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460" yWindow="-520" windowWidth="35000" windowHeight="2254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M33" i="11"/>
  <c r="N33"/>
  <c r="L33"/>
  <c r="K33"/>
  <c r="J33"/>
  <c r="N32"/>
  <c r="L32"/>
  <c r="K32"/>
  <c r="J32"/>
  <c r="N35"/>
  <c r="N34"/>
  <c r="M35"/>
  <c r="M32"/>
  <c r="M34"/>
  <c r="L34"/>
  <c r="L35"/>
  <c r="K35"/>
  <c r="K34"/>
  <c r="J35"/>
  <c r="J34"/>
  <c r="K9"/>
  <c r="K7"/>
  <c r="L7"/>
  <c r="L6"/>
  <c r="K6"/>
  <c r="L9"/>
  <c r="L8"/>
  <c r="K8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<sst xmlns="http://schemas.openxmlformats.org/spreadsheetml/2006/main" count="905" uniqueCount="239">
  <si>
    <t>SAGA Pilot Sub-Job Runtime</t>
    <phoneticPr fontId="18" type="noConversion"/>
  </si>
  <si>
    <t>Overhead (in s)</t>
    <phoneticPr fontId="18" type="noConversion"/>
  </si>
  <si>
    <t>Overhead (in %)</t>
    <phoneticPr fontId="18" type="noConversion"/>
  </si>
  <si>
    <t>Bandwidth</t>
  </si>
  <si>
    <t>Download Time (in msec)</t>
    <phoneticPr fontId="18" type="noConversion"/>
  </si>
  <si>
    <t>File Size (in bytes)</t>
    <phoneticPr fontId="18" type="noConversion"/>
  </si>
  <si>
    <t>Upload</t>
    <phoneticPr fontId="18" type="noConversion"/>
  </si>
  <si>
    <t>large</t>
    <phoneticPr fontId="18" type="noConversion"/>
  </si>
  <si>
    <t>large</t>
    <phoneticPr fontId="18" type="noConversion"/>
  </si>
  <si>
    <t>Cost per VM/h</t>
    <phoneticPr fontId="18" type="noConversion"/>
  </si>
  <si>
    <t>Cost per run</t>
    <phoneticPr fontId="18" type="noConversion"/>
  </si>
  <si>
    <t>medium</t>
    <phoneticPr fontId="18" type="noConversion"/>
  </si>
  <si>
    <t>VM-Type</t>
    <phoneticPr fontId="18" type="noConversion"/>
  </si>
  <si>
    <t>Number Replica</t>
    <phoneticPr fontId="18" type="noConversion"/>
  </si>
  <si>
    <t>small (1 core)</t>
    <phoneticPr fontId="18" type="noConversion"/>
  </si>
  <si>
    <t>medium (2 cores)</t>
    <phoneticPr fontId="18" type="noConversion"/>
  </si>
  <si>
    <t>large (4 cores)</t>
    <phoneticPr fontId="18" type="noConversion"/>
  </si>
  <si>
    <t>extra-large (8 cores)</t>
    <phoneticPr fontId="18" type="noConversion"/>
  </si>
  <si>
    <t>CPU Time (in sec)</t>
    <phoneticPr fontId="18" type="noConversion"/>
  </si>
  <si>
    <t>Poseidon</t>
    <phoneticPr fontId="18" type="noConversion"/>
  </si>
  <si>
    <t>LONI</t>
    <phoneticPr fontId="18" type="noConversion"/>
  </si>
  <si>
    <t>Gesamt: Summe - Number Instances</t>
  </si>
  <si>
    <t>Cores</t>
  </si>
  <si>
    <t>m1.large</t>
    <phoneticPr fontId="18" type="noConversion"/>
  </si>
  <si>
    <t>small</t>
    <phoneticPr fontId="18" type="noConversion"/>
  </si>
  <si>
    <t>QB (CHARM)</t>
  </si>
  <si>
    <t>QB (CHARM)</t>
    <phoneticPr fontId="18" type="noConversion"/>
  </si>
  <si>
    <t>Download Time (in sec)</t>
    <phoneticPr fontId="18" type="noConversion"/>
  </si>
  <si>
    <t>Bandwidth (in Mib/s)</t>
    <phoneticPr fontId="18" type="noConversion"/>
  </si>
  <si>
    <t>Bandwidth (in MiB/s)</t>
    <phoneticPr fontId="18" type="noConversion"/>
  </si>
  <si>
    <t>Upload Time (sec)</t>
    <phoneticPr fontId="18" type="noConversion"/>
  </si>
  <si>
    <t>Same Affinity Zone (EU)</t>
    <phoneticPr fontId="18" type="noConversion"/>
  </si>
  <si>
    <t>Download</t>
    <phoneticPr fontId="18" type="noConversion"/>
  </si>
  <si>
    <t>Download (stddev)</t>
    <phoneticPr fontId="18" type="noConversion"/>
  </si>
  <si>
    <t>Upload (stdev)</t>
    <phoneticPr fontId="18" type="noConversion"/>
  </si>
  <si>
    <t>EU-US</t>
    <phoneticPr fontId="18" type="noConversion"/>
  </si>
  <si>
    <t>EU-Asia</t>
    <phoneticPr fontId="18" type="noConversion"/>
  </si>
  <si>
    <t>EU (w/ Affinity)</t>
    <phoneticPr fontId="18" type="noConversion"/>
  </si>
  <si>
    <t>EC2 (c1.xlarge)</t>
  </si>
  <si>
    <t>EC2 (m1.large)</t>
  </si>
  <si>
    <t>EUCA (Indiana)</t>
  </si>
  <si>
    <t>Nimbus (Chicago)</t>
  </si>
  <si>
    <t>f N</t>
    <phoneticPr fontId="18" type="noConversion"/>
  </si>
  <si>
    <t>Neuer Run 02.08.10</t>
    <phoneticPr fontId="18" type="noConversion"/>
  </si>
  <si>
    <t>EC2 (cc1)</t>
    <phoneticPr fontId="18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</si>
  <si>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</si>
  <si>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</si>
  <si>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</si>
  <si>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</si>
  <si>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</si>
  <si>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</si>
  <si>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8" type="noConversion"/>
  </si>
  <si>
    <t>Machine</t>
    <phoneticPr fontId="18" type="noConversion"/>
  </si>
  <si>
    <t>Nimbus (Chicago)</t>
    <phoneticPr fontId="18" type="noConversion"/>
  </si>
  <si>
    <t>EC2 (c1.xlarge)</t>
    <phoneticPr fontId="18" type="noConversion"/>
  </si>
  <si>
    <t>EC2 (m2.4xlarge)</t>
  </si>
  <si>
    <t>EC2 (m2.4xlarge)</t>
    <phoneticPr fontId="18" type="noConversion"/>
  </si>
  <si>
    <t>EC2 (m2.4xlarge)</t>
    <phoneticPr fontId="18" type="noConversion"/>
  </si>
  <si>
    <t>Walltime (in sec)</t>
    <phoneticPr fontId="18" type="noConversion"/>
  </si>
  <si>
    <t>Startup Times</t>
    <phoneticPr fontId="18" type="noConversion"/>
  </si>
  <si>
    <t>Startup Time (in s)</t>
    <phoneticPr fontId="18" type="noConversion"/>
  </si>
  <si>
    <t>Instance</t>
    <phoneticPr fontId="18" type="noConversion"/>
  </si>
  <si>
    <t>m1.large</t>
    <phoneticPr fontId="18" type="noConversion"/>
  </si>
  <si>
    <t>Asia</t>
    <phoneticPr fontId="18" type="noConversion"/>
  </si>
  <si>
    <t>Asia</t>
    <phoneticPr fontId="18" type="noConversion"/>
  </si>
  <si>
    <t>EU</t>
    <phoneticPr fontId="18" type="noConversion"/>
  </si>
  <si>
    <t>US</t>
    <phoneticPr fontId="18" type="noConversion"/>
  </si>
  <si>
    <t xml:space="preserve">Mittelwert </t>
    <phoneticPr fontId="18" type="noConversion"/>
  </si>
  <si>
    <t>Standardabweichung</t>
    <phoneticPr fontId="18" type="noConversion"/>
  </si>
  <si>
    <t>EU/Asia/US</t>
    <phoneticPr fontId="18" type="noConversion"/>
  </si>
  <si>
    <t>Number Cores</t>
    <phoneticPr fontId="18" type="noConversion"/>
  </si>
  <si>
    <t>Poseidon</t>
  </si>
  <si>
    <t>small</t>
    <phoneticPr fontId="18" type="noConversion"/>
  </si>
  <si>
    <t>Image Size</t>
    <phoneticPr fontId="18" type="noConversion"/>
  </si>
  <si>
    <t>Number Nodes</t>
    <phoneticPr fontId="18" type="noConversion"/>
  </si>
  <si>
    <t>Deployment Initiation (in sec)</t>
    <phoneticPr fontId="18" type="noConversion"/>
  </si>
  <si>
    <t>Azure</t>
    <phoneticPr fontId="18" type="noConversion"/>
  </si>
  <si>
    <t>EC2</t>
    <phoneticPr fontId="18" type="noConversion"/>
  </si>
  <si>
    <t>EC2 Number Cores</t>
    <phoneticPr fontId="18" type="noConversion"/>
  </si>
  <si>
    <t>Number Jobs</t>
    <phoneticPr fontId="18" type="noConversion"/>
  </si>
  <si>
    <t>n/a</t>
    <phoneticPr fontId="18" type="noConversion"/>
  </si>
  <si>
    <t>Average</t>
    <phoneticPr fontId="18" type="noConversion"/>
  </si>
  <si>
    <t>Stddev</t>
    <phoneticPr fontId="18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</si>
  <si>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</si>
  <si>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</si>
  <si>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</si>
  <si>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</si>
  <si>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</si>
  <si>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</si>
  <si>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8" type="noConversion"/>
  </si>
  <si>
    <t>Poseidon</t>
    <phoneticPr fontId="18" type="noConversion"/>
  </si>
  <si>
    <t>Date</t>
    <phoneticPr fontId="18" type="noConversion"/>
  </si>
  <si>
    <t>Cores</t>
    <phoneticPr fontId="18" type="noConversion"/>
  </si>
  <si>
    <t>Queue Time
Nimbus</t>
    <phoneticPr fontId="18" type="noConversion"/>
  </si>
  <si>
    <t>n/a</t>
    <phoneticPr fontId="18" type="noConversion"/>
  </si>
  <si>
    <t>Poseidon</t>
    <phoneticPr fontId="18" type="noConversion"/>
  </si>
  <si>
    <t xml:space="preserve">Poseidon </t>
    <phoneticPr fontId="18" type="noConversion"/>
  </si>
  <si>
    <t>TG</t>
    <phoneticPr fontId="18" type="noConversion"/>
  </si>
  <si>
    <t>Nimbus Number Cores</t>
    <phoneticPr fontId="18" type="noConversion"/>
  </si>
  <si>
    <t>Upload Time (msec)</t>
    <phoneticPr fontId="18" type="noConversion"/>
  </si>
  <si>
    <t>Same Affinity Zone (EU)</t>
    <phoneticPr fontId="18" type="noConversion"/>
  </si>
  <si>
    <t>US/EU</t>
    <phoneticPr fontId="18" type="noConversion"/>
  </si>
  <si>
    <t>Number Cores</t>
    <phoneticPr fontId="18" type="noConversion"/>
  </si>
  <si>
    <t>small</t>
    <phoneticPr fontId="18" type="noConversion"/>
  </si>
  <si>
    <t>VMType</t>
    <phoneticPr fontId="18" type="noConversion"/>
  </si>
  <si>
    <t>Number Cores per Replica</t>
    <phoneticPr fontId="18" type="noConversion"/>
  </si>
  <si>
    <t>Time-to-Completion (in s)</t>
    <phoneticPr fontId="18" type="noConversion"/>
  </si>
  <si>
    <t>m1.large</t>
    <phoneticPr fontId="18" type="noConversion"/>
  </si>
  <si>
    <t>2 cores</t>
    <phoneticPr fontId="18" type="noConversion"/>
  </si>
  <si>
    <t>Average</t>
    <phoneticPr fontId="18" type="noConversion"/>
  </si>
  <si>
    <t>Startup Time (in s)</t>
    <phoneticPr fontId="18" type="noConversion"/>
  </si>
  <si>
    <t>Poseidon</t>
    <phoneticPr fontId="18" type="noConversion"/>
  </si>
  <si>
    <t>-</t>
    <phoneticPr fontId="18" type="noConversion"/>
  </si>
  <si>
    <t>Average</t>
    <phoneticPr fontId="18" type="noConversion"/>
  </si>
  <si>
    <t>Stddev</t>
    <phoneticPr fontId="18" type="noConversion"/>
  </si>
  <si>
    <t>2 cores</t>
    <phoneticPr fontId="18" type="noConversion"/>
  </si>
  <si>
    <t>LONI 8 core
Nimbus 8 core</t>
    <phoneticPr fontId="18" type="noConversion"/>
  </si>
  <si>
    <t>LONI 8 core 
Nimbus 16 core</t>
    <phoneticPr fontId="18" type="noConversion"/>
  </si>
  <si>
    <t>LONI 16 core
Nimbus 8 core</t>
    <phoneticPr fontId="18" type="noConversion"/>
  </si>
  <si>
    <t>Startup Time (in s)</t>
    <phoneticPr fontId="18" type="noConversion"/>
  </si>
  <si>
    <t>Instance</t>
    <phoneticPr fontId="18" type="noConversion"/>
  </si>
  <si>
    <t>Date</t>
    <phoneticPr fontId="18" type="noConversion"/>
  </si>
  <si>
    <t># Poseidon</t>
    <phoneticPr fontId="18" type="noConversion"/>
  </si>
  <si>
    <t># Cloud Pilots</t>
    <phoneticPr fontId="18" type="noConversion"/>
  </si>
  <si>
    <t>Start Pilot if not sufficient progress is made</t>
    <phoneticPr fontId="18" type="noConversion"/>
  </si>
  <si>
    <t>Deadline Scenario</t>
    <phoneticPr fontId="18" type="noConversion"/>
  </si>
  <si>
    <t>Job Size Cloud (in Cores)</t>
    <phoneticPr fontId="18" type="noConversion"/>
  </si>
  <si>
    <t>Job Size TG (in Cores)</t>
    <phoneticPr fontId="18" type="noConversion"/>
  </si>
  <si>
    <t>n/a</t>
    <phoneticPr fontId="18" type="noConversion"/>
  </si>
  <si>
    <t>LONI 8cr/8rp</t>
    <phoneticPr fontId="18" type="noConversion"/>
  </si>
  <si>
    <t>LONI 8cr/4rp
Condor P. 8cr/3rp
Sci. Cloud 8cr/1rp</t>
    <phoneticPr fontId="18" type="noConversion"/>
  </si>
  <si>
    <t>Science Cloud 8cr/8rp</t>
    <phoneticPr fontId="18" type="noConversion"/>
  </si>
  <si>
    <t>Number Replica</t>
    <phoneticPr fontId="18" type="noConversion"/>
  </si>
  <si>
    <t>Number Generations</t>
    <phoneticPr fontId="18" type="noConversion"/>
  </si>
  <si>
    <t>small</t>
    <phoneticPr fontId="18" type="noConversion"/>
  </si>
  <si>
    <t>extralarge</t>
    <phoneticPr fontId="18" type="noConversion"/>
  </si>
  <si>
    <t>extralarge</t>
    <phoneticPr fontId="18" type="noConversion"/>
  </si>
  <si>
    <t>Average</t>
    <phoneticPr fontId="18" type="noConversion"/>
  </si>
  <si>
    <t>Stddev</t>
    <phoneticPr fontId="18" type="noConversion"/>
  </si>
  <si>
    <t>Azure</t>
    <phoneticPr fontId="18" type="noConversion"/>
  </si>
  <si>
    <t>Startup Time (in s)</t>
    <phoneticPr fontId="18" type="noConversion"/>
  </si>
  <si>
    <t>Poseidon</t>
    <phoneticPr fontId="18" type="noConversion"/>
  </si>
  <si>
    <t>Adaptive Scenario</t>
    <phoneticPr fontId="18" type="noConversion"/>
  </si>
  <si>
    <t>Time for completion for n jobs</t>
    <phoneticPr fontId="18" type="noConversion"/>
  </si>
  <si>
    <t>Jobs run as soon as a resource becomes available</t>
    <phoneticPr fontId="18" type="noConversion"/>
  </si>
  <si>
    <t># TG</t>
    <phoneticPr fontId="18" type="noConversion"/>
  </si>
  <si>
    <t># Nimbus</t>
    <phoneticPr fontId="18" type="noConversion"/>
  </si>
  <si>
    <t># EC2</t>
    <phoneticPr fontId="18" type="noConversion"/>
  </si>
  <si>
    <t>Average</t>
    <phoneticPr fontId="18" type="noConversion"/>
  </si>
  <si>
    <t>EC2 m1.large</t>
    <phoneticPr fontId="18" type="noConversion"/>
  </si>
  <si>
    <t>Nimbus</t>
    <phoneticPr fontId="18" type="noConversion"/>
  </si>
  <si>
    <t>LONI 16 core
Nimbus 16 core</t>
    <phoneticPr fontId="18" type="noConversion"/>
  </si>
  <si>
    <t>Run ID</t>
    <phoneticPr fontId="18" type="noConversion"/>
  </si>
  <si>
    <t>Number Replicas</t>
    <phoneticPr fontId="18" type="noConversion"/>
  </si>
  <si>
    <t>Memory (in MB)</t>
    <phoneticPr fontId="18" type="noConversion"/>
  </si>
  <si>
    <t>Condor Pool         8cr/8rp</t>
    <phoneticPr fontId="18" type="noConversion"/>
  </si>
  <si>
    <t>LONI 8cr/6rp
Science Cloud      8cr/2rp</t>
    <phoneticPr fontId="18" type="noConversion"/>
  </si>
  <si>
    <t>LONI 8cr/4rp 
Condor P.         8cr/4rp</t>
    <phoneticPr fontId="18" type="noConversion"/>
  </si>
  <si>
    <t>EU (same DC)</t>
    <phoneticPr fontId="18" type="noConversion"/>
  </si>
  <si>
    <t>EU (same DC)</t>
    <phoneticPr fontId="18" type="noConversion"/>
  </si>
  <si>
    <t>Average BW</t>
    <phoneticPr fontId="18" type="noConversion"/>
  </si>
  <si>
    <t>STDDEV</t>
    <phoneticPr fontId="18" type="noConversion"/>
  </si>
  <si>
    <t>EU (aff)</t>
    <phoneticPr fontId="18" type="noConversion"/>
  </si>
  <si>
    <t>extralarge</t>
  </si>
  <si>
    <t>extralarge</t>
    <phoneticPr fontId="18" type="noConversion"/>
  </si>
  <si>
    <t>EU (Affinity)</t>
    <phoneticPr fontId="18" type="noConversion"/>
  </si>
  <si>
    <t>Future Grid Nimbus</t>
    <phoneticPr fontId="18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</si>
  <si>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</si>
  <si>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</si>
  <si>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</si>
  <si>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</si>
  <si>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</si>
  <si>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</si>
  <si>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8" type="noConversion"/>
  </si>
  <si>
    <t>Resource</t>
    <phoneticPr fontId="18" type="noConversion"/>
  </si>
  <si>
    <t>Oliver</t>
    <phoneticPr fontId="18" type="noConversion"/>
  </si>
  <si>
    <t>Grid (Poseidon - adjusted)</t>
    <phoneticPr fontId="18" type="noConversion"/>
  </si>
  <si>
    <t>Condor Pool</t>
    <phoneticPr fontId="18" type="noConversion"/>
  </si>
  <si>
    <t>LONI</t>
    <phoneticPr fontId="18" type="noConversion"/>
  </si>
  <si>
    <t>Poseidon</t>
    <phoneticPr fontId="18" type="noConversion"/>
  </si>
  <si>
    <t>Condor Ressourcen</t>
    <phoneticPr fontId="18" type="noConversion"/>
  </si>
  <si>
    <t>Condor Number Cores</t>
    <phoneticPr fontId="18" type="noConversion"/>
  </si>
  <si>
    <t>Job Size</t>
    <phoneticPr fontId="18" type="noConversion"/>
  </si>
  <si>
    <t>Fixed</t>
    <phoneticPr fontId="18" type="noConversion"/>
  </si>
  <si>
    <t>m1.large</t>
    <phoneticPr fontId="18" type="noConversion"/>
  </si>
  <si>
    <t>QB (MPI)</t>
  </si>
  <si>
    <t>QB (MPI)</t>
    <phoneticPr fontId="18" type="noConversion"/>
  </si>
  <si>
    <t>EU</t>
    <phoneticPr fontId="18" type="noConversion"/>
  </si>
  <si>
    <t>US</t>
    <phoneticPr fontId="18" type="noConversion"/>
  </si>
  <si>
    <t>Region</t>
    <phoneticPr fontId="18" type="noConversion"/>
  </si>
  <si>
    <t>Runtime</t>
    <phoneticPr fontId="18" type="noConversion"/>
  </si>
  <si>
    <t>Asia</t>
    <phoneticPr fontId="18" type="noConversion"/>
  </si>
  <si>
    <t>Number Instances</t>
    <phoneticPr fontId="18" type="noConversion"/>
  </si>
  <si>
    <t>MAX_RUNTIME (in min)</t>
    <phoneticPr fontId="18" type="noConversion"/>
  </si>
  <si>
    <t>Check Period (in min)</t>
    <phoneticPr fontId="18" type="noConversion"/>
  </si>
  <si>
    <t>Max Cloud Pilots</t>
    <phoneticPr fontId="18" type="noConversion"/>
  </si>
  <si>
    <t>Cloud Pilot Size</t>
    <phoneticPr fontId="18" type="noConversion"/>
  </si>
  <si>
    <t>Runtime (in min)</t>
    <phoneticPr fontId="18" type="noConversion"/>
  </si>
  <si>
    <t>Runtime (in sec)</t>
    <phoneticPr fontId="18" type="noConversion"/>
  </si>
  <si>
    <t># Nimbus</t>
    <phoneticPr fontId="18" type="noConversion"/>
  </si>
  <si>
    <t>Stdev (drop maxima)</t>
    <phoneticPr fontId="18" type="noConversion"/>
  </si>
  <si>
    <t>Ergebnis</t>
  </si>
  <si>
    <t>Runtime (in sec)</t>
    <phoneticPr fontId="18" type="noConversion"/>
  </si>
  <si>
    <t>Poseidon</t>
    <phoneticPr fontId="18" type="noConversion"/>
  </si>
  <si>
    <t>Poseidon, Oliver</t>
    <phoneticPr fontId="18" type="noConversion"/>
  </si>
  <si>
    <t>Oliver</t>
    <phoneticPr fontId="18" type="noConversion"/>
  </si>
  <si>
    <t>-</t>
  </si>
  <si>
    <t>-</t>
    <phoneticPr fontId="18" type="noConversion"/>
  </si>
  <si>
    <t>Poseidon</t>
    <phoneticPr fontId="18" type="noConversion"/>
  </si>
  <si>
    <t>Poseidon (CHARM)</t>
    <phoneticPr fontId="18" type="noConversion"/>
  </si>
  <si>
    <t>2 core</t>
    <phoneticPr fontId="18" type="noConversion"/>
  </si>
  <si>
    <t>Number Cores</t>
  </si>
  <si>
    <t>Number Cores</t>
    <phoneticPr fontId="18" type="noConversion"/>
  </si>
  <si>
    <t>Nodes</t>
    <phoneticPr fontId="18" type="noConversion"/>
  </si>
  <si>
    <t>Number Cores</t>
    <phoneticPr fontId="18" type="noConversion"/>
  </si>
  <si>
    <t>m1.large</t>
    <phoneticPr fontId="18" type="noConversion"/>
  </si>
  <si>
    <t>1 STABW - Startup Time (in s)</t>
  </si>
  <si>
    <t>Number Cores (Total)</t>
    <phoneticPr fontId="18" type="noConversion"/>
  </si>
  <si>
    <t>EC2 (m1.large)</t>
    <phoneticPr fontId="18" type="noConversion"/>
  </si>
  <si>
    <t>Runs a Workload of 8 replicas in a fixed distribution</t>
    <phoneticPr fontId="18" type="noConversion"/>
  </si>
  <si>
    <t># TG</t>
  </si>
  <si>
    <t># Nimbus</t>
  </si>
  <si>
    <t># Condor</t>
    <phoneticPr fontId="18" type="noConversion"/>
  </si>
  <si>
    <t>small</t>
    <phoneticPr fontId="18" type="noConversion"/>
  </si>
  <si>
    <t>EU</t>
    <phoneticPr fontId="18" type="noConversion"/>
  </si>
  <si>
    <t>EU</t>
    <phoneticPr fontId="18" type="noConversion"/>
  </si>
  <si>
    <t>Asia</t>
    <phoneticPr fontId="18" type="noConversion"/>
  </si>
  <si>
    <t>First SubJob Active (in sec)</t>
    <phoneticPr fontId="18" type="noConversion"/>
  </si>
  <si>
    <t>Szenario</t>
    <phoneticPr fontId="18" type="noConversion"/>
  </si>
  <si>
    <t>Asia/EU</t>
    <phoneticPr fontId="18" type="noConversion"/>
  </si>
  <si>
    <t>EU</t>
    <phoneticPr fontId="18" type="noConversion"/>
  </si>
  <si>
    <t>2 cores</t>
    <phoneticPr fontId="18" type="noConversion"/>
  </si>
  <si>
    <t>Nimbus</t>
    <phoneticPr fontId="18" type="noConversion"/>
  </si>
  <si>
    <t xml:space="preserve">Amazon </t>
    <phoneticPr fontId="18" type="noConversion"/>
  </si>
  <si>
    <t>2 cores</t>
    <phoneticPr fontId="18" type="noConversion"/>
  </si>
  <si>
    <t>EUCA (Indiana)</t>
    <phoneticPr fontId="18" type="noConversion"/>
  </si>
  <si>
    <t xml:space="preserve">Number Steps: </t>
    <phoneticPr fontId="18" type="noConversion"/>
  </si>
  <si>
    <t>NAMD Run</t>
    <phoneticPr fontId="18" type="noConversion"/>
  </si>
  <si>
    <t>Number Nodes</t>
    <phoneticPr fontId="18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</si>
</sst>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&quot;€&quot;;[Red]#,##0.00&quot;€&quot;"/>
    <numFmt numFmtId="169" formatCode="#,##0"/>
  </numFmts>
  <fonts count="20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7" fillId="0" borderId="0" xfId="0" applyFont="1"/>
    <xf numFmtId="3" fontId="0" fillId="0" borderId="0" xfId="0" applyNumberFormat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 wrapText="1"/>
    </xf>
    <xf numFmtId="164" fontId="0" fillId="0" borderId="0" xfId="0" applyNumberFormat="1"/>
    <xf numFmtId="0" fontId="16" fillId="0" borderId="0" xfId="0" applyFont="1"/>
    <xf numFmtId="20" fontId="0" fillId="0" borderId="0" xfId="0" applyNumberFormat="1"/>
    <xf numFmtId="3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4" fillId="0" borderId="0" xfId="0" applyFont="1"/>
    <xf numFmtId="10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top" wrapText="1"/>
    </xf>
    <xf numFmtId="0" fontId="13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1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top" wrapText="1"/>
    </xf>
    <xf numFmtId="3" fontId="0" fillId="0" borderId="0" xfId="0" applyNumberForma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9" fillId="5" borderId="0" xfId="0" applyFont="1" applyFill="1"/>
    <xf numFmtId="0" fontId="6" fillId="0" borderId="0" xfId="0" applyFont="1" applyAlignment="1">
      <alignment horizontal="center" vertical="top" wrapText="1"/>
    </xf>
    <xf numFmtId="0" fontId="6" fillId="0" borderId="0" xfId="0" applyFont="1"/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/>
    <xf numFmtId="0" fontId="0" fillId="0" borderId="14" xfId="0" applyBorder="1"/>
    <xf numFmtId="3" fontId="0" fillId="0" borderId="14" xfId="0" applyNumberFormat="1" applyBorder="1"/>
    <xf numFmtId="3" fontId="0" fillId="0" borderId="0" xfId="0" applyNumberFormat="1"/>
    <xf numFmtId="16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2" fillId="7" borderId="0" xfId="0" applyNumberFormat="1" applyFont="1" applyFill="1" applyAlignment="1">
      <alignment horizontal="center" vertical="top" wrapText="1"/>
    </xf>
    <xf numFmtId="3" fontId="0" fillId="7" borderId="0" xfId="0" applyNumberFormat="1" applyFill="1"/>
    <xf numFmtId="0" fontId="5" fillId="7" borderId="0" xfId="0" applyFont="1" applyFill="1" applyAlignment="1">
      <alignment horizontal="center" vertical="top" wrapText="1"/>
    </xf>
    <xf numFmtId="16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Repex!$J$6:$J$9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Repex!$K$6:$K$9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Repex!$I$32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Repex!$J$32:$N$32</c:f>
              <c:numCache>
                <c:formatCode>#,##0</c:formatCode>
                <c:ptCount val="5"/>
                <c:pt idx="0">
                  <c:v>90.77299506466667</c:v>
                </c:pt>
                <c:pt idx="1">
                  <c:v>90.25634760058333</c:v>
                </c:pt>
                <c:pt idx="2">
                  <c:v>91.13220815058334</c:v>
                </c:pt>
                <c:pt idx="3">
                  <c:v>95.94900135293332</c:v>
                </c:pt>
                <c:pt idx="4">
                  <c:v>93.94475276866666</c:v>
                </c:pt>
              </c:numCache>
            </c:numRef>
          </c:val>
        </c:ser>
        <c:ser>
          <c:idx val="3"/>
          <c:order val="1"/>
          <c:tx>
            <c:strRef>
              <c:f>Repex!$I$33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Repex!$J$33:$N$33</c:f>
              <c:numCache>
                <c:formatCode>#,##0</c:formatCode>
                <c:ptCount val="5"/>
                <c:pt idx="0">
                  <c:v>54.98191873425</c:v>
                </c:pt>
                <c:pt idx="1">
                  <c:v>55.32230736808333</c:v>
                </c:pt>
                <c:pt idx="2">
                  <c:v>56.07998664244444</c:v>
                </c:pt>
                <c:pt idx="3">
                  <c:v>55.40932746727778</c:v>
                </c:pt>
                <c:pt idx="4">
                  <c:v>56.71476563216667</c:v>
                </c:pt>
              </c:numCache>
            </c:numRef>
          </c:val>
        </c:ser>
        <c:ser>
          <c:idx val="1"/>
          <c:order val="2"/>
          <c:tx>
            <c:strRef>
              <c:f>Repex!$I$34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Repex!$J$34:$N$34</c:f>
              <c:numCache>
                <c:formatCode>#,##0</c:formatCode>
                <c:ptCount val="5"/>
                <c:pt idx="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4"/>
          <c:order val="3"/>
          <c:tx>
            <c:strRef>
              <c:f>Repex!$I$35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Repex!$J$35:$N$35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</xdr:row>
      <xdr:rowOff>0</xdr:rowOff>
    </xdr:from>
    <xdr:to>
      <xdr:col>12</xdr:col>
      <xdr:colOff>292100</xdr:colOff>
      <xdr:row>27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41</xdr:row>
      <xdr:rowOff>101600</xdr:rowOff>
    </xdr:from>
    <xdr:to>
      <xdr:col>13</xdr:col>
      <xdr:colOff>863600</xdr:colOff>
      <xdr:row>58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237</v>
      </c>
    </row>
    <row r="2" spans="1:11">
      <c r="A2" t="s">
        <v>236</v>
      </c>
      <c r="B2">
        <v>500</v>
      </c>
    </row>
    <row r="4" spans="1:11" s="4" customFormat="1" ht="39">
      <c r="A4" s="3" t="s">
        <v>52</v>
      </c>
      <c r="B4" s="4" t="s">
        <v>238</v>
      </c>
      <c r="C4" s="4" t="s">
        <v>217</v>
      </c>
      <c r="D4" s="4" t="s">
        <v>58</v>
      </c>
      <c r="E4" s="4" t="s">
        <v>18</v>
      </c>
      <c r="F4" s="4" t="s">
        <v>154</v>
      </c>
      <c r="G4" s="4" t="s">
        <v>0</v>
      </c>
      <c r="H4" s="4" t="s">
        <v>1</v>
      </c>
      <c r="I4" s="4" t="s">
        <v>2</v>
      </c>
      <c r="J4" s="4" t="s">
        <v>9</v>
      </c>
      <c r="K4" s="4" t="s">
        <v>10</v>
      </c>
    </row>
    <row r="5" spans="1:11" s="4" customFormat="1">
      <c r="A5" t="s">
        <v>26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26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26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26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26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26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26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26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26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186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186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186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186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186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186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186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95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95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95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111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96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96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96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96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96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96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96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96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96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96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96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96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209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209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209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209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209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209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53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53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53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53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53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53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53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53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53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53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53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53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41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53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53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53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235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235</v>
      </c>
      <c r="B61">
        <v>2</v>
      </c>
      <c r="C61">
        <v>2</v>
      </c>
      <c r="H61" s="2"/>
    </row>
    <row r="62" spans="1:11" hidden="1">
      <c r="A62" t="s">
        <v>235</v>
      </c>
      <c r="B62">
        <v>4</v>
      </c>
      <c r="C62">
        <v>4</v>
      </c>
      <c r="H62" s="2"/>
    </row>
    <row r="63" spans="1:11" hidden="1">
      <c r="A63" t="s">
        <v>235</v>
      </c>
      <c r="B63">
        <v>8</v>
      </c>
      <c r="C63">
        <v>8</v>
      </c>
      <c r="H63" s="2"/>
    </row>
    <row r="64" spans="1:11">
      <c r="A64" t="s">
        <v>218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218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218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218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218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218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218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218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218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218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218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218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218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218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218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218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218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218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218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218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54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56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56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56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56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56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56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57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57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57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57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55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43</v>
      </c>
    </row>
    <row r="102" spans="1:11">
      <c r="A102" t="s">
        <v>44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5">
        <v>1.6</v>
      </c>
      <c r="K102">
        <f t="shared" si="1"/>
        <v>4.6109775111111112E-2</v>
      </c>
    </row>
    <row r="103" spans="1:11">
      <c r="A103" t="s">
        <v>44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5">
        <v>1.6</v>
      </c>
      <c r="K103">
        <f t="shared" si="1"/>
        <v>4.2316989333333332E-2</v>
      </c>
    </row>
    <row r="104" spans="1:11">
      <c r="A104" t="s">
        <v>44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5">
        <v>1.6</v>
      </c>
      <c r="K104">
        <f t="shared" si="1"/>
        <v>3.3523342666666671E-2</v>
      </c>
    </row>
    <row r="105" spans="1:11">
      <c r="A105" t="s">
        <v>44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5">
        <v>1.6</v>
      </c>
      <c r="K105">
        <f t="shared" si="1"/>
        <v>7.0612854222222229E-2</v>
      </c>
    </row>
    <row r="106" spans="1:11">
      <c r="A106" t="s">
        <v>44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5">
        <v>1.6</v>
      </c>
      <c r="K106">
        <f t="shared" si="1"/>
        <v>7.4778327111111112E-2</v>
      </c>
    </row>
    <row r="107" spans="1:11">
      <c r="A107" t="s">
        <v>44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5">
        <v>1.6</v>
      </c>
      <c r="K107">
        <f t="shared" si="1"/>
        <v>7.3247008888888895E-2</v>
      </c>
    </row>
    <row r="108" spans="1:11">
      <c r="A108" t="s">
        <v>44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5">
        <v>1.6</v>
      </c>
      <c r="K108">
        <f t="shared" si="1"/>
        <v>0.10088171377777777</v>
      </c>
    </row>
    <row r="109" spans="1:11">
      <c r="A109" t="s">
        <v>44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5">
        <v>1.6</v>
      </c>
      <c r="K109">
        <f t="shared" si="1"/>
        <v>0.10321910933333334</v>
      </c>
    </row>
    <row r="110" spans="1:11">
      <c r="A110" t="s">
        <v>44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5">
        <v>1.6</v>
      </c>
      <c r="K110">
        <f t="shared" si="1"/>
        <v>0.10265610755555557</v>
      </c>
    </row>
    <row r="111" spans="1:11">
      <c r="A111" t="s">
        <v>44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5">
        <v>1.6</v>
      </c>
      <c r="K111">
        <f t="shared" si="1"/>
        <v>9.9742309333333334E-2</v>
      </c>
    </row>
    <row r="112" spans="1:11">
      <c r="A112" t="s">
        <v>44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5">
        <v>1.6</v>
      </c>
      <c r="K112">
        <f t="shared" si="1"/>
        <v>0.12866704711111113</v>
      </c>
    </row>
    <row r="113" spans="1:11">
      <c r="A113" t="s">
        <v>44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5">
        <v>1.6</v>
      </c>
      <c r="K113">
        <f t="shared" si="1"/>
        <v>0.13149240533333334</v>
      </c>
    </row>
    <row r="114" spans="1:11">
      <c r="A114" t="s">
        <v>44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5">
        <v>1.6</v>
      </c>
      <c r="K114">
        <f t="shared" si="1"/>
        <v>0.12946284977777778</v>
      </c>
    </row>
    <row r="115" spans="1:11">
      <c r="A115" t="s">
        <v>44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5">
        <v>1.6</v>
      </c>
      <c r="K115">
        <f t="shared" si="1"/>
        <v>0.12197480000000001</v>
      </c>
    </row>
    <row r="116" spans="1:11">
      <c r="A116" t="s">
        <v>44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5">
        <v>1.6</v>
      </c>
      <c r="K116">
        <f t="shared" si="1"/>
        <v>0.12688511822222223</v>
      </c>
    </row>
    <row r="117" spans="1:11">
      <c r="A117" t="s">
        <v>44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5">
        <v>1.6</v>
      </c>
      <c r="K117">
        <f t="shared" si="1"/>
        <v>0.18723299199999999</v>
      </c>
    </row>
    <row r="118" spans="1:11">
      <c r="A118" t="s">
        <v>44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5">
        <v>1.6</v>
      </c>
      <c r="K118">
        <f t="shared" si="1"/>
        <v>0.18081220088888891</v>
      </c>
    </row>
    <row r="119" spans="1:11">
      <c r="A119" t="s">
        <v>44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5">
        <v>1.6</v>
      </c>
      <c r="K119">
        <f t="shared" si="1"/>
        <v>0.18674112888888889</v>
      </c>
    </row>
    <row r="120" spans="1:11">
      <c r="A120" t="s">
        <v>44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5">
        <v>1.6</v>
      </c>
      <c r="K120">
        <f t="shared" si="1"/>
        <v>0.1865185688888889</v>
      </c>
    </row>
    <row r="121" spans="1:11">
      <c r="A121" t="s">
        <v>44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5">
        <v>1.6</v>
      </c>
      <c r="K121">
        <f t="shared" si="1"/>
        <v>0.195683472</v>
      </c>
    </row>
    <row r="122" spans="1:11">
      <c r="A122" t="s">
        <v>44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5">
        <v>1.6</v>
      </c>
      <c r="K122">
        <f t="shared" si="1"/>
        <v>0.10532053688888887</v>
      </c>
    </row>
    <row r="123" spans="1:11">
      <c r="A123" t="s">
        <v>44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5">
        <v>1.6</v>
      </c>
      <c r="K123">
        <f t="shared" si="1"/>
        <v>0.10246032000000001</v>
      </c>
    </row>
    <row r="124" spans="1:11">
      <c r="A124" t="s">
        <v>44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5">
        <v>1.6</v>
      </c>
      <c r="K124">
        <f t="shared" si="1"/>
        <v>0.10682740622222223</v>
      </c>
    </row>
    <row r="125" spans="1:11">
      <c r="A125" t="s">
        <v>44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5">
        <v>1.6</v>
      </c>
      <c r="K125">
        <f t="shared" si="1"/>
        <v>0.10420903111111111</v>
      </c>
    </row>
    <row r="126" spans="1:11">
      <c r="A126" t="s">
        <v>44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5">
        <v>1.6</v>
      </c>
      <c r="K126">
        <f t="shared" si="1"/>
        <v>0.10362630222222223</v>
      </c>
    </row>
  </sheetData>
  <sheetCalcPr fullCalcOnLoad="1"/>
  <phoneticPr fontId="18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workbookViewId="0">
      <selection activeCell="E125" sqref="E125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59</v>
      </c>
    </row>
    <row r="4" spans="1:10">
      <c r="A4" s="26" t="s">
        <v>233</v>
      </c>
      <c r="B4" s="26"/>
    </row>
    <row r="5" spans="1:10" s="6" customFormat="1">
      <c r="A5" s="6" t="s">
        <v>61</v>
      </c>
      <c r="B5" s="6" t="s">
        <v>192</v>
      </c>
      <c r="C5" s="6" t="s">
        <v>212</v>
      </c>
      <c r="D5" s="6" t="s">
        <v>60</v>
      </c>
      <c r="E5" s="6" t="s">
        <v>121</v>
      </c>
      <c r="G5" s="11" t="s">
        <v>211</v>
      </c>
      <c r="H5" s="11" t="s">
        <v>172</v>
      </c>
      <c r="I5" s="14" t="s">
        <v>201</v>
      </c>
      <c r="J5"/>
    </row>
    <row r="6" spans="1:10">
      <c r="A6" t="s">
        <v>62</v>
      </c>
      <c r="B6">
        <v>1</v>
      </c>
      <c r="C6">
        <v>2</v>
      </c>
      <c r="D6" s="2">
        <v>198.38312601999999</v>
      </c>
      <c r="G6" s="10">
        <v>2</v>
      </c>
      <c r="H6" s="10" t="s">
        <v>83</v>
      </c>
      <c r="I6" s="17">
        <v>221.43898490266665</v>
      </c>
    </row>
    <row r="7" spans="1:10">
      <c r="A7" t="s">
        <v>62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84</v>
      </c>
      <c r="I7" s="21">
        <v>27.888301147358074</v>
      </c>
    </row>
    <row r="8" spans="1:10">
      <c r="A8" t="s">
        <v>184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50</v>
      </c>
      <c r="I8" s="21">
        <v>6</v>
      </c>
    </row>
    <row r="9" spans="1:10">
      <c r="A9" t="s">
        <v>184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83</v>
      </c>
      <c r="I9" s="17">
        <v>230.1513251065</v>
      </c>
    </row>
    <row r="10" spans="1:10">
      <c r="A10" t="s">
        <v>184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84</v>
      </c>
      <c r="I10" s="21">
        <v>21.442701960879447</v>
      </c>
    </row>
    <row r="11" spans="1:10">
      <c r="A11" t="s">
        <v>184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50</v>
      </c>
      <c r="I11" s="21">
        <v>4</v>
      </c>
    </row>
    <row r="12" spans="1:10">
      <c r="A12" t="s">
        <v>184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83</v>
      </c>
      <c r="I12" s="17">
        <v>524.47522211100011</v>
      </c>
    </row>
    <row r="13" spans="1:10">
      <c r="A13" t="s">
        <v>184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84</v>
      </c>
      <c r="I13" s="21">
        <v>249.37176975472715</v>
      </c>
    </row>
    <row r="14" spans="1:10">
      <c r="A14" t="s">
        <v>184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50</v>
      </c>
      <c r="I14" s="21">
        <v>32</v>
      </c>
    </row>
    <row r="15" spans="1:10">
      <c r="A15" t="s">
        <v>62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83</v>
      </c>
      <c r="I15" s="17">
        <v>338.08045351500004</v>
      </c>
    </row>
    <row r="16" spans="1:10">
      <c r="A16" t="s">
        <v>215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84</v>
      </c>
      <c r="I16" s="21">
        <v>46.784586737362908</v>
      </c>
    </row>
    <row r="17" spans="1:10">
      <c r="A17" t="s">
        <v>215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50</v>
      </c>
      <c r="I17" s="21">
        <v>16</v>
      </c>
    </row>
    <row r="18" spans="1:10">
      <c r="A18" t="s">
        <v>215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85</v>
      </c>
      <c r="H18" s="33"/>
      <c r="I18" s="17">
        <v>370.04995797483332</v>
      </c>
    </row>
    <row r="19" spans="1:10">
      <c r="A19" t="s">
        <v>215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86</v>
      </c>
      <c r="H19" s="33"/>
      <c r="I19" s="17">
        <v>217.78528410054534</v>
      </c>
    </row>
    <row r="20" spans="1:10">
      <c r="A20" t="s">
        <v>215</v>
      </c>
      <c r="B20">
        <v>4</v>
      </c>
      <c r="C20">
        <v>8</v>
      </c>
      <c r="D20" s="38">
        <v>329.82627201100001</v>
      </c>
      <c r="E20" s="7">
        <v>0.75</v>
      </c>
      <c r="G20" s="22" t="s">
        <v>21</v>
      </c>
      <c r="H20" s="34"/>
      <c r="I20" s="25">
        <v>58</v>
      </c>
    </row>
    <row r="21" spans="1:10">
      <c r="A21" t="s">
        <v>215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215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107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215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23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148</v>
      </c>
      <c r="D26" s="2">
        <f>AVERAGE(D6:D25)</f>
        <v>373.44653231864999</v>
      </c>
      <c r="E26" s="7" t="s">
        <v>149</v>
      </c>
    </row>
    <row r="27" spans="1:10">
      <c r="C27" t="s">
        <v>82</v>
      </c>
      <c r="D27" s="2">
        <f>STDEV(D6:D25)</f>
        <v>206.46800350823335</v>
      </c>
      <c r="E27" s="7"/>
    </row>
    <row r="29" spans="1:10">
      <c r="A29" s="26" t="s">
        <v>232</v>
      </c>
      <c r="B29" s="26"/>
    </row>
    <row r="30" spans="1:10">
      <c r="A30" s="6" t="s">
        <v>120</v>
      </c>
      <c r="B30" s="6" t="s">
        <v>192</v>
      </c>
      <c r="C30" s="37" t="s">
        <v>214</v>
      </c>
      <c r="D30" s="6" t="s">
        <v>119</v>
      </c>
      <c r="E30" s="6" t="s">
        <v>91</v>
      </c>
      <c r="G30" s="11" t="s">
        <v>171</v>
      </c>
      <c r="H30" s="11" t="s">
        <v>211</v>
      </c>
      <c r="I30" s="11" t="s">
        <v>172</v>
      </c>
      <c r="J30" s="14" t="s">
        <v>201</v>
      </c>
    </row>
    <row r="31" spans="1:10">
      <c r="A31" t="s">
        <v>115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87</v>
      </c>
      <c r="J31" s="17">
        <v>302.94028916180002</v>
      </c>
    </row>
    <row r="32" spans="1:10">
      <c r="A32" t="s">
        <v>115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84</v>
      </c>
      <c r="J32" s="21">
        <v>17.23574117758357</v>
      </c>
    </row>
    <row r="33" spans="1:10">
      <c r="A33" t="s">
        <v>115</v>
      </c>
      <c r="B33">
        <v>1</v>
      </c>
      <c r="C33">
        <v>2</v>
      </c>
      <c r="D33" s="2">
        <v>276.08450388900002</v>
      </c>
      <c r="E33" s="7">
        <v>0.5625</v>
      </c>
      <c r="G33" s="10" t="s">
        <v>47</v>
      </c>
      <c r="H33" s="33"/>
      <c r="I33" s="33"/>
      <c r="J33" s="17">
        <v>302.94028916180002</v>
      </c>
    </row>
    <row r="34" spans="1:10">
      <c r="A34" t="s">
        <v>115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216</v>
      </c>
      <c r="H34" s="33"/>
      <c r="I34" s="33"/>
      <c r="J34" s="17">
        <v>17.23574117758357</v>
      </c>
    </row>
    <row r="35" spans="1:10">
      <c r="A35" t="s">
        <v>115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87</v>
      </c>
      <c r="J35" s="17">
        <v>305.19036102299998</v>
      </c>
    </row>
    <row r="36" spans="1:10">
      <c r="A36" t="s">
        <v>231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84</v>
      </c>
      <c r="J36" s="21" t="e">
        <v>#DIV/0!</v>
      </c>
    </row>
    <row r="37" spans="1:10">
      <c r="A37" t="s">
        <v>234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48</v>
      </c>
      <c r="H37" s="33"/>
      <c r="I37" s="33"/>
      <c r="J37" s="17">
        <v>305.19036102299998</v>
      </c>
    </row>
    <row r="38" spans="1:10">
      <c r="A38" t="s">
        <v>108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45</v>
      </c>
      <c r="H38" s="33"/>
      <c r="I38" s="33"/>
      <c r="J38" s="17" t="e">
        <v>#DIV/0!</v>
      </c>
    </row>
    <row r="39" spans="1:10">
      <c r="A39" t="s">
        <v>108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87</v>
      </c>
      <c r="J39" s="17">
        <v>384.05235557549997</v>
      </c>
    </row>
    <row r="40" spans="1:10">
      <c r="A40" t="s">
        <v>108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84</v>
      </c>
      <c r="J40" s="21">
        <v>32.66972061151673</v>
      </c>
    </row>
    <row r="41" spans="1:10">
      <c r="A41" t="s">
        <v>210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49</v>
      </c>
      <c r="H41" s="33"/>
      <c r="I41" s="33"/>
      <c r="J41" s="17">
        <v>384.05235557549997</v>
      </c>
    </row>
    <row r="42" spans="1:10">
      <c r="A42" t="s">
        <v>210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46</v>
      </c>
      <c r="H42" s="33"/>
      <c r="I42" s="33"/>
      <c r="J42" s="17">
        <v>32.66972061151673</v>
      </c>
    </row>
    <row r="43" spans="1:10">
      <c r="A43" t="s">
        <v>210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88</v>
      </c>
      <c r="H43" s="33"/>
      <c r="I43" s="33"/>
      <c r="J43" s="17">
        <v>353.77596016168752</v>
      </c>
    </row>
    <row r="44" spans="1:10">
      <c r="A44" t="s">
        <v>210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86</v>
      </c>
      <c r="H44" s="34"/>
      <c r="I44" s="34"/>
      <c r="J44" s="25">
        <v>48.471687795054038</v>
      </c>
    </row>
    <row r="45" spans="1:10">
      <c r="A45" t="s">
        <v>210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210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210</v>
      </c>
      <c r="B47">
        <v>4</v>
      </c>
      <c r="C47">
        <v>8</v>
      </c>
      <c r="D47" s="35">
        <v>405.716770172</v>
      </c>
      <c r="E47" s="7"/>
    </row>
    <row r="48" spans="1:10">
      <c r="C48" t="s">
        <v>81</v>
      </c>
      <c r="D48" s="2">
        <f>AVERAGE(D30:D47)</f>
        <v>356.83130192700003</v>
      </c>
      <c r="E48" s="7" t="s">
        <v>166</v>
      </c>
    </row>
    <row r="49" spans="1:9">
      <c r="C49" t="s">
        <v>82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20</v>
      </c>
      <c r="B52" s="26"/>
      <c r="D52" s="2"/>
    </row>
    <row r="53" spans="1:9">
      <c r="A53" s="26" t="s">
        <v>174</v>
      </c>
      <c r="B53" s="26" t="s">
        <v>213</v>
      </c>
      <c r="C53" s="26" t="s">
        <v>92</v>
      </c>
      <c r="D53" s="6" t="s">
        <v>110</v>
      </c>
      <c r="E53" s="6" t="s">
        <v>91</v>
      </c>
      <c r="G53" s="11" t="s">
        <v>22</v>
      </c>
      <c r="H53" s="11" t="s">
        <v>172</v>
      </c>
      <c r="I53" s="14" t="s">
        <v>201</v>
      </c>
    </row>
    <row r="54" spans="1:9">
      <c r="A54" t="s">
        <v>90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83</v>
      </c>
      <c r="I54" s="17">
        <v>14.1872649193</v>
      </c>
    </row>
    <row r="55" spans="1:9">
      <c r="A55" t="s">
        <v>90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84</v>
      </c>
      <c r="I55" s="21" t="e">
        <v>#DIV/0!</v>
      </c>
    </row>
    <row r="56" spans="1:9">
      <c r="A56" t="s">
        <v>90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83</v>
      </c>
      <c r="I56" s="17">
        <v>44.782275199920001</v>
      </c>
    </row>
    <row r="57" spans="1:9">
      <c r="A57" t="s">
        <v>19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84</v>
      </c>
      <c r="I57" s="21">
        <v>15.843792242505828</v>
      </c>
    </row>
    <row r="58" spans="1:9">
      <c r="A58" t="s">
        <v>19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83</v>
      </c>
      <c r="I58" s="17">
        <v>56.964924156674996</v>
      </c>
    </row>
    <row r="59" spans="1:9">
      <c r="A59" t="s">
        <v>19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84</v>
      </c>
      <c r="I59" s="21">
        <v>9.4994883808250847</v>
      </c>
    </row>
    <row r="60" spans="1:9">
      <c r="A60" t="s">
        <v>19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83</v>
      </c>
      <c r="I60" s="17">
        <v>187.55037531850999</v>
      </c>
    </row>
    <row r="61" spans="1:9">
      <c r="A61" t="s">
        <v>19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84</v>
      </c>
      <c r="I61" s="21">
        <v>179.97433590633514</v>
      </c>
    </row>
    <row r="62" spans="1:9">
      <c r="A62" t="s">
        <v>19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85</v>
      </c>
      <c r="H62" s="33"/>
      <c r="I62" s="17">
        <v>117.073104536535</v>
      </c>
    </row>
    <row r="63" spans="1:9">
      <c r="A63" t="s">
        <v>19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86</v>
      </c>
      <c r="H63" s="34"/>
      <c r="I63" s="25">
        <v>143.93518726021225</v>
      </c>
    </row>
    <row r="64" spans="1:9">
      <c r="A64" t="s">
        <v>208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208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208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208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208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208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208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208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208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208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109</v>
      </c>
      <c r="D74" s="2">
        <f>AVERAGE(D54:D73)</f>
        <v>117.073104536535</v>
      </c>
      <c r="E74" t="s">
        <v>178</v>
      </c>
      <c r="H74" t="s">
        <v>51</v>
      </c>
      <c r="I74" s="55">
        <f>AVERAGE(D54:D63,D65:D66,D68:D70,D73)</f>
        <v>53.003791779293749</v>
      </c>
      <c r="J74" t="s">
        <v>176</v>
      </c>
    </row>
    <row r="75" spans="1:10">
      <c r="C75" t="s">
        <v>82</v>
      </c>
      <c r="D75" s="2">
        <f>STDEV(D54:D73)</f>
        <v>143.93518726021225</v>
      </c>
      <c r="H75" t="s">
        <v>200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173</v>
      </c>
    </row>
    <row r="80" spans="1:10">
      <c r="A80" s="26" t="s">
        <v>174</v>
      </c>
      <c r="B80" s="26" t="s">
        <v>213</v>
      </c>
      <c r="C80" s="26" t="s">
        <v>92</v>
      </c>
      <c r="D80" s="6" t="s">
        <v>140</v>
      </c>
    </row>
    <row r="81" spans="1:5">
      <c r="A81" t="s">
        <v>90</v>
      </c>
      <c r="B81">
        <v>2</v>
      </c>
      <c r="C81">
        <v>8</v>
      </c>
      <c r="D81">
        <v>329</v>
      </c>
    </row>
    <row r="82" spans="1:5">
      <c r="A82" t="s">
        <v>175</v>
      </c>
      <c r="B82">
        <v>4</v>
      </c>
      <c r="C82">
        <v>8</v>
      </c>
      <c r="D82">
        <v>331</v>
      </c>
    </row>
    <row r="83" spans="1:5">
      <c r="A83" t="s">
        <v>90</v>
      </c>
      <c r="B83">
        <v>8</v>
      </c>
      <c r="C83">
        <v>4</v>
      </c>
      <c r="D83">
        <v>330</v>
      </c>
    </row>
    <row r="84" spans="1:5">
      <c r="A84" t="s">
        <v>19</v>
      </c>
      <c r="B84">
        <v>16</v>
      </c>
      <c r="C84">
        <v>8</v>
      </c>
      <c r="D84">
        <v>335</v>
      </c>
    </row>
    <row r="85" spans="1:5">
      <c r="A85" t="s">
        <v>19</v>
      </c>
      <c r="B85">
        <v>2</v>
      </c>
      <c r="C85">
        <v>8</v>
      </c>
      <c r="D85">
        <v>331</v>
      </c>
    </row>
    <row r="86" spans="1:5">
      <c r="A86" t="s">
        <v>19</v>
      </c>
      <c r="B86">
        <v>2</v>
      </c>
      <c r="C86">
        <v>8</v>
      </c>
      <c r="D86">
        <v>332</v>
      </c>
    </row>
    <row r="87" spans="1:5">
      <c r="A87" t="s">
        <v>19</v>
      </c>
      <c r="B87">
        <v>2</v>
      </c>
      <c r="C87">
        <v>8</v>
      </c>
      <c r="D87">
        <v>332</v>
      </c>
    </row>
    <row r="88" spans="1:5">
      <c r="A88" t="s">
        <v>19</v>
      </c>
      <c r="B88">
        <v>2</v>
      </c>
      <c r="C88">
        <v>8</v>
      </c>
      <c r="D88">
        <v>330</v>
      </c>
    </row>
    <row r="89" spans="1:5">
      <c r="A89" t="s">
        <v>19</v>
      </c>
      <c r="B89">
        <v>2</v>
      </c>
      <c r="C89">
        <v>8</v>
      </c>
      <c r="D89">
        <v>332</v>
      </c>
    </row>
    <row r="90" spans="1:5">
      <c r="A90" t="s">
        <v>19</v>
      </c>
      <c r="B90">
        <v>2</v>
      </c>
      <c r="C90">
        <v>8</v>
      </c>
      <c r="D90">
        <v>331</v>
      </c>
    </row>
    <row r="91" spans="1:5">
      <c r="A91" t="s">
        <v>19</v>
      </c>
      <c r="B91">
        <v>2</v>
      </c>
      <c r="C91">
        <v>8</v>
      </c>
      <c r="D91">
        <v>332</v>
      </c>
    </row>
    <row r="92" spans="1:5">
      <c r="A92" t="s">
        <v>19</v>
      </c>
      <c r="B92">
        <v>2</v>
      </c>
      <c r="C92">
        <v>8</v>
      </c>
      <c r="D92">
        <v>332</v>
      </c>
    </row>
    <row r="93" spans="1:5">
      <c r="A93" t="s">
        <v>19</v>
      </c>
      <c r="B93">
        <v>2</v>
      </c>
      <c r="C93">
        <v>8</v>
      </c>
      <c r="D93">
        <v>331</v>
      </c>
    </row>
    <row r="94" spans="1:5">
      <c r="A94" t="s">
        <v>19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177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76</v>
      </c>
    </row>
    <row r="99" spans="1:6" ht="52">
      <c r="A99" s="67" t="s">
        <v>73</v>
      </c>
      <c r="B99" s="67" t="s">
        <v>74</v>
      </c>
      <c r="C99" s="67" t="s">
        <v>92</v>
      </c>
      <c r="D99" s="67" t="s">
        <v>75</v>
      </c>
      <c r="E99" s="67" t="s">
        <v>227</v>
      </c>
    </row>
    <row r="100" spans="1:6">
      <c r="A100" t="s">
        <v>72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187</v>
      </c>
    </row>
    <row r="101" spans="1:6">
      <c r="A101" t="s">
        <v>72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187</v>
      </c>
    </row>
    <row r="102" spans="1:6">
      <c r="A102" t="s">
        <v>103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187</v>
      </c>
    </row>
    <row r="103" spans="1:6">
      <c r="A103" t="s">
        <v>103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187</v>
      </c>
    </row>
    <row r="104" spans="1:6">
      <c r="A104" t="s">
        <v>103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187</v>
      </c>
    </row>
    <row r="105" spans="1:6">
      <c r="A105" t="s">
        <v>103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187</v>
      </c>
    </row>
    <row r="106" spans="1:6">
      <c r="A106" t="s">
        <v>103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187</v>
      </c>
    </row>
    <row r="107" spans="1:6">
      <c r="A107" t="s">
        <v>103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187</v>
      </c>
    </row>
    <row r="108" spans="1:6">
      <c r="A108" t="s">
        <v>24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187</v>
      </c>
    </row>
    <row r="109" spans="1:6">
      <c r="A109" t="s">
        <v>24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187</v>
      </c>
    </row>
    <row r="110" spans="1:6">
      <c r="A110" t="s">
        <v>24</v>
      </c>
      <c r="B110">
        <v>16</v>
      </c>
      <c r="C110">
        <v>16</v>
      </c>
      <c r="D110" s="55"/>
      <c r="E110" s="55">
        <v>535.21085310000001</v>
      </c>
      <c r="F110" t="s">
        <v>187</v>
      </c>
    </row>
    <row r="111" spans="1:6">
      <c r="A111" t="s">
        <v>24</v>
      </c>
      <c r="B111">
        <v>16</v>
      </c>
      <c r="C111">
        <v>16</v>
      </c>
      <c r="D111" s="55"/>
      <c r="E111" s="55">
        <v>607.65833091699994</v>
      </c>
      <c r="F111" s="55" t="s">
        <v>191</v>
      </c>
    </row>
    <row r="112" spans="1:6">
      <c r="A112" t="s">
        <v>24</v>
      </c>
      <c r="B112">
        <v>16</v>
      </c>
      <c r="C112">
        <v>16</v>
      </c>
      <c r="D112" s="55"/>
      <c r="E112" s="55">
        <v>596.06263589900004</v>
      </c>
      <c r="F112" s="55" t="s">
        <v>63</v>
      </c>
    </row>
    <row r="113" spans="1:8">
      <c r="A113" t="s">
        <v>72</v>
      </c>
      <c r="B113">
        <v>16</v>
      </c>
      <c r="C113">
        <v>16</v>
      </c>
      <c r="D113" s="55"/>
      <c r="E113" s="55">
        <v>547.03834199899995</v>
      </c>
      <c r="F113" s="55" t="s">
        <v>63</v>
      </c>
    </row>
    <row r="114" spans="1:8">
      <c r="A114" t="s">
        <v>24</v>
      </c>
      <c r="B114">
        <v>16</v>
      </c>
      <c r="C114">
        <v>16</v>
      </c>
      <c r="D114" s="55"/>
      <c r="E114" s="55">
        <v>527.22448778199998</v>
      </c>
      <c r="F114" s="55" t="s">
        <v>63</v>
      </c>
    </row>
    <row r="115" spans="1:8">
      <c r="A115" t="s">
        <v>24</v>
      </c>
      <c r="B115">
        <v>16</v>
      </c>
      <c r="C115">
        <v>16</v>
      </c>
      <c r="D115" s="55"/>
      <c r="E115" s="55">
        <v>547.03834199899995</v>
      </c>
      <c r="F115" s="55" t="s">
        <v>63</v>
      </c>
    </row>
    <row r="116" spans="1:8">
      <c r="A116" t="s">
        <v>72</v>
      </c>
      <c r="B116">
        <v>16</v>
      </c>
      <c r="C116">
        <v>16</v>
      </c>
      <c r="D116" s="55"/>
      <c r="E116" s="55">
        <v>500.43472504599998</v>
      </c>
      <c r="F116" s="55" t="s">
        <v>226</v>
      </c>
    </row>
    <row r="117" spans="1:8">
      <c r="A117" t="s">
        <v>24</v>
      </c>
      <c r="B117">
        <v>16</v>
      </c>
      <c r="C117">
        <v>16</v>
      </c>
      <c r="D117" s="55"/>
      <c r="E117" s="55">
        <v>512.97764587400002</v>
      </c>
      <c r="F117" s="55" t="s">
        <v>226</v>
      </c>
    </row>
    <row r="118" spans="1:8">
      <c r="A118" t="s">
        <v>136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136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135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135</v>
      </c>
      <c r="B121">
        <v>16</v>
      </c>
      <c r="C121">
        <v>16</v>
      </c>
      <c r="D121" s="55"/>
      <c r="E121" s="55">
        <v>609.56168699299997</v>
      </c>
      <c r="F121" s="55" t="s">
        <v>165</v>
      </c>
      <c r="H121" s="55"/>
    </row>
    <row r="122" spans="1:8">
      <c r="A122" t="s">
        <v>135</v>
      </c>
      <c r="B122">
        <v>16</v>
      </c>
      <c r="C122">
        <v>16</v>
      </c>
      <c r="D122" s="55"/>
      <c r="E122" s="55">
        <v>612.84088611599998</v>
      </c>
      <c r="F122" s="55" t="s">
        <v>165</v>
      </c>
      <c r="H122" s="55"/>
    </row>
    <row r="123" spans="1:8">
      <c r="A123" t="s">
        <v>135</v>
      </c>
      <c r="B123">
        <v>16</v>
      </c>
      <c r="C123">
        <v>16</v>
      </c>
      <c r="D123" s="55"/>
      <c r="E123" s="55">
        <v>613.39775299999997</v>
      </c>
      <c r="F123" s="55" t="s">
        <v>165</v>
      </c>
      <c r="H123" s="55"/>
    </row>
    <row r="124" spans="1:8">
      <c r="A124" t="s">
        <v>135</v>
      </c>
      <c r="B124">
        <v>16</v>
      </c>
      <c r="C124">
        <v>16</v>
      </c>
      <c r="D124" s="55"/>
      <c r="E124" s="55">
        <v>659.99135088900005</v>
      </c>
      <c r="F124" s="55" t="s">
        <v>165</v>
      </c>
      <c r="H124" s="55"/>
    </row>
    <row r="125" spans="1:8">
      <c r="A125" t="s">
        <v>135</v>
      </c>
      <c r="B125">
        <v>16</v>
      </c>
      <c r="C125">
        <v>16</v>
      </c>
      <c r="D125" s="55"/>
      <c r="E125" s="55"/>
      <c r="F125" s="55" t="s">
        <v>165</v>
      </c>
      <c r="H125" s="55"/>
    </row>
    <row r="126" spans="1:8">
      <c r="A126" t="s">
        <v>135</v>
      </c>
      <c r="B126">
        <v>16</v>
      </c>
      <c r="C126">
        <v>16</v>
      </c>
      <c r="D126" s="55"/>
      <c r="E126" s="55"/>
      <c r="F126" s="55" t="s">
        <v>165</v>
      </c>
      <c r="H126" s="55"/>
    </row>
    <row r="127" spans="1:8">
      <c r="A127" t="s">
        <v>135</v>
      </c>
      <c r="B127">
        <v>16</v>
      </c>
      <c r="C127">
        <v>16</v>
      </c>
      <c r="D127" s="55"/>
      <c r="E127" s="55"/>
      <c r="F127" s="55" t="s">
        <v>165</v>
      </c>
      <c r="H127" s="55"/>
    </row>
    <row r="128" spans="1:8">
      <c r="A128" t="s">
        <v>135</v>
      </c>
      <c r="B128">
        <v>16</v>
      </c>
      <c r="C128">
        <v>16</v>
      </c>
      <c r="D128" s="55"/>
      <c r="F128" s="55" t="s">
        <v>165</v>
      </c>
      <c r="H128" s="55"/>
    </row>
    <row r="129" spans="1:6">
      <c r="A129" s="55"/>
      <c r="D129" t="s">
        <v>137</v>
      </c>
      <c r="E129" s="55">
        <f>AVERAGE(E100:E120)</f>
        <v>569.53688043885711</v>
      </c>
      <c r="F129" t="s">
        <v>139</v>
      </c>
    </row>
    <row r="130" spans="1:6">
      <c r="D130" t="s">
        <v>138</v>
      </c>
      <c r="E130">
        <f>STDEV(E100:E120)</f>
        <v>69.732796723748706</v>
      </c>
    </row>
  </sheetData>
  <sheetCalcPr fullCalcOnLoad="1"/>
  <phoneticPr fontId="18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142</v>
      </c>
    </row>
    <row r="2" spans="1:14">
      <c r="A2" s="30" t="s">
        <v>143</v>
      </c>
    </row>
    <row r="3" spans="1:14">
      <c r="A3" t="s">
        <v>144</v>
      </c>
    </row>
    <row r="5" spans="1:14" s="28" customFormat="1" ht="39" customHeight="1">
      <c r="A5" s="29" t="s">
        <v>97</v>
      </c>
      <c r="B5" s="29" t="s">
        <v>102</v>
      </c>
      <c r="C5" s="29" t="s">
        <v>77</v>
      </c>
      <c r="D5" s="29" t="s">
        <v>78</v>
      </c>
      <c r="E5" s="29" t="s">
        <v>232</v>
      </c>
      <c r="F5" s="29" t="s">
        <v>98</v>
      </c>
      <c r="G5" s="29" t="s">
        <v>79</v>
      </c>
      <c r="H5" s="29" t="s">
        <v>127</v>
      </c>
      <c r="I5" s="29" t="s">
        <v>126</v>
      </c>
      <c r="J5" s="29" t="s">
        <v>106</v>
      </c>
      <c r="K5" s="28" t="s">
        <v>145</v>
      </c>
      <c r="L5" s="28" t="s">
        <v>146</v>
      </c>
      <c r="M5" s="28" t="s">
        <v>147</v>
      </c>
    </row>
    <row r="6" spans="1:14">
      <c r="A6" t="s">
        <v>141</v>
      </c>
      <c r="B6">
        <v>8</v>
      </c>
      <c r="C6" t="s">
        <v>80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141</v>
      </c>
      <c r="B7">
        <v>8</v>
      </c>
      <c r="C7" t="s">
        <v>128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141</v>
      </c>
      <c r="B8" s="31">
        <v>16</v>
      </c>
      <c r="C8" t="s">
        <v>80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141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141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208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208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141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116</v>
      </c>
    </row>
    <row r="14" spans="1:14" ht="39">
      <c r="A14" t="s">
        <v>141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117</v>
      </c>
    </row>
    <row r="15" spans="1:14" ht="39">
      <c r="A15" t="s">
        <v>141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118</v>
      </c>
    </row>
    <row r="16" spans="1:14" ht="39">
      <c r="A16" t="s">
        <v>141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151</v>
      </c>
    </row>
    <row r="17" spans="1:13">
      <c r="A17" t="s">
        <v>208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208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208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145</v>
      </c>
      <c r="B25" s="28" t="s">
        <v>146</v>
      </c>
      <c r="C25" s="28" t="s">
        <v>147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183</v>
      </c>
    </row>
    <row r="2" spans="1:10">
      <c r="A2" t="s">
        <v>219</v>
      </c>
    </row>
    <row r="3" spans="1:10">
      <c r="A3" t="s">
        <v>79</v>
      </c>
      <c r="B3">
        <v>8</v>
      </c>
    </row>
    <row r="4" spans="1:10">
      <c r="A4" t="s">
        <v>182</v>
      </c>
      <c r="B4">
        <v>8</v>
      </c>
    </row>
    <row r="8" spans="1:10" s="58" customFormat="1" ht="39">
      <c r="A8" s="29" t="s">
        <v>97</v>
      </c>
      <c r="B8" s="29" t="s">
        <v>70</v>
      </c>
      <c r="C8" s="29" t="s">
        <v>150</v>
      </c>
      <c r="D8" s="29" t="s">
        <v>98</v>
      </c>
      <c r="E8" s="29" t="s">
        <v>180</v>
      </c>
      <c r="F8" s="29" t="s">
        <v>181</v>
      </c>
      <c r="G8" s="57" t="s">
        <v>220</v>
      </c>
      <c r="H8" s="57" t="s">
        <v>221</v>
      </c>
      <c r="I8" s="57" t="s">
        <v>222</v>
      </c>
      <c r="J8" s="57" t="s">
        <v>202</v>
      </c>
    </row>
    <row r="9" spans="1:10" s="61" customFormat="1">
      <c r="A9" s="62" t="s">
        <v>89</v>
      </c>
      <c r="B9" s="63">
        <v>0</v>
      </c>
      <c r="C9" s="63">
        <v>0</v>
      </c>
      <c r="D9" s="63">
        <v>0</v>
      </c>
      <c r="E9" s="62" t="s">
        <v>89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89</v>
      </c>
      <c r="B10" s="63">
        <v>0</v>
      </c>
      <c r="C10" s="63">
        <v>0</v>
      </c>
      <c r="D10" s="63">
        <v>0</v>
      </c>
      <c r="E10" s="62" t="s">
        <v>89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89</v>
      </c>
      <c r="B11" s="63">
        <v>0</v>
      </c>
      <c r="C11" s="63">
        <v>0</v>
      </c>
      <c r="D11" s="63">
        <v>0</v>
      </c>
      <c r="E11" s="62" t="s">
        <v>89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89</v>
      </c>
      <c r="B12" s="63">
        <v>0</v>
      </c>
      <c r="C12" s="63">
        <v>0</v>
      </c>
      <c r="D12" s="63">
        <v>0</v>
      </c>
      <c r="E12" s="62" t="s">
        <v>89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206</v>
      </c>
      <c r="B13" s="65">
        <v>0</v>
      </c>
      <c r="C13" s="65">
        <v>0</v>
      </c>
      <c r="D13" s="65">
        <v>0</v>
      </c>
      <c r="E13" s="64" t="s">
        <v>206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90</v>
      </c>
      <c r="B14">
        <v>8</v>
      </c>
      <c r="C14">
        <v>4</v>
      </c>
      <c r="D14">
        <v>8</v>
      </c>
      <c r="E14" t="s">
        <v>207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90</v>
      </c>
      <c r="B15">
        <v>8</v>
      </c>
      <c r="C15">
        <v>4</v>
      </c>
      <c r="D15">
        <v>8</v>
      </c>
      <c r="E15" t="s">
        <v>207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90</v>
      </c>
      <c r="B16">
        <v>8</v>
      </c>
      <c r="C16">
        <v>4</v>
      </c>
      <c r="D16">
        <v>8</v>
      </c>
      <c r="E16" t="s">
        <v>207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71</v>
      </c>
      <c r="B17">
        <v>8</v>
      </c>
      <c r="C17">
        <v>4</v>
      </c>
      <c r="D17">
        <v>8</v>
      </c>
      <c r="E17" t="s">
        <v>206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90</v>
      </c>
      <c r="B18">
        <v>8</v>
      </c>
      <c r="C18">
        <v>4</v>
      </c>
      <c r="D18">
        <v>8</v>
      </c>
      <c r="E18" t="s">
        <v>207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90</v>
      </c>
      <c r="B19">
        <v>8</v>
      </c>
      <c r="C19">
        <v>4</v>
      </c>
      <c r="D19">
        <v>8</v>
      </c>
      <c r="E19" t="s">
        <v>207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179</v>
      </c>
      <c r="B20">
        <v>0</v>
      </c>
      <c r="C20">
        <v>0</v>
      </c>
      <c r="D20">
        <f>C20*2</f>
        <v>0</v>
      </c>
      <c r="E20" t="s">
        <v>90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179</v>
      </c>
      <c r="B21">
        <v>0</v>
      </c>
      <c r="C21">
        <v>0</v>
      </c>
      <c r="D21">
        <f t="shared" ref="D21:D25" si="0">C21*2</f>
        <v>0</v>
      </c>
      <c r="E21" t="s">
        <v>90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179</v>
      </c>
      <c r="B22">
        <v>0</v>
      </c>
      <c r="C22">
        <v>0</v>
      </c>
      <c r="D22">
        <f t="shared" si="0"/>
        <v>0</v>
      </c>
      <c r="E22" t="s">
        <v>90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179</v>
      </c>
      <c r="B23">
        <v>0</v>
      </c>
      <c r="C23">
        <v>0</v>
      </c>
      <c r="D23">
        <f t="shared" si="0"/>
        <v>0</v>
      </c>
      <c r="E23" t="s">
        <v>90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179</v>
      </c>
      <c r="B24">
        <v>0</v>
      </c>
      <c r="C24">
        <v>0</v>
      </c>
      <c r="D24">
        <f t="shared" si="0"/>
        <v>0</v>
      </c>
      <c r="E24" t="s">
        <v>90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179</v>
      </c>
      <c r="B25">
        <v>0</v>
      </c>
      <c r="C25">
        <v>0</v>
      </c>
      <c r="D25">
        <f t="shared" si="0"/>
        <v>0</v>
      </c>
      <c r="E25" t="s">
        <v>90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179</v>
      </c>
      <c r="B26">
        <v>0</v>
      </c>
      <c r="C26">
        <v>4</v>
      </c>
      <c r="D26">
        <f>C26*2</f>
        <v>8</v>
      </c>
      <c r="E26" t="s">
        <v>90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203</v>
      </c>
      <c r="B27">
        <v>8</v>
      </c>
      <c r="C27">
        <v>0</v>
      </c>
      <c r="D27">
        <f t="shared" ref="D27:D48" si="1">C27*2</f>
        <v>0</v>
      </c>
      <c r="E27" s="59" t="s">
        <v>112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203</v>
      </c>
      <c r="B28">
        <v>8</v>
      </c>
      <c r="C28">
        <v>0</v>
      </c>
      <c r="D28">
        <f t="shared" si="1"/>
        <v>0</v>
      </c>
      <c r="E28" s="59" t="s">
        <v>112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203</v>
      </c>
      <c r="B29">
        <v>8</v>
      </c>
      <c r="C29">
        <v>0</v>
      </c>
      <c r="D29">
        <f t="shared" si="1"/>
        <v>0</v>
      </c>
      <c r="E29" s="59" t="s">
        <v>112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203</v>
      </c>
      <c r="B30">
        <v>8</v>
      </c>
      <c r="C30">
        <v>0</v>
      </c>
      <c r="D30">
        <f t="shared" si="1"/>
        <v>0</v>
      </c>
      <c r="E30" s="59" t="s">
        <v>112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203</v>
      </c>
      <c r="B31">
        <v>8</v>
      </c>
      <c r="C31">
        <v>0</v>
      </c>
      <c r="D31">
        <f t="shared" si="1"/>
        <v>0</v>
      </c>
      <c r="E31" s="59" t="s">
        <v>112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203</v>
      </c>
      <c r="B32">
        <v>8</v>
      </c>
      <c r="C32">
        <v>0</v>
      </c>
      <c r="D32">
        <f t="shared" si="1"/>
        <v>0</v>
      </c>
      <c r="E32" s="59" t="s">
        <v>112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203</v>
      </c>
      <c r="B33">
        <v>8</v>
      </c>
      <c r="C33">
        <v>4</v>
      </c>
      <c r="D33">
        <f t="shared" si="1"/>
        <v>8</v>
      </c>
      <c r="E33" t="s">
        <v>204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203</v>
      </c>
      <c r="B34">
        <v>8</v>
      </c>
      <c r="C34">
        <v>4</v>
      </c>
      <c r="D34">
        <f t="shared" si="1"/>
        <v>8</v>
      </c>
      <c r="E34" t="s">
        <v>205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203</v>
      </c>
      <c r="B35">
        <v>8</v>
      </c>
      <c r="C35">
        <v>4</v>
      </c>
      <c r="D35">
        <f t="shared" si="1"/>
        <v>8</v>
      </c>
      <c r="E35" t="s">
        <v>205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203</v>
      </c>
      <c r="B36">
        <v>8</v>
      </c>
      <c r="C36">
        <v>4</v>
      </c>
      <c r="D36">
        <f t="shared" si="1"/>
        <v>8</v>
      </c>
      <c r="E36" t="s">
        <v>205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203</v>
      </c>
      <c r="B37">
        <v>8</v>
      </c>
      <c r="C37">
        <v>4</v>
      </c>
      <c r="D37">
        <f t="shared" si="1"/>
        <v>8</v>
      </c>
      <c r="E37" t="s">
        <v>205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203</v>
      </c>
      <c r="B38">
        <v>8</v>
      </c>
      <c r="C38">
        <v>4</v>
      </c>
      <c r="D38">
        <f t="shared" si="1"/>
        <v>8</v>
      </c>
      <c r="E38" t="s">
        <v>205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203</v>
      </c>
      <c r="B39">
        <v>8</v>
      </c>
      <c r="C39">
        <v>4</v>
      </c>
      <c r="D39">
        <f t="shared" si="1"/>
        <v>8</v>
      </c>
      <c r="E39" t="s">
        <v>205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203</v>
      </c>
      <c r="B40">
        <v>8</v>
      </c>
      <c r="C40">
        <v>4</v>
      </c>
      <c r="D40">
        <f t="shared" si="1"/>
        <v>8</v>
      </c>
      <c r="E40" t="s">
        <v>205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203</v>
      </c>
      <c r="B41">
        <v>8</v>
      </c>
      <c r="C41">
        <v>4</v>
      </c>
      <c r="D41">
        <f t="shared" si="1"/>
        <v>8</v>
      </c>
      <c r="E41" t="s">
        <v>205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203</v>
      </c>
      <c r="B42">
        <v>8</v>
      </c>
      <c r="C42">
        <v>4</v>
      </c>
      <c r="D42">
        <f t="shared" si="1"/>
        <v>8</v>
      </c>
      <c r="E42" t="s">
        <v>205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203</v>
      </c>
      <c r="B43">
        <v>8</v>
      </c>
      <c r="C43">
        <v>4</v>
      </c>
      <c r="D43">
        <f t="shared" si="1"/>
        <v>8</v>
      </c>
      <c r="E43" t="s">
        <v>205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203</v>
      </c>
      <c r="B44">
        <v>8</v>
      </c>
      <c r="C44">
        <v>4</v>
      </c>
      <c r="D44">
        <f t="shared" si="1"/>
        <v>8</v>
      </c>
      <c r="E44" t="s">
        <v>205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203</v>
      </c>
      <c r="B45">
        <v>8</v>
      </c>
      <c r="C45">
        <v>4</v>
      </c>
      <c r="D45">
        <f t="shared" si="1"/>
        <v>8</v>
      </c>
      <c r="E45" t="s">
        <v>205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203</v>
      </c>
      <c r="B46">
        <v>8</v>
      </c>
      <c r="C46">
        <v>4</v>
      </c>
      <c r="D46">
        <f t="shared" si="1"/>
        <v>8</v>
      </c>
      <c r="E46" t="s">
        <v>205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203</v>
      </c>
      <c r="B47">
        <v>8</v>
      </c>
      <c r="C47">
        <v>4</v>
      </c>
      <c r="D47">
        <f t="shared" si="1"/>
        <v>8</v>
      </c>
      <c r="E47" t="s">
        <v>205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203</v>
      </c>
      <c r="B48">
        <v>8</v>
      </c>
      <c r="C48">
        <v>4</v>
      </c>
      <c r="D48">
        <f t="shared" si="1"/>
        <v>8</v>
      </c>
      <c r="E48" t="s">
        <v>205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42</v>
      </c>
    </row>
    <row r="73" spans="1:15">
      <c r="B73" t="s">
        <v>113</v>
      </c>
      <c r="C73" t="s">
        <v>114</v>
      </c>
    </row>
    <row r="74" spans="1:15">
      <c r="A74" t="s">
        <v>131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129</v>
      </c>
      <c r="B75" s="55">
        <f>J27</f>
        <v>1027.9399099300001</v>
      </c>
      <c r="C75">
        <f>STDEV(J27:J32)</f>
        <v>66.500248816330156</v>
      </c>
    </row>
    <row r="76" spans="1:15">
      <c r="A76" t="s">
        <v>155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156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157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130</v>
      </c>
      <c r="B79" s="55">
        <f>AVERAGE(J34:J42)</f>
        <v>688.64166519366654</v>
      </c>
      <c r="C79" s="55">
        <f>STDEV(J34:J42)</f>
        <v>20.480758532664797</v>
      </c>
    </row>
  </sheetData>
  <phoneticPr fontId="18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125</v>
      </c>
    </row>
    <row r="2" spans="1:12">
      <c r="A2" t="s">
        <v>124</v>
      </c>
    </row>
    <row r="5" spans="1:12" s="54" customFormat="1" ht="39">
      <c r="A5" s="54" t="s">
        <v>152</v>
      </c>
      <c r="B5" s="54" t="s">
        <v>153</v>
      </c>
      <c r="C5" s="54" t="s">
        <v>193</v>
      </c>
      <c r="D5" s="54" t="s">
        <v>194</v>
      </c>
      <c r="E5" s="54" t="s">
        <v>195</v>
      </c>
      <c r="F5" s="54" t="s">
        <v>196</v>
      </c>
      <c r="G5" s="54" t="s">
        <v>198</v>
      </c>
      <c r="H5" s="54" t="s">
        <v>197</v>
      </c>
      <c r="I5" s="54" t="s">
        <v>199</v>
      </c>
      <c r="J5" s="54" t="s">
        <v>122</v>
      </c>
      <c r="K5" s="54" t="s">
        <v>123</v>
      </c>
      <c r="L5" s="54" t="s">
        <v>93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94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94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94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167</v>
      </c>
      <c r="B3" s="11" t="s">
        <v>168</v>
      </c>
      <c r="C3" s="12"/>
      <c r="D3" s="12"/>
      <c r="E3" s="12"/>
      <c r="F3" s="12"/>
      <c r="G3" s="12"/>
      <c r="H3" s="12"/>
      <c r="I3" s="13"/>
    </row>
    <row r="4" spans="1:9">
      <c r="A4" s="11" t="s">
        <v>169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170</v>
      </c>
    </row>
    <row r="5" spans="1:9">
      <c r="A5" s="10" t="s">
        <v>38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39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55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40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41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25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185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170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29"/>
  <sheetViews>
    <sheetView tabSelected="1" topLeftCell="B1" workbookViewId="0">
      <pane ySplit="1" topLeftCell="A2" activePane="bottomLeft" state="frozen"/>
      <selection pane="bottomLeft" activeCell="H29" sqref="H29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4.85546875" bestFit="1" customWidth="1"/>
    <col min="9" max="9" width="17.5703125" customWidth="1"/>
    <col min="11" max="11" width="16.28515625" bestFit="1" customWidth="1"/>
  </cols>
  <sheetData>
    <row r="1" spans="1:12" ht="26">
      <c r="A1" s="69" t="s">
        <v>104</v>
      </c>
      <c r="B1" s="69" t="s">
        <v>105</v>
      </c>
      <c r="C1" s="69" t="s">
        <v>132</v>
      </c>
      <c r="D1" s="69" t="s">
        <v>133</v>
      </c>
      <c r="E1" s="69" t="s">
        <v>190</v>
      </c>
      <c r="F1" s="69" t="s">
        <v>189</v>
      </c>
      <c r="J1" t="s">
        <v>67</v>
      </c>
      <c r="K1" t="s">
        <v>68</v>
      </c>
    </row>
    <row r="2" spans="1:12">
      <c r="A2" s="78" t="s">
        <v>134</v>
      </c>
      <c r="B2" s="78">
        <v>1</v>
      </c>
      <c r="C2" s="78">
        <v>2</v>
      </c>
      <c r="D2" s="78">
        <v>4</v>
      </c>
      <c r="E2" s="79">
        <v>5467.0610818900004</v>
      </c>
      <c r="F2" s="78" t="s">
        <v>162</v>
      </c>
    </row>
    <row r="3" spans="1:12">
      <c r="A3" s="78" t="s">
        <v>134</v>
      </c>
      <c r="B3" s="78">
        <v>1</v>
      </c>
      <c r="C3" s="78">
        <v>2</v>
      </c>
      <c r="D3" s="78">
        <v>4</v>
      </c>
      <c r="E3" s="79">
        <v>5425.6983258700002</v>
      </c>
      <c r="F3" s="78" t="s">
        <v>162</v>
      </c>
    </row>
    <row r="4" spans="1:12">
      <c r="A4" s="78" t="s">
        <v>134</v>
      </c>
      <c r="B4" s="78">
        <v>1</v>
      </c>
      <c r="C4" s="78">
        <v>4</v>
      </c>
      <c r="D4" s="78">
        <v>4</v>
      </c>
      <c r="E4" s="79">
        <v>5366.32453394</v>
      </c>
      <c r="F4" s="78" t="s">
        <v>162</v>
      </c>
    </row>
    <row r="5" spans="1:12">
      <c r="A5" s="78" t="s">
        <v>134</v>
      </c>
      <c r="B5" s="78">
        <v>1</v>
      </c>
      <c r="C5" s="78">
        <v>4</v>
      </c>
      <c r="D5" s="78">
        <v>4</v>
      </c>
      <c r="E5" s="79">
        <v>5464.4371781299997</v>
      </c>
      <c r="F5" s="78" t="s">
        <v>162</v>
      </c>
    </row>
    <row r="6" spans="1:12">
      <c r="A6" s="78" t="s">
        <v>134</v>
      </c>
      <c r="B6" s="78">
        <v>1</v>
      </c>
      <c r="C6" s="78">
        <v>8</v>
      </c>
      <c r="D6" s="78">
        <v>4</v>
      </c>
      <c r="E6" s="79">
        <v>5491.1035299300001</v>
      </c>
      <c r="F6" s="78" t="s">
        <v>162</v>
      </c>
      <c r="J6" t="s">
        <v>65</v>
      </c>
      <c r="K6" s="55">
        <f>AVERAGE(E12:E22)/60</f>
        <v>87.417327997515159</v>
      </c>
      <c r="L6">
        <f>STDEV(E12:E22)/60</f>
        <v>1.0368382366048754</v>
      </c>
    </row>
    <row r="7" spans="1:12">
      <c r="A7" s="78" t="s">
        <v>134</v>
      </c>
      <c r="B7" s="78">
        <v>1</v>
      </c>
      <c r="C7" s="78">
        <v>8</v>
      </c>
      <c r="D7" s="78">
        <v>4</v>
      </c>
      <c r="E7" s="79">
        <v>5444.7614481399996</v>
      </c>
      <c r="F7" s="78" t="s">
        <v>162</v>
      </c>
      <c r="J7" t="s">
        <v>64</v>
      </c>
      <c r="K7" s="55">
        <f>AVERAGE(E28:E33)/60</f>
        <v>88.173562517416684</v>
      </c>
      <c r="L7">
        <f>STDEV(E28:E33)/60</f>
        <v>1.5871733794269882</v>
      </c>
    </row>
    <row r="8" spans="1:12">
      <c r="A8" s="81"/>
      <c r="B8" s="81"/>
      <c r="C8" s="81"/>
      <c r="D8" s="81"/>
      <c r="E8" s="81"/>
      <c r="F8" s="78" t="s">
        <v>162</v>
      </c>
      <c r="J8" t="s">
        <v>66</v>
      </c>
      <c r="K8" s="55">
        <f>AVERAGE(E23:E27)/60</f>
        <v>112.92129043976666</v>
      </c>
      <c r="L8">
        <f>STDEV(E23:E27)/60</f>
        <v>1.5771571758810281</v>
      </c>
    </row>
    <row r="9" spans="1:12">
      <c r="A9" s="81"/>
      <c r="B9" s="81"/>
      <c r="C9" s="81"/>
      <c r="D9" s="81"/>
      <c r="E9" s="81"/>
      <c r="F9" s="78" t="s">
        <v>162</v>
      </c>
      <c r="J9" t="s">
        <v>69</v>
      </c>
      <c r="K9" s="55">
        <f>AVERAGE(E34:E36)/60</f>
        <v>114.49553284911109</v>
      </c>
      <c r="L9">
        <f>STDEV(E34:E36)/60</f>
        <v>2.4075080791113619</v>
      </c>
    </row>
    <row r="10" spans="1:12">
      <c r="A10" s="81"/>
      <c r="B10" s="81"/>
      <c r="C10" s="81"/>
      <c r="D10" s="81"/>
      <c r="E10" s="81"/>
      <c r="F10" s="78" t="s">
        <v>162</v>
      </c>
    </row>
    <row r="11" spans="1:12">
      <c r="A11" s="81"/>
      <c r="B11" s="81"/>
      <c r="C11" s="81"/>
      <c r="D11" s="81"/>
      <c r="E11" s="81"/>
      <c r="F11" s="78" t="s">
        <v>162</v>
      </c>
    </row>
    <row r="12" spans="1:12">
      <c r="A12" s="78" t="s">
        <v>134</v>
      </c>
      <c r="B12" s="78">
        <v>1</v>
      </c>
      <c r="C12" s="78">
        <v>16</v>
      </c>
      <c r="D12" s="78">
        <v>4</v>
      </c>
      <c r="E12" s="80">
        <v>5308.8138790100002</v>
      </c>
      <c r="F12" s="78" t="s">
        <v>187</v>
      </c>
    </row>
    <row r="13" spans="1:12">
      <c r="A13" s="78" t="s">
        <v>134</v>
      </c>
      <c r="B13" s="78">
        <v>1</v>
      </c>
      <c r="C13" s="78">
        <v>16</v>
      </c>
      <c r="D13" s="78">
        <v>4</v>
      </c>
      <c r="E13" s="80">
        <v>5352.9993340999999</v>
      </c>
      <c r="F13" s="78" t="s">
        <v>187</v>
      </c>
    </row>
    <row r="14" spans="1:12">
      <c r="A14" s="78" t="s">
        <v>134</v>
      </c>
      <c r="B14" s="78">
        <v>1</v>
      </c>
      <c r="C14" s="78">
        <v>16</v>
      </c>
      <c r="D14" s="78">
        <v>4</v>
      </c>
      <c r="E14" s="80">
        <v>5265.4794118399996</v>
      </c>
      <c r="F14" s="78" t="s">
        <v>187</v>
      </c>
    </row>
    <row r="15" spans="1:12">
      <c r="A15" s="78" t="s">
        <v>103</v>
      </c>
      <c r="B15" s="78">
        <v>1</v>
      </c>
      <c r="C15" s="78">
        <v>16</v>
      </c>
      <c r="D15" s="78">
        <v>4</v>
      </c>
      <c r="E15" s="80">
        <v>5212.9427988500001</v>
      </c>
      <c r="F15" s="78" t="s">
        <v>224</v>
      </c>
    </row>
    <row r="16" spans="1:12">
      <c r="A16" s="78" t="s">
        <v>103</v>
      </c>
      <c r="B16" s="78">
        <v>1</v>
      </c>
      <c r="C16" s="78">
        <v>16</v>
      </c>
      <c r="D16" s="78">
        <v>4</v>
      </c>
      <c r="E16" s="80">
        <v>5202.5642039799995</v>
      </c>
      <c r="F16" s="78" t="s">
        <v>224</v>
      </c>
    </row>
    <row r="17" spans="1:14">
      <c r="A17" s="78" t="s">
        <v>103</v>
      </c>
      <c r="B17" s="78">
        <v>1</v>
      </c>
      <c r="C17" s="78">
        <v>16</v>
      </c>
      <c r="D17" s="78">
        <v>4</v>
      </c>
      <c r="E17" s="80">
        <v>5188.3370358900002</v>
      </c>
      <c r="F17" s="78" t="s">
        <v>224</v>
      </c>
    </row>
    <row r="18" spans="1:14">
      <c r="A18" s="78" t="s">
        <v>103</v>
      </c>
      <c r="B18" s="78">
        <v>1</v>
      </c>
      <c r="C18" s="78">
        <v>16</v>
      </c>
      <c r="D18" s="78">
        <v>4</v>
      </c>
      <c r="E18" s="80">
        <v>5284.6490089899999</v>
      </c>
      <c r="F18" s="78" t="s">
        <v>224</v>
      </c>
    </row>
    <row r="19" spans="1:14">
      <c r="A19" s="78" t="s">
        <v>103</v>
      </c>
      <c r="B19" s="78">
        <v>1</v>
      </c>
      <c r="C19" s="78">
        <v>16</v>
      </c>
      <c r="D19" s="78">
        <v>4</v>
      </c>
      <c r="E19" s="80">
        <v>5202.49168491</v>
      </c>
      <c r="F19" s="78" t="s">
        <v>225</v>
      </c>
    </row>
    <row r="20" spans="1:14">
      <c r="A20" s="78" t="s">
        <v>103</v>
      </c>
      <c r="B20" s="78">
        <v>1</v>
      </c>
      <c r="C20" s="78">
        <v>16</v>
      </c>
      <c r="D20" s="78">
        <v>4</v>
      </c>
      <c r="E20" s="80">
        <v>5155.4024429299998</v>
      </c>
      <c r="F20" s="78" t="s">
        <v>225</v>
      </c>
    </row>
    <row r="21" spans="1:14">
      <c r="A21" s="78" t="s">
        <v>103</v>
      </c>
      <c r="B21" s="78">
        <v>1</v>
      </c>
      <c r="C21" s="78">
        <v>16</v>
      </c>
      <c r="D21" s="78">
        <v>4</v>
      </c>
      <c r="E21" s="80">
        <v>5212.9427988500001</v>
      </c>
      <c r="F21" s="78" t="s">
        <v>225</v>
      </c>
    </row>
    <row r="22" spans="1:14">
      <c r="A22" s="78" t="s">
        <v>103</v>
      </c>
      <c r="B22" s="78">
        <v>1</v>
      </c>
      <c r="C22" s="78">
        <v>16</v>
      </c>
      <c r="D22" s="78">
        <v>4</v>
      </c>
      <c r="E22" s="80">
        <v>5308.8138790100002</v>
      </c>
      <c r="F22" s="78" t="s">
        <v>224</v>
      </c>
    </row>
    <row r="23" spans="1:14">
      <c r="A23" s="78" t="s">
        <v>72</v>
      </c>
      <c r="B23" s="78">
        <v>1</v>
      </c>
      <c r="C23" s="78">
        <v>16</v>
      </c>
      <c r="D23" s="78">
        <v>4</v>
      </c>
      <c r="E23" s="80">
        <v>6667.9942650800003</v>
      </c>
      <c r="F23" s="78" t="s">
        <v>188</v>
      </c>
    </row>
    <row r="24" spans="1:14">
      <c r="A24" s="78" t="s">
        <v>72</v>
      </c>
      <c r="B24" s="78">
        <v>1</v>
      </c>
      <c r="C24" s="78">
        <v>16</v>
      </c>
      <c r="D24" s="78">
        <v>4</v>
      </c>
      <c r="E24" s="80">
        <v>6726.6931519500004</v>
      </c>
      <c r="F24" s="78" t="s">
        <v>188</v>
      </c>
    </row>
    <row r="25" spans="1:14">
      <c r="A25" s="78" t="s">
        <v>72</v>
      </c>
      <c r="B25" s="78">
        <v>1</v>
      </c>
      <c r="C25" s="78">
        <v>16</v>
      </c>
      <c r="D25" s="78">
        <v>4</v>
      </c>
      <c r="E25" s="80">
        <v>6773.2417349799998</v>
      </c>
      <c r="F25" s="78" t="s">
        <v>188</v>
      </c>
    </row>
    <row r="26" spans="1:14">
      <c r="A26" s="78" t="s">
        <v>72</v>
      </c>
      <c r="B26" s="78">
        <v>1</v>
      </c>
      <c r="C26" s="78">
        <v>16</v>
      </c>
      <c r="D26" s="78">
        <v>4</v>
      </c>
      <c r="E26" s="80">
        <v>6785.3887209900004</v>
      </c>
      <c r="F26" s="78" t="s">
        <v>188</v>
      </c>
    </row>
    <row r="27" spans="1:14">
      <c r="A27" s="78" t="s">
        <v>72</v>
      </c>
      <c r="B27" s="78">
        <v>1</v>
      </c>
      <c r="C27" s="78">
        <v>16</v>
      </c>
      <c r="D27" s="78">
        <v>4</v>
      </c>
      <c r="E27" s="80">
        <v>6923.0692589299997</v>
      </c>
      <c r="F27" s="78" t="s">
        <v>188</v>
      </c>
    </row>
    <row r="28" spans="1:14">
      <c r="A28" s="78" t="s">
        <v>72</v>
      </c>
      <c r="B28" s="78">
        <v>1</v>
      </c>
      <c r="C28" s="78">
        <v>16</v>
      </c>
      <c r="D28" s="78">
        <v>4</v>
      </c>
      <c r="E28" s="80">
        <v>5381.4183900400003</v>
      </c>
      <c r="F28" s="78" t="s">
        <v>191</v>
      </c>
    </row>
    <row r="29" spans="1:14">
      <c r="A29" s="78" t="s">
        <v>72</v>
      </c>
      <c r="B29" s="78">
        <v>1</v>
      </c>
      <c r="C29" s="78">
        <v>16</v>
      </c>
      <c r="D29" s="78">
        <v>4</v>
      </c>
      <c r="E29" s="80">
        <v>5433.5929520099999</v>
      </c>
      <c r="F29" s="78" t="s">
        <v>191</v>
      </c>
    </row>
    <row r="30" spans="1:14">
      <c r="A30" s="78" t="s">
        <v>72</v>
      </c>
      <c r="B30" s="78">
        <v>1</v>
      </c>
      <c r="C30" s="78">
        <v>16</v>
      </c>
      <c r="D30" s="78">
        <v>4</v>
      </c>
      <c r="E30" s="80">
        <v>5260.5256700500004</v>
      </c>
      <c r="F30" s="78" t="s">
        <v>191</v>
      </c>
      <c r="J30" s="83" t="s">
        <v>13</v>
      </c>
    </row>
    <row r="31" spans="1:14">
      <c r="A31" s="78" t="s">
        <v>72</v>
      </c>
      <c r="B31" s="78">
        <v>1</v>
      </c>
      <c r="C31" s="78">
        <v>16</v>
      </c>
      <c r="D31" s="78">
        <v>4</v>
      </c>
      <c r="E31" s="80">
        <v>5255.02369189</v>
      </c>
      <c r="F31" s="78" t="s">
        <v>191</v>
      </c>
      <c r="I31" s="83" t="s">
        <v>12</v>
      </c>
      <c r="J31" s="83">
        <v>2</v>
      </c>
      <c r="K31" s="83">
        <v>4</v>
      </c>
      <c r="L31" s="83">
        <v>8</v>
      </c>
      <c r="M31" s="83">
        <v>16</v>
      </c>
      <c r="N31" s="83">
        <v>32</v>
      </c>
    </row>
    <row r="32" spans="1:14">
      <c r="A32" s="78" t="s">
        <v>72</v>
      </c>
      <c r="B32" s="78">
        <v>1</v>
      </c>
      <c r="C32" s="78">
        <v>16</v>
      </c>
      <c r="D32" s="78">
        <v>4</v>
      </c>
      <c r="E32" s="80">
        <v>5214.6700560999998</v>
      </c>
      <c r="F32" s="78" t="s">
        <v>191</v>
      </c>
      <c r="I32" s="83" t="s">
        <v>14</v>
      </c>
      <c r="J32" s="82">
        <f>AVERAGE(E2:E3)/60</f>
        <v>90.772995064666674</v>
      </c>
      <c r="K32" s="82">
        <f>AVERAGE(E4:E5)/60</f>
        <v>90.256347600583325</v>
      </c>
      <c r="L32" s="82">
        <f>AVERAGE(E6:E7)/60</f>
        <v>91.132208150583338</v>
      </c>
      <c r="M32" s="82">
        <f>AVERAGE(E12:E36)/60</f>
        <v>95.949001352933323</v>
      </c>
      <c r="N32" s="82">
        <f>E37/60</f>
        <v>93.94475276866666</v>
      </c>
    </row>
    <row r="33" spans="1:14">
      <c r="A33" s="78" t="s">
        <v>72</v>
      </c>
      <c r="B33" s="78">
        <v>1</v>
      </c>
      <c r="C33" s="78">
        <v>16</v>
      </c>
      <c r="D33" s="78">
        <v>4</v>
      </c>
      <c r="E33" s="80">
        <v>5197.2517461799998</v>
      </c>
      <c r="F33" s="78" t="s">
        <v>191</v>
      </c>
      <c r="I33" s="83" t="s">
        <v>15</v>
      </c>
      <c r="J33" s="82">
        <f>AVERAGE(E38:E39)/60</f>
        <v>54.981918734250002</v>
      </c>
      <c r="K33" s="82">
        <f>AVERAGE(E40:E41)/60</f>
        <v>55.322307368083329</v>
      </c>
      <c r="L33" s="82">
        <f>AVERAGE(E42:E44)/60</f>
        <v>56.079986642444439</v>
      </c>
      <c r="M33" s="82">
        <f>AVERAGE(E45:E47)/60</f>
        <v>55.409327467277784</v>
      </c>
      <c r="N33" s="82">
        <f>AVERAGE(E48)/60</f>
        <v>56.714765632166667</v>
      </c>
    </row>
    <row r="34" spans="1:14">
      <c r="A34" s="78" t="s">
        <v>72</v>
      </c>
      <c r="B34" s="78">
        <v>1</v>
      </c>
      <c r="C34" s="78">
        <v>16</v>
      </c>
      <c r="D34" s="78">
        <v>4</v>
      </c>
      <c r="E34" s="80">
        <v>6961.1671140199996</v>
      </c>
      <c r="F34" s="78" t="s">
        <v>69</v>
      </c>
      <c r="I34" s="83" t="s">
        <v>16</v>
      </c>
      <c r="J34" s="82">
        <f>AVERAGE(E50:E52)/60</f>
        <v>36.058656472611112</v>
      </c>
      <c r="K34" s="82">
        <f>AVERAGE(E53:E55)/60</f>
        <v>37.093889689444445</v>
      </c>
      <c r="L34" s="82">
        <f>AVERAGE(E56:E59)/60</f>
        <v>38.450774529583327</v>
      </c>
      <c r="M34" s="82">
        <f>AVERAGE(E60:E63)/60</f>
        <v>39.344255583499994</v>
      </c>
      <c r="N34" s="82">
        <f>AVERAGE(E64:E65)/60</f>
        <v>39.328528523416665</v>
      </c>
    </row>
    <row r="35" spans="1:14">
      <c r="A35" s="78" t="s">
        <v>223</v>
      </c>
      <c r="B35" s="78">
        <v>1</v>
      </c>
      <c r="C35" s="78">
        <v>16</v>
      </c>
      <c r="D35" s="78">
        <v>4</v>
      </c>
      <c r="E35" s="80">
        <v>6703.2019269499997</v>
      </c>
      <c r="F35" s="78" t="s">
        <v>69</v>
      </c>
      <c r="I35" s="83" t="s">
        <v>17</v>
      </c>
      <c r="J35" s="82">
        <f>AVERAGE(E66:E82)/60</f>
        <v>29.755726918294116</v>
      </c>
      <c r="K35" s="82">
        <f>AVERAGE(E83:E85)/60</f>
        <v>29.533525637777775</v>
      </c>
      <c r="L35" s="82">
        <f>AVERAGE(E100:E116)/60</f>
        <v>30.22606411610785</v>
      </c>
      <c r="M35" s="82">
        <f>AVERAGE(E117:E121)/60</f>
        <v>29.968669529766665</v>
      </c>
      <c r="N35" s="82">
        <f>AVERAGE(E127:E128)/60</f>
        <v>28.153145275583331</v>
      </c>
    </row>
    <row r="36" spans="1:14">
      <c r="A36" s="78" t="s">
        <v>223</v>
      </c>
      <c r="B36" s="78">
        <v>1</v>
      </c>
      <c r="C36" s="78">
        <v>16</v>
      </c>
      <c r="D36" s="78">
        <v>4</v>
      </c>
      <c r="E36" s="80">
        <v>6944.8268718700001</v>
      </c>
      <c r="F36" s="78" t="s">
        <v>69</v>
      </c>
    </row>
    <row r="37" spans="1:14">
      <c r="A37" s="78" t="s">
        <v>223</v>
      </c>
      <c r="B37" s="78">
        <v>1</v>
      </c>
      <c r="C37" s="78">
        <v>32</v>
      </c>
      <c r="D37" s="78">
        <v>4</v>
      </c>
      <c r="E37" s="80">
        <v>5636.6851661199998</v>
      </c>
      <c r="F37" s="78" t="s">
        <v>162</v>
      </c>
    </row>
    <row r="38" spans="1:14">
      <c r="A38" t="s">
        <v>11</v>
      </c>
      <c r="B38">
        <v>2</v>
      </c>
      <c r="C38">
        <v>2</v>
      </c>
      <c r="D38">
        <v>4</v>
      </c>
      <c r="E38" s="74">
        <v>3239.5005390599999</v>
      </c>
      <c r="F38" t="s">
        <v>162</v>
      </c>
    </row>
    <row r="39" spans="1:14">
      <c r="A39" t="s">
        <v>11</v>
      </c>
      <c r="B39">
        <v>2</v>
      </c>
      <c r="C39">
        <v>2</v>
      </c>
      <c r="D39">
        <v>4</v>
      </c>
      <c r="E39" s="74">
        <v>3358.32970905</v>
      </c>
      <c r="F39" t="s">
        <v>162</v>
      </c>
    </row>
    <row r="40" spans="1:14">
      <c r="A40" t="s">
        <v>11</v>
      </c>
      <c r="B40">
        <v>2</v>
      </c>
      <c r="C40">
        <v>4</v>
      </c>
      <c r="D40">
        <v>4</v>
      </c>
      <c r="E40" s="74">
        <v>3270.4652380900002</v>
      </c>
      <c r="F40" t="s">
        <v>162</v>
      </c>
    </row>
    <row r="41" spans="1:14">
      <c r="A41" t="s">
        <v>11</v>
      </c>
      <c r="B41">
        <v>2</v>
      </c>
      <c r="C41">
        <v>4</v>
      </c>
      <c r="D41">
        <v>4</v>
      </c>
      <c r="E41" s="74">
        <v>3368.2116460799998</v>
      </c>
      <c r="F41" t="s">
        <v>162</v>
      </c>
    </row>
    <row r="42" spans="1:14">
      <c r="A42" t="s">
        <v>11</v>
      </c>
      <c r="B42">
        <v>2</v>
      </c>
      <c r="C42">
        <v>8</v>
      </c>
      <c r="D42">
        <v>4</v>
      </c>
      <c r="E42" s="74">
        <v>3416.4645237899999</v>
      </c>
      <c r="F42" t="s">
        <v>162</v>
      </c>
    </row>
    <row r="43" spans="1:14">
      <c r="A43" t="s">
        <v>11</v>
      </c>
      <c r="B43">
        <v>2</v>
      </c>
      <c r="C43">
        <v>8</v>
      </c>
      <c r="D43">
        <v>4</v>
      </c>
      <c r="E43" s="74">
        <v>3386.5463669300002</v>
      </c>
      <c r="F43" t="s">
        <v>162</v>
      </c>
    </row>
    <row r="44" spans="1:14">
      <c r="A44" t="s">
        <v>11</v>
      </c>
      <c r="B44">
        <v>2</v>
      </c>
      <c r="C44">
        <v>8</v>
      </c>
      <c r="D44">
        <v>4</v>
      </c>
      <c r="E44" s="74">
        <v>3291.3867049199998</v>
      </c>
      <c r="F44" t="s">
        <v>162</v>
      </c>
    </row>
    <row r="45" spans="1:14">
      <c r="A45" t="s">
        <v>11</v>
      </c>
      <c r="B45">
        <v>2</v>
      </c>
      <c r="C45">
        <v>16</v>
      </c>
      <c r="D45">
        <v>4</v>
      </c>
      <c r="E45" s="74">
        <v>3374.3176279099998</v>
      </c>
      <c r="F45" t="s">
        <v>162</v>
      </c>
    </row>
    <row r="46" spans="1:14">
      <c r="A46" t="s">
        <v>11</v>
      </c>
      <c r="B46">
        <v>2</v>
      </c>
      <c r="C46">
        <v>16</v>
      </c>
      <c r="D46">
        <v>4</v>
      </c>
      <c r="E46" s="74">
        <v>3251.2442061900001</v>
      </c>
      <c r="F46" t="s">
        <v>162</v>
      </c>
    </row>
    <row r="47" spans="1:14">
      <c r="A47" t="s">
        <v>11</v>
      </c>
      <c r="B47">
        <v>2</v>
      </c>
      <c r="C47">
        <v>16</v>
      </c>
      <c r="D47">
        <v>4</v>
      </c>
      <c r="E47" s="74">
        <v>3348.11711001</v>
      </c>
      <c r="F47" t="s">
        <v>162</v>
      </c>
    </row>
    <row r="48" spans="1:14">
      <c r="A48" t="s">
        <v>11</v>
      </c>
      <c r="B48">
        <v>2</v>
      </c>
      <c r="C48">
        <v>32</v>
      </c>
      <c r="D48">
        <v>4</v>
      </c>
      <c r="E48" s="74">
        <v>3402.8859379300002</v>
      </c>
      <c r="F48" t="s">
        <v>162</v>
      </c>
    </row>
    <row r="49" spans="1:6">
      <c r="A49" t="s">
        <v>11</v>
      </c>
      <c r="B49">
        <v>2</v>
      </c>
      <c r="C49">
        <v>32</v>
      </c>
      <c r="D49">
        <v>4</v>
      </c>
      <c r="E49" s="74"/>
      <c r="F49" t="s">
        <v>162</v>
      </c>
    </row>
    <row r="50" spans="1:6">
      <c r="A50" s="76" t="s">
        <v>7</v>
      </c>
      <c r="B50" s="76">
        <v>4</v>
      </c>
      <c r="C50" s="76">
        <v>2</v>
      </c>
      <c r="D50" s="76">
        <v>4</v>
      </c>
      <c r="E50" s="77">
        <v>2062.0451450300002</v>
      </c>
      <c r="F50" s="76" t="s">
        <v>162</v>
      </c>
    </row>
    <row r="51" spans="1:6">
      <c r="A51" s="76" t="s">
        <v>7</v>
      </c>
      <c r="B51" s="76">
        <v>4</v>
      </c>
      <c r="C51" s="76">
        <v>2</v>
      </c>
      <c r="D51" s="76">
        <v>4</v>
      </c>
      <c r="E51" s="76">
        <v>2197.8351230600001</v>
      </c>
      <c r="F51" s="76" t="s">
        <v>162</v>
      </c>
    </row>
    <row r="52" spans="1:6">
      <c r="A52" s="76" t="s">
        <v>7</v>
      </c>
      <c r="B52" s="76">
        <v>4</v>
      </c>
      <c r="C52" s="76">
        <v>2</v>
      </c>
      <c r="D52" s="76">
        <v>4</v>
      </c>
      <c r="E52" s="76">
        <v>2230.6778969799998</v>
      </c>
      <c r="F52" s="76" t="s">
        <v>162</v>
      </c>
    </row>
    <row r="53" spans="1:6">
      <c r="A53" s="76" t="s">
        <v>7</v>
      </c>
      <c r="B53" s="76">
        <v>4</v>
      </c>
      <c r="C53" s="76">
        <v>4</v>
      </c>
      <c r="D53" s="76">
        <v>4</v>
      </c>
      <c r="E53" s="76">
        <v>2214.5342040099999</v>
      </c>
      <c r="F53" s="76" t="s">
        <v>162</v>
      </c>
    </row>
    <row r="54" spans="1:6">
      <c r="A54" s="76" t="s">
        <v>7</v>
      </c>
      <c r="B54" s="76">
        <v>4</v>
      </c>
      <c r="C54" s="76">
        <v>4</v>
      </c>
      <c r="D54" s="76">
        <v>4</v>
      </c>
      <c r="E54" s="76">
        <v>2227.3965690099999</v>
      </c>
      <c r="F54" s="76" t="s">
        <v>162</v>
      </c>
    </row>
    <row r="55" spans="1:6">
      <c r="A55" s="76" t="s">
        <v>7</v>
      </c>
      <c r="B55" s="76">
        <v>4</v>
      </c>
      <c r="C55" s="76">
        <v>4</v>
      </c>
      <c r="D55" s="76">
        <v>4</v>
      </c>
      <c r="E55" s="76">
        <v>2234.9693710800002</v>
      </c>
      <c r="F55" s="76" t="s">
        <v>162</v>
      </c>
    </row>
    <row r="56" spans="1:6">
      <c r="A56" s="76" t="s">
        <v>7</v>
      </c>
      <c r="B56" s="76">
        <v>4</v>
      </c>
      <c r="C56" s="76">
        <v>8</v>
      </c>
      <c r="D56" s="76">
        <v>4</v>
      </c>
      <c r="E56" s="76">
        <v>2318.40899515</v>
      </c>
      <c r="F56" s="76" t="s">
        <v>162</v>
      </c>
    </row>
    <row r="57" spans="1:6">
      <c r="A57" s="76" t="s">
        <v>7</v>
      </c>
      <c r="B57" s="76">
        <v>4</v>
      </c>
      <c r="C57" s="76">
        <v>8</v>
      </c>
      <c r="D57" s="76">
        <v>4</v>
      </c>
      <c r="E57" s="76">
        <v>2381.80929685</v>
      </c>
      <c r="F57" s="76" t="s">
        <v>162</v>
      </c>
    </row>
    <row r="58" spans="1:6">
      <c r="A58" s="76" t="s">
        <v>7</v>
      </c>
      <c r="B58" s="76">
        <v>4</v>
      </c>
      <c r="C58" s="76">
        <v>8</v>
      </c>
      <c r="D58" s="76">
        <v>4</v>
      </c>
      <c r="E58" s="76">
        <v>2220.3577370600001</v>
      </c>
      <c r="F58" s="76" t="s">
        <v>162</v>
      </c>
    </row>
    <row r="59" spans="1:6">
      <c r="A59" s="76" t="s">
        <v>7</v>
      </c>
      <c r="B59" s="76">
        <v>4</v>
      </c>
      <c r="C59" s="76">
        <v>8</v>
      </c>
      <c r="D59" s="76">
        <v>4</v>
      </c>
      <c r="E59" s="76">
        <v>2307.6098580399998</v>
      </c>
      <c r="F59" s="76" t="s">
        <v>162</v>
      </c>
    </row>
    <row r="60" spans="1:6">
      <c r="A60" s="76" t="s">
        <v>7</v>
      </c>
      <c r="B60" s="76">
        <v>4</v>
      </c>
      <c r="C60" s="76">
        <v>16</v>
      </c>
      <c r="D60" s="76">
        <v>4</v>
      </c>
      <c r="E60" s="76">
        <v>2470.72962117</v>
      </c>
      <c r="F60" s="76" t="s">
        <v>162</v>
      </c>
    </row>
    <row r="61" spans="1:6">
      <c r="A61" s="76" t="s">
        <v>7</v>
      </c>
      <c r="B61" s="76">
        <v>4</v>
      </c>
      <c r="C61" s="76">
        <v>16</v>
      </c>
      <c r="D61" s="76">
        <v>4</v>
      </c>
      <c r="E61" s="76">
        <v>2315.60190797</v>
      </c>
      <c r="F61" s="76" t="s">
        <v>162</v>
      </c>
    </row>
    <row r="62" spans="1:6">
      <c r="A62" s="76" t="s">
        <v>7</v>
      </c>
      <c r="B62" s="76">
        <v>4</v>
      </c>
      <c r="C62" s="76">
        <v>16</v>
      </c>
      <c r="D62" s="76">
        <v>4</v>
      </c>
      <c r="E62" s="76">
        <v>2394.6190059199998</v>
      </c>
      <c r="F62" s="76" t="s">
        <v>162</v>
      </c>
    </row>
    <row r="63" spans="1:6">
      <c r="A63" s="76" t="s">
        <v>7</v>
      </c>
      <c r="B63" s="76">
        <v>4</v>
      </c>
      <c r="C63" s="76">
        <v>16</v>
      </c>
      <c r="D63" s="76">
        <v>4</v>
      </c>
      <c r="E63" s="76">
        <v>2261.67080498</v>
      </c>
      <c r="F63" s="76" t="s">
        <v>162</v>
      </c>
    </row>
    <row r="64" spans="1:6">
      <c r="A64" s="76" t="s">
        <v>8</v>
      </c>
      <c r="B64" s="76">
        <v>4</v>
      </c>
      <c r="C64" s="76">
        <v>32</v>
      </c>
      <c r="D64" s="76">
        <v>4</v>
      </c>
      <c r="E64" s="76">
        <v>2428.40984893</v>
      </c>
      <c r="F64" s="76" t="s">
        <v>162</v>
      </c>
    </row>
    <row r="65" spans="1:6">
      <c r="A65" s="76" t="s">
        <v>7</v>
      </c>
      <c r="B65" s="76">
        <v>4</v>
      </c>
      <c r="C65" s="76">
        <v>32</v>
      </c>
      <c r="D65" s="76">
        <v>4</v>
      </c>
      <c r="E65" s="76">
        <v>2291.01357388</v>
      </c>
      <c r="F65" s="76" t="s">
        <v>162</v>
      </c>
    </row>
    <row r="66" spans="1:6">
      <c r="A66" t="s">
        <v>164</v>
      </c>
      <c r="B66">
        <v>8</v>
      </c>
      <c r="C66">
        <v>2</v>
      </c>
      <c r="D66">
        <v>4</v>
      </c>
      <c r="E66" s="55">
        <v>1755.41372609</v>
      </c>
      <c r="F66" t="s">
        <v>162</v>
      </c>
    </row>
    <row r="67" spans="1:6">
      <c r="A67" t="s">
        <v>164</v>
      </c>
      <c r="B67">
        <v>8</v>
      </c>
      <c r="C67">
        <v>2</v>
      </c>
      <c r="D67">
        <v>4</v>
      </c>
      <c r="E67">
        <v>1700.6529159500001</v>
      </c>
      <c r="F67" t="s">
        <v>162</v>
      </c>
    </row>
    <row r="68" spans="1:6">
      <c r="A68" t="s">
        <v>164</v>
      </c>
      <c r="B68">
        <v>8</v>
      </c>
      <c r="C68">
        <v>2</v>
      </c>
      <c r="D68">
        <v>4</v>
      </c>
      <c r="E68">
        <v>1791.71858215</v>
      </c>
      <c r="F68" t="s">
        <v>162</v>
      </c>
    </row>
    <row r="69" spans="1:6">
      <c r="A69" t="s">
        <v>164</v>
      </c>
      <c r="B69">
        <v>8</v>
      </c>
      <c r="C69">
        <v>2</v>
      </c>
      <c r="D69">
        <v>4</v>
      </c>
      <c r="E69">
        <v>1754.3026611800001</v>
      </c>
      <c r="F69" t="s">
        <v>162</v>
      </c>
    </row>
    <row r="70" spans="1:6">
      <c r="A70" t="s">
        <v>164</v>
      </c>
      <c r="B70">
        <v>8</v>
      </c>
      <c r="C70">
        <v>2</v>
      </c>
      <c r="D70">
        <v>4</v>
      </c>
      <c r="E70">
        <v>1795.45695019</v>
      </c>
      <c r="F70" t="s">
        <v>162</v>
      </c>
    </row>
    <row r="71" spans="1:6">
      <c r="A71" t="s">
        <v>164</v>
      </c>
      <c r="B71">
        <v>8</v>
      </c>
      <c r="C71">
        <v>2</v>
      </c>
      <c r="D71">
        <v>4</v>
      </c>
      <c r="E71">
        <v>1768.0575780900001</v>
      </c>
      <c r="F71" t="s">
        <v>162</v>
      </c>
    </row>
    <row r="72" spans="1:6">
      <c r="A72" t="s">
        <v>164</v>
      </c>
      <c r="B72">
        <v>8</v>
      </c>
      <c r="C72">
        <v>2</v>
      </c>
      <c r="D72">
        <v>4</v>
      </c>
      <c r="E72">
        <v>1768.25146008</v>
      </c>
      <c r="F72" t="s">
        <v>162</v>
      </c>
    </row>
    <row r="73" spans="1:6">
      <c r="A73" t="s">
        <v>164</v>
      </c>
      <c r="B73">
        <v>8</v>
      </c>
      <c r="C73">
        <v>2</v>
      </c>
      <c r="D73">
        <v>4</v>
      </c>
      <c r="E73">
        <v>1872.71734595</v>
      </c>
      <c r="F73" t="s">
        <v>162</v>
      </c>
    </row>
    <row r="74" spans="1:6">
      <c r="A74" t="s">
        <v>164</v>
      </c>
      <c r="B74">
        <v>8</v>
      </c>
      <c r="C74">
        <v>2</v>
      </c>
      <c r="D74">
        <v>4</v>
      </c>
      <c r="E74">
        <v>1780.7754190000001</v>
      </c>
      <c r="F74" t="s">
        <v>162</v>
      </c>
    </row>
    <row r="75" spans="1:6">
      <c r="A75" t="s">
        <v>164</v>
      </c>
      <c r="B75">
        <v>8</v>
      </c>
      <c r="C75">
        <v>2</v>
      </c>
      <c r="D75">
        <v>4</v>
      </c>
      <c r="E75">
        <v>1772.9535300699999</v>
      </c>
      <c r="F75" t="s">
        <v>162</v>
      </c>
    </row>
    <row r="76" spans="1:6">
      <c r="A76" t="s">
        <v>164</v>
      </c>
      <c r="B76">
        <v>8</v>
      </c>
      <c r="C76">
        <v>2</v>
      </c>
      <c r="D76">
        <v>4</v>
      </c>
      <c r="E76">
        <v>1673.50027084</v>
      </c>
      <c r="F76" t="s">
        <v>162</v>
      </c>
    </row>
    <row r="77" spans="1:6">
      <c r="A77" t="s">
        <v>164</v>
      </c>
      <c r="B77">
        <v>8</v>
      </c>
      <c r="C77">
        <v>2</v>
      </c>
      <c r="D77">
        <v>4</v>
      </c>
      <c r="E77">
        <v>1788.05790305</v>
      </c>
      <c r="F77" t="s">
        <v>162</v>
      </c>
    </row>
    <row r="78" spans="1:6">
      <c r="A78" t="s">
        <v>164</v>
      </c>
      <c r="B78">
        <v>8</v>
      </c>
      <c r="C78">
        <v>2</v>
      </c>
      <c r="D78">
        <v>4</v>
      </c>
      <c r="E78">
        <v>1892.5188911</v>
      </c>
      <c r="F78" t="s">
        <v>162</v>
      </c>
    </row>
    <row r="79" spans="1:6">
      <c r="A79" t="s">
        <v>164</v>
      </c>
      <c r="B79">
        <v>8</v>
      </c>
      <c r="C79">
        <v>2</v>
      </c>
      <c r="D79">
        <v>4</v>
      </c>
      <c r="E79">
        <v>1890.1004610099999</v>
      </c>
      <c r="F79" t="s">
        <v>162</v>
      </c>
    </row>
    <row r="80" spans="1:6">
      <c r="A80" t="s">
        <v>164</v>
      </c>
      <c r="B80">
        <v>8</v>
      </c>
      <c r="C80">
        <v>2</v>
      </c>
      <c r="D80">
        <v>4</v>
      </c>
      <c r="E80">
        <v>1800.52480197</v>
      </c>
      <c r="F80" t="s">
        <v>162</v>
      </c>
    </row>
    <row r="81" spans="1:6">
      <c r="A81" t="s">
        <v>164</v>
      </c>
      <c r="B81">
        <v>8</v>
      </c>
      <c r="C81">
        <v>2</v>
      </c>
      <c r="D81">
        <v>4</v>
      </c>
      <c r="E81">
        <v>1778.2094800499999</v>
      </c>
      <c r="F81" t="s">
        <v>162</v>
      </c>
    </row>
    <row r="82" spans="1:6">
      <c r="A82" t="s">
        <v>164</v>
      </c>
      <c r="B82">
        <v>8</v>
      </c>
      <c r="C82">
        <v>2</v>
      </c>
      <c r="D82">
        <v>4</v>
      </c>
      <c r="E82">
        <v>1767.6294798900001</v>
      </c>
      <c r="F82" t="s">
        <v>162</v>
      </c>
    </row>
    <row r="83" spans="1:6">
      <c r="A83" t="s">
        <v>164</v>
      </c>
      <c r="B83">
        <v>8</v>
      </c>
      <c r="C83">
        <v>4</v>
      </c>
      <c r="D83">
        <v>4</v>
      </c>
      <c r="E83" s="55">
        <v>1727.25121689</v>
      </c>
      <c r="F83" t="s">
        <v>162</v>
      </c>
    </row>
    <row r="84" spans="1:6">
      <c r="A84" t="s">
        <v>164</v>
      </c>
      <c r="B84">
        <v>8</v>
      </c>
      <c r="C84">
        <v>4</v>
      </c>
      <c r="D84">
        <v>4</v>
      </c>
      <c r="E84" s="55">
        <v>1818.3420629499999</v>
      </c>
      <c r="F84" t="s">
        <v>162</v>
      </c>
    </row>
    <row r="85" spans="1:6">
      <c r="A85" t="s">
        <v>164</v>
      </c>
      <c r="B85">
        <v>8</v>
      </c>
      <c r="C85">
        <v>4</v>
      </c>
      <c r="D85">
        <v>4</v>
      </c>
      <c r="E85" s="55">
        <v>1770.4413349599999</v>
      </c>
      <c r="F85" t="s">
        <v>162</v>
      </c>
    </row>
    <row r="86" spans="1:6">
      <c r="A86" t="s">
        <v>164</v>
      </c>
      <c r="B86">
        <v>8</v>
      </c>
      <c r="C86">
        <v>4</v>
      </c>
      <c r="D86">
        <v>4</v>
      </c>
      <c r="F86" t="s">
        <v>162</v>
      </c>
    </row>
    <row r="87" spans="1:6">
      <c r="A87" t="s">
        <v>164</v>
      </c>
      <c r="B87">
        <v>8</v>
      </c>
      <c r="C87">
        <v>4</v>
      </c>
      <c r="D87">
        <v>4</v>
      </c>
      <c r="F87" t="s">
        <v>162</v>
      </c>
    </row>
    <row r="88" spans="1:6">
      <c r="A88" t="s">
        <v>164</v>
      </c>
      <c r="B88">
        <v>8</v>
      </c>
      <c r="C88">
        <v>4</v>
      </c>
      <c r="D88">
        <v>4</v>
      </c>
      <c r="F88" t="s">
        <v>162</v>
      </c>
    </row>
    <row r="89" spans="1:6">
      <c r="A89" t="s">
        <v>164</v>
      </c>
      <c r="B89">
        <v>8</v>
      </c>
      <c r="C89">
        <v>4</v>
      </c>
      <c r="D89">
        <v>4</v>
      </c>
      <c r="F89" t="s">
        <v>162</v>
      </c>
    </row>
    <row r="90" spans="1:6">
      <c r="A90" t="s">
        <v>164</v>
      </c>
      <c r="B90">
        <v>8</v>
      </c>
      <c r="C90">
        <v>4</v>
      </c>
      <c r="D90">
        <v>4</v>
      </c>
      <c r="F90" t="s">
        <v>162</v>
      </c>
    </row>
    <row r="91" spans="1:6">
      <c r="A91" t="s">
        <v>164</v>
      </c>
      <c r="B91">
        <v>8</v>
      </c>
      <c r="C91">
        <v>4</v>
      </c>
      <c r="D91">
        <v>4</v>
      </c>
      <c r="F91" t="s">
        <v>162</v>
      </c>
    </row>
    <row r="92" spans="1:6">
      <c r="A92" t="s">
        <v>164</v>
      </c>
      <c r="B92">
        <v>8</v>
      </c>
      <c r="C92">
        <v>4</v>
      </c>
      <c r="D92">
        <v>4</v>
      </c>
      <c r="F92" t="s">
        <v>162</v>
      </c>
    </row>
    <row r="93" spans="1:6">
      <c r="A93" t="s">
        <v>164</v>
      </c>
      <c r="B93">
        <v>8</v>
      </c>
      <c r="C93">
        <v>4</v>
      </c>
      <c r="D93">
        <v>4</v>
      </c>
      <c r="F93" t="s">
        <v>162</v>
      </c>
    </row>
    <row r="94" spans="1:6">
      <c r="A94" t="s">
        <v>164</v>
      </c>
      <c r="B94">
        <v>8</v>
      </c>
      <c r="C94">
        <v>4</v>
      </c>
      <c r="D94">
        <v>4</v>
      </c>
      <c r="F94" t="s">
        <v>162</v>
      </c>
    </row>
    <row r="95" spans="1:6">
      <c r="A95" t="s">
        <v>164</v>
      </c>
      <c r="B95">
        <v>8</v>
      </c>
      <c r="C95">
        <v>4</v>
      </c>
      <c r="D95">
        <v>4</v>
      </c>
      <c r="F95" t="s">
        <v>162</v>
      </c>
    </row>
    <row r="96" spans="1:6">
      <c r="A96" t="s">
        <v>164</v>
      </c>
      <c r="B96">
        <v>8</v>
      </c>
      <c r="C96">
        <v>4</v>
      </c>
      <c r="D96">
        <v>4</v>
      </c>
      <c r="F96" t="s">
        <v>162</v>
      </c>
    </row>
    <row r="97" spans="1:6">
      <c r="A97" t="s">
        <v>164</v>
      </c>
      <c r="B97">
        <v>8</v>
      </c>
      <c r="C97">
        <v>4</v>
      </c>
      <c r="D97">
        <v>4</v>
      </c>
      <c r="F97" t="s">
        <v>162</v>
      </c>
    </row>
    <row r="98" spans="1:6">
      <c r="A98" t="s">
        <v>164</v>
      </c>
      <c r="B98">
        <v>8</v>
      </c>
      <c r="C98">
        <v>4</v>
      </c>
      <c r="D98">
        <v>4</v>
      </c>
      <c r="F98" t="s">
        <v>162</v>
      </c>
    </row>
    <row r="99" spans="1:6">
      <c r="A99" t="s">
        <v>164</v>
      </c>
      <c r="B99">
        <v>8</v>
      </c>
      <c r="C99">
        <v>4</v>
      </c>
      <c r="D99">
        <v>4</v>
      </c>
      <c r="F99" t="s">
        <v>162</v>
      </c>
    </row>
    <row r="100" spans="1:6">
      <c r="A100" t="s">
        <v>164</v>
      </c>
      <c r="B100">
        <v>8</v>
      </c>
      <c r="C100">
        <v>8</v>
      </c>
      <c r="D100">
        <v>4</v>
      </c>
      <c r="E100">
        <v>1806.8634729400001</v>
      </c>
      <c r="F100" t="s">
        <v>162</v>
      </c>
    </row>
    <row r="101" spans="1:6">
      <c r="A101" t="s">
        <v>164</v>
      </c>
      <c r="B101">
        <v>8</v>
      </c>
      <c r="C101">
        <v>8</v>
      </c>
      <c r="D101">
        <v>4</v>
      </c>
      <c r="E101">
        <v>1810.6687281100001</v>
      </c>
      <c r="F101" t="s">
        <v>162</v>
      </c>
    </row>
    <row r="102" spans="1:6">
      <c r="A102" t="s">
        <v>164</v>
      </c>
      <c r="B102">
        <v>8</v>
      </c>
      <c r="C102">
        <v>8</v>
      </c>
      <c r="D102">
        <v>4</v>
      </c>
      <c r="E102">
        <v>1781.2703998100001</v>
      </c>
      <c r="F102" t="s">
        <v>162</v>
      </c>
    </row>
    <row r="103" spans="1:6">
      <c r="A103" t="s">
        <v>164</v>
      </c>
      <c r="B103">
        <v>8</v>
      </c>
      <c r="C103">
        <v>8</v>
      </c>
      <c r="D103">
        <v>4</v>
      </c>
      <c r="E103">
        <v>1815.0974919800001</v>
      </c>
      <c r="F103" t="s">
        <v>162</v>
      </c>
    </row>
    <row r="104" spans="1:6">
      <c r="A104" t="s">
        <v>164</v>
      </c>
      <c r="B104">
        <v>8</v>
      </c>
      <c r="C104">
        <v>8</v>
      </c>
      <c r="D104">
        <v>4</v>
      </c>
      <c r="E104">
        <v>1888.6297318899999</v>
      </c>
      <c r="F104" t="s">
        <v>162</v>
      </c>
    </row>
    <row r="105" spans="1:6">
      <c r="A105" t="s">
        <v>164</v>
      </c>
      <c r="B105">
        <v>8</v>
      </c>
      <c r="C105">
        <v>8</v>
      </c>
      <c r="D105">
        <v>4</v>
      </c>
      <c r="E105">
        <v>1798.8409340400001</v>
      </c>
      <c r="F105" t="s">
        <v>162</v>
      </c>
    </row>
    <row r="106" spans="1:6">
      <c r="A106" t="s">
        <v>164</v>
      </c>
      <c r="B106">
        <v>8</v>
      </c>
      <c r="C106">
        <v>8</v>
      </c>
      <c r="D106">
        <v>4</v>
      </c>
      <c r="E106">
        <v>1800.7364668800001</v>
      </c>
      <c r="F106" t="s">
        <v>162</v>
      </c>
    </row>
    <row r="107" spans="1:6">
      <c r="A107" t="s">
        <v>164</v>
      </c>
      <c r="B107">
        <v>8</v>
      </c>
      <c r="C107">
        <v>8</v>
      </c>
      <c r="D107">
        <v>4</v>
      </c>
      <c r="E107">
        <v>1777.75735998</v>
      </c>
      <c r="F107" t="s">
        <v>162</v>
      </c>
    </row>
    <row r="108" spans="1:6">
      <c r="A108" t="s">
        <v>164</v>
      </c>
      <c r="B108">
        <v>8</v>
      </c>
      <c r="C108">
        <v>8</v>
      </c>
      <c r="D108">
        <v>4</v>
      </c>
      <c r="E108">
        <v>1790.2442941700001</v>
      </c>
      <c r="F108" t="s">
        <v>162</v>
      </c>
    </row>
    <row r="109" spans="1:6">
      <c r="A109" t="s">
        <v>164</v>
      </c>
      <c r="B109">
        <v>8</v>
      </c>
      <c r="C109">
        <v>8</v>
      </c>
      <c r="D109">
        <v>4</v>
      </c>
      <c r="E109">
        <v>1921.4787900399999</v>
      </c>
      <c r="F109" t="s">
        <v>162</v>
      </c>
    </row>
    <row r="110" spans="1:6">
      <c r="A110" t="s">
        <v>164</v>
      </c>
      <c r="B110">
        <v>8</v>
      </c>
      <c r="C110">
        <v>8</v>
      </c>
      <c r="D110">
        <v>4</v>
      </c>
      <c r="E110">
        <v>1807.1237280400001</v>
      </c>
      <c r="F110" t="s">
        <v>162</v>
      </c>
    </row>
    <row r="111" spans="1:6">
      <c r="A111" t="s">
        <v>164</v>
      </c>
      <c r="B111">
        <v>8</v>
      </c>
      <c r="C111">
        <v>8</v>
      </c>
      <c r="D111">
        <v>4</v>
      </c>
      <c r="E111">
        <v>1918.3057050699999</v>
      </c>
      <c r="F111" t="s">
        <v>162</v>
      </c>
    </row>
    <row r="112" spans="1:6">
      <c r="A112" t="s">
        <v>164</v>
      </c>
      <c r="B112">
        <v>8</v>
      </c>
      <c r="C112">
        <v>8</v>
      </c>
      <c r="D112">
        <v>4</v>
      </c>
      <c r="E112">
        <v>1782.99450207</v>
      </c>
      <c r="F112" t="s">
        <v>162</v>
      </c>
    </row>
    <row r="113" spans="1:6">
      <c r="A113" t="s">
        <v>164</v>
      </c>
      <c r="B113">
        <v>8</v>
      </c>
      <c r="C113">
        <v>8</v>
      </c>
      <c r="D113">
        <v>4</v>
      </c>
      <c r="E113">
        <v>1789.0848701</v>
      </c>
      <c r="F113" t="s">
        <v>162</v>
      </c>
    </row>
    <row r="114" spans="1:6">
      <c r="A114" t="s">
        <v>164</v>
      </c>
      <c r="B114">
        <v>8</v>
      </c>
      <c r="C114">
        <v>8</v>
      </c>
      <c r="D114">
        <v>4</v>
      </c>
      <c r="E114">
        <v>1712.9129622</v>
      </c>
      <c r="F114" t="s">
        <v>162</v>
      </c>
    </row>
    <row r="115" spans="1:6">
      <c r="A115" t="s">
        <v>164</v>
      </c>
      <c r="B115">
        <v>8</v>
      </c>
      <c r="C115">
        <v>8</v>
      </c>
      <c r="D115">
        <v>4</v>
      </c>
      <c r="E115">
        <v>1810.1466629500001</v>
      </c>
      <c r="F115" t="s">
        <v>162</v>
      </c>
    </row>
    <row r="116" spans="1:6">
      <c r="A116" t="s">
        <v>164</v>
      </c>
      <c r="B116">
        <v>8</v>
      </c>
      <c r="C116">
        <v>8</v>
      </c>
      <c r="D116">
        <v>4</v>
      </c>
      <c r="E116">
        <v>1818.4292981599999</v>
      </c>
      <c r="F116" t="s">
        <v>162</v>
      </c>
    </row>
    <row r="117" spans="1:6">
      <c r="A117" s="72" t="s">
        <v>164</v>
      </c>
      <c r="B117" s="72">
        <v>8</v>
      </c>
      <c r="C117" s="72">
        <v>16</v>
      </c>
      <c r="D117" s="72">
        <v>4</v>
      </c>
      <c r="E117" s="73">
        <v>1842.58875704</v>
      </c>
      <c r="F117" s="72" t="s">
        <v>162</v>
      </c>
    </row>
    <row r="118" spans="1:6">
      <c r="A118" t="s">
        <v>164</v>
      </c>
      <c r="B118" s="47">
        <v>8</v>
      </c>
      <c r="C118" s="47">
        <v>16</v>
      </c>
      <c r="D118" s="47">
        <v>4</v>
      </c>
      <c r="E118" s="55">
        <v>1835.8984041199999</v>
      </c>
      <c r="F118" t="s">
        <v>162</v>
      </c>
    </row>
    <row r="119" spans="1:6">
      <c r="A119" t="s">
        <v>164</v>
      </c>
      <c r="B119" s="47">
        <v>8</v>
      </c>
      <c r="C119" s="47">
        <v>16</v>
      </c>
      <c r="D119" s="47">
        <v>4</v>
      </c>
      <c r="E119" s="55">
        <v>1715.9458088900001</v>
      </c>
      <c r="F119" t="s">
        <v>162</v>
      </c>
    </row>
    <row r="120" spans="1:6">
      <c r="A120" t="s">
        <v>164</v>
      </c>
      <c r="B120" s="47">
        <v>8</v>
      </c>
      <c r="C120" s="47">
        <v>16</v>
      </c>
      <c r="D120" s="47">
        <v>4</v>
      </c>
      <c r="E120" s="55">
        <v>1759.9219129099999</v>
      </c>
      <c r="F120" t="s">
        <v>162</v>
      </c>
    </row>
    <row r="121" spans="1:6">
      <c r="A121" t="s">
        <v>164</v>
      </c>
      <c r="B121" s="47">
        <v>8</v>
      </c>
      <c r="C121" s="47">
        <v>16</v>
      </c>
      <c r="D121" s="47">
        <v>4</v>
      </c>
      <c r="E121" s="55">
        <v>1836.24597597</v>
      </c>
      <c r="F121" t="s">
        <v>162</v>
      </c>
    </row>
    <row r="122" spans="1:6">
      <c r="A122" t="s">
        <v>164</v>
      </c>
      <c r="B122" s="47">
        <v>8</v>
      </c>
      <c r="C122" s="47">
        <v>16</v>
      </c>
      <c r="D122" s="47">
        <v>4</v>
      </c>
      <c r="F122" t="s">
        <v>162</v>
      </c>
    </row>
    <row r="123" spans="1:6">
      <c r="A123" t="s">
        <v>164</v>
      </c>
      <c r="B123" s="47">
        <v>8</v>
      </c>
      <c r="C123" s="47">
        <v>16</v>
      </c>
      <c r="D123" s="47">
        <v>4</v>
      </c>
      <c r="F123" t="s">
        <v>162</v>
      </c>
    </row>
    <row r="124" spans="1:6">
      <c r="A124" t="s">
        <v>164</v>
      </c>
      <c r="B124" s="47">
        <v>8</v>
      </c>
      <c r="C124" s="47">
        <v>16</v>
      </c>
      <c r="D124" s="47">
        <v>4</v>
      </c>
      <c r="F124" t="s">
        <v>162</v>
      </c>
    </row>
    <row r="125" spans="1:6">
      <c r="A125" t="s">
        <v>164</v>
      </c>
      <c r="B125" s="47">
        <v>8</v>
      </c>
      <c r="C125" s="47">
        <v>16</v>
      </c>
      <c r="D125" s="47">
        <v>4</v>
      </c>
      <c r="F125" t="s">
        <v>162</v>
      </c>
    </row>
    <row r="126" spans="1:6">
      <c r="A126" t="s">
        <v>164</v>
      </c>
      <c r="B126" s="47">
        <v>8</v>
      </c>
      <c r="C126" s="47">
        <v>16</v>
      </c>
      <c r="D126" s="47">
        <v>4</v>
      </c>
      <c r="F126" t="s">
        <v>162</v>
      </c>
    </row>
    <row r="127" spans="1:6">
      <c r="A127" t="s">
        <v>163</v>
      </c>
      <c r="B127">
        <v>8</v>
      </c>
      <c r="C127">
        <v>32</v>
      </c>
      <c r="D127">
        <v>4</v>
      </c>
      <c r="E127" s="74">
        <v>1658.3445510900001</v>
      </c>
    </row>
    <row r="128" spans="1:6">
      <c r="A128" t="s">
        <v>163</v>
      </c>
      <c r="B128">
        <v>8</v>
      </c>
      <c r="C128">
        <v>32</v>
      </c>
      <c r="D128">
        <v>4</v>
      </c>
      <c r="E128" s="74">
        <v>1720.03288198</v>
      </c>
    </row>
    <row r="129" spans="1:1">
      <c r="A129" t="s">
        <v>163</v>
      </c>
    </row>
  </sheetData>
  <sheetCalcPr fullCalcOnLoad="1"/>
  <phoneticPr fontId="18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J1" workbookViewId="0">
      <selection activeCell="Q37" sqref="Q37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228</v>
      </c>
      <c r="B1" s="70" t="s">
        <v>5</v>
      </c>
      <c r="C1" s="71" t="s">
        <v>4</v>
      </c>
      <c r="D1" s="71" t="s">
        <v>27</v>
      </c>
      <c r="E1" s="71" t="s">
        <v>28</v>
      </c>
      <c r="F1" s="71" t="s">
        <v>99</v>
      </c>
      <c r="G1" s="71" t="s">
        <v>30</v>
      </c>
      <c r="H1" s="71" t="s">
        <v>29</v>
      </c>
      <c r="I1" s="71" t="s">
        <v>3</v>
      </c>
    </row>
    <row r="2" spans="1:15">
      <c r="A2" t="s">
        <v>230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230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230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32</v>
      </c>
      <c r="M4" t="s">
        <v>33</v>
      </c>
      <c r="N4" t="s">
        <v>6</v>
      </c>
      <c r="O4" t="s">
        <v>34</v>
      </c>
    </row>
    <row r="5" spans="1:15">
      <c r="A5" t="s">
        <v>230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35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230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36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230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230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230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159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230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230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230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230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230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160</v>
      </c>
      <c r="M13" t="s">
        <v>161</v>
      </c>
    </row>
    <row r="14" spans="1:15">
      <c r="A14" t="s">
        <v>230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35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230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36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230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65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230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159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65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37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65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65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65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65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65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65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101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101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101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101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101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101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101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101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101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101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101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229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229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229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229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229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229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229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229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229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229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158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158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158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158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158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158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158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158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158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158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158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158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158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158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158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158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158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158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158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158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158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100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31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100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100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100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100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100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100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100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100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100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100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100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31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100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100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100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100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100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100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100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100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100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100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100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100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2010-08-28T08:34:02Z</dcterms:modified>
</cp:coreProperties>
</file>