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0" i="1" l="1"/>
  <c r="D450" i="1"/>
  <c r="C450" i="1"/>
  <c r="B450" i="1"/>
  <c r="E448" i="1"/>
  <c r="D448" i="1"/>
  <c r="C448" i="1"/>
  <c r="M660" i="1"/>
  <c r="L660" i="1"/>
  <c r="K660" i="1"/>
  <c r="J660" i="1"/>
  <c r="I660" i="1"/>
  <c r="M658" i="1"/>
  <c r="L658" i="1"/>
  <c r="K658" i="1"/>
  <c r="J658" i="1"/>
  <c r="N652" i="1"/>
  <c r="M652" i="1"/>
  <c r="L652" i="1"/>
  <c r="K652" i="1"/>
  <c r="J652" i="1"/>
  <c r="N650" i="1"/>
  <c r="M650" i="1"/>
  <c r="L650" i="1"/>
  <c r="K650" i="1"/>
  <c r="E623" i="1"/>
  <c r="D623" i="1"/>
  <c r="C623" i="1"/>
  <c r="B623" i="1"/>
  <c r="E621" i="1"/>
  <c r="L570" i="1"/>
  <c r="K570" i="1"/>
  <c r="J570" i="1"/>
  <c r="L568" i="1"/>
  <c r="K568" i="1"/>
  <c r="J568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M510" i="1"/>
  <c r="L510" i="1"/>
  <c r="K510" i="1"/>
  <c r="J510" i="1"/>
  <c r="M508" i="1"/>
  <c r="L508" i="1"/>
  <c r="K508" i="1"/>
  <c r="J508" i="1"/>
  <c r="M506" i="1"/>
  <c r="L506" i="1"/>
  <c r="K506" i="1"/>
  <c r="M632" i="1"/>
  <c r="L632" i="1"/>
  <c r="K632" i="1"/>
  <c r="J632" i="1"/>
  <c r="I632" i="1"/>
  <c r="F632" i="1"/>
  <c r="M630" i="1"/>
  <c r="L630" i="1"/>
  <c r="K630" i="1"/>
  <c r="J630" i="1"/>
  <c r="I630" i="1"/>
  <c r="J506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6" i="1"/>
  <c r="F498" i="1"/>
  <c r="E498" i="1"/>
  <c r="D496" i="1"/>
  <c r="D498" i="1"/>
  <c r="C496" i="1"/>
  <c r="C498" i="1"/>
  <c r="B496" i="1"/>
  <c r="B498" i="1"/>
  <c r="F490" i="1"/>
  <c r="E490" i="1"/>
  <c r="D490" i="1"/>
  <c r="C490" i="1"/>
  <c r="B490" i="1"/>
  <c r="F486" i="1"/>
  <c r="F488" i="1"/>
  <c r="E486" i="1"/>
  <c r="E488" i="1"/>
  <c r="D486" i="1"/>
  <c r="D488" i="1"/>
  <c r="C486" i="1"/>
  <c r="C488" i="1"/>
  <c r="B486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<sst xmlns="http://schemas.openxmlformats.org/spreadsheetml/2006/main" count="673" uniqueCount="191">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</sst>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58584"/>
        <c:axId val="465217704"/>
      </c:barChart>
      <c:catAx>
        <c:axId val="46365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5217704"/>
        <c:crosses val="autoZero"/>
        <c:auto val="1"/>
        <c:lblAlgn val="ctr"/>
        <c:lblOffset val="100"/>
        <c:noMultiLvlLbl val="0"/>
      </c:catAx>
      <c:valAx>
        <c:axId val="46521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5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73960"/>
        <c:axId val="464579512"/>
      </c:barChart>
      <c:catAx>
        <c:axId val="46457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4579512"/>
        <c:crosses val="autoZero"/>
        <c:auto val="1"/>
        <c:lblAlgn val="ctr"/>
        <c:lblOffset val="100"/>
        <c:noMultiLvlLbl val="0"/>
      </c:catAx>
      <c:valAx>
        <c:axId val="464579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7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21304"/>
        <c:axId val="463926824"/>
      </c:barChart>
      <c:catAx>
        <c:axId val="4639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3926824"/>
        <c:crosses val="autoZero"/>
        <c:auto val="1"/>
        <c:lblAlgn val="ctr"/>
        <c:lblOffset val="100"/>
        <c:noMultiLvlLbl val="0"/>
      </c:catAx>
      <c:valAx>
        <c:axId val="46392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2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3654616"/>
        <c:axId val="525526568"/>
      </c:barChart>
      <c:catAx>
        <c:axId val="46365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25526568"/>
        <c:crosses val="autoZero"/>
        <c:auto val="1"/>
        <c:lblAlgn val="ctr"/>
        <c:lblOffset val="100"/>
        <c:noMultiLvlLbl val="0"/>
      </c:catAx>
      <c:valAx>
        <c:axId val="525526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65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43288"/>
        <c:axId val="527153176"/>
      </c:barChart>
      <c:catAx>
        <c:axId val="52714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7153176"/>
        <c:crosses val="autoZero"/>
        <c:auto val="1"/>
        <c:lblAlgn val="ctr"/>
        <c:lblOffset val="100"/>
        <c:noMultiLvlLbl val="0"/>
      </c:catAx>
      <c:valAx>
        <c:axId val="527153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14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104024"/>
        <c:axId val="465109512"/>
      </c:barChart>
      <c:catAx>
        <c:axId val="46510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5109512"/>
        <c:crosses val="autoZero"/>
        <c:auto val="1"/>
        <c:lblAlgn val="ctr"/>
        <c:lblOffset val="100"/>
        <c:noMultiLvlLbl val="0"/>
      </c:catAx>
      <c:valAx>
        <c:axId val="465109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1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27576"/>
        <c:axId val="465157208"/>
      </c:barChart>
      <c:catAx>
        <c:axId val="46502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5157208"/>
        <c:crosses val="autoZero"/>
        <c:auto val="1"/>
        <c:lblAlgn val="ctr"/>
        <c:lblOffset val="100"/>
        <c:noMultiLvlLbl val="0"/>
      </c:catAx>
      <c:valAx>
        <c:axId val="46515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027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386360"/>
        <c:axId val="465400056"/>
      </c:barChart>
      <c:catAx>
        <c:axId val="4653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5400056"/>
        <c:crosses val="autoZero"/>
        <c:auto val="1"/>
        <c:lblAlgn val="ctr"/>
        <c:lblOffset val="100"/>
        <c:noMultiLvlLbl val="0"/>
      </c:catAx>
      <c:valAx>
        <c:axId val="46540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38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36392"/>
        <c:axId val="524642376"/>
      </c:barChart>
      <c:catAx>
        <c:axId val="52463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4642376"/>
        <c:crosses val="autoZero"/>
        <c:auto val="1"/>
        <c:lblAlgn val="ctr"/>
        <c:lblOffset val="100"/>
        <c:noMultiLvlLbl val="0"/>
      </c:catAx>
      <c:valAx>
        <c:axId val="52464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6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544" workbookViewId="0">
      <selection activeCell="G628" sqref="G628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  <c r="F255">
        <v>201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  <c r="F256">
        <v>1217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6" t="s">
        <v>33</v>
      </c>
      <c r="B415" s="16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16" t="s">
        <v>33</v>
      </c>
      <c r="B425" s="16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  <c r="J428" s="11">
        <f t="shared" si="59"/>
        <v>7.839999999999745</v>
      </c>
      <c r="K428" s="11">
        <f t="shared" si="59"/>
        <v>10.240000000000292</v>
      </c>
      <c r="L428" s="11">
        <f t="shared" si="59"/>
        <v>4.0000000000018188E-2</v>
      </c>
      <c r="M428" s="11">
        <f t="shared" si="59"/>
        <v>0.63999999999992729</v>
      </c>
      <c r="N428" s="11">
        <f t="shared" si="59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  <c r="J430">
        <f>J429/SQRT(5)</f>
        <v>0.86717933554715187</v>
      </c>
      <c r="K430" s="11">
        <f t="shared" ref="K430:N430" si="61">K429/SQRT(5)</f>
        <v>0.86717933554715187</v>
      </c>
      <c r="L430" s="11">
        <f t="shared" si="61"/>
        <v>0.86717933554715187</v>
      </c>
      <c r="M430" s="11">
        <f t="shared" si="61"/>
        <v>0.86717933554715187</v>
      </c>
      <c r="N430" s="11">
        <f t="shared" si="61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16" t="s">
        <v>33</v>
      </c>
      <c r="B435" s="16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2">(D437-D436)*(D437-D436)</f>
        <v>246.93877551020256</v>
      </c>
      <c r="E438" s="9">
        <f t="shared" si="62"/>
        <v>313.79591836734522</v>
      </c>
      <c r="F438" s="9">
        <f t="shared" si="62"/>
        <v>453.08163265306331</v>
      </c>
      <c r="G438" s="9">
        <f t="shared" si="62"/>
        <v>1245.0816326530646</v>
      </c>
      <c r="H438" s="9">
        <f t="shared" si="62"/>
        <v>515.93877551020182</v>
      </c>
      <c r="J438" s="11">
        <f t="shared" ref="J438:N438" si="63">(J437-J436)*(J437-J436)</f>
        <v>33.639999999999475</v>
      </c>
      <c r="K438" s="11">
        <f t="shared" si="63"/>
        <v>3.2399999999998363</v>
      </c>
      <c r="L438" s="11">
        <f t="shared" si="63"/>
        <v>10.240000000000292</v>
      </c>
      <c r="M438" s="11">
        <f t="shared" si="63"/>
        <v>10.240000000000292</v>
      </c>
      <c r="N438" s="11">
        <f t="shared" si="63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4">C439/SQRT(7)</f>
        <v>10.53606882834794</v>
      </c>
      <c r="D440" s="9">
        <f t="shared" si="64"/>
        <v>10.53606882834794</v>
      </c>
      <c r="E440" s="9">
        <f t="shared" si="64"/>
        <v>10.53606882834794</v>
      </c>
      <c r="F440" s="9">
        <f t="shared" si="64"/>
        <v>10.53606882834794</v>
      </c>
      <c r="G440" s="9">
        <f t="shared" si="64"/>
        <v>10.53606882834794</v>
      </c>
      <c r="H440" s="9">
        <f t="shared" si="64"/>
        <v>10.53606882834794</v>
      </c>
      <c r="J440">
        <f>J439/SQRT(5)</f>
        <v>1.5336231610144653</v>
      </c>
      <c r="K440" s="11">
        <f t="shared" ref="K440:N440" si="65">K439/SQRT(5)</f>
        <v>1.5336231610144653</v>
      </c>
      <c r="L440" s="11">
        <f t="shared" si="65"/>
        <v>1.5336231610144653</v>
      </c>
      <c r="M440" s="11">
        <f t="shared" si="65"/>
        <v>1.5336231610144653</v>
      </c>
      <c r="N440" s="11">
        <f t="shared" si="65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190</v>
      </c>
      <c r="H444">
        <v>161</v>
      </c>
      <c r="I444">
        <v>160</v>
      </c>
    </row>
    <row r="445" spans="1:14">
      <c r="A445" t="s">
        <v>33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>
        <v>634</v>
      </c>
      <c r="H446">
        <v>701</v>
      </c>
      <c r="I446" s="6">
        <v>694</v>
      </c>
    </row>
    <row r="447" spans="1:14">
      <c r="A447" t="s">
        <v>114</v>
      </c>
      <c r="B447">
        <v>638</v>
      </c>
      <c r="C447">
        <v>638</v>
      </c>
      <c r="D447" s="6">
        <v>638</v>
      </c>
      <c r="E447" s="6">
        <v>638</v>
      </c>
    </row>
    <row r="448" spans="1:14">
      <c r="A448" t="s">
        <v>115</v>
      </c>
      <c r="B448">
        <f>(B447-B446)*(B447-B446)</f>
        <v>676</v>
      </c>
      <c r="C448" s="15">
        <f t="shared" ref="C448:E448" si="66">(C447-C446)*(C447-C446)</f>
        <v>256</v>
      </c>
      <c r="D448" s="15">
        <f t="shared" si="66"/>
        <v>196</v>
      </c>
      <c r="E448" s="15">
        <f t="shared" si="66"/>
        <v>16</v>
      </c>
      <c r="F448" s="9"/>
    </row>
    <row r="449" spans="1:14">
      <c r="A449" t="s">
        <v>116</v>
      </c>
      <c r="B449" s="15">
        <v>16.911534525287763</v>
      </c>
      <c r="C449" s="15">
        <v>16.911534525287763</v>
      </c>
      <c r="D449" s="6">
        <v>16.911534525287763</v>
      </c>
      <c r="E449" s="6">
        <v>16.911534525287763</v>
      </c>
    </row>
    <row r="450" spans="1:14">
      <c r="A450" t="s">
        <v>117</v>
      </c>
      <c r="B450">
        <f>B449/SQRT(4)</f>
        <v>8.4557672626438816</v>
      </c>
      <c r="C450" s="15">
        <f t="shared" ref="C450:E450" si="67">C449/SQRT(4)</f>
        <v>8.4557672626438816</v>
      </c>
      <c r="D450" s="15">
        <f t="shared" si="67"/>
        <v>8.4557672626438816</v>
      </c>
      <c r="E450" s="15">
        <f t="shared" si="67"/>
        <v>8.4557672626438816</v>
      </c>
      <c r="F450" s="9"/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68">(D458-D457)*(D458-D457)</f>
        <v>3268.0277777777733</v>
      </c>
      <c r="E459" s="9">
        <f t="shared" si="68"/>
        <v>10.027777777777537</v>
      </c>
      <c r="F459" s="9">
        <f t="shared" si="68"/>
        <v>148.02777777777686</v>
      </c>
      <c r="G459" s="9">
        <f t="shared" si="68"/>
        <v>536.69444444444264</v>
      </c>
      <c r="H459" s="9">
        <f t="shared" si="68"/>
        <v>14.694444444444734</v>
      </c>
      <c r="J459" s="11">
        <f t="shared" si="68"/>
        <v>249.63999999999857</v>
      </c>
      <c r="K459" s="11">
        <f t="shared" si="68"/>
        <v>14.439999999999655</v>
      </c>
      <c r="L459" s="11">
        <f t="shared" si="68"/>
        <v>51.840000000000657</v>
      </c>
      <c r="M459" s="11">
        <f t="shared" si="68"/>
        <v>0.63999999999992729</v>
      </c>
      <c r="N459" s="11">
        <f t="shared" si="68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69">C460/SQRT(6)</f>
        <v>6.0617959690483136</v>
      </c>
      <c r="D461" s="10">
        <f t="shared" si="69"/>
        <v>6.0617959690483136</v>
      </c>
      <c r="E461" s="10">
        <f t="shared" si="69"/>
        <v>6.0617959690483136</v>
      </c>
      <c r="F461" s="10">
        <f t="shared" si="69"/>
        <v>6.0617959690483136</v>
      </c>
      <c r="G461" s="10">
        <f t="shared" si="69"/>
        <v>6.0617959690483136</v>
      </c>
      <c r="H461" s="10">
        <f t="shared" si="69"/>
        <v>6.0617959690483136</v>
      </c>
      <c r="J461">
        <f>J460/SQRT(5)</f>
        <v>4.4308012819353566</v>
      </c>
      <c r="K461" s="11">
        <f t="shared" ref="K461:N461" si="70">K460/SQRT(5)</f>
        <v>4.4308012819353566</v>
      </c>
      <c r="L461" s="11">
        <f t="shared" si="70"/>
        <v>4.4308012819353566</v>
      </c>
      <c r="M461" s="11">
        <f t="shared" si="70"/>
        <v>4.4308012819353566</v>
      </c>
      <c r="N461" s="11">
        <f t="shared" si="70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1">(D467-D466)*(D467-D466)</f>
        <v>250.69444444444565</v>
      </c>
      <c r="E468" s="9">
        <f t="shared" si="71"/>
        <v>831.36111111111325</v>
      </c>
      <c r="F468" s="9">
        <f t="shared" si="71"/>
        <v>1.3611111111110228</v>
      </c>
      <c r="G468" s="9">
        <f t="shared" si="71"/>
        <v>84.027777777777089</v>
      </c>
      <c r="H468" s="9">
        <f t="shared" si="71"/>
        <v>1285.7346938775534</v>
      </c>
      <c r="J468" s="11">
        <f t="shared" si="71"/>
        <v>0</v>
      </c>
      <c r="K468" s="11">
        <f t="shared" si="71"/>
        <v>36</v>
      </c>
      <c r="L468" s="11">
        <f t="shared" si="71"/>
        <v>1</v>
      </c>
      <c r="M468" s="11">
        <f t="shared" si="71"/>
        <v>16</v>
      </c>
      <c r="N468" s="11">
        <f t="shared" si="71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2">C469/SQRT(6)</f>
        <v>7.5366389011233617</v>
      </c>
      <c r="D470" s="10">
        <f t="shared" si="72"/>
        <v>7.5366389011233617</v>
      </c>
      <c r="E470" s="10">
        <f t="shared" si="72"/>
        <v>7.5366389011233617</v>
      </c>
      <c r="F470" s="10">
        <f t="shared" si="72"/>
        <v>7.5366389011233617</v>
      </c>
      <c r="G470" s="10">
        <f t="shared" si="72"/>
        <v>7.5366389011233617</v>
      </c>
      <c r="H470" s="9">
        <f t="shared" ref="H470" si="73">H469/SQRT(7)</f>
        <v>8.505528985525542</v>
      </c>
      <c r="J470">
        <f>J469/SQRT(5)</f>
        <v>1.574801574802362</v>
      </c>
      <c r="K470" s="11">
        <f t="shared" ref="K470:N470" si="74">K469/SQRT(5)</f>
        <v>1.574801574802362</v>
      </c>
      <c r="L470" s="11">
        <f t="shared" si="74"/>
        <v>1.574801574802362</v>
      </c>
      <c r="M470" s="11">
        <f t="shared" si="74"/>
        <v>1.574801574802362</v>
      </c>
      <c r="N470" s="11">
        <f t="shared" si="74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5">(D476-D475)*(D476-D475)</f>
        <v>196</v>
      </c>
      <c r="E477" s="9">
        <f t="shared" si="75"/>
        <v>9</v>
      </c>
      <c r="F477" s="9">
        <f t="shared" si="75"/>
        <v>36</v>
      </c>
      <c r="J477" s="12">
        <f t="shared" ref="J477:N477" si="76">(J476-J475)*(J476-J475)</f>
        <v>190.43999999999875</v>
      </c>
      <c r="K477" s="12">
        <f t="shared" si="76"/>
        <v>60.839999999999293</v>
      </c>
      <c r="L477" s="12">
        <f t="shared" si="76"/>
        <v>7.839999999999745</v>
      </c>
      <c r="M477" s="12">
        <f t="shared" si="76"/>
        <v>331.24000000000166</v>
      </c>
      <c r="N477" s="12">
        <f t="shared" si="76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7">C478/SQRT(5)</f>
        <v>4.6043457732885349</v>
      </c>
      <c r="D479" s="9">
        <f t="shared" si="77"/>
        <v>4.6043457732885349</v>
      </c>
      <c r="E479" s="9">
        <f t="shared" si="77"/>
        <v>4.6043457732885349</v>
      </c>
      <c r="F479" s="9">
        <f t="shared" si="77"/>
        <v>4.6043457732885349</v>
      </c>
      <c r="J479">
        <f>J478/SQRT(5)</f>
        <v>5.0151769659703929</v>
      </c>
      <c r="K479" s="12">
        <f t="shared" ref="K479:N479" si="78">K478/SQRT(5)</f>
        <v>5.0151769659703929</v>
      </c>
      <c r="L479" s="12">
        <f t="shared" si="78"/>
        <v>5.0151769659703929</v>
      </c>
      <c r="M479" s="12">
        <f t="shared" si="78"/>
        <v>5.0151769659703929</v>
      </c>
      <c r="N479" s="12">
        <f t="shared" si="78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16" t="s">
        <v>33</v>
      </c>
      <c r="B485" s="16"/>
    </row>
    <row r="486" spans="1:14">
      <c r="A486" s="8" t="s">
        <v>184</v>
      </c>
      <c r="B486" s="8">
        <f>12*60+36-49</f>
        <v>707</v>
      </c>
      <c r="C486">
        <f>13*60+16-49</f>
        <v>747</v>
      </c>
      <c r="D486">
        <f>13*60+17-49</f>
        <v>748</v>
      </c>
      <c r="E486">
        <f>13*60+10-49</f>
        <v>741</v>
      </c>
      <c r="F486">
        <f>14*60+50-49</f>
        <v>841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2480.0399999999954</v>
      </c>
      <c r="C488" s="9">
        <f t="shared" ref="C488:F488" si="79">(C487-C486)*(C487-C486)</f>
        <v>96.039999999999111</v>
      </c>
      <c r="D488" s="9">
        <f t="shared" si="79"/>
        <v>77.439999999999202</v>
      </c>
      <c r="E488" s="9">
        <f t="shared" si="79"/>
        <v>249.63999999999857</v>
      </c>
      <c r="F488" s="9">
        <f t="shared" si="79"/>
        <v>7089.6400000000076</v>
      </c>
      <c r="J488" s="11">
        <f t="shared" ref="J488:N488" si="80">(J487-J486)*(J487-J486)</f>
        <v>40.95999999999971</v>
      </c>
      <c r="K488" s="11">
        <f t="shared" si="80"/>
        <v>12.960000000000164</v>
      </c>
      <c r="L488" s="11">
        <f t="shared" si="80"/>
        <v>0.3600000000000273</v>
      </c>
      <c r="M488" s="11">
        <f t="shared" si="80"/>
        <v>1.9599999999999362</v>
      </c>
      <c r="N488" s="11">
        <f t="shared" si="80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1">C489/SQRT(5)</f>
        <v>19.992798703533229</v>
      </c>
      <c r="D490" s="9">
        <f t="shared" si="81"/>
        <v>19.992798703533229</v>
      </c>
      <c r="E490" s="9">
        <f t="shared" si="81"/>
        <v>19.992798703533229</v>
      </c>
      <c r="F490" s="9">
        <f t="shared" si="81"/>
        <v>19.992798703533229</v>
      </c>
      <c r="J490" s="7">
        <f>J489/SQRT(5)</f>
        <v>1.6637307474468337</v>
      </c>
      <c r="K490" s="11">
        <f t="shared" ref="K490:N490" si="82">K489/SQRT(5)</f>
        <v>1.6637307474468337</v>
      </c>
      <c r="L490" s="11">
        <f t="shared" si="82"/>
        <v>1.6637307474468337</v>
      </c>
      <c r="M490" s="11">
        <f t="shared" si="82"/>
        <v>1.6637307474468337</v>
      </c>
      <c r="N490" s="11">
        <f t="shared" si="82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16" t="s">
        <v>33</v>
      </c>
      <c r="B495" s="16"/>
    </row>
    <row r="496" spans="1:14" s="7" customFormat="1">
      <c r="A496" s="8" t="s">
        <v>184</v>
      </c>
      <c r="B496" s="8">
        <f>16*60+1-105</f>
        <v>856</v>
      </c>
      <c r="C496" s="7">
        <f>18*60+21-105</f>
        <v>996</v>
      </c>
      <c r="D496" s="7">
        <f>17*60+4-105</f>
        <v>919</v>
      </c>
      <c r="E496" s="7">
        <v>918</v>
      </c>
      <c r="F496" s="7">
        <f>16*60+38-105</f>
        <v>893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3648.1599999999971</v>
      </c>
      <c r="C498" s="9">
        <f t="shared" ref="C498:F498" si="83">(C497-C496)*(C497-C496)</f>
        <v>6336.1600000000035</v>
      </c>
      <c r="D498" s="9">
        <f t="shared" si="83"/>
        <v>6.7600000000001179</v>
      </c>
      <c r="E498" s="9">
        <f t="shared" si="83"/>
        <v>2.5600000000000729</v>
      </c>
      <c r="F498" s="9">
        <f t="shared" si="83"/>
        <v>547.55999999999892</v>
      </c>
      <c r="J498" s="12">
        <f t="shared" ref="J498:N498" si="84">(J497-J496)*(J497-J496)</f>
        <v>57.760000000000346</v>
      </c>
      <c r="K498" s="12">
        <f t="shared" si="84"/>
        <v>6.7600000000001179</v>
      </c>
      <c r="L498" s="12">
        <f t="shared" si="84"/>
        <v>21.16000000000021</v>
      </c>
      <c r="M498" s="12">
        <f t="shared" si="84"/>
        <v>6.7600000000001179</v>
      </c>
      <c r="N498" s="12">
        <f t="shared" si="84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5">C499/SQRT(5)</f>
        <v>20.534069250881569</v>
      </c>
      <c r="D500" s="9">
        <f t="shared" si="85"/>
        <v>20.534069250881569</v>
      </c>
      <c r="E500" s="9">
        <f t="shared" si="85"/>
        <v>20.534069250881569</v>
      </c>
      <c r="F500" s="9">
        <f t="shared" si="85"/>
        <v>20.534069250881569</v>
      </c>
      <c r="J500" s="7">
        <f>J499/SQRT(5)</f>
        <v>3.9759275647325358</v>
      </c>
      <c r="K500" s="12">
        <f t="shared" ref="K500:N500" si="86">K499/SQRT(5)</f>
        <v>3.9759275647325358</v>
      </c>
      <c r="L500" s="12">
        <f t="shared" si="86"/>
        <v>3.9759275647325358</v>
      </c>
      <c r="M500" s="12">
        <f t="shared" si="86"/>
        <v>3.9759275647325358</v>
      </c>
      <c r="N500" s="12">
        <f t="shared" si="86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  <c r="K504" s="7">
        <v>173</v>
      </c>
      <c r="L504" s="7">
        <v>174</v>
      </c>
      <c r="M504">
        <v>172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  <c r="K506" s="7">
        <f>19*60+30-217</f>
        <v>953</v>
      </c>
      <c r="L506" s="7">
        <f>18*60+13-217</f>
        <v>876</v>
      </c>
      <c r="M506" s="7">
        <f>19*60+23-217</f>
        <v>946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  <c r="J507" s="7">
        <v>931</v>
      </c>
      <c r="K507" s="7">
        <v>931</v>
      </c>
      <c r="L507" s="7">
        <v>931</v>
      </c>
      <c r="M507" s="7">
        <v>931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7">(C507-C506)*(C507-C506)</f>
        <v>6593.4400000000078</v>
      </c>
      <c r="D508" s="9">
        <f t="shared" si="87"/>
        <v>15326.43999999999</v>
      </c>
      <c r="E508" s="9">
        <f t="shared" si="87"/>
        <v>665.6399999999976</v>
      </c>
      <c r="F508" s="9">
        <f t="shared" si="87"/>
        <v>1211.0399999999968</v>
      </c>
      <c r="J508" s="15">
        <f t="shared" ref="J508:M508" si="88">(J507-J506)*(J507-J506)</f>
        <v>324</v>
      </c>
      <c r="K508" s="15">
        <f t="shared" si="88"/>
        <v>484</v>
      </c>
      <c r="L508" s="15">
        <f t="shared" si="88"/>
        <v>3025</v>
      </c>
      <c r="M508" s="15">
        <f t="shared" si="88"/>
        <v>225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  <c r="J509" s="15">
        <v>31.851216617265973</v>
      </c>
      <c r="K509" s="15">
        <v>31.851216617265973</v>
      </c>
      <c r="L509" s="7">
        <v>31.851216617265973</v>
      </c>
      <c r="M509" s="7">
        <v>31.851216617265973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89">C509/SQRT(5)</f>
        <v>37.119698274635795</v>
      </c>
      <c r="D510" s="9">
        <f t="shared" si="89"/>
        <v>37.119698274635795</v>
      </c>
      <c r="E510" s="9">
        <f t="shared" si="89"/>
        <v>37.119698274635795</v>
      </c>
      <c r="F510" s="9">
        <f t="shared" si="89"/>
        <v>37.119698274635795</v>
      </c>
      <c r="J510" s="15">
        <f>J509/SQRT(4)</f>
        <v>15.925608308632986</v>
      </c>
      <c r="K510" s="15">
        <f t="shared" ref="K510:M510" si="90">K509/SQRT(4)</f>
        <v>15.925608308632986</v>
      </c>
      <c r="L510" s="15">
        <f t="shared" si="90"/>
        <v>15.925608308632986</v>
      </c>
      <c r="M510" s="15">
        <f t="shared" si="90"/>
        <v>15.925608308632986</v>
      </c>
    </row>
    <row r="511" spans="1:14" s="7" customFormat="1"/>
    <row r="512" spans="1:14" s="7" customFormat="1"/>
    <row r="513" spans="1:14" s="8" customFormat="1">
      <c r="A513" s="8" t="s">
        <v>186</v>
      </c>
      <c r="B513" s="8" t="s">
        <v>46</v>
      </c>
    </row>
    <row r="514" spans="1:14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14" s="8" customFormat="1">
      <c r="A515" s="16" t="s">
        <v>33</v>
      </c>
      <c r="B515" s="16"/>
    </row>
    <row r="516" spans="1:14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14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14" s="8" customFormat="1">
      <c r="A518" s="8" t="s">
        <v>115</v>
      </c>
      <c r="B518" s="8">
        <f>(B517-B516)*(B517-B516)</f>
        <v>282.23999999999847</v>
      </c>
      <c r="C518" s="9">
        <f t="shared" ref="C518:F518" si="91">(C517-C516)*(C517-C516)</f>
        <v>7.839999999999745</v>
      </c>
      <c r="D518" s="9">
        <f t="shared" si="91"/>
        <v>125.44000000000102</v>
      </c>
      <c r="E518" s="9">
        <f t="shared" si="91"/>
        <v>1.4400000000001092</v>
      </c>
      <c r="F518" s="9">
        <f t="shared" si="91"/>
        <v>51.840000000000657</v>
      </c>
      <c r="J518" s="11">
        <f t="shared" ref="J518:N518" si="92">(J517-J516)*(J517-J516)</f>
        <v>7.839999999999745</v>
      </c>
      <c r="K518" s="11">
        <f t="shared" si="92"/>
        <v>46.239999999999384</v>
      </c>
      <c r="L518" s="11">
        <f t="shared" si="92"/>
        <v>3.2399999999998363</v>
      </c>
      <c r="M518" s="11">
        <f t="shared" si="92"/>
        <v>4.0000000000018188E-2</v>
      </c>
      <c r="N518" s="11">
        <f t="shared" si="92"/>
        <v>125.44000000000102</v>
      </c>
    </row>
    <row r="519" spans="1:14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14" s="8" customFormat="1">
      <c r="A520" s="8" t="s">
        <v>117</v>
      </c>
      <c r="B520" s="8">
        <f>B519/SQRT(5)</f>
        <v>4.3303579528717941</v>
      </c>
      <c r="C520" s="9">
        <f t="shared" ref="C520:F520" si="93">C519/SQRT(5)</f>
        <v>4.3303579528717941</v>
      </c>
      <c r="D520" s="9">
        <f t="shared" si="93"/>
        <v>4.3303579528717941</v>
      </c>
      <c r="E520" s="9">
        <f t="shared" si="93"/>
        <v>4.3303579528717941</v>
      </c>
      <c r="F520" s="9">
        <f t="shared" si="93"/>
        <v>4.3303579528717941</v>
      </c>
      <c r="J520" s="8">
        <f>J519/SQRT(5)</f>
        <v>2.7040710049848915</v>
      </c>
      <c r="K520" s="11">
        <f t="shared" ref="K520:N520" si="94">K519/SQRT(5)</f>
        <v>2.7040710049848915</v>
      </c>
      <c r="L520" s="11">
        <f t="shared" si="94"/>
        <v>2.7040710049848915</v>
      </c>
      <c r="M520" s="11">
        <f t="shared" si="94"/>
        <v>2.7040710049848915</v>
      </c>
      <c r="N520" s="11">
        <f t="shared" si="94"/>
        <v>2.7040710049848915</v>
      </c>
    </row>
    <row r="521" spans="1:14" s="8" customFormat="1"/>
    <row r="522" spans="1:14" s="8" customFormat="1"/>
    <row r="523" spans="1:14" s="8" customFormat="1">
      <c r="A523" s="8" t="s">
        <v>186</v>
      </c>
      <c r="B523" s="8" t="s">
        <v>39</v>
      </c>
    </row>
    <row r="524" spans="1:14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</row>
    <row r="525" spans="1:14" s="8" customFormat="1">
      <c r="A525" s="16" t="s">
        <v>33</v>
      </c>
      <c r="B525" s="16"/>
    </row>
    <row r="526" spans="1:14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</row>
    <row r="527" spans="1:14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</row>
    <row r="528" spans="1:14" s="8" customFormat="1">
      <c r="A528" s="8" t="s">
        <v>115</v>
      </c>
      <c r="B528" s="8">
        <f>(B527-B526)*(B527-B526)</f>
        <v>1.4400000000001092</v>
      </c>
      <c r="C528" s="9">
        <f t="shared" ref="C528:F528" si="95">(C527-C526)*(C527-C526)</f>
        <v>912.04000000000269</v>
      </c>
      <c r="D528" s="9">
        <f t="shared" si="95"/>
        <v>3226.2399999999948</v>
      </c>
      <c r="E528" s="9">
        <f t="shared" si="95"/>
        <v>17.640000000000381</v>
      </c>
      <c r="F528" s="9">
        <f t="shared" si="95"/>
        <v>449.44000000000193</v>
      </c>
      <c r="J528" s="11">
        <f t="shared" ref="J528:N528" si="96">(J527-J526)*(J527-J526)</f>
        <v>201.64000000000129</v>
      </c>
      <c r="K528" s="11">
        <f t="shared" si="96"/>
        <v>1.4400000000001092</v>
      </c>
      <c r="L528" s="11">
        <f t="shared" si="96"/>
        <v>23.039999999999562</v>
      </c>
      <c r="M528" s="11">
        <f t="shared" si="96"/>
        <v>33.639999999999475</v>
      </c>
      <c r="N528" s="11">
        <f t="shared" si="96"/>
        <v>23.039999999999562</v>
      </c>
    </row>
    <row r="529" spans="1:25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</row>
    <row r="530" spans="1:25" s="8" customFormat="1">
      <c r="A530" s="8" t="s">
        <v>117</v>
      </c>
      <c r="B530" s="8">
        <f>B529/SQRT(5)</f>
        <v>13.574682316724763</v>
      </c>
      <c r="C530" s="9">
        <f t="shared" ref="C530:F530" si="97">C529/SQRT(5)</f>
        <v>13.574682316724763</v>
      </c>
      <c r="D530" s="9">
        <f t="shared" si="97"/>
        <v>13.574682316724763</v>
      </c>
      <c r="E530" s="9">
        <f t="shared" si="97"/>
        <v>13.574682316724763</v>
      </c>
      <c r="F530" s="9">
        <f t="shared" si="97"/>
        <v>13.574682316724763</v>
      </c>
      <c r="J530" s="8">
        <f>J529/SQRT(5)</f>
        <v>3.3633316815324652</v>
      </c>
      <c r="K530" s="11">
        <f t="shared" ref="K530:N530" si="98">K529/SQRT(5)</f>
        <v>3.3633316815324652</v>
      </c>
      <c r="L530" s="11">
        <f t="shared" si="98"/>
        <v>3.3633316815324652</v>
      </c>
      <c r="M530" s="11">
        <f t="shared" si="98"/>
        <v>3.3633316815324652</v>
      </c>
      <c r="N530" s="11">
        <f t="shared" si="98"/>
        <v>3.3633316815324652</v>
      </c>
    </row>
    <row r="531" spans="1:25" s="8" customFormat="1"/>
    <row r="532" spans="1:25" s="8" customFormat="1"/>
    <row r="533" spans="1:25" s="8" customFormat="1">
      <c r="A533" s="8" t="s">
        <v>186</v>
      </c>
      <c r="B533" s="8" t="s">
        <v>40</v>
      </c>
    </row>
    <row r="534" spans="1:25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</row>
    <row r="535" spans="1:25" s="8" customFormat="1">
      <c r="A535" s="8" t="s">
        <v>33</v>
      </c>
    </row>
    <row r="536" spans="1:25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</row>
    <row r="537" spans="1:25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</row>
    <row r="538" spans="1:25" s="8" customFormat="1">
      <c r="A538" s="8" t="s">
        <v>115</v>
      </c>
      <c r="B538" s="8">
        <f>(B537-B536)*(B537-B536)</f>
        <v>1632.1600000000074</v>
      </c>
      <c r="C538" s="9">
        <f t="shared" ref="C538:F538" si="99">(C537-C536)*(C537-C536)</f>
        <v>213.15999999999735</v>
      </c>
      <c r="D538" s="9">
        <f t="shared" si="99"/>
        <v>1797.7600000000077</v>
      </c>
      <c r="E538" s="9">
        <f t="shared" si="99"/>
        <v>707.55999999999517</v>
      </c>
      <c r="F538" s="9">
        <f t="shared" si="99"/>
        <v>1730.5599999999924</v>
      </c>
      <c r="J538" s="8">
        <f>(J537-J536)*(J537-J536)</f>
        <v>8911.3599999999951</v>
      </c>
      <c r="K538" s="12">
        <f t="shared" ref="K538:N538" si="100">(K537-K536)*(K537-K536)</f>
        <v>6304.359999999996</v>
      </c>
      <c r="L538" s="12">
        <f t="shared" si="100"/>
        <v>2560.3600000000024</v>
      </c>
      <c r="M538" s="12">
        <f t="shared" si="100"/>
        <v>4844.1600000000035</v>
      </c>
      <c r="N538" s="12">
        <f t="shared" si="100"/>
        <v>2872.9600000000023</v>
      </c>
    </row>
    <row r="539" spans="1:25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</row>
    <row r="540" spans="1:25" s="8" customFormat="1">
      <c r="A540" s="8" t="s">
        <v>117</v>
      </c>
      <c r="B540" s="8">
        <f>B539/SQRT(5)</f>
        <v>15.596409843294065</v>
      </c>
      <c r="C540" s="9">
        <f t="shared" ref="C540:F540" si="101">C539/SQRT(5)</f>
        <v>15.596409843294065</v>
      </c>
      <c r="D540" s="9">
        <f t="shared" si="101"/>
        <v>15.596409843294065</v>
      </c>
      <c r="E540" s="9">
        <f t="shared" si="101"/>
        <v>15.596409843294065</v>
      </c>
      <c r="F540" s="9">
        <f t="shared" si="101"/>
        <v>15.596409843294065</v>
      </c>
      <c r="J540" s="8">
        <f>J539/SQRT(5)</f>
        <v>31.933180236237039</v>
      </c>
      <c r="K540" s="12">
        <f t="shared" ref="K540:N540" si="102">K539/SQRT(5)</f>
        <v>31.933180236237039</v>
      </c>
      <c r="L540" s="12">
        <f t="shared" si="102"/>
        <v>31.933180236237039</v>
      </c>
      <c r="M540" s="12">
        <f t="shared" si="102"/>
        <v>31.933180236237039</v>
      </c>
      <c r="N540" s="12">
        <f t="shared" si="102"/>
        <v>31.933180236237039</v>
      </c>
    </row>
    <row r="541" spans="1:25" s="8" customFormat="1"/>
    <row r="542" spans="1:25" s="8" customFormat="1"/>
    <row r="543" spans="1:25" s="8" customFormat="1">
      <c r="A543" s="8" t="s">
        <v>38</v>
      </c>
      <c r="B543" s="8" t="s">
        <v>46</v>
      </c>
    </row>
    <row r="544" spans="1:25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O544">
        <v>197</v>
      </c>
      <c r="P544" s="13">
        <v>199</v>
      </c>
      <c r="Q544" s="13">
        <v>201</v>
      </c>
      <c r="R544" s="13">
        <v>202</v>
      </c>
      <c r="S544">
        <v>203</v>
      </c>
      <c r="T544">
        <v>204</v>
      </c>
      <c r="U544">
        <v>205</v>
      </c>
      <c r="V544">
        <v>206</v>
      </c>
      <c r="W544">
        <v>207</v>
      </c>
      <c r="X544">
        <v>198</v>
      </c>
      <c r="Y544" s="13">
        <v>200</v>
      </c>
    </row>
    <row r="545" spans="1:23" s="8" customFormat="1">
      <c r="A545" s="16" t="s">
        <v>33</v>
      </c>
      <c r="B545" s="16"/>
      <c r="O545"/>
      <c r="P545"/>
      <c r="Q545"/>
      <c r="R545"/>
      <c r="S545"/>
      <c r="T545"/>
      <c r="U545"/>
      <c r="V545"/>
      <c r="W545"/>
    </row>
    <row r="546" spans="1:23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O546">
        <v>622</v>
      </c>
      <c r="P546">
        <v>614</v>
      </c>
      <c r="Q546">
        <v>558</v>
      </c>
      <c r="R546">
        <v>560</v>
      </c>
      <c r="S546">
        <v>597</v>
      </c>
      <c r="T546">
        <v>570</v>
      </c>
      <c r="U546">
        <v>580</v>
      </c>
      <c r="V546">
        <v>565</v>
      </c>
      <c r="W546">
        <v>570</v>
      </c>
    </row>
    <row r="547" spans="1:23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583.21428571428567</v>
      </c>
      <c r="K547" s="8">
        <v>583.21428571428567</v>
      </c>
      <c r="L547" s="8">
        <v>583.21428571428567</v>
      </c>
      <c r="M547" s="8">
        <v>583.21428571428567</v>
      </c>
      <c r="N547" s="8">
        <v>583.21428571428567</v>
      </c>
      <c r="O547" s="8">
        <v>583.21428571428567</v>
      </c>
      <c r="P547" s="8">
        <v>583.21428571428567</v>
      </c>
      <c r="Q547" s="8">
        <v>583.21428571428567</v>
      </c>
      <c r="R547" s="8">
        <v>583.21428571428567</v>
      </c>
      <c r="S547" s="8">
        <v>583.21428571428567</v>
      </c>
      <c r="T547" s="8">
        <v>583.21428571428567</v>
      </c>
      <c r="U547" s="8">
        <v>583.21428571428567</v>
      </c>
      <c r="V547" s="8">
        <v>583.21428571428567</v>
      </c>
      <c r="W547" s="8">
        <v>583.21428571428567</v>
      </c>
    </row>
    <row r="548" spans="1:23" s="8" customFormat="1">
      <c r="A548" s="8" t="s">
        <v>115</v>
      </c>
      <c r="B548" s="8">
        <f>(B547-B546)*(B547-B546)</f>
        <v>501.75999999999897</v>
      </c>
      <c r="C548" s="9">
        <f t="shared" ref="C548:F548" si="103">(C547-C546)*(C547-C546)</f>
        <v>5867.5600000000031</v>
      </c>
      <c r="D548" s="9">
        <f t="shared" si="103"/>
        <v>645.15999999999883</v>
      </c>
      <c r="E548" s="9">
        <f t="shared" si="103"/>
        <v>207.35999999999933</v>
      </c>
      <c r="F548" s="9">
        <f t="shared" si="103"/>
        <v>207.35999999999933</v>
      </c>
      <c r="J548" s="11">
        <f t="shared" ref="J548:W548" si="104">(J547-J546)*(J547-J546)</f>
        <v>687.18877551020148</v>
      </c>
      <c r="K548" s="15">
        <f t="shared" si="104"/>
        <v>1353.1887755102077</v>
      </c>
      <c r="L548" s="15">
        <f t="shared" si="104"/>
        <v>331.76020408163089</v>
      </c>
      <c r="M548" s="15">
        <f t="shared" si="104"/>
        <v>1663.4744897959224</v>
      </c>
      <c r="N548" s="15">
        <f t="shared" si="104"/>
        <v>408.61734693877355</v>
      </c>
      <c r="O548" s="15">
        <f t="shared" si="104"/>
        <v>1504.3316326530651</v>
      </c>
      <c r="P548" s="15">
        <f t="shared" si="104"/>
        <v>947.76020408163561</v>
      </c>
      <c r="Q548" s="15">
        <f t="shared" si="104"/>
        <v>635.76020408163015</v>
      </c>
      <c r="R548" s="15">
        <f t="shared" si="104"/>
        <v>538.90306122448749</v>
      </c>
      <c r="S548" s="15">
        <f t="shared" si="104"/>
        <v>190.04591836734829</v>
      </c>
      <c r="T548" s="15">
        <f t="shared" si="104"/>
        <v>174.61734693877423</v>
      </c>
      <c r="U548" s="15">
        <f t="shared" si="104"/>
        <v>10.331632653060911</v>
      </c>
      <c r="V548" s="15">
        <f t="shared" si="104"/>
        <v>331.76020408163089</v>
      </c>
      <c r="W548" s="15">
        <f t="shared" si="104"/>
        <v>174.61734693877423</v>
      </c>
    </row>
    <row r="549" spans="1:23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5">
        <v>25.287429320368904</v>
      </c>
      <c r="K549" s="15">
        <v>25.287429320368904</v>
      </c>
      <c r="L549" s="8">
        <v>25.287429320368904</v>
      </c>
      <c r="M549" s="8">
        <v>25.287429320368904</v>
      </c>
      <c r="N549" s="8">
        <v>25.287429320368904</v>
      </c>
      <c r="O549" s="8">
        <v>25.287429320368904</v>
      </c>
      <c r="P549" s="8">
        <v>25.287429320368904</v>
      </c>
      <c r="Q549" s="8">
        <v>25.287429320368904</v>
      </c>
      <c r="R549" s="8">
        <v>25.287429320368904</v>
      </c>
      <c r="S549" s="8">
        <v>25.287429320368904</v>
      </c>
      <c r="T549" s="8">
        <v>25.287429320368904</v>
      </c>
      <c r="U549" s="8">
        <v>25.287429320368904</v>
      </c>
      <c r="V549" s="8">
        <v>25.287429320368904</v>
      </c>
      <c r="W549" s="8">
        <v>25.287429320368904</v>
      </c>
    </row>
    <row r="550" spans="1:23" s="8" customFormat="1">
      <c r="A550" s="8" t="s">
        <v>117</v>
      </c>
      <c r="B550" s="8">
        <f>B549/SQRT(5)</f>
        <v>17.238561424898538</v>
      </c>
      <c r="C550" s="9">
        <f t="shared" ref="C550:F550" si="105">C549/SQRT(5)</f>
        <v>17.238561424898538</v>
      </c>
      <c r="D550" s="9">
        <f t="shared" si="105"/>
        <v>17.238561424898538</v>
      </c>
      <c r="E550" s="9">
        <f t="shared" si="105"/>
        <v>17.238561424898538</v>
      </c>
      <c r="F550" s="9">
        <f t="shared" si="105"/>
        <v>17.238561424898538</v>
      </c>
      <c r="J550" s="8">
        <f>J549/SQRT(14)</f>
        <v>6.7583497649344473</v>
      </c>
      <c r="K550" s="15">
        <f t="shared" ref="K550:W550" si="106">K549/SQRT(14)</f>
        <v>6.7583497649344473</v>
      </c>
      <c r="L550" s="15">
        <f t="shared" si="106"/>
        <v>6.7583497649344473</v>
      </c>
      <c r="M550" s="15">
        <f t="shared" si="106"/>
        <v>6.7583497649344473</v>
      </c>
      <c r="N550" s="15">
        <f t="shared" si="106"/>
        <v>6.7583497649344473</v>
      </c>
      <c r="O550" s="15">
        <f t="shared" si="106"/>
        <v>6.7583497649344473</v>
      </c>
      <c r="P550" s="15">
        <f t="shared" si="106"/>
        <v>6.7583497649344473</v>
      </c>
      <c r="Q550" s="15">
        <f t="shared" si="106"/>
        <v>6.7583497649344473</v>
      </c>
      <c r="R550" s="15">
        <f t="shared" si="106"/>
        <v>6.7583497649344473</v>
      </c>
      <c r="S550" s="15">
        <f t="shared" si="106"/>
        <v>6.7583497649344473</v>
      </c>
      <c r="T550" s="15">
        <f t="shared" si="106"/>
        <v>6.7583497649344473</v>
      </c>
      <c r="U550" s="15">
        <f t="shared" si="106"/>
        <v>6.7583497649344473</v>
      </c>
      <c r="V550" s="15">
        <f t="shared" si="106"/>
        <v>6.7583497649344473</v>
      </c>
      <c r="W550" s="15">
        <f t="shared" si="106"/>
        <v>6.7583497649344473</v>
      </c>
    </row>
    <row r="551" spans="1:23" s="8" customFormat="1"/>
    <row r="552" spans="1:23" s="8" customFormat="1"/>
    <row r="553" spans="1:23" s="8" customFormat="1">
      <c r="A553" s="8" t="s">
        <v>38</v>
      </c>
      <c r="B553" s="8" t="s">
        <v>39</v>
      </c>
    </row>
    <row r="554" spans="1:23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3" s="8" customFormat="1">
      <c r="A555" s="16" t="s">
        <v>33</v>
      </c>
      <c r="B555" s="16"/>
    </row>
    <row r="556" spans="1:23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3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3" s="8" customFormat="1">
      <c r="A558" s="8" t="s">
        <v>115</v>
      </c>
      <c r="B558" s="8">
        <f>(B557-B556)*(B557-B556)</f>
        <v>205.44444444444554</v>
      </c>
      <c r="C558" s="9">
        <f t="shared" ref="C558:G558" si="107">(C557-C556)*(C557-C556)</f>
        <v>32.111111111110681</v>
      </c>
      <c r="D558" s="9">
        <f t="shared" si="107"/>
        <v>11.111111111111363</v>
      </c>
      <c r="E558" s="9">
        <f t="shared" si="107"/>
        <v>5.4444444444446214</v>
      </c>
      <c r="F558" s="9">
        <f t="shared" si="107"/>
        <v>312.11111111110978</v>
      </c>
      <c r="G558" s="9">
        <f t="shared" si="107"/>
        <v>11.111111111111363</v>
      </c>
      <c r="J558" s="11">
        <f t="shared" ref="J558:N558" si="108">(J557-J556)*(J557-J556)</f>
        <v>184.9600000000006</v>
      </c>
      <c r="K558" s="12">
        <f t="shared" si="108"/>
        <v>605.16000000000111</v>
      </c>
      <c r="L558" s="12">
        <f t="shared" si="108"/>
        <v>696.95999999999879</v>
      </c>
      <c r="M558" s="12">
        <f t="shared" si="108"/>
        <v>1648.3600000000019</v>
      </c>
      <c r="N558" s="12">
        <f t="shared" si="108"/>
        <v>2745.7599999999975</v>
      </c>
    </row>
    <row r="559" spans="1:23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3" s="8" customFormat="1">
      <c r="A560" s="8" t="s">
        <v>117</v>
      </c>
      <c r="B560" s="8">
        <f>B559/SQRT(6)</f>
        <v>4.0046269535422443</v>
      </c>
      <c r="C560" s="9">
        <f t="shared" ref="C560:G560" si="109">C559/SQRT(6)</f>
        <v>4.0046269535422443</v>
      </c>
      <c r="D560" s="9">
        <f t="shared" si="109"/>
        <v>4.0046269535422443</v>
      </c>
      <c r="E560" s="9">
        <f t="shared" si="109"/>
        <v>4.0046269535422443</v>
      </c>
      <c r="F560" s="9">
        <f t="shared" si="109"/>
        <v>4.0046269535422443</v>
      </c>
      <c r="G560" s="9">
        <f t="shared" si="109"/>
        <v>4.0046269535422443</v>
      </c>
      <c r="J560" s="8">
        <f>J559/SQRT(3)</f>
        <v>19.801010075246161</v>
      </c>
      <c r="K560" s="12">
        <f t="shared" ref="K560:N560" si="110">K559/SQRT(3)</f>
        <v>19.801010075246161</v>
      </c>
      <c r="L560" s="12">
        <f t="shared" si="110"/>
        <v>19.801010075246161</v>
      </c>
      <c r="M560" s="12">
        <f t="shared" si="110"/>
        <v>19.801010075246161</v>
      </c>
      <c r="N560" s="12">
        <f t="shared" si="110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  <c r="K564" s="8">
        <v>214</v>
      </c>
      <c r="L564" s="8">
        <v>215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  <c r="K566" s="8">
        <v>590</v>
      </c>
      <c r="L566" s="8">
        <v>619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  <c r="J567" s="8">
        <v>608.33333333333337</v>
      </c>
      <c r="K567" s="8">
        <v>608.33333333333337</v>
      </c>
      <c r="L567" s="8">
        <v>608.33333333333337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11">(C567-C566)*(C567-C566)</f>
        <v>4.8400000000001997</v>
      </c>
      <c r="D568" s="9">
        <f t="shared" si="111"/>
        <v>4.8400000000001997</v>
      </c>
      <c r="E568" s="9">
        <f t="shared" si="111"/>
        <v>96.039999999999111</v>
      </c>
      <c r="F568" s="9">
        <f t="shared" si="111"/>
        <v>27.040000000000472</v>
      </c>
      <c r="J568" s="15">
        <f t="shared" ref="J568:L568" si="112">(J567-J566)*(J567-J566)</f>
        <v>58.777777777777196</v>
      </c>
      <c r="K568" s="15">
        <f t="shared" si="112"/>
        <v>336.11111111111251</v>
      </c>
      <c r="L568" s="15">
        <f t="shared" si="112"/>
        <v>113.77777777777698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  <c r="J569" s="15">
        <v>13.021349989749741</v>
      </c>
      <c r="K569" s="15">
        <v>13.021349989749741</v>
      </c>
      <c r="L569" s="8">
        <v>13.021349989749741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3">C569/SQRT(5)</f>
        <v>2.3047776465420693</v>
      </c>
      <c r="D570" s="9">
        <f t="shared" si="113"/>
        <v>2.3047776465420693</v>
      </c>
      <c r="E570" s="9">
        <f t="shared" si="113"/>
        <v>2.3047776465420693</v>
      </c>
      <c r="F570" s="9">
        <f t="shared" si="113"/>
        <v>2.3047776465420693</v>
      </c>
      <c r="J570" s="8">
        <f>J569/SQRT(3)</f>
        <v>7.5178799217943437</v>
      </c>
      <c r="K570" s="15">
        <f t="shared" ref="K570:L570" si="114">K569/SQRT(3)</f>
        <v>7.5178799217943437</v>
      </c>
      <c r="L570" s="15">
        <f t="shared" si="114"/>
        <v>7.5178799217943437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16" t="s">
        <v>33</v>
      </c>
      <c r="B575" s="16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15">(C577-C576)*(C577-C576)</f>
        <v>54.759999999999664</v>
      </c>
      <c r="D578" s="9">
        <f t="shared" si="115"/>
        <v>54.759999999999664</v>
      </c>
      <c r="E578" s="9">
        <f t="shared" si="115"/>
        <v>184.9600000000006</v>
      </c>
      <c r="F578" s="9">
        <f t="shared" si="115"/>
        <v>0.15999999999998182</v>
      </c>
      <c r="J578" s="11">
        <f t="shared" ref="J578:N578" si="116">(J577-J576)*(J577-J576)</f>
        <v>196</v>
      </c>
      <c r="K578" s="11">
        <f t="shared" si="116"/>
        <v>289</v>
      </c>
      <c r="L578" s="11">
        <f t="shared" si="116"/>
        <v>169</v>
      </c>
      <c r="M578" s="11">
        <f t="shared" si="116"/>
        <v>625</v>
      </c>
      <c r="N578" s="11">
        <f t="shared" si="116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17">C579/SQRT(5)</f>
        <v>3.4478979103215917</v>
      </c>
      <c r="D580" s="9">
        <f t="shared" si="117"/>
        <v>3.4478979103215917</v>
      </c>
      <c r="E580" s="9">
        <f t="shared" si="117"/>
        <v>3.4478979103215917</v>
      </c>
      <c r="F580" s="9">
        <f t="shared" si="117"/>
        <v>3.4478979103215917</v>
      </c>
      <c r="J580" s="8">
        <f>J579/SQRT(5)</f>
        <v>7.2883468633154385</v>
      </c>
      <c r="K580" s="11">
        <f t="shared" ref="K580:N580" si="118">K579/SQRT(5)</f>
        <v>7.2883468633154385</v>
      </c>
      <c r="L580" s="11">
        <f t="shared" si="118"/>
        <v>7.2883468633154385</v>
      </c>
      <c r="M580" s="11">
        <f t="shared" si="118"/>
        <v>7.2883468633154385</v>
      </c>
      <c r="N580" s="11">
        <f t="shared" si="118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16" t="s">
        <v>33</v>
      </c>
      <c r="B585" s="16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19">(C587-C586)*(C587-C586)</f>
        <v>190.43999999999875</v>
      </c>
      <c r="D588" s="9">
        <f t="shared" si="119"/>
        <v>408.04000000000184</v>
      </c>
      <c r="E588" s="9">
        <f t="shared" si="119"/>
        <v>116.63999999999902</v>
      </c>
      <c r="F588" s="9">
        <f t="shared" si="119"/>
        <v>201.64000000000129</v>
      </c>
      <c r="J588" s="11">
        <f t="shared" ref="J588:N588" si="120">(J587-J586)*(J587-J586)</f>
        <v>19.3599999999998</v>
      </c>
      <c r="K588" s="11">
        <f t="shared" si="120"/>
        <v>129.95999999999947</v>
      </c>
      <c r="L588" s="11">
        <f t="shared" si="120"/>
        <v>243.3600000000007</v>
      </c>
      <c r="M588" s="11">
        <f t="shared" si="120"/>
        <v>466.56000000000097</v>
      </c>
      <c r="N588" s="11">
        <f t="shared" si="120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21">C589/SQRT(5)</f>
        <v>6.3649037698931465</v>
      </c>
      <c r="D590" s="9">
        <f t="shared" si="121"/>
        <v>6.3649037698931465</v>
      </c>
      <c r="E590" s="9">
        <f t="shared" si="121"/>
        <v>6.3649037698931465</v>
      </c>
      <c r="F590" s="9">
        <f t="shared" si="121"/>
        <v>6.3649037698931465</v>
      </c>
      <c r="J590" s="8">
        <f>J589/SQRT(5)</f>
        <v>7.2586500122267905</v>
      </c>
      <c r="K590" s="11">
        <f t="shared" ref="K590:N590" si="122">K589/SQRT(5)</f>
        <v>7.2586500122267905</v>
      </c>
      <c r="L590" s="11">
        <f t="shared" si="122"/>
        <v>7.2586500122267905</v>
      </c>
      <c r="M590" s="11">
        <f t="shared" si="122"/>
        <v>7.2586500122267905</v>
      </c>
      <c r="N590" s="11">
        <f t="shared" si="122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23">(D597-D596)*(D597-D596)</f>
        <v>42.25</v>
      </c>
      <c r="E598" s="9">
        <f t="shared" si="123"/>
        <v>12.25</v>
      </c>
      <c r="F598" s="9">
        <f t="shared" si="123"/>
        <v>0.25</v>
      </c>
      <c r="J598" s="12">
        <f t="shared" ref="J598:N598" si="124">(J597-J596)*(J597-J596)</f>
        <v>92.160000000000437</v>
      </c>
      <c r="K598" s="12">
        <f t="shared" si="124"/>
        <v>179.55999999999938</v>
      </c>
      <c r="L598" s="12">
        <f t="shared" si="124"/>
        <v>0.3600000000000273</v>
      </c>
      <c r="M598" s="12">
        <f t="shared" si="124"/>
        <v>31.360000000000255</v>
      </c>
      <c r="N598" s="12">
        <f t="shared" si="124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25">D599/SQRT(4)</f>
        <v>1.9525624189766635</v>
      </c>
      <c r="E600" s="9">
        <f t="shared" si="125"/>
        <v>1.9525624189766635</v>
      </c>
      <c r="F600" s="9">
        <f t="shared" si="125"/>
        <v>1.9525624189766635</v>
      </c>
      <c r="J600" s="7">
        <f>J599/SQRT(5)</f>
        <v>3.5168167424533223</v>
      </c>
      <c r="K600" s="12">
        <f t="shared" ref="K600:N600" si="126">K599/SQRT(5)</f>
        <v>3.5168167424533223</v>
      </c>
      <c r="L600" s="12">
        <f t="shared" si="126"/>
        <v>3.5168167424533223</v>
      </c>
      <c r="M600" s="12">
        <f t="shared" si="126"/>
        <v>3.5168167424533223</v>
      </c>
      <c r="N600" s="12">
        <f t="shared" si="126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27">(B608-B607)*(B608-B607)</f>
        <v>552.25</v>
      </c>
      <c r="C609" s="4">
        <f t="shared" si="127"/>
        <v>0.25</v>
      </c>
      <c r="D609" s="4">
        <f t="shared" si="127"/>
        <v>1640.25</v>
      </c>
      <c r="E609" s="4">
        <f t="shared" si="127"/>
        <v>30.25</v>
      </c>
      <c r="F609" s="4">
        <f t="shared" si="127"/>
        <v>30.25</v>
      </c>
      <c r="G609" s="4">
        <f t="shared" si="127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28">B610/SQRT(6)</f>
        <v>8.4319168770939772</v>
      </c>
      <c r="C611" s="4">
        <f t="shared" si="128"/>
        <v>8.4319168770939772</v>
      </c>
      <c r="D611" s="4">
        <f t="shared" si="128"/>
        <v>8.4319168770939772</v>
      </c>
      <c r="E611" s="4">
        <f t="shared" si="128"/>
        <v>8.4319168770939772</v>
      </c>
      <c r="F611" s="4">
        <f t="shared" si="128"/>
        <v>8.4319168770939772</v>
      </c>
      <c r="G611" s="4">
        <f t="shared" si="128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E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E619">
        <v>672</v>
      </c>
    </row>
    <row r="620" spans="1:7">
      <c r="A620" t="s">
        <v>114</v>
      </c>
      <c r="B620">
        <v>643</v>
      </c>
      <c r="C620">
        <v>643</v>
      </c>
      <c r="D620">
        <v>643</v>
      </c>
      <c r="E620" s="15">
        <v>643</v>
      </c>
    </row>
    <row r="621" spans="1:7">
      <c r="A621" t="s">
        <v>115</v>
      </c>
      <c r="B621">
        <f>(B620-B619)*(B620-B619)</f>
        <v>289</v>
      </c>
      <c r="C621" s="4">
        <f t="shared" ref="C621:E621" si="129">(C620-C619)*(C620-C619)</f>
        <v>484</v>
      </c>
      <c r="D621" s="4">
        <f t="shared" si="129"/>
        <v>576</v>
      </c>
      <c r="E621" s="15">
        <f t="shared" si="129"/>
        <v>841</v>
      </c>
    </row>
    <row r="622" spans="1:7">
      <c r="A622" t="s">
        <v>116</v>
      </c>
      <c r="B622" s="15">
        <v>23.398717913595181</v>
      </c>
      <c r="C622" s="15">
        <v>23.398717913595181</v>
      </c>
      <c r="D622" s="15">
        <v>23.398717913595181</v>
      </c>
      <c r="E622" s="15">
        <v>23.398717913595181</v>
      </c>
    </row>
    <row r="623" spans="1:7">
      <c r="A623" t="s">
        <v>117</v>
      </c>
      <c r="B623">
        <f>B622/SQRT(4)</f>
        <v>11.699358956797591</v>
      </c>
      <c r="C623" s="15">
        <f t="shared" ref="C623:E623" si="130">C622/SQRT(4)</f>
        <v>11.699358956797591</v>
      </c>
      <c r="D623" s="15">
        <f t="shared" si="130"/>
        <v>11.699358956797591</v>
      </c>
      <c r="E623" s="15">
        <f t="shared" si="130"/>
        <v>11.699358956797591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31">(C629-C628)*(C629-C628)</f>
        <v>2724.8400000000047</v>
      </c>
      <c r="D630" s="12">
        <f t="shared" si="131"/>
        <v>3696.6399999999944</v>
      </c>
      <c r="E630" s="12">
        <f t="shared" si="131"/>
        <v>60.839999999999293</v>
      </c>
      <c r="F630" s="12">
        <f t="shared" si="131"/>
        <v>1383.8400000000033</v>
      </c>
      <c r="I630">
        <f>(I629-I628)*(I629-I628)</f>
        <v>0.15999999999998182</v>
      </c>
      <c r="J630" s="14">
        <f t="shared" ref="J630:M630" si="132">(J629-J628)*(J629-J628)</f>
        <v>112.36000000000048</v>
      </c>
      <c r="K630" s="14">
        <f t="shared" si="132"/>
        <v>70.559999999999619</v>
      </c>
      <c r="L630" s="14">
        <f t="shared" si="132"/>
        <v>0.15999999999998182</v>
      </c>
      <c r="M630" s="14">
        <f t="shared" si="132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33">C631/SQRT(3)</f>
        <v>23.521337830432465</v>
      </c>
      <c r="D632" s="12">
        <f t="shared" si="133"/>
        <v>23.521337830432465</v>
      </c>
      <c r="E632" s="12">
        <f t="shared" si="133"/>
        <v>23.521337830432465</v>
      </c>
      <c r="F632" s="12">
        <f t="shared" si="133"/>
        <v>23.521337830432465</v>
      </c>
      <c r="I632" s="14">
        <f t="shared" ref="I632:M632" si="134">I631/SQRT(3)</f>
        <v>3.5137823874945173</v>
      </c>
      <c r="J632" s="14">
        <f t="shared" si="134"/>
        <v>3.5137823874945173</v>
      </c>
      <c r="K632" s="14">
        <f t="shared" si="134"/>
        <v>3.5137823874945173</v>
      </c>
      <c r="L632" s="14">
        <f t="shared" si="134"/>
        <v>3.5137823874945173</v>
      </c>
      <c r="M632" s="14">
        <f t="shared" si="134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35">(C639-C640)*(C639-C640)</f>
        <v>1789.2899999999961</v>
      </c>
      <c r="E641">
        <f t="shared" si="135"/>
        <v>53.289999999999338</v>
      </c>
      <c r="F641">
        <f t="shared" si="135"/>
        <v>2735.2899999999954</v>
      </c>
      <c r="G641">
        <f t="shared" si="135"/>
        <v>5.2899999999997904</v>
      </c>
      <c r="H641">
        <f t="shared" si="135"/>
        <v>691.68999999999755</v>
      </c>
      <c r="I641">
        <f t="shared" si="135"/>
        <v>1466.8899999999965</v>
      </c>
      <c r="L641">
        <f>(L640-L639)*(L640-L639)</f>
        <v>441</v>
      </c>
      <c r="M641" s="5">
        <f t="shared" ref="M641:Q641" si="136">(M640-M639)*(M640-M639)</f>
        <v>4</v>
      </c>
      <c r="N641" s="5">
        <f t="shared" si="136"/>
        <v>100</v>
      </c>
      <c r="O641" s="5">
        <f t="shared" si="136"/>
        <v>144</v>
      </c>
      <c r="P641" s="5">
        <f t="shared" si="136"/>
        <v>16</v>
      </c>
      <c r="Q641" s="5">
        <f t="shared" si="136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37">C642/SQRT(7)</f>
        <v>7.1138185241239524</v>
      </c>
      <c r="E643">
        <f t="shared" si="137"/>
        <v>7.1138185241239524</v>
      </c>
      <c r="F643">
        <f t="shared" si="137"/>
        <v>7.1138185241239524</v>
      </c>
      <c r="G643">
        <f t="shared" si="137"/>
        <v>7.1138185241239524</v>
      </c>
      <c r="H643">
        <f t="shared" si="137"/>
        <v>7.1138185241239524</v>
      </c>
      <c r="I643">
        <f t="shared" si="137"/>
        <v>7.1138185241239524</v>
      </c>
      <c r="L643">
        <f>L642/SQRT(6)</f>
        <v>4.5765100725819936</v>
      </c>
      <c r="M643" s="5">
        <f t="shared" ref="M643:Q643" si="138">M642/SQRT(6)</f>
        <v>4.5765100725819936</v>
      </c>
      <c r="N643" s="5">
        <f t="shared" si="138"/>
        <v>4.5765100725819936</v>
      </c>
      <c r="O643" s="5">
        <f t="shared" si="138"/>
        <v>4.5765100725819936</v>
      </c>
      <c r="P643" s="5">
        <f t="shared" si="138"/>
        <v>4.5765100725819936</v>
      </c>
      <c r="Q643" s="5">
        <f t="shared" si="138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M646">
        <v>193</v>
      </c>
      <c r="N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M648">
        <v>588</v>
      </c>
      <c r="N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588.20000000000005</v>
      </c>
      <c r="K649">
        <v>588.20000000000005</v>
      </c>
      <c r="L649">
        <v>588.20000000000005</v>
      </c>
      <c r="M649">
        <v>588.20000000000005</v>
      </c>
      <c r="N649">
        <v>588.20000000000005</v>
      </c>
    </row>
    <row r="650" spans="1:17">
      <c r="A650" t="s">
        <v>115</v>
      </c>
      <c r="C650">
        <f>(C649-C648)*(C649-C648)</f>
        <v>230.02777777777663</v>
      </c>
      <c r="D650">
        <f t="shared" ref="D650:H650" si="139">(D649-D648)*(D649-D648)</f>
        <v>38.027777777781516</v>
      </c>
      <c r="E650">
        <f t="shared" si="139"/>
        <v>220.02777777777891</v>
      </c>
      <c r="F650">
        <f t="shared" si="139"/>
        <v>84.027777777777089</v>
      </c>
      <c r="G650">
        <f t="shared" si="139"/>
        <v>3.3611111111112502</v>
      </c>
      <c r="H650">
        <f t="shared" si="139"/>
        <v>191.36111111111217</v>
      </c>
      <c r="J650">
        <f>(J649-J648)*(J649-J648)</f>
        <v>38.440000000000566</v>
      </c>
      <c r="K650" s="15">
        <f t="shared" ref="K650:N650" si="140">(K649-K648)*(K649-K648)</f>
        <v>67.240000000000748</v>
      </c>
      <c r="L650" s="15">
        <f t="shared" si="140"/>
        <v>1142.4399999999969</v>
      </c>
      <c r="M650" s="15">
        <f t="shared" si="140"/>
        <v>4.0000000000018188E-2</v>
      </c>
      <c r="N650" s="15">
        <f t="shared" si="140"/>
        <v>368.64000000000175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15">
        <v>17.982213434391216</v>
      </c>
      <c r="K651" s="15">
        <v>17.982213434391216</v>
      </c>
      <c r="L651">
        <v>17.982213434391216</v>
      </c>
      <c r="M651">
        <v>17.982213434391216</v>
      </c>
      <c r="N651">
        <v>17.982213434391216</v>
      </c>
    </row>
    <row r="652" spans="1:17">
      <c r="A652" t="s">
        <v>117</v>
      </c>
      <c r="C652">
        <f>C651/SQRT(6)</f>
        <v>4.6152926154173635</v>
      </c>
      <c r="D652">
        <f t="shared" ref="D652:H652" si="141">D651/SQRT(6)</f>
        <v>4.6152926154173635</v>
      </c>
      <c r="E652">
        <f t="shared" si="141"/>
        <v>4.6152926154173635</v>
      </c>
      <c r="F652">
        <f t="shared" si="141"/>
        <v>4.6152926154173635</v>
      </c>
      <c r="G652">
        <f t="shared" si="141"/>
        <v>4.6152926154173635</v>
      </c>
      <c r="H652">
        <f t="shared" si="141"/>
        <v>4.6152926154173635</v>
      </c>
      <c r="J652">
        <f>J651/SQRT(5)</f>
        <v>8.0418903250417415</v>
      </c>
      <c r="K652" s="15">
        <f t="shared" ref="K652:N652" si="142">K651/SQRT(5)</f>
        <v>8.0418903250417415</v>
      </c>
      <c r="L652" s="15">
        <f t="shared" si="142"/>
        <v>8.0418903250417415</v>
      </c>
      <c r="M652" s="15">
        <f t="shared" si="142"/>
        <v>8.0418903250417415</v>
      </c>
      <c r="N652" s="15">
        <f t="shared" si="142"/>
        <v>8.0418903250417415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L654">
        <v>169</v>
      </c>
      <c r="M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L656">
        <v>738</v>
      </c>
      <c r="M656">
        <v>711</v>
      </c>
    </row>
    <row r="657" spans="1:13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721</v>
      </c>
      <c r="J657">
        <v>721</v>
      </c>
      <c r="K657">
        <v>721</v>
      </c>
      <c r="L657">
        <v>721</v>
      </c>
      <c r="M657">
        <v>721</v>
      </c>
    </row>
    <row r="658" spans="1:13">
      <c r="A658" t="s">
        <v>115</v>
      </c>
      <c r="B658">
        <f>(B656-B657)*(B656-B657)</f>
        <v>1.3611111111112879</v>
      </c>
      <c r="C658">
        <f t="shared" ref="C658:G658" si="143">(C656-C657)*(C656-C657)</f>
        <v>51.361111111112194</v>
      </c>
      <c r="D658">
        <f t="shared" si="143"/>
        <v>2040.0277777777846</v>
      </c>
      <c r="E658">
        <f t="shared" si="143"/>
        <v>84.027777777779164</v>
      </c>
      <c r="F658">
        <f t="shared" si="143"/>
        <v>103.36111111111265</v>
      </c>
      <c r="G658">
        <f t="shared" si="143"/>
        <v>5304.6944444444334</v>
      </c>
      <c r="I658">
        <f>(I656-I657)*(I656-I657)</f>
        <v>1</v>
      </c>
      <c r="J658" s="15">
        <f t="shared" ref="J658:M658" si="144">(J656-J657)*(J656-J657)</f>
        <v>25</v>
      </c>
      <c r="K658" s="15">
        <f t="shared" si="144"/>
        <v>121</v>
      </c>
      <c r="L658" s="15">
        <f t="shared" si="144"/>
        <v>289</v>
      </c>
      <c r="M658" s="15">
        <f t="shared" si="144"/>
        <v>100</v>
      </c>
    </row>
    <row r="659" spans="1:13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 s="15">
        <v>10.353743284435827</v>
      </c>
      <c r="J659" s="15">
        <v>10.353743284435827</v>
      </c>
      <c r="K659">
        <v>10.353743284435827</v>
      </c>
      <c r="L659">
        <v>10.353743284435827</v>
      </c>
      <c r="M659">
        <v>10.353743284435827</v>
      </c>
    </row>
    <row r="660" spans="1:13">
      <c r="A660" t="s">
        <v>117</v>
      </c>
      <c r="B660">
        <f>B659/SQRT(6)</f>
        <v>14.515158105057445</v>
      </c>
      <c r="C660">
        <f t="shared" ref="C660:G660" si="145">C659/SQRT(6)</f>
        <v>14.515158105057445</v>
      </c>
      <c r="D660">
        <f t="shared" si="145"/>
        <v>14.515158105057445</v>
      </c>
      <c r="E660">
        <f t="shared" si="145"/>
        <v>14.515158105057445</v>
      </c>
      <c r="F660">
        <f t="shared" si="145"/>
        <v>14.515158105057445</v>
      </c>
      <c r="G660">
        <f t="shared" si="145"/>
        <v>14.515158105057445</v>
      </c>
      <c r="I660">
        <f>I659/SQRT(5)</f>
        <v>4.6303347611160897</v>
      </c>
      <c r="J660" s="15">
        <f t="shared" ref="J660:M660" si="146">J659/SQRT(5)</f>
        <v>4.6303347611160897</v>
      </c>
      <c r="K660" s="15">
        <f t="shared" si="146"/>
        <v>4.6303347611160897</v>
      </c>
      <c r="L660" s="15">
        <f t="shared" si="146"/>
        <v>4.6303347611160897</v>
      </c>
      <c r="M660" s="15">
        <f t="shared" si="146"/>
        <v>4.6303347611160897</v>
      </c>
    </row>
    <row r="662" spans="1:13">
      <c r="A662" t="s">
        <v>162</v>
      </c>
      <c r="C662" t="s">
        <v>113</v>
      </c>
      <c r="F662" t="s">
        <v>111</v>
      </c>
    </row>
    <row r="664" spans="1:13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3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3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3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3">
      <c r="A668" t="s">
        <v>85</v>
      </c>
      <c r="B668">
        <f>(B666-B667)*(B666-B667)</f>
        <v>0</v>
      </c>
      <c r="C668">
        <f t="shared" ref="C668:G668" si="147">(C666-C667)*(C666-C667)</f>
        <v>25</v>
      </c>
      <c r="D668">
        <f t="shared" si="147"/>
        <v>16</v>
      </c>
      <c r="E668">
        <f t="shared" si="147"/>
        <v>1</v>
      </c>
      <c r="F668">
        <f t="shared" si="147"/>
        <v>169</v>
      </c>
      <c r="G668">
        <f t="shared" si="147"/>
        <v>1024</v>
      </c>
      <c r="H668" s="5"/>
    </row>
    <row r="669" spans="1:13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3">
      <c r="A670" t="s">
        <v>173</v>
      </c>
      <c r="B670">
        <f>B669/SQRT(7)</f>
        <v>5.576920370269467</v>
      </c>
      <c r="C670">
        <f t="shared" ref="C670:G670" si="148">C669/SQRT(7)</f>
        <v>5.576920370269467</v>
      </c>
      <c r="D670">
        <f t="shared" si="148"/>
        <v>5.576920370269467</v>
      </c>
      <c r="E670">
        <f t="shared" si="148"/>
        <v>5.576920370269467</v>
      </c>
      <c r="F670">
        <f t="shared" si="148"/>
        <v>5.576920370269467</v>
      </c>
      <c r="G670">
        <f t="shared" si="148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49">(C675-C676)*(C675-C676)</f>
        <v>47.265625</v>
      </c>
      <c r="D677">
        <f t="shared" ref="D677:I677" si="150">(D675-D676)*(D675-D676)</f>
        <v>228.765625</v>
      </c>
      <c r="E677">
        <f t="shared" si="150"/>
        <v>83.265625</v>
      </c>
      <c r="F677">
        <f t="shared" si="150"/>
        <v>907.515625</v>
      </c>
      <c r="G677">
        <f t="shared" si="150"/>
        <v>435.765625</v>
      </c>
      <c r="H677">
        <f t="shared" si="150"/>
        <v>892.515625</v>
      </c>
      <c r="I677">
        <f t="shared" si="150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51">C678/3</f>
        <v>6.9968991147666424</v>
      </c>
      <c r="D679">
        <f t="shared" ref="D679:I679" si="152">D678/3</f>
        <v>6.9968991147666424</v>
      </c>
      <c r="E679">
        <f t="shared" si="152"/>
        <v>6.9968991147666424</v>
      </c>
      <c r="F679">
        <f t="shared" si="152"/>
        <v>6.9968991147666424</v>
      </c>
      <c r="G679">
        <f t="shared" si="152"/>
        <v>6.9968991147666424</v>
      </c>
      <c r="H679">
        <f t="shared" si="152"/>
        <v>6.9968991147666424</v>
      </c>
      <c r="I679">
        <f t="shared" si="152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53">(C683-C684)*(C683-C684)</f>
        <v>31.040816326530432</v>
      </c>
      <c r="D685">
        <f t="shared" si="153"/>
        <v>88.897959183673777</v>
      </c>
      <c r="E685">
        <f t="shared" si="153"/>
        <v>41.326530612245108</v>
      </c>
      <c r="F685">
        <f t="shared" si="153"/>
        <v>108.75510204081667</v>
      </c>
      <c r="G685">
        <f t="shared" si="153"/>
        <v>133.89795918367309</v>
      </c>
      <c r="H685">
        <f t="shared" si="153"/>
        <v>3773.469387755104</v>
      </c>
      <c r="J685">
        <f>(J683-J684)*(J683-J684)</f>
        <v>32.111111111110681</v>
      </c>
      <c r="K685">
        <f t="shared" ref="K685:L685" si="154">(K683-K684)*(K683-K684)</f>
        <v>53.777777777778333</v>
      </c>
      <c r="L685">
        <f t="shared" si="154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55">C686/SQRT(7)</f>
        <v>10.081632653061222</v>
      </c>
      <c r="D687">
        <f t="shared" si="155"/>
        <v>10.081632653061222</v>
      </c>
      <c r="E687">
        <f t="shared" si="155"/>
        <v>10.081632653061222</v>
      </c>
      <c r="F687">
        <f t="shared" si="155"/>
        <v>10.081632653061222</v>
      </c>
      <c r="G687">
        <f t="shared" si="155"/>
        <v>10.081632653061222</v>
      </c>
      <c r="H687">
        <f t="shared" si="155"/>
        <v>10.081632653061222</v>
      </c>
      <c r="J687">
        <f>J686/SQRT(3)</f>
        <v>3.1387659759612303</v>
      </c>
      <c r="K687">
        <f t="shared" ref="K687:L687" si="156">K686/SQRT(3)</f>
        <v>3.1387659759612303</v>
      </c>
      <c r="L687">
        <f t="shared" si="156"/>
        <v>3.1387659759612303</v>
      </c>
    </row>
    <row r="692" spans="1:6">
      <c r="A692" t="s">
        <v>109</v>
      </c>
      <c r="C692" t="s">
        <v>113</v>
      </c>
      <c r="F692" t="s">
        <v>112</v>
      </c>
    </row>
    <row r="694" spans="1:6">
      <c r="A694" t="s">
        <v>163</v>
      </c>
      <c r="B694">
        <v>107</v>
      </c>
      <c r="C694">
        <v>108</v>
      </c>
      <c r="D694">
        <v>109</v>
      </c>
      <c r="E694">
        <v>110</v>
      </c>
    </row>
    <row r="695" spans="1:6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6">
      <c r="A696" t="s">
        <v>118</v>
      </c>
      <c r="B696">
        <v>631</v>
      </c>
      <c r="C696">
        <v>639</v>
      </c>
      <c r="D696">
        <v>631</v>
      </c>
      <c r="E696">
        <v>639</v>
      </c>
    </row>
    <row r="697" spans="1:6">
      <c r="A697" t="s">
        <v>139</v>
      </c>
      <c r="B697">
        <v>635</v>
      </c>
      <c r="C697">
        <v>635</v>
      </c>
      <c r="D697">
        <v>635</v>
      </c>
      <c r="E697">
        <v>635</v>
      </c>
    </row>
    <row r="698" spans="1:6">
      <c r="A698" t="s">
        <v>140</v>
      </c>
      <c r="B698">
        <f>(B696-B697)*(B696-B697)</f>
        <v>16</v>
      </c>
      <c r="C698">
        <f t="shared" ref="C698:E698" si="157">(C696-C697)*(C696-C697)</f>
        <v>16</v>
      </c>
      <c r="D698">
        <f t="shared" si="157"/>
        <v>16</v>
      </c>
      <c r="E698">
        <f t="shared" si="157"/>
        <v>16</v>
      </c>
    </row>
    <row r="699" spans="1:6">
      <c r="A699" t="s">
        <v>141</v>
      </c>
      <c r="B699">
        <v>4</v>
      </c>
      <c r="C699">
        <v>4</v>
      </c>
      <c r="D699">
        <v>4</v>
      </c>
      <c r="E699">
        <v>4</v>
      </c>
    </row>
    <row r="700" spans="1:6">
      <c r="A700" t="s">
        <v>142</v>
      </c>
      <c r="B700">
        <f>B699/SQRT(4)</f>
        <v>2</v>
      </c>
      <c r="C700">
        <f t="shared" ref="C700:E700" si="158">C699/SQRT(4)</f>
        <v>2</v>
      </c>
      <c r="D700">
        <f t="shared" si="158"/>
        <v>2</v>
      </c>
      <c r="E700">
        <f t="shared" si="158"/>
        <v>2</v>
      </c>
    </row>
    <row r="703" spans="1:6">
      <c r="A703" t="s">
        <v>163</v>
      </c>
      <c r="B703">
        <v>109</v>
      </c>
      <c r="C703">
        <v>110</v>
      </c>
      <c r="D703">
        <v>111</v>
      </c>
    </row>
    <row r="704" spans="1:6">
      <c r="A704" t="s">
        <v>130</v>
      </c>
      <c r="B704">
        <v>30</v>
      </c>
      <c r="C704">
        <v>20</v>
      </c>
      <c r="D704">
        <v>55</v>
      </c>
    </row>
    <row r="705" spans="1:6">
      <c r="A705" t="s">
        <v>52</v>
      </c>
      <c r="B705">
        <v>624</v>
      </c>
      <c r="C705">
        <v>618</v>
      </c>
      <c r="D705">
        <v>591</v>
      </c>
    </row>
    <row r="706" spans="1:6">
      <c r="A706" t="s">
        <v>114</v>
      </c>
      <c r="B706">
        <v>611</v>
      </c>
      <c r="C706">
        <v>611</v>
      </c>
      <c r="D706">
        <v>611</v>
      </c>
    </row>
    <row r="707" spans="1:6">
      <c r="A707" t="s">
        <v>115</v>
      </c>
      <c r="B707">
        <f>(B705-B706)*(B705-B706)</f>
        <v>169</v>
      </c>
      <c r="C707">
        <f t="shared" ref="C707:D707" si="159">(C705-C706)*(C705-C706)</f>
        <v>49</v>
      </c>
      <c r="D707">
        <f t="shared" si="159"/>
        <v>400</v>
      </c>
    </row>
    <row r="708" spans="1:6">
      <c r="A708" t="s">
        <v>116</v>
      </c>
      <c r="B708">
        <f>SQRT(206)</f>
        <v>14.352700094407323</v>
      </c>
      <c r="C708">
        <f t="shared" ref="C708:D708" si="160">SQRT(206)</f>
        <v>14.352700094407323</v>
      </c>
      <c r="D708">
        <f t="shared" si="160"/>
        <v>14.352700094407323</v>
      </c>
    </row>
    <row r="709" spans="1:6">
      <c r="A709" t="s">
        <v>117</v>
      </c>
      <c r="B709">
        <f>B708/SQRT(3)</f>
        <v>8.2865352631040352</v>
      </c>
      <c r="C709">
        <f t="shared" ref="C709:D709" si="161">C708/SQRT(3)</f>
        <v>8.2865352631040352</v>
      </c>
      <c r="D709">
        <f t="shared" si="161"/>
        <v>8.2865352631040352</v>
      </c>
    </row>
    <row r="711" spans="1:6">
      <c r="A711" t="s">
        <v>163</v>
      </c>
      <c r="B711">
        <v>78</v>
      </c>
      <c r="C711">
        <v>79</v>
      </c>
      <c r="D711">
        <v>80</v>
      </c>
    </row>
    <row r="712" spans="1:6">
      <c r="A712" t="s">
        <v>130</v>
      </c>
    </row>
    <row r="713" spans="1:6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</row>
    <row r="714" spans="1:6">
      <c r="A714" t="s">
        <v>114</v>
      </c>
      <c r="B714">
        <v>879.33333333333337</v>
      </c>
      <c r="C714">
        <v>879.33333333333337</v>
      </c>
      <c r="D714">
        <v>879.33333333333337</v>
      </c>
    </row>
    <row r="715" spans="1:6">
      <c r="A715" t="s">
        <v>115</v>
      </c>
      <c r="B715">
        <f>(B713-B714)*(B713-B714)</f>
        <v>498.77777777777948</v>
      </c>
      <c r="C715">
        <f t="shared" ref="C715:D715" si="162">(C713-C714)*(C713-C714)</f>
        <v>2085.4444444444412</v>
      </c>
      <c r="D715">
        <f t="shared" si="162"/>
        <v>544.44444444444616</v>
      </c>
    </row>
    <row r="716" spans="1:6">
      <c r="A716" t="s">
        <v>116</v>
      </c>
      <c r="B716">
        <v>32.293790252754306</v>
      </c>
      <c r="C716">
        <v>32.293790252754306</v>
      </c>
      <c r="D716">
        <v>32.293790252754306</v>
      </c>
    </row>
    <row r="717" spans="1:6">
      <c r="A717" t="s">
        <v>117</v>
      </c>
      <c r="B717">
        <f>B716/SQRT(3)</f>
        <v>18.644828495581013</v>
      </c>
      <c r="C717">
        <f t="shared" ref="C717:D717" si="163">C716/SQRT(3)</f>
        <v>18.644828495581013</v>
      </c>
      <c r="D717">
        <f t="shared" si="163"/>
        <v>18.644828495581013</v>
      </c>
    </row>
    <row r="720" spans="1:6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64">(C724-C725)*(C724-C725)</f>
        <v>248.0625</v>
      </c>
      <c r="D726">
        <f t="shared" si="164"/>
        <v>27.5625</v>
      </c>
      <c r="E726">
        <f t="shared" si="164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65">C727/SQRT(4)</f>
        <v>4.6012905798264905</v>
      </c>
      <c r="D728">
        <f t="shared" si="165"/>
        <v>4.6012905798264905</v>
      </c>
      <c r="E728">
        <f t="shared" si="165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66">(C733-C734)*(C733-C734)</f>
        <v>249.63999999999857</v>
      </c>
      <c r="D735" s="5">
        <f t="shared" si="166"/>
        <v>46.239999999999384</v>
      </c>
      <c r="E735" s="5">
        <f t="shared" si="166"/>
        <v>33.639999999999475</v>
      </c>
      <c r="F735" s="5">
        <f t="shared" si="166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67">C736/SQRT(5)</f>
        <v>10.790366073493521</v>
      </c>
      <c r="D737" s="5">
        <f t="shared" si="167"/>
        <v>10.790366073493521</v>
      </c>
      <c r="E737" s="5">
        <f t="shared" si="167"/>
        <v>10.790366073493521</v>
      </c>
      <c r="F737" s="5">
        <f t="shared" si="167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68">(C741-C742)*(C741-C742)</f>
        <v>169</v>
      </c>
      <c r="D743">
        <f t="shared" si="168"/>
        <v>11236</v>
      </c>
      <c r="E743">
        <f t="shared" si="168"/>
        <v>1296</v>
      </c>
      <c r="F743">
        <f t="shared" si="168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69">C744/SQRT(5)</f>
        <v>24.008331887076199</v>
      </c>
      <c r="D745">
        <f t="shared" si="169"/>
        <v>24.008331887076199</v>
      </c>
      <c r="E745">
        <f t="shared" si="169"/>
        <v>24.008331887076199</v>
      </c>
      <c r="F745">
        <f t="shared" si="169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70">(C752-C753)*(C752-C753)</f>
        <v>1089</v>
      </c>
      <c r="D754">
        <f t="shared" si="170"/>
        <v>0</v>
      </c>
      <c r="E754">
        <f t="shared" si="170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71">C755/SQRT(4)</f>
        <v>27.223611075682079</v>
      </c>
      <c r="D756">
        <f t="shared" si="171"/>
        <v>27.223611075682079</v>
      </c>
      <c r="E756">
        <f t="shared" si="171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72">(C761-C762)*(C761-C762)</f>
        <v>182.25</v>
      </c>
      <c r="D763">
        <f t="shared" si="172"/>
        <v>0.25</v>
      </c>
      <c r="E763">
        <f t="shared" si="172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73">C764/SQRT(4)</f>
        <v>4.2204857540335334</v>
      </c>
      <c r="D765">
        <f t="shared" si="173"/>
        <v>4.2204857540335334</v>
      </c>
      <c r="E765">
        <f t="shared" si="173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74">(C769-C770)*(C769-C770)</f>
        <v>324</v>
      </c>
      <c r="D771">
        <f t="shared" si="174"/>
        <v>36</v>
      </c>
      <c r="F771">
        <f>(F770-F769)*(F770-F769)</f>
        <v>20.25</v>
      </c>
      <c r="G771">
        <f t="shared" ref="G771:I771" si="175">(G770-G769)*(G770-G769)</f>
        <v>930.25</v>
      </c>
      <c r="H771">
        <f t="shared" si="175"/>
        <v>650.25</v>
      </c>
      <c r="I771">
        <f t="shared" si="175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76">C772/SQRT(3)</f>
        <v>10.198039027185571</v>
      </c>
      <c r="D773">
        <f t="shared" si="176"/>
        <v>10.198039027185571</v>
      </c>
      <c r="F773">
        <f>F772/SQRT(4)</f>
        <v>10.280442597476044</v>
      </c>
      <c r="G773">
        <f t="shared" ref="G773:I773" si="177">G772/SQRT(4)</f>
        <v>10.280442597476044</v>
      </c>
      <c r="H773">
        <f t="shared" si="177"/>
        <v>10.280442597476044</v>
      </c>
      <c r="I773">
        <f t="shared" si="177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415:B415"/>
    <mergeCell ref="A435:B435"/>
    <mergeCell ref="A425:B425"/>
    <mergeCell ref="A485:B485"/>
    <mergeCell ref="A495:B495"/>
    <mergeCell ref="A575:B575"/>
    <mergeCell ref="A585:B585"/>
    <mergeCell ref="A515:B515"/>
    <mergeCell ref="A525:B525"/>
    <mergeCell ref="A545:B545"/>
    <mergeCell ref="A555:B55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2011-02-10T11:50:20Z</dcterms:modified>
</cp:coreProperties>
</file>