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Default Extension="rels" ContentType="application/vnd.openxmlformats-package.relationships+xml"/>
  <Default Extension="xml" ContentType="application/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xl/pivotTables/pivotTable2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pivotCache/pivotCacheDefinition4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5980" windowHeight="22440" tabRatio="500" activeTab="3"/>
  </bookViews>
  <sheets>
    <sheet name="NAMD Runtimes" sheetId="1" r:id="rId1"/>
    <sheet name="Setup Times" sheetId="3" r:id="rId2"/>
    <sheet name="Adaptive" sheetId="7" r:id="rId3"/>
    <sheet name="Fixed" sheetId="9" r:id="rId4"/>
    <sheet name="Deadline" sheetId="8" r:id="rId5"/>
    <sheet name="Pivot" sheetId="4" r:id="rId6"/>
  </sheets>
  <calcPr calcId="130407" concurrentCalc="0"/>
  <pivotCaches>
    <pivotCache cacheId="0" r:id="rId7"/>
    <pivotCache cacheId="2" r:id="rId8"/>
    <pivotCache cacheId="1" r:id="rId9"/>
    <pivotCache cacheId="3" r:id="rId10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H16" i="8"/>
  <c r="H15"/>
  <c r="H14"/>
  <c r="H13"/>
  <c r="H12"/>
  <c r="H11"/>
  <c r="H10"/>
  <c r="H9"/>
  <c r="H8"/>
  <c r="H7"/>
  <c r="H6"/>
  <c r="C74" i="9"/>
  <c r="B74"/>
  <c r="C79"/>
  <c r="B79"/>
  <c r="C78"/>
  <c r="B78"/>
  <c r="C77"/>
  <c r="B77"/>
  <c r="C76"/>
  <c r="B76"/>
  <c r="C75"/>
  <c r="B75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H68" i="1"/>
  <c r="I68"/>
  <c r="H67"/>
  <c r="I67"/>
  <c r="H66"/>
  <c r="I66"/>
  <c r="H47"/>
  <c r="I47"/>
  <c r="H46"/>
  <c r="I46"/>
  <c r="H23"/>
  <c r="I23"/>
  <c r="H22"/>
  <c r="I22"/>
  <c r="H21"/>
  <c r="I21"/>
  <c r="D96" i="3"/>
  <c r="D95"/>
  <c r="I75"/>
  <c r="D75"/>
  <c r="I74"/>
  <c r="D74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<sst xmlns="http://schemas.openxmlformats.org/spreadsheetml/2006/main" count="430" uniqueCount="161">
  <si>
    <t>MAX_RUNTIME (in min)</t>
    <phoneticPr fontId="12" type="noConversion"/>
  </si>
  <si>
    <t>Check Period (in min)</t>
    <phoneticPr fontId="12" type="noConversion"/>
  </si>
  <si>
    <t>Max Cloud Pilots</t>
    <phoneticPr fontId="12" type="noConversion"/>
  </si>
  <si>
    <t>Cloud Pilot Size</t>
    <phoneticPr fontId="12" type="noConversion"/>
  </si>
  <si>
    <t>Runtime (in min)</t>
    <phoneticPr fontId="12" type="noConversion"/>
  </si>
  <si>
    <t>Runtime (in sec)</t>
    <phoneticPr fontId="12" type="noConversion"/>
  </si>
  <si>
    <t># Nimbus</t>
    <phoneticPr fontId="12" type="noConversion"/>
  </si>
  <si>
    <t># Poseidon</t>
    <phoneticPr fontId="12" type="noConversion"/>
  </si>
  <si>
    <t># Cloud Pilots</t>
    <phoneticPr fontId="12" type="noConversion"/>
  </si>
  <si>
    <t>Start Pilot if not sufficient progress is made</t>
    <phoneticPr fontId="12" type="noConversion"/>
  </si>
  <si>
    <t>Deadline Scenario</t>
    <phoneticPr fontId="12" type="noConversion"/>
  </si>
  <si>
    <t>Job Size Cloud (in Cores)</t>
    <phoneticPr fontId="12" type="noConversion"/>
  </si>
  <si>
    <t>Job Size TG (in Cores)</t>
    <phoneticPr fontId="12" type="noConversion"/>
  </si>
  <si>
    <t>n/a</t>
    <phoneticPr fontId="12" type="noConversion"/>
  </si>
  <si>
    <t>LONI 8cr/8rp</t>
    <phoneticPr fontId="12" type="noConversion"/>
  </si>
  <si>
    <t>LONI 8cr/4rp
Condor P. 8cr/3rp
Sci. Cloud 8cr/1rp</t>
    <phoneticPr fontId="12" type="noConversion"/>
  </si>
  <si>
    <t>Science Cloud 8cr/8rp</t>
    <phoneticPr fontId="12" type="noConversion"/>
  </si>
  <si>
    <t>Condor Pool         8cr/8rp</t>
    <phoneticPr fontId="12" type="noConversion"/>
  </si>
  <si>
    <t>LONI 8cr/6rp
Science Cloud      8cr/2rp</t>
    <phoneticPr fontId="12" type="noConversion"/>
  </si>
  <si>
    <t>LONI 8cr/4rp 
Condor P.         8cr/4rp</t>
    <phoneticPr fontId="12" type="noConversion"/>
  </si>
  <si>
    <t>CPU Time (in sec)</t>
    <phoneticPr fontId="12" type="noConversion"/>
  </si>
  <si>
    <t>Poseidon</t>
    <phoneticPr fontId="12" type="noConversion"/>
  </si>
  <si>
    <t>LONI</t>
    <phoneticPr fontId="12" type="noConversion"/>
  </si>
  <si>
    <t>Poseidon</t>
    <phoneticPr fontId="12" type="noConversion"/>
  </si>
  <si>
    <t>Date</t>
    <phoneticPr fontId="12" type="noConversion"/>
  </si>
  <si>
    <t>Cores</t>
    <phoneticPr fontId="12" type="noConversion"/>
  </si>
  <si>
    <t>Queue Time
Nimbus</t>
    <phoneticPr fontId="12" type="noConversion"/>
  </si>
  <si>
    <t>n/a</t>
    <phoneticPr fontId="12" type="noConversion"/>
  </si>
  <si>
    <t>Poseidon</t>
    <phoneticPr fontId="12" type="noConversion"/>
  </si>
  <si>
    <t xml:space="preserve">Poseidon </t>
    <phoneticPr fontId="12" type="noConversion"/>
  </si>
  <si>
    <t>TG</t>
    <phoneticPr fontId="12" type="noConversion"/>
  </si>
  <si>
    <t>Nimbus Number Cores</t>
    <phoneticPr fontId="12" type="noConversion"/>
  </si>
  <si>
    <t>Number Cores</t>
    <phoneticPr fontId="12" type="noConversion"/>
  </si>
  <si>
    <t>EC2</t>
    <phoneticPr fontId="12" type="noConversion"/>
  </si>
  <si>
    <t>EC2 Number Cores</t>
    <phoneticPr fontId="12" type="noConversion"/>
  </si>
  <si>
    <t>Number Jobs</t>
    <phoneticPr fontId="12" type="noConversion"/>
  </si>
  <si>
    <t>n/a</t>
    <phoneticPr fontId="12" type="noConversion"/>
  </si>
  <si>
    <t>Average</t>
    <phoneticPr fontId="12" type="noConversion"/>
  </si>
  <si>
    <t>Stddev</t>
    <phoneticPr fontId="12" type="noConversion"/>
  </si>
  <si>
    <t>Time-to-Completion (in s)</t>
    <phoneticPr fontId="12" type="noConversion"/>
  </si>
  <si>
    <t>m1.large</t>
    <phoneticPr fontId="12" type="noConversion"/>
  </si>
  <si>
    <t>2 cores</t>
    <phoneticPr fontId="12" type="noConversion"/>
  </si>
  <si>
    <t>Average</t>
    <phoneticPr fontId="12" type="noConversion"/>
  </si>
  <si>
    <t>Startup Time (in s)</t>
    <phoneticPr fontId="12" type="noConversion"/>
  </si>
  <si>
    <t>Poseidon</t>
    <phoneticPr fontId="12" type="noConversion"/>
  </si>
  <si>
    <t>-</t>
    <phoneticPr fontId="12" type="noConversion"/>
  </si>
  <si>
    <t>Average</t>
    <phoneticPr fontId="12" type="noConversion"/>
  </si>
  <si>
    <t>Stddev</t>
    <phoneticPr fontId="12" type="noConversion"/>
  </si>
  <si>
    <t>Grid (Poseidon - adjusted)</t>
    <phoneticPr fontId="12" type="noConversion"/>
  </si>
  <si>
    <t>Science Cloud</t>
    <phoneticPr fontId="12" type="noConversion"/>
  </si>
  <si>
    <t>Condor Pool</t>
    <phoneticPr fontId="12" type="noConversion"/>
  </si>
  <si>
    <t>LONI</t>
    <phoneticPr fontId="12" type="noConversion"/>
  </si>
  <si>
    <t>Poseidon</t>
    <phoneticPr fontId="12" type="noConversion"/>
  </si>
  <si>
    <t>Condor Ressourcen</t>
    <phoneticPr fontId="12" type="noConversion"/>
  </si>
  <si>
    <t>Condor Number Cores</t>
    <phoneticPr fontId="12" type="noConversion"/>
  </si>
  <si>
    <t>Job Size</t>
    <phoneticPr fontId="12" type="noConversion"/>
  </si>
  <si>
    <t>Fixed</t>
    <phoneticPr fontId="12" type="noConversion"/>
  </si>
  <si>
    <t>Runtime (in sec)</t>
    <phoneticPr fontId="12" type="noConversion"/>
  </si>
  <si>
    <t>Poseidon</t>
    <phoneticPr fontId="12" type="noConversion"/>
  </si>
  <si>
    <t>Poseidon, Oliver</t>
    <phoneticPr fontId="12" type="noConversion"/>
  </si>
  <si>
    <t>Oliver</t>
    <phoneticPr fontId="12" type="noConversion"/>
  </si>
  <si>
    <t>-</t>
  </si>
  <si>
    <t>-</t>
    <phoneticPr fontId="12" type="noConversion"/>
  </si>
  <si>
    <t>Poseidon</t>
    <phoneticPr fontId="12" type="noConversion"/>
  </si>
  <si>
    <t>Poseidon (CHARM)</t>
    <phoneticPr fontId="12" type="noConversion"/>
  </si>
  <si>
    <t>2 core</t>
    <phoneticPr fontId="12" type="noConversion"/>
  </si>
  <si>
    <t>Number Cores</t>
  </si>
  <si>
    <t>Number Cores</t>
    <phoneticPr fontId="12" type="noConversion"/>
  </si>
  <si>
    <t>Nodes</t>
    <phoneticPr fontId="12" type="noConversion"/>
  </si>
  <si>
    <t>Number Cores</t>
    <phoneticPr fontId="12" type="noConversion"/>
  </si>
  <si>
    <t>m1.large</t>
    <phoneticPr fontId="12" type="noConversion"/>
  </si>
  <si>
    <t>1 STABW - Startup Time (in s)</t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</si>
  <si>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</si>
  <si>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</si>
  <si>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</si>
  <si>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</si>
  <si>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</si>
  <si>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</si>
  <si>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Gesamt: Summe - Number Instances</t>
  </si>
  <si>
    <t>Cores</t>
  </si>
  <si>
    <t>m1.large</t>
    <phoneticPr fontId="12" type="noConversion"/>
  </si>
  <si>
    <t>Poseidon</t>
    <phoneticPr fontId="12" type="noConversion"/>
  </si>
  <si>
    <t>Adaptive Scenario</t>
    <phoneticPr fontId="12" type="noConversion"/>
  </si>
  <si>
    <t>Time for completion for n jobs</t>
    <phoneticPr fontId="12" type="noConversion"/>
  </si>
  <si>
    <t>Jobs run as soon as a resource becomes available</t>
    <phoneticPr fontId="12" type="noConversion"/>
  </si>
  <si>
    <t># TG</t>
    <phoneticPr fontId="12" type="noConversion"/>
  </si>
  <si>
    <t># Nimbus</t>
    <phoneticPr fontId="12" type="noConversion"/>
  </si>
  <si>
    <t># EC2</t>
    <phoneticPr fontId="12" type="noConversion"/>
  </si>
  <si>
    <t>Average</t>
    <phoneticPr fontId="12" type="noConversion"/>
  </si>
  <si>
    <t>EC2 m1.large</t>
    <phoneticPr fontId="12" type="noConversion"/>
  </si>
  <si>
    <t>Nimbus</t>
    <phoneticPr fontId="12" type="noConversion"/>
  </si>
  <si>
    <t>LONI 16 core
Nimbus 16 core</t>
    <phoneticPr fontId="12" type="noConversion"/>
  </si>
  <si>
    <t>Run ID</t>
    <phoneticPr fontId="12" type="noConversion"/>
  </si>
  <si>
    <t>Number Replicas</t>
    <phoneticPr fontId="12" type="noConversion"/>
  </si>
  <si>
    <t>Memory (in MB)</t>
    <phoneticPr fontId="12" type="noConversion"/>
  </si>
  <si>
    <t>Number Instances</t>
  </si>
  <si>
    <t>Daten</t>
  </si>
  <si>
    <t>LONI/Condor</t>
    <phoneticPr fontId="12" type="noConversion"/>
  </si>
  <si>
    <t>Resource</t>
    <phoneticPr fontId="12" type="noConversion"/>
  </si>
  <si>
    <t>Oliver</t>
    <phoneticPr fontId="12" type="noConversion"/>
  </si>
  <si>
    <t>Stdev (drop maxima)</t>
    <phoneticPr fontId="12" type="noConversion"/>
  </si>
  <si>
    <t>Ergebnis</t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</si>
  <si>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</si>
  <si>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</si>
  <si>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</si>
  <si>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</si>
  <si>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</si>
  <si>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</si>
  <si>
    <t>-</t>
    <phoneticPr fontId="12" type="noConversion"/>
  </si>
  <si>
    <t>SAGA Pilot Sub-Job Runtime</t>
    <phoneticPr fontId="12" type="noConversion"/>
  </si>
  <si>
    <t>Overhead (in s)</t>
    <phoneticPr fontId="12" type="noConversion"/>
  </si>
  <si>
    <t>Overhead (in %)</t>
    <phoneticPr fontId="12" type="noConversion"/>
  </si>
  <si>
    <t>2 cores</t>
    <phoneticPr fontId="12" type="noConversion"/>
  </si>
  <si>
    <t>Nimbus</t>
    <phoneticPr fontId="12" type="noConversion"/>
  </si>
  <si>
    <t xml:space="preserve">Amazon </t>
    <phoneticPr fontId="12" type="noConversion"/>
  </si>
  <si>
    <t>2 cores</t>
    <phoneticPr fontId="12" type="noConversion"/>
  </si>
  <si>
    <t>EUCA (Indiana)</t>
    <phoneticPr fontId="12" type="noConversion"/>
  </si>
  <si>
    <t xml:space="preserve">Number Steps: </t>
    <phoneticPr fontId="12" type="noConversion"/>
  </si>
  <si>
    <t>NAMD Run</t>
    <phoneticPr fontId="12" type="noConversion"/>
  </si>
  <si>
    <t>Number Nodes</t>
    <phoneticPr fontId="12" type="noConversion"/>
  </si>
  <si>
    <t>Number Cores (Total)</t>
    <phoneticPr fontId="12" type="noConversion"/>
  </si>
  <si>
    <t>EC2 (m1.large)</t>
    <phoneticPr fontId="12" type="noConversion"/>
  </si>
  <si>
    <t>Runs a Workload of 8 replicas in a fixed distribution</t>
    <phoneticPr fontId="12" type="noConversion"/>
  </si>
  <si>
    <t># TG</t>
  </si>
  <si>
    <t># Nimbus</t>
  </si>
  <si>
    <t># Condor</t>
    <phoneticPr fontId="12" type="noConversion"/>
  </si>
  <si>
    <t>Number Cores</t>
    <phoneticPr fontId="12" type="noConversion"/>
  </si>
  <si>
    <t>Poseidon</t>
  </si>
  <si>
    <t>Average (drop maxima)</t>
    <phoneticPr fontId="12" type="noConversion"/>
  </si>
  <si>
    <t>Machine</t>
    <phoneticPr fontId="12" type="noConversion"/>
  </si>
  <si>
    <t>Nimbus (Chicago)</t>
    <phoneticPr fontId="12" type="noConversion"/>
  </si>
  <si>
    <t>EC2 (c1.xlarge)</t>
    <phoneticPr fontId="12" type="noConversion"/>
  </si>
  <si>
    <t>EC2 (m2.4xlarge)</t>
  </si>
  <si>
    <t>EC2 (m2.4xlarge)</t>
    <phoneticPr fontId="12" type="noConversion"/>
  </si>
  <si>
    <t>EC2 (m2.4xlarge)</t>
    <phoneticPr fontId="12" type="noConversion"/>
  </si>
  <si>
    <t>Walltime (in sec)</t>
    <phoneticPr fontId="12" type="noConversion"/>
  </si>
  <si>
    <t>Startup Times</t>
    <phoneticPr fontId="12" type="noConversion"/>
  </si>
  <si>
    <t>Startup Time (in s)</t>
    <phoneticPr fontId="12" type="noConversion"/>
  </si>
  <si>
    <t>Instance</t>
    <phoneticPr fontId="12" type="noConversion"/>
  </si>
  <si>
    <t>m1.large</t>
    <phoneticPr fontId="12" type="noConversion"/>
  </si>
  <si>
    <t>Number Instances</t>
    <phoneticPr fontId="12" type="noConversion"/>
  </si>
  <si>
    <t>2 cores</t>
    <phoneticPr fontId="12" type="noConversion"/>
  </si>
  <si>
    <t>LONI 8 core
Nimbus 8 core</t>
    <phoneticPr fontId="12" type="noConversion"/>
  </si>
  <si>
    <t>LONI 8 core 
Nimbus 16 core</t>
    <phoneticPr fontId="12" type="noConversion"/>
  </si>
  <si>
    <t>LONI 16 core
Nimbus 8 core</t>
    <phoneticPr fontId="12" type="noConversion"/>
  </si>
  <si>
    <t>Startup Time (in s)</t>
    <phoneticPr fontId="12" type="noConversion"/>
  </si>
  <si>
    <t>Instance</t>
    <phoneticPr fontId="12" type="noConversion"/>
  </si>
  <si>
    <t>Date</t>
    <phoneticPr fontId="12" type="noConversion"/>
  </si>
  <si>
    <t>m1.large</t>
    <phoneticPr fontId="12" type="noConversion"/>
  </si>
  <si>
    <t>QB (MPI)</t>
  </si>
  <si>
    <t>QB (MPI)</t>
    <phoneticPr fontId="12" type="noConversion"/>
  </si>
  <si>
    <t>QB (CHARM)</t>
  </si>
  <si>
    <t>QB (CHARM)</t>
    <phoneticPr fontId="12" type="noConversion"/>
  </si>
  <si>
    <t>Mittelwert - Walltime (in sec)</t>
  </si>
  <si>
    <t>Number Cores (Total)</t>
  </si>
  <si>
    <t>Machine</t>
  </si>
  <si>
    <t>Gesamtergebnis</t>
  </si>
  <si>
    <t>EC2 (c1.xlarge)</t>
  </si>
  <si>
    <t>EC2 (m1.large)</t>
  </si>
  <si>
    <t>EUCA (Indiana)</t>
  </si>
  <si>
    <t>Nimbus (Chicago)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</si>
</sst>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3">
    <font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1" fillId="0" borderId="0" xfId="0" applyFont="1"/>
    <xf numFmtId="3" fontId="0" fillId="0" borderId="0" xfId="0" applyNumberFormat="1"/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164" fontId="0" fillId="0" borderId="0" xfId="0" applyNumberFormat="1"/>
    <xf numFmtId="0" fontId="10" fillId="0" borderId="0" xfId="0" applyFont="1"/>
    <xf numFmtId="20" fontId="0" fillId="0" borderId="0" xfId="0" applyNumberFormat="1"/>
    <xf numFmtId="3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8" fillId="0" borderId="0" xfId="0" applyFont="1"/>
    <xf numFmtId="1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 vertical="top" wrapText="1"/>
    </xf>
    <xf numFmtId="0" fontId="7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5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top" wrapText="1"/>
    </xf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/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quotePrefix="1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Times'!$I$75,'Setup Times'!$D$96)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22.86065415500533</c:v>
                  </c:pt>
                  <c:pt idx="4">
                    <c:v>1.528124613752805</c:v>
                  </c:pt>
                </c:numCache>
              </c:numRef>
            </c:plus>
            <c:minus>
              <c:numRef>
                <c:f>('Setup Times'!$D$27,'Setup Times'!$D$49,'Setup Times'!$D$75,'Setup Times'!$I$75,'Setup Times'!$D$96)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22.86065415500533</c:v>
                  </c:pt>
                  <c:pt idx="4">
                    <c:v>1.528124613752805</c:v>
                  </c:pt>
                </c:numCache>
              </c:numRef>
            </c:minus>
          </c:errBars>
          <c:cat>
            <c:strRef>
              <c:f>('Setup Times'!$E$26,'Setup Times'!$E$48,'Setup Times'!$E$74,'Setup Times'!$E$95)</c:f>
              <c:strCache>
                <c:ptCount val="4"/>
                <c:pt idx="0">
                  <c:v>EC2 m1.large</c:v>
                </c:pt>
                <c:pt idx="1">
                  <c:v>Science Cloud</c:v>
                </c:pt>
                <c:pt idx="2">
                  <c:v>LONI</c:v>
                </c:pt>
                <c:pt idx="3">
                  <c:v>Condor Pool</c:v>
                </c:pt>
              </c:strCache>
            </c:strRef>
          </c:cat>
          <c:val>
            <c:numRef>
              <c:f>('Setup Times'!$D$26,'Setup Times'!$D$48,'Setup Times'!$D$74,'Setup Times'!$D$95)</c:f>
              <c:numCache>
                <c:formatCode>#,##0</c:formatCode>
                <c:ptCount val="4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</c:numCache>
            </c:numRef>
          </c:val>
        </c:ser>
        <c:axId val="656504920"/>
        <c:axId val="656512088"/>
      </c:barChart>
      <c:catAx>
        <c:axId val="656504920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56512088"/>
        <c:crosses val="autoZero"/>
        <c:auto val="1"/>
        <c:lblAlgn val="ctr"/>
        <c:lblOffset val="100"/>
      </c:catAx>
      <c:valAx>
        <c:axId val="656512088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65650492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656589720"/>
        <c:axId val="656580744"/>
      </c:barChart>
      <c:catAx>
        <c:axId val="656589720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56580744"/>
        <c:crosses val="autoZero"/>
        <c:auto val="1"/>
        <c:lblAlgn val="ctr"/>
        <c:lblOffset val="100"/>
      </c:catAx>
      <c:valAx>
        <c:axId val="6565807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5658972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>
        <c:manualLayout>
          <c:layoutTarget val="inner"/>
          <c:xMode val="edge"/>
          <c:yMode val="edge"/>
          <c:x val="0.132295347608988"/>
          <c:y val="0.0303176558920355"/>
          <c:w val="0.858558310927597"/>
          <c:h val="0.78585410931213"/>
        </c:manualLayout>
      </c:layout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Fixed!$C$74:$C$79</c:f>
                <c:numCache>
                  <c:formatCode>General</c:formatCode>
                  <c:ptCount val="6"/>
                  <c:pt idx="0">
                    <c:v>5.175985483422625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plus>
            <c:minus>
              <c:numRef>
                <c:f>Fixed!$C$74:$C$79</c:f>
                <c:numCache>
                  <c:formatCode>General</c:formatCode>
                  <c:ptCount val="6"/>
                  <c:pt idx="0">
                    <c:v>5.175985483422625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minus>
          </c:errBars>
          <c:cat>
            <c:strRef>
              <c:f>Fixed!$A$74:$A$79</c:f>
              <c:strCache>
                <c:ptCount val="6"/>
                <c:pt idx="0">
                  <c:v>Science Cloud 8cr/8rp</c:v>
                </c:pt>
                <c:pt idx="1">
                  <c:v>LONI 8cr/8rp</c:v>
                </c:pt>
                <c:pt idx="2">
                  <c:v>Condor Pool         8cr/8rp</c:v>
                </c:pt>
                <c:pt idx="3">
                  <c:v>LONI 8cr/6rp_x000d_Science Cloud      8cr/2rp</c:v>
                </c:pt>
                <c:pt idx="4">
                  <c:v>LONI 8cr/4rp _x000d_Condor P.         8cr/4rp</c:v>
                </c:pt>
                <c:pt idx="5">
                  <c:v>LONI 8cr/4rp_x000d_Condor P. 8cr/3rp_x000d_Sci. Cloud 8cr/1rp</c:v>
                </c:pt>
              </c:strCache>
            </c:strRef>
          </c:cat>
          <c:val>
            <c:numRef>
              <c:f>Fixed!$B$74:$B$79</c:f>
              <c:numCache>
                <c:formatCode>#,##0</c:formatCode>
                <c:ptCount val="6"/>
                <c:pt idx="0">
                  <c:v>2854.540135814</c:v>
                </c:pt>
                <c:pt idx="1">
                  <c:v>1027.93990993</c:v>
                </c:pt>
                <c:pt idx="2">
                  <c:v>1127.429073335</c:v>
                </c:pt>
                <c:pt idx="3">
                  <c:v>1008.339432994167</c:v>
                </c:pt>
                <c:pt idx="4">
                  <c:v>621.08587497475</c:v>
                </c:pt>
                <c:pt idx="5">
                  <c:v>688.6416651936665</c:v>
                </c:pt>
              </c:numCache>
            </c:numRef>
          </c:val>
        </c:ser>
        <c:axId val="601325528"/>
        <c:axId val="601345768"/>
      </c:barChart>
      <c:catAx>
        <c:axId val="601325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de-DE" sz="2400"/>
                  <a:t>Resource #cores/#replicas</a:t>
                </a:r>
              </a:p>
            </c:rich>
          </c:tx>
          <c:layout>
            <c:manualLayout>
              <c:xMode val="edge"/>
              <c:yMode val="edge"/>
              <c:x val="0.225245912411157"/>
              <c:y val="0.932196162046908"/>
            </c:manualLayout>
          </c:layout>
        </c:title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01345768"/>
        <c:crosses val="autoZero"/>
        <c:auto val="1"/>
        <c:lblAlgn val="ctr"/>
        <c:lblOffset val="100"/>
      </c:catAx>
      <c:valAx>
        <c:axId val="6013457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de-DE" sz="2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0132552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736600</xdr:colOff>
      <xdr:row>30</xdr:row>
      <xdr:rowOff>139700</xdr:rowOff>
    </xdr:from>
    <xdr:to>
      <xdr:col>16</xdr:col>
      <xdr:colOff>469900</xdr:colOff>
      <xdr:row>50</xdr:row>
      <xdr:rowOff>12700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939800</xdr:colOff>
      <xdr:row>13</xdr:row>
      <xdr:rowOff>12700</xdr:rowOff>
    </xdr:from>
    <xdr:to>
      <xdr:col>22</xdr:col>
      <xdr:colOff>279400</xdr:colOff>
      <xdr:row>28</xdr:row>
      <xdr:rowOff>50800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71</xdr:row>
      <xdr:rowOff>88900</xdr:rowOff>
    </xdr:from>
    <xdr:to>
      <xdr:col>12</xdr:col>
      <xdr:colOff>406400</xdr:colOff>
      <xdr:row>102</xdr:row>
      <xdr:rowOff>101600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98"/>
  <sheetViews>
    <sheetView workbookViewId="0">
      <selection activeCell="D50" sqref="D50:D56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9">
      <c r="A1" s="1" t="s">
        <v>118</v>
      </c>
    </row>
    <row r="2" spans="1:9">
      <c r="A2" t="s">
        <v>117</v>
      </c>
      <c r="B2">
        <v>500</v>
      </c>
    </row>
    <row r="4" spans="1:9" s="4" customFormat="1" ht="39">
      <c r="A4" s="3" t="s">
        <v>129</v>
      </c>
      <c r="B4" s="4" t="s">
        <v>119</v>
      </c>
      <c r="C4" s="4" t="s">
        <v>120</v>
      </c>
      <c r="D4" s="4" t="s">
        <v>135</v>
      </c>
      <c r="E4" s="4" t="s">
        <v>20</v>
      </c>
      <c r="F4" s="4" t="s">
        <v>94</v>
      </c>
      <c r="G4" s="4" t="s">
        <v>109</v>
      </c>
      <c r="H4" s="4" t="s">
        <v>110</v>
      </c>
      <c r="I4" s="4" t="s">
        <v>111</v>
      </c>
    </row>
    <row r="5" spans="1:9" s="4" customFormat="1">
      <c r="A5" t="s">
        <v>152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9" s="4" customFormat="1">
      <c r="A6" t="s">
        <v>152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9" s="4" customFormat="1">
      <c r="A7" t="s">
        <v>152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9" s="4" customFormat="1">
      <c r="A8" t="s">
        <v>152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9" s="4" customFormat="1">
      <c r="A9" t="s">
        <v>152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9" s="4" customFormat="1">
      <c r="A10" t="s">
        <v>152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9" s="4" customFormat="1">
      <c r="A11" t="s">
        <v>152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9" s="4" customFormat="1">
      <c r="A12" t="s">
        <v>152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9" s="4" customFormat="1">
      <c r="A13" t="s">
        <v>152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9">
      <c r="A14" t="s">
        <v>150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9">
      <c r="A15" t="s">
        <v>150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9">
      <c r="A16" t="s">
        <v>150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150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150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150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150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28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28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28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21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44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29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29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29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29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29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29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29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29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29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29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29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29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64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64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64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64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64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64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130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130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130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>G46-D46</f>
        <v>7.9553459389999261</v>
      </c>
      <c r="I46" s="27">
        <f>H46/D46</f>
        <v>1.3172639843062621E-2</v>
      </c>
    </row>
    <row r="47" spans="1:9">
      <c r="A47" t="s">
        <v>130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>G47-D47</f>
        <v>8.0167670130000488</v>
      </c>
      <c r="I47" s="27">
        <f>H47/D47</f>
        <v>1.2675779809496687E-2</v>
      </c>
    </row>
    <row r="48" spans="1:9">
      <c r="A48" t="s">
        <v>130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8" s="41" customFormat="1">
      <c r="A49" s="41" t="s">
        <v>130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8">
      <c r="A50" s="39" t="s">
        <v>130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8">
      <c r="A51" t="s">
        <v>130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8">
      <c r="A52" t="s">
        <v>130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8">
      <c r="A53" t="s">
        <v>130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8">
      <c r="A54" t="s">
        <v>130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8">
      <c r="A55" t="s">
        <v>130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8">
      <c r="A56" t="s">
        <v>160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8">
      <c r="A57" t="s">
        <v>130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8">
      <c r="A58" t="s">
        <v>130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8">
      <c r="A59" t="s">
        <v>130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8" hidden="1">
      <c r="A60" t="s">
        <v>116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8" hidden="1">
      <c r="A61" t="s">
        <v>116</v>
      </c>
      <c r="B61">
        <v>2</v>
      </c>
      <c r="C61">
        <v>2</v>
      </c>
      <c r="H61" s="2"/>
    </row>
    <row r="62" spans="1:8" hidden="1">
      <c r="A62" t="s">
        <v>116</v>
      </c>
      <c r="B62">
        <v>4</v>
      </c>
      <c r="C62">
        <v>4</v>
      </c>
      <c r="H62" s="2"/>
    </row>
    <row r="63" spans="1:8" hidden="1">
      <c r="A63" t="s">
        <v>116</v>
      </c>
      <c r="B63">
        <v>8</v>
      </c>
      <c r="C63">
        <v>8</v>
      </c>
      <c r="H63" s="2"/>
    </row>
    <row r="64" spans="1:8">
      <c r="A64" t="s">
        <v>121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</row>
    <row r="65" spans="1:9">
      <c r="A65" t="s">
        <v>121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</row>
    <row r="66" spans="1:9">
      <c r="A66" t="s">
        <v>121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>G66-D66</f>
        <v>12.070587972999988</v>
      </c>
      <c r="I66" s="27">
        <f>H66/D66</f>
        <v>2.1990380682733714E-2</v>
      </c>
    </row>
    <row r="67" spans="1:9">
      <c r="A67" t="s">
        <v>121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>G67-D67</f>
        <v>8.2021750150000798</v>
      </c>
      <c r="I67" s="27">
        <f>H67/D67</f>
        <v>1.511539201932491E-2</v>
      </c>
    </row>
    <row r="68" spans="1:9">
      <c r="A68" t="s">
        <v>121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>G68-D68</f>
        <v>15.355416957999978</v>
      </c>
      <c r="I68" s="27">
        <f>H68/D68</f>
        <v>2.6246014789322564E-2</v>
      </c>
    </row>
    <row r="69" spans="1:9">
      <c r="A69" t="s">
        <v>121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</row>
    <row r="70" spans="1:9">
      <c r="A70" t="s">
        <v>121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</row>
    <row r="71" spans="1:9">
      <c r="A71" t="s">
        <v>121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</row>
    <row r="72" spans="1:9">
      <c r="A72" t="s">
        <v>121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</row>
    <row r="73" spans="1:9">
      <c r="A73" t="s">
        <v>121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</row>
    <row r="74" spans="1:9">
      <c r="A74" t="s">
        <v>121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</row>
    <row r="75" spans="1:9">
      <c r="A75" t="s">
        <v>121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</row>
    <row r="76" spans="1:9">
      <c r="A76" t="s">
        <v>121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</row>
    <row r="77" spans="1:9">
      <c r="A77" t="s">
        <v>121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</row>
    <row r="78" spans="1:9">
      <c r="A78" t="s">
        <v>121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</row>
    <row r="79" spans="1:9">
      <c r="A79" t="s">
        <v>121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</row>
    <row r="80" spans="1:9">
      <c r="A80" t="s">
        <v>121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</row>
    <row r="81" spans="1:9">
      <c r="A81" t="s">
        <v>121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</row>
    <row r="82" spans="1:9">
      <c r="A82" t="s">
        <v>121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</row>
    <row r="83" spans="1:9">
      <c r="A83" t="s">
        <v>121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</row>
    <row r="84" spans="1:9">
      <c r="A84" t="s">
        <v>131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</row>
    <row r="85" spans="1:9">
      <c r="A85" t="s">
        <v>133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</row>
    <row r="86" spans="1:9">
      <c r="A86" t="s">
        <v>133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</row>
    <row r="87" spans="1:9">
      <c r="A87" t="s">
        <v>133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</row>
    <row r="88" spans="1:9">
      <c r="A88" t="s">
        <v>133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</row>
    <row r="89" spans="1:9">
      <c r="A89" t="s">
        <v>133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</row>
    <row r="90" spans="1:9">
      <c r="A90" t="s">
        <v>133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</row>
    <row r="91" spans="1:9">
      <c r="A91" t="s">
        <v>134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</row>
    <row r="92" spans="1:9">
      <c r="A92" t="s">
        <v>134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</row>
    <row r="93" spans="1:9">
      <c r="A93" t="s">
        <v>134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</row>
    <row r="94" spans="1:9">
      <c r="A94" t="s">
        <v>134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</row>
    <row r="95" spans="1:9">
      <c r="A95" t="s">
        <v>132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</row>
    <row r="98" spans="1:1">
      <c r="A98" s="1"/>
    </row>
  </sheetData>
  <phoneticPr fontId="1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09"/>
  <sheetViews>
    <sheetView workbookViewId="0">
      <selection activeCell="B54" sqref="B54:B73"/>
    </sheetView>
  </sheetViews>
  <sheetFormatPr baseColWidth="10" defaultRowHeight="13"/>
  <cols>
    <col min="2" max="2" width="15.85546875" customWidth="1"/>
    <col min="3" max="3" width="17.1406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136</v>
      </c>
    </row>
    <row r="4" spans="1:10">
      <c r="A4" s="26" t="s">
        <v>114</v>
      </c>
      <c r="B4" s="26"/>
    </row>
    <row r="5" spans="1:10" s="6" customFormat="1">
      <c r="A5" s="6" t="s">
        <v>138</v>
      </c>
      <c r="B5" s="6" t="s">
        <v>140</v>
      </c>
      <c r="C5" s="6" t="s">
        <v>67</v>
      </c>
      <c r="D5" s="6" t="s">
        <v>137</v>
      </c>
      <c r="E5" s="6" t="s">
        <v>147</v>
      </c>
      <c r="G5" s="11" t="s">
        <v>66</v>
      </c>
      <c r="H5" s="11" t="s">
        <v>96</v>
      </c>
      <c r="I5" s="14" t="s">
        <v>101</v>
      </c>
      <c r="J5"/>
    </row>
    <row r="6" spans="1:10">
      <c r="A6" t="s">
        <v>139</v>
      </c>
      <c r="B6">
        <v>1</v>
      </c>
      <c r="C6">
        <v>2</v>
      </c>
      <c r="D6" s="2">
        <v>198.38312601999999</v>
      </c>
      <c r="G6" s="10">
        <v>2</v>
      </c>
      <c r="H6" s="10" t="s">
        <v>102</v>
      </c>
      <c r="I6" s="17">
        <v>221.43898490266665</v>
      </c>
    </row>
    <row r="7" spans="1:10">
      <c r="A7" t="s">
        <v>139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103</v>
      </c>
      <c r="I7" s="21">
        <v>27.888301147358074</v>
      </c>
    </row>
    <row r="8" spans="1:10">
      <c r="A8" t="s">
        <v>148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77</v>
      </c>
      <c r="I8" s="21">
        <v>6</v>
      </c>
    </row>
    <row r="9" spans="1:10">
      <c r="A9" t="s">
        <v>148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102</v>
      </c>
      <c r="I9" s="17">
        <v>230.1513251065</v>
      </c>
    </row>
    <row r="10" spans="1:10">
      <c r="A10" t="s">
        <v>148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103</v>
      </c>
      <c r="I10" s="21">
        <v>21.442701960879447</v>
      </c>
    </row>
    <row r="11" spans="1:10">
      <c r="A11" t="s">
        <v>148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77</v>
      </c>
      <c r="I11" s="21">
        <v>4</v>
      </c>
    </row>
    <row r="12" spans="1:10">
      <c r="A12" t="s">
        <v>148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102</v>
      </c>
      <c r="I12" s="17">
        <v>524.47522211100011</v>
      </c>
    </row>
    <row r="13" spans="1:10">
      <c r="A13" t="s">
        <v>148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103</v>
      </c>
      <c r="I13" s="21">
        <v>249.37176975472715</v>
      </c>
    </row>
    <row r="14" spans="1:10">
      <c r="A14" t="s">
        <v>148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77</v>
      </c>
      <c r="I14" s="21">
        <v>32</v>
      </c>
    </row>
    <row r="15" spans="1:10">
      <c r="A15" t="s">
        <v>139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102</v>
      </c>
      <c r="I15" s="17">
        <v>338.08045351500004</v>
      </c>
    </row>
    <row r="16" spans="1:10">
      <c r="A16" t="s">
        <v>70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103</v>
      </c>
      <c r="I16" s="21">
        <v>46.784586737362908</v>
      </c>
    </row>
    <row r="17" spans="1:10">
      <c r="A17" t="s">
        <v>70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77</v>
      </c>
      <c r="I17" s="21">
        <v>16</v>
      </c>
    </row>
    <row r="18" spans="1:10">
      <c r="A18" t="s">
        <v>70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104</v>
      </c>
      <c r="H18" s="33"/>
      <c r="I18" s="17">
        <v>370.04995797483332</v>
      </c>
    </row>
    <row r="19" spans="1:10">
      <c r="A19" t="s">
        <v>70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105</v>
      </c>
      <c r="H19" s="33"/>
      <c r="I19" s="17">
        <v>217.78528410054534</v>
      </c>
    </row>
    <row r="20" spans="1:10">
      <c r="A20" t="s">
        <v>70</v>
      </c>
      <c r="B20">
        <v>4</v>
      </c>
      <c r="C20">
        <v>8</v>
      </c>
      <c r="D20" s="38">
        <v>329.82627201100001</v>
      </c>
      <c r="E20" s="7">
        <v>0.75</v>
      </c>
      <c r="G20" s="22" t="s">
        <v>78</v>
      </c>
      <c r="H20" s="34"/>
      <c r="I20" s="25">
        <v>58</v>
      </c>
    </row>
    <row r="21" spans="1:10">
      <c r="A21" t="s">
        <v>70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70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40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70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80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88</v>
      </c>
      <c r="D26" s="2">
        <f>AVERAGE(D6:D25)</f>
        <v>373.44653231864999</v>
      </c>
      <c r="E26" s="7" t="s">
        <v>89</v>
      </c>
    </row>
    <row r="27" spans="1:10">
      <c r="C27" t="s">
        <v>38</v>
      </c>
      <c r="D27" s="2">
        <f>STDEV(D6:D25)</f>
        <v>206.46800350823335</v>
      </c>
      <c r="E27" s="7"/>
    </row>
    <row r="29" spans="1:10">
      <c r="A29" s="26" t="s">
        <v>113</v>
      </c>
      <c r="B29" s="26"/>
    </row>
    <row r="30" spans="1:10">
      <c r="A30" s="6" t="s">
        <v>146</v>
      </c>
      <c r="B30" s="6" t="s">
        <v>140</v>
      </c>
      <c r="C30" s="37" t="s">
        <v>69</v>
      </c>
      <c r="D30" s="6" t="s">
        <v>145</v>
      </c>
      <c r="E30" s="6" t="s">
        <v>24</v>
      </c>
      <c r="G30" s="11" t="s">
        <v>95</v>
      </c>
      <c r="H30" s="11" t="s">
        <v>66</v>
      </c>
      <c r="I30" s="11" t="s">
        <v>96</v>
      </c>
      <c r="J30" s="14" t="s">
        <v>101</v>
      </c>
    </row>
    <row r="31" spans="1:10">
      <c r="A31" t="s">
        <v>141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106</v>
      </c>
      <c r="J31" s="17">
        <v>302.94028916180002</v>
      </c>
    </row>
    <row r="32" spans="1:10">
      <c r="A32" t="s">
        <v>141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103</v>
      </c>
      <c r="J32" s="21">
        <v>17.23574117758357</v>
      </c>
    </row>
    <row r="33" spans="1:10">
      <c r="A33" t="s">
        <v>141</v>
      </c>
      <c r="B33">
        <v>1</v>
      </c>
      <c r="C33">
        <v>2</v>
      </c>
      <c r="D33" s="2">
        <v>276.08450388900002</v>
      </c>
      <c r="E33" s="7">
        <v>0.5625</v>
      </c>
      <c r="G33" s="10" t="s">
        <v>74</v>
      </c>
      <c r="H33" s="33"/>
      <c r="I33" s="33"/>
      <c r="J33" s="17">
        <v>302.94028916180002</v>
      </c>
    </row>
    <row r="34" spans="1:10">
      <c r="A34" t="s">
        <v>141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71</v>
      </c>
      <c r="H34" s="33"/>
      <c r="I34" s="33"/>
      <c r="J34" s="17">
        <v>17.23574117758357</v>
      </c>
    </row>
    <row r="35" spans="1:10">
      <c r="A35" t="s">
        <v>141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106</v>
      </c>
      <c r="J35" s="17">
        <v>305.19036102299998</v>
      </c>
    </row>
    <row r="36" spans="1:10">
      <c r="A36" t="s">
        <v>112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103</v>
      </c>
      <c r="J36" s="21" t="e">
        <v>#DIV/0!</v>
      </c>
    </row>
    <row r="37" spans="1:10">
      <c r="A37" t="s">
        <v>115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75</v>
      </c>
      <c r="H37" s="33"/>
      <c r="I37" s="33"/>
      <c r="J37" s="17">
        <v>305.19036102299998</v>
      </c>
    </row>
    <row r="38" spans="1:10">
      <c r="A38" t="s">
        <v>41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72</v>
      </c>
      <c r="H38" s="33"/>
      <c r="I38" s="33"/>
      <c r="J38" s="17" t="e">
        <v>#DIV/0!</v>
      </c>
    </row>
    <row r="39" spans="1:10">
      <c r="A39" t="s">
        <v>41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106</v>
      </c>
      <c r="J39" s="17">
        <v>384.05235557549997</v>
      </c>
    </row>
    <row r="40" spans="1:10">
      <c r="A40" t="s">
        <v>41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103</v>
      </c>
      <c r="J40" s="21">
        <v>32.66972061151673</v>
      </c>
    </row>
    <row r="41" spans="1:10">
      <c r="A41" t="s">
        <v>65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76</v>
      </c>
      <c r="H41" s="33"/>
      <c r="I41" s="33"/>
      <c r="J41" s="17">
        <v>384.05235557549997</v>
      </c>
    </row>
    <row r="42" spans="1:10">
      <c r="A42" t="s">
        <v>65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73</v>
      </c>
      <c r="H42" s="33"/>
      <c r="I42" s="33"/>
      <c r="J42" s="17">
        <v>32.66972061151673</v>
      </c>
    </row>
    <row r="43" spans="1:10">
      <c r="A43" t="s">
        <v>65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107</v>
      </c>
      <c r="H43" s="33"/>
      <c r="I43" s="33"/>
      <c r="J43" s="17">
        <v>353.77596016168752</v>
      </c>
    </row>
    <row r="44" spans="1:10">
      <c r="A44" t="s">
        <v>65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105</v>
      </c>
      <c r="H44" s="34"/>
      <c r="I44" s="34"/>
      <c r="J44" s="25">
        <v>48.471687795054038</v>
      </c>
    </row>
    <row r="45" spans="1:10">
      <c r="A45" t="s">
        <v>65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65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65</v>
      </c>
      <c r="B47">
        <v>4</v>
      </c>
      <c r="C47">
        <v>8</v>
      </c>
      <c r="D47" s="35">
        <v>405.716770172</v>
      </c>
      <c r="E47" s="7"/>
    </row>
    <row r="48" spans="1:10">
      <c r="C48" t="s">
        <v>37</v>
      </c>
      <c r="D48" s="2">
        <f>AVERAGE(D30:D47)</f>
        <v>356.83130192700003</v>
      </c>
      <c r="E48" s="7" t="s">
        <v>49</v>
      </c>
    </row>
    <row r="49" spans="1:9">
      <c r="C49" t="s">
        <v>38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22</v>
      </c>
      <c r="B52" s="26"/>
      <c r="D52" s="2"/>
    </row>
    <row r="53" spans="1:9">
      <c r="A53" s="26" t="s">
        <v>98</v>
      </c>
      <c r="B53" s="26" t="s">
        <v>68</v>
      </c>
      <c r="C53" s="26" t="s">
        <v>25</v>
      </c>
      <c r="D53" s="6" t="s">
        <v>43</v>
      </c>
      <c r="E53" s="6" t="s">
        <v>24</v>
      </c>
      <c r="G53" s="11" t="s">
        <v>79</v>
      </c>
      <c r="H53" s="11" t="s">
        <v>96</v>
      </c>
      <c r="I53" s="14" t="s">
        <v>101</v>
      </c>
    </row>
    <row r="54" spans="1:9">
      <c r="A54" t="s">
        <v>23</v>
      </c>
      <c r="B54">
        <v>2</v>
      </c>
      <c r="C54">
        <v>8</v>
      </c>
      <c r="D54" s="2">
        <v>24.626098156000001</v>
      </c>
      <c r="E54" s="7">
        <v>0.89513888888888893</v>
      </c>
      <c r="G54" s="10">
        <v>4</v>
      </c>
      <c r="H54" s="10" t="s">
        <v>102</v>
      </c>
      <c r="I54" s="17">
        <v>14.1872649193</v>
      </c>
    </row>
    <row r="55" spans="1:9">
      <c r="A55" t="s">
        <v>23</v>
      </c>
      <c r="B55">
        <v>2</v>
      </c>
      <c r="C55">
        <v>8</v>
      </c>
      <c r="D55" s="2">
        <v>44.588248014500003</v>
      </c>
      <c r="E55" s="7">
        <v>0.90208333333333324</v>
      </c>
      <c r="G55" s="32"/>
      <c r="H55" s="18" t="s">
        <v>103</v>
      </c>
      <c r="I55" s="21" t="e">
        <v>#DIV/0!</v>
      </c>
    </row>
    <row r="56" spans="1:9">
      <c r="A56" t="s">
        <v>23</v>
      </c>
      <c r="B56">
        <v>1</v>
      </c>
      <c r="C56">
        <v>4</v>
      </c>
      <c r="D56" s="2">
        <v>14.1872649193</v>
      </c>
      <c r="E56" s="7">
        <v>0.90972222222222221</v>
      </c>
      <c r="G56" s="10">
        <v>8</v>
      </c>
      <c r="H56" s="10" t="s">
        <v>102</v>
      </c>
      <c r="I56" s="17">
        <v>44.782275199920001</v>
      </c>
    </row>
    <row r="57" spans="1:9">
      <c r="A57" t="s">
        <v>21</v>
      </c>
      <c r="B57">
        <v>2</v>
      </c>
      <c r="C57">
        <v>8</v>
      </c>
      <c r="D57" s="2">
        <v>35.098526954699999</v>
      </c>
      <c r="E57" s="7">
        <v>0.93125000000000002</v>
      </c>
      <c r="G57" s="32"/>
      <c r="H57" s="18" t="s">
        <v>103</v>
      </c>
      <c r="I57" s="21">
        <v>15.843792242505828</v>
      </c>
    </row>
    <row r="58" spans="1:9">
      <c r="A58" t="s">
        <v>21</v>
      </c>
      <c r="B58">
        <v>2</v>
      </c>
      <c r="C58">
        <v>8</v>
      </c>
      <c r="D58" s="2">
        <v>64.947054863000005</v>
      </c>
      <c r="E58" s="7">
        <v>0.93888888888888899</v>
      </c>
      <c r="G58" s="10">
        <v>16</v>
      </c>
      <c r="H58" s="10" t="s">
        <v>102</v>
      </c>
      <c r="I58" s="17">
        <v>56.964924156674996</v>
      </c>
    </row>
    <row r="59" spans="1:9">
      <c r="A59" t="s">
        <v>21</v>
      </c>
      <c r="B59">
        <v>2</v>
      </c>
      <c r="C59">
        <v>8</v>
      </c>
      <c r="D59" s="2">
        <v>54.651448011399999</v>
      </c>
      <c r="E59" s="7">
        <v>0.95000000000000007</v>
      </c>
      <c r="G59" s="32"/>
      <c r="H59" s="18" t="s">
        <v>103</v>
      </c>
      <c r="I59" s="21">
        <v>9.4994883808250847</v>
      </c>
    </row>
    <row r="60" spans="1:9">
      <c r="A60" t="s">
        <v>21</v>
      </c>
      <c r="B60">
        <v>8</v>
      </c>
      <c r="C60">
        <v>16</v>
      </c>
      <c r="D60" s="2">
        <v>55.051728963899997</v>
      </c>
      <c r="E60" s="7">
        <v>0.96527777777777779</v>
      </c>
      <c r="G60" s="10">
        <v>32</v>
      </c>
      <c r="H60" s="10" t="s">
        <v>102</v>
      </c>
      <c r="I60" s="17">
        <v>187.55037531850999</v>
      </c>
    </row>
    <row r="61" spans="1:9">
      <c r="A61" t="s">
        <v>21</v>
      </c>
      <c r="B61">
        <v>8</v>
      </c>
      <c r="C61">
        <v>16</v>
      </c>
      <c r="D61" s="2">
        <v>50.9480149746</v>
      </c>
      <c r="E61" s="7">
        <v>0.58402777777777781</v>
      </c>
      <c r="G61" s="32"/>
      <c r="H61" s="18" t="s">
        <v>103</v>
      </c>
      <c r="I61" s="21">
        <v>179.97433590633514</v>
      </c>
    </row>
    <row r="62" spans="1:9">
      <c r="A62" t="s">
        <v>21</v>
      </c>
      <c r="B62">
        <v>8</v>
      </c>
      <c r="C62">
        <v>16</v>
      </c>
      <c r="D62" s="2">
        <v>70.915316820100003</v>
      </c>
      <c r="E62" s="7">
        <v>0.59236111111111112</v>
      </c>
      <c r="G62" s="10" t="s">
        <v>104</v>
      </c>
      <c r="H62" s="33"/>
      <c r="I62" s="17">
        <v>117.073104536535</v>
      </c>
    </row>
    <row r="63" spans="1:9">
      <c r="A63" t="s">
        <v>21</v>
      </c>
      <c r="B63">
        <v>8</v>
      </c>
      <c r="C63">
        <v>16</v>
      </c>
      <c r="D63" s="2">
        <v>50.944635868100001</v>
      </c>
      <c r="E63" s="7">
        <v>0.61875000000000002</v>
      </c>
      <c r="G63" s="22" t="s">
        <v>105</v>
      </c>
      <c r="H63" s="34"/>
      <c r="I63" s="25">
        <v>143.93518726021225</v>
      </c>
    </row>
    <row r="64" spans="1:9">
      <c r="A64" t="s">
        <v>63</v>
      </c>
      <c r="B64">
        <v>8</v>
      </c>
      <c r="C64">
        <v>32</v>
      </c>
      <c r="D64" s="2">
        <v>266.05073404299998</v>
      </c>
      <c r="E64" s="7">
        <v>0.625</v>
      </c>
    </row>
    <row r="65" spans="1:10">
      <c r="A65" t="s">
        <v>63</v>
      </c>
      <c r="B65">
        <v>8</v>
      </c>
      <c r="C65">
        <v>32</v>
      </c>
      <c r="D65" s="2">
        <v>35.081162929500003</v>
      </c>
      <c r="E65" s="7">
        <v>0.67013888888888884</v>
      </c>
    </row>
    <row r="66" spans="1:10">
      <c r="A66" t="s">
        <v>63</v>
      </c>
      <c r="B66">
        <v>8</v>
      </c>
      <c r="C66">
        <v>32</v>
      </c>
      <c r="D66" s="2">
        <v>24.897548914000001</v>
      </c>
      <c r="E66" s="7">
        <v>0.71388888888888891</v>
      </c>
    </row>
    <row r="67" spans="1:10">
      <c r="A67" t="s">
        <v>63</v>
      </c>
      <c r="B67">
        <v>8</v>
      </c>
      <c r="C67">
        <v>32</v>
      </c>
      <c r="D67" s="2">
        <v>325.77829599400002</v>
      </c>
      <c r="E67" s="7">
        <v>0.73749999999999993</v>
      </c>
    </row>
    <row r="68" spans="1:10">
      <c r="A68" t="s">
        <v>63</v>
      </c>
      <c r="B68">
        <v>8</v>
      </c>
      <c r="C68">
        <v>32</v>
      </c>
      <c r="D68" s="2">
        <v>75.1672639847</v>
      </c>
      <c r="E68" s="7">
        <v>0.75</v>
      </c>
    </row>
    <row r="69" spans="1:10">
      <c r="A69" t="s">
        <v>63</v>
      </c>
      <c r="B69">
        <v>8</v>
      </c>
      <c r="C69">
        <v>32</v>
      </c>
      <c r="D69" s="2">
        <v>65.186727047000005</v>
      </c>
      <c r="E69" s="7">
        <v>0.76388888888888884</v>
      </c>
    </row>
    <row r="70" spans="1:10">
      <c r="A70" t="s">
        <v>63</v>
      </c>
      <c r="B70">
        <v>8</v>
      </c>
      <c r="C70">
        <v>32</v>
      </c>
      <c r="D70" s="2">
        <v>86.636376142499998</v>
      </c>
      <c r="E70" s="7">
        <v>0.7715277777777777</v>
      </c>
    </row>
    <row r="71" spans="1:10">
      <c r="A71" t="s">
        <v>63</v>
      </c>
      <c r="B71">
        <v>8</v>
      </c>
      <c r="C71">
        <v>32</v>
      </c>
      <c r="D71" s="2">
        <v>576.54629802700003</v>
      </c>
      <c r="E71" s="7">
        <v>0.78819444444444453</v>
      </c>
    </row>
    <row r="72" spans="1:10">
      <c r="A72" t="s">
        <v>63</v>
      </c>
      <c r="B72">
        <v>8</v>
      </c>
      <c r="C72">
        <v>32</v>
      </c>
      <c r="D72" s="2">
        <v>325.02609419800001</v>
      </c>
      <c r="E72" s="7">
        <v>0.8125</v>
      </c>
    </row>
    <row r="73" spans="1:10">
      <c r="A73" t="s">
        <v>63</v>
      </c>
      <c r="B73">
        <v>8</v>
      </c>
      <c r="C73">
        <v>32</v>
      </c>
      <c r="D73" s="2">
        <v>95.133251905400002</v>
      </c>
      <c r="E73" s="7"/>
    </row>
    <row r="74" spans="1:10">
      <c r="C74" t="s">
        <v>42</v>
      </c>
      <c r="D74" s="2">
        <f>AVERAGE(D54:D73)</f>
        <v>117.073104536535</v>
      </c>
      <c r="E74" t="s">
        <v>51</v>
      </c>
      <c r="H74" t="s">
        <v>128</v>
      </c>
      <c r="I74" s="55">
        <f>AVERAGE(D54:D63,D65:D66,D68:D70,D73)</f>
        <v>53.003791779293749</v>
      </c>
      <c r="J74" t="s">
        <v>48</v>
      </c>
    </row>
    <row r="75" spans="1:10">
      <c r="C75" t="s">
        <v>38</v>
      </c>
      <c r="D75" s="2">
        <f>STDEV(D54:D73)</f>
        <v>143.93518726021225</v>
      </c>
      <c r="H75" t="s">
        <v>100</v>
      </c>
      <c r="I75" s="55">
        <f>STDEV(D54:D63,D65:D66,D68:D70,D73)</f>
        <v>22.860654155005328</v>
      </c>
    </row>
    <row r="76" spans="1:10">
      <c r="D76" s="55"/>
      <c r="I76" s="55"/>
    </row>
    <row r="77" spans="1:10">
      <c r="D77" s="55"/>
    </row>
    <row r="79" spans="1:10">
      <c r="A79" t="s">
        <v>97</v>
      </c>
    </row>
    <row r="80" spans="1:10">
      <c r="A80" s="26" t="s">
        <v>98</v>
      </c>
      <c r="B80" s="26" t="s">
        <v>68</v>
      </c>
      <c r="C80" s="26" t="s">
        <v>25</v>
      </c>
      <c r="D80" s="6" t="s">
        <v>145</v>
      </c>
    </row>
    <row r="81" spans="1:5">
      <c r="A81" t="s">
        <v>23</v>
      </c>
      <c r="B81">
        <v>2</v>
      </c>
      <c r="C81">
        <v>8</v>
      </c>
      <c r="D81">
        <v>329</v>
      </c>
    </row>
    <row r="82" spans="1:5">
      <c r="A82" t="s">
        <v>99</v>
      </c>
      <c r="B82">
        <v>4</v>
      </c>
      <c r="C82">
        <v>8</v>
      </c>
      <c r="D82">
        <v>331</v>
      </c>
    </row>
    <row r="83" spans="1:5">
      <c r="A83" t="s">
        <v>23</v>
      </c>
      <c r="B83">
        <v>8</v>
      </c>
      <c r="C83">
        <v>4</v>
      </c>
      <c r="D83">
        <v>330</v>
      </c>
    </row>
    <row r="84" spans="1:5">
      <c r="A84" t="s">
        <v>21</v>
      </c>
      <c r="B84">
        <v>16</v>
      </c>
      <c r="C84">
        <v>8</v>
      </c>
      <c r="D84">
        <v>335</v>
      </c>
    </row>
    <row r="85" spans="1:5">
      <c r="A85" t="s">
        <v>21</v>
      </c>
      <c r="B85">
        <v>2</v>
      </c>
      <c r="C85">
        <v>8</v>
      </c>
      <c r="D85">
        <v>331</v>
      </c>
    </row>
    <row r="86" spans="1:5">
      <c r="A86" t="s">
        <v>21</v>
      </c>
      <c r="B86">
        <v>2</v>
      </c>
      <c r="C86">
        <v>8</v>
      </c>
      <c r="D86">
        <v>332</v>
      </c>
    </row>
    <row r="87" spans="1:5">
      <c r="A87" t="s">
        <v>21</v>
      </c>
      <c r="B87">
        <v>2</v>
      </c>
      <c r="C87">
        <v>8</v>
      </c>
      <c r="D87">
        <v>332</v>
      </c>
    </row>
    <row r="88" spans="1:5">
      <c r="A88" t="s">
        <v>21</v>
      </c>
      <c r="B88">
        <v>2</v>
      </c>
      <c r="C88">
        <v>8</v>
      </c>
      <c r="D88">
        <v>330</v>
      </c>
    </row>
    <row r="89" spans="1:5">
      <c r="A89" t="s">
        <v>21</v>
      </c>
      <c r="B89">
        <v>2</v>
      </c>
      <c r="C89">
        <v>8</v>
      </c>
      <c r="D89">
        <v>332</v>
      </c>
    </row>
    <row r="90" spans="1:5">
      <c r="A90" t="s">
        <v>21</v>
      </c>
      <c r="B90">
        <v>2</v>
      </c>
      <c r="C90">
        <v>8</v>
      </c>
      <c r="D90">
        <v>331</v>
      </c>
    </row>
    <row r="91" spans="1:5">
      <c r="A91" t="s">
        <v>21</v>
      </c>
      <c r="B91">
        <v>2</v>
      </c>
      <c r="C91">
        <v>8</v>
      </c>
      <c r="D91">
        <v>332</v>
      </c>
    </row>
    <row r="92" spans="1:5">
      <c r="A92" t="s">
        <v>21</v>
      </c>
      <c r="B92">
        <v>2</v>
      </c>
      <c r="C92">
        <v>8</v>
      </c>
      <c r="D92">
        <v>332</v>
      </c>
    </row>
    <row r="93" spans="1:5">
      <c r="A93" t="s">
        <v>21</v>
      </c>
      <c r="B93">
        <v>2</v>
      </c>
      <c r="C93">
        <v>8</v>
      </c>
      <c r="D93">
        <v>331</v>
      </c>
    </row>
    <row r="94" spans="1:5">
      <c r="A94" t="s">
        <v>21</v>
      </c>
      <c r="B94">
        <v>2</v>
      </c>
      <c r="C94">
        <v>8</v>
      </c>
      <c r="D94">
        <v>329</v>
      </c>
    </row>
    <row r="95" spans="1:5">
      <c r="D95">
        <f>AVERAGE(D81:D94)</f>
        <v>331.21428571428572</v>
      </c>
      <c r="E95" t="s">
        <v>50</v>
      </c>
    </row>
    <row r="96" spans="1:5">
      <c r="D96" s="55">
        <f>STDEV(D81:D94)</f>
        <v>1.5281246137528048</v>
      </c>
    </row>
    <row r="109" spans="8:8">
      <c r="H109" s="2"/>
    </row>
  </sheetData>
  <phoneticPr fontId="12" type="noConversion"/>
  <pageMargins left="0.75" right="0.75" top="1" bottom="1" header="0.5" footer="0.5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5"/>
  <sheetViews>
    <sheetView workbookViewId="0">
      <selection activeCell="J13" sqref="J13"/>
    </sheetView>
  </sheetViews>
  <sheetFormatPr baseColWidth="10" defaultRowHeight="13"/>
  <cols>
    <col min="1" max="1" width="8" customWidth="1"/>
    <col min="2" max="2" width="8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82</v>
      </c>
    </row>
    <row r="2" spans="1:14">
      <c r="A2" s="30" t="s">
        <v>83</v>
      </c>
    </row>
    <row r="3" spans="1:14">
      <c r="A3" t="s">
        <v>84</v>
      </c>
    </row>
    <row r="5" spans="1:14" s="28" customFormat="1" ht="39" customHeight="1">
      <c r="A5" s="29" t="s">
        <v>30</v>
      </c>
      <c r="B5" s="29" t="s">
        <v>32</v>
      </c>
      <c r="C5" s="29" t="s">
        <v>33</v>
      </c>
      <c r="D5" s="29" t="s">
        <v>34</v>
      </c>
      <c r="E5" s="29" t="s">
        <v>113</v>
      </c>
      <c r="F5" s="29" t="s">
        <v>31</v>
      </c>
      <c r="G5" s="29" t="s">
        <v>35</v>
      </c>
      <c r="H5" s="29" t="s">
        <v>12</v>
      </c>
      <c r="I5" s="29" t="s">
        <v>11</v>
      </c>
      <c r="J5" s="29" t="s">
        <v>39</v>
      </c>
      <c r="K5" s="28" t="s">
        <v>85</v>
      </c>
      <c r="L5" s="28" t="s">
        <v>86</v>
      </c>
      <c r="M5" s="28" t="s">
        <v>87</v>
      </c>
    </row>
    <row r="6" spans="1:14">
      <c r="A6" t="s">
        <v>81</v>
      </c>
      <c r="B6">
        <v>8</v>
      </c>
      <c r="C6" t="s">
        <v>36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81</v>
      </c>
      <c r="B7">
        <v>8</v>
      </c>
      <c r="C7" t="s">
        <v>13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81</v>
      </c>
      <c r="B8" s="31">
        <v>16</v>
      </c>
      <c r="C8" t="s">
        <v>36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81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81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63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63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81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142</v>
      </c>
    </row>
    <row r="14" spans="1:14" ht="39">
      <c r="A14" t="s">
        <v>81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143</v>
      </c>
    </row>
    <row r="15" spans="1:14" ht="39">
      <c r="A15" t="s">
        <v>81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144</v>
      </c>
    </row>
    <row r="16" spans="1:14" ht="39">
      <c r="A16" t="s">
        <v>81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91</v>
      </c>
    </row>
    <row r="17" spans="1:13">
      <c r="A17" t="s">
        <v>63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63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63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  <row r="25" spans="1:13">
      <c r="A25" s="28" t="s">
        <v>85</v>
      </c>
      <c r="B25" s="28" t="s">
        <v>86</v>
      </c>
      <c r="C25" s="28" t="s">
        <v>87</v>
      </c>
    </row>
  </sheetData>
  <sheetCalcPr fullCalcOnLoad="1"/>
  <phoneticPr fontId="1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79"/>
  <sheetViews>
    <sheetView tabSelected="1" topLeftCell="A38" workbookViewId="0">
      <selection activeCell="O69" sqref="O69"/>
    </sheetView>
  </sheetViews>
  <sheetFormatPr baseColWidth="10" defaultRowHeight="13"/>
  <cols>
    <col min="1" max="1" width="15.7109375" customWidth="1"/>
    <col min="10" max="10" width="13.7109375" bestFit="1" customWidth="1"/>
  </cols>
  <sheetData>
    <row r="1" spans="1:10">
      <c r="A1" s="56" t="s">
        <v>56</v>
      </c>
    </row>
    <row r="2" spans="1:10">
      <c r="A2" t="s">
        <v>122</v>
      </c>
    </row>
    <row r="3" spans="1:10">
      <c r="A3" t="s">
        <v>35</v>
      </c>
      <c r="B3">
        <v>8</v>
      </c>
    </row>
    <row r="4" spans="1:10">
      <c r="A4" t="s">
        <v>55</v>
      </c>
      <c r="B4">
        <v>8</v>
      </c>
    </row>
    <row r="8" spans="1:10" s="58" customFormat="1" ht="39">
      <c r="A8" s="29" t="s">
        <v>30</v>
      </c>
      <c r="B8" s="29" t="s">
        <v>126</v>
      </c>
      <c r="C8" s="29" t="s">
        <v>90</v>
      </c>
      <c r="D8" s="29" t="s">
        <v>31</v>
      </c>
      <c r="E8" s="29" t="s">
        <v>53</v>
      </c>
      <c r="F8" s="29" t="s">
        <v>54</v>
      </c>
      <c r="G8" s="57" t="s">
        <v>123</v>
      </c>
      <c r="H8" s="57" t="s">
        <v>124</v>
      </c>
      <c r="I8" s="57" t="s">
        <v>125</v>
      </c>
      <c r="J8" s="57" t="s">
        <v>57</v>
      </c>
    </row>
    <row r="9" spans="1:10" s="61" customFormat="1">
      <c r="A9" s="62" t="s">
        <v>108</v>
      </c>
      <c r="B9" s="63">
        <v>0</v>
      </c>
      <c r="C9" s="63">
        <v>0</v>
      </c>
      <c r="D9" s="63">
        <v>0</v>
      </c>
      <c r="E9" s="62" t="s">
        <v>108</v>
      </c>
      <c r="F9" s="63">
        <v>0</v>
      </c>
      <c r="G9" s="61">
        <v>0</v>
      </c>
      <c r="H9" s="61">
        <v>8</v>
      </c>
      <c r="I9" s="61">
        <v>0</v>
      </c>
      <c r="J9" s="51">
        <v>2850.00774598</v>
      </c>
    </row>
    <row r="10" spans="1:10" s="61" customFormat="1">
      <c r="A10" s="62" t="s">
        <v>108</v>
      </c>
      <c r="B10" s="63">
        <v>0</v>
      </c>
      <c r="C10" s="63">
        <v>0</v>
      </c>
      <c r="D10" s="63">
        <v>0</v>
      </c>
      <c r="E10" s="62" t="s">
        <v>108</v>
      </c>
      <c r="F10" s="63">
        <v>0</v>
      </c>
      <c r="G10" s="61">
        <v>0</v>
      </c>
      <c r="H10" s="61">
        <v>8</v>
      </c>
      <c r="I10" s="61">
        <v>0</v>
      </c>
      <c r="J10" s="51">
        <v>2850.0109458000002</v>
      </c>
    </row>
    <row r="11" spans="1:10" s="61" customFormat="1">
      <c r="A11" s="62" t="s">
        <v>108</v>
      </c>
      <c r="B11" s="63">
        <v>0</v>
      </c>
      <c r="C11" s="63">
        <v>0</v>
      </c>
      <c r="D11" s="63">
        <v>0</v>
      </c>
      <c r="E11" s="62" t="s">
        <v>108</v>
      </c>
      <c r="F11" s="63">
        <v>0</v>
      </c>
      <c r="G11" s="61">
        <v>0</v>
      </c>
      <c r="H11" s="61">
        <v>8</v>
      </c>
      <c r="I11" s="61">
        <v>0</v>
      </c>
      <c r="J11" s="51">
        <v>2852.47939301</v>
      </c>
    </row>
    <row r="12" spans="1:10" s="61" customFormat="1">
      <c r="A12" s="62" t="s">
        <v>108</v>
      </c>
      <c r="B12" s="63">
        <v>0</v>
      </c>
      <c r="C12" s="63">
        <v>0</v>
      </c>
      <c r="D12" s="63">
        <v>0</v>
      </c>
      <c r="E12" s="62" t="s">
        <v>108</v>
      </c>
      <c r="F12" s="63">
        <v>0</v>
      </c>
      <c r="G12" s="61">
        <v>0</v>
      </c>
      <c r="H12" s="61">
        <v>8</v>
      </c>
      <c r="I12" s="61">
        <v>0</v>
      </c>
      <c r="J12" s="51">
        <v>2860.1625001399998</v>
      </c>
    </row>
    <row r="13" spans="1:10" s="61" customFormat="1">
      <c r="A13" s="64" t="s">
        <v>61</v>
      </c>
      <c r="B13" s="65">
        <v>0</v>
      </c>
      <c r="C13" s="65">
        <v>0</v>
      </c>
      <c r="D13" s="65">
        <v>0</v>
      </c>
      <c r="E13" s="64" t="s">
        <v>61</v>
      </c>
      <c r="F13" s="65">
        <v>0</v>
      </c>
      <c r="G13" s="58">
        <v>0</v>
      </c>
      <c r="H13" s="58">
        <v>8</v>
      </c>
      <c r="I13" s="58">
        <v>0</v>
      </c>
      <c r="J13" s="51">
        <v>2860.0400941399998</v>
      </c>
    </row>
    <row r="14" spans="1:10" s="58" customFormat="1">
      <c r="A14" t="s">
        <v>23</v>
      </c>
      <c r="B14">
        <v>8</v>
      </c>
      <c r="C14">
        <v>4</v>
      </c>
      <c r="D14">
        <v>8</v>
      </c>
      <c r="E14" t="s">
        <v>62</v>
      </c>
      <c r="F14">
        <v>0</v>
      </c>
      <c r="G14">
        <v>6</v>
      </c>
      <c r="H14">
        <v>2</v>
      </c>
      <c r="I14" s="60">
        <v>0</v>
      </c>
      <c r="J14" s="51">
        <v>1051.7398700700001</v>
      </c>
    </row>
    <row r="15" spans="1:10" s="58" customFormat="1">
      <c r="A15" t="s">
        <v>23</v>
      </c>
      <c r="B15">
        <v>8</v>
      </c>
      <c r="C15">
        <v>4</v>
      </c>
      <c r="D15">
        <v>8</v>
      </c>
      <c r="E15" t="s">
        <v>62</v>
      </c>
      <c r="F15">
        <v>0</v>
      </c>
      <c r="G15">
        <v>6</v>
      </c>
      <c r="H15">
        <v>2</v>
      </c>
      <c r="I15" s="60">
        <v>0</v>
      </c>
      <c r="J15" s="51">
        <v>996.53977489500005</v>
      </c>
    </row>
    <row r="16" spans="1:10" s="58" customFormat="1">
      <c r="A16" t="s">
        <v>23</v>
      </c>
      <c r="B16">
        <v>8</v>
      </c>
      <c r="C16">
        <v>4</v>
      </c>
      <c r="D16">
        <v>8</v>
      </c>
      <c r="E16" t="s">
        <v>62</v>
      </c>
      <c r="F16">
        <v>0</v>
      </c>
      <c r="G16">
        <v>6</v>
      </c>
      <c r="H16">
        <v>2</v>
      </c>
      <c r="I16" s="60">
        <v>0</v>
      </c>
      <c r="J16" s="51">
        <v>996.79997301100002</v>
      </c>
    </row>
    <row r="17" spans="1:10" s="58" customFormat="1">
      <c r="A17" t="s">
        <v>127</v>
      </c>
      <c r="B17">
        <v>8</v>
      </c>
      <c r="C17">
        <v>4</v>
      </c>
      <c r="D17">
        <v>8</v>
      </c>
      <c r="E17" t="s">
        <v>61</v>
      </c>
      <c r="F17">
        <v>0</v>
      </c>
      <c r="G17">
        <v>6</v>
      </c>
      <c r="H17">
        <v>2</v>
      </c>
      <c r="I17" s="58">
        <v>0</v>
      </c>
      <c r="J17" s="51">
        <v>995.95172786700005</v>
      </c>
    </row>
    <row r="18" spans="1:10" s="58" customFormat="1">
      <c r="A18" t="s">
        <v>23</v>
      </c>
      <c r="B18">
        <v>8</v>
      </c>
      <c r="C18">
        <v>4</v>
      </c>
      <c r="D18">
        <v>8</v>
      </c>
      <c r="E18" t="s">
        <v>62</v>
      </c>
      <c r="F18">
        <v>0</v>
      </c>
      <c r="G18">
        <v>6</v>
      </c>
      <c r="H18">
        <v>2</v>
      </c>
      <c r="I18" s="60">
        <v>0</v>
      </c>
      <c r="J18" s="51">
        <v>1013.144804</v>
      </c>
    </row>
    <row r="19" spans="1:10" s="58" customFormat="1">
      <c r="A19" t="s">
        <v>23</v>
      </c>
      <c r="B19">
        <v>8</v>
      </c>
      <c r="C19">
        <v>4</v>
      </c>
      <c r="D19">
        <v>8</v>
      </c>
      <c r="E19" t="s">
        <v>62</v>
      </c>
      <c r="F19">
        <v>0</v>
      </c>
      <c r="G19">
        <v>6</v>
      </c>
      <c r="H19">
        <v>2</v>
      </c>
      <c r="I19" s="60">
        <v>0</v>
      </c>
      <c r="J19" s="51">
        <v>995.86044812199998</v>
      </c>
    </row>
    <row r="20" spans="1:10">
      <c r="A20" t="s">
        <v>52</v>
      </c>
      <c r="B20">
        <v>0</v>
      </c>
      <c r="C20">
        <v>0</v>
      </c>
      <c r="D20">
        <f>C20*2</f>
        <v>0</v>
      </c>
      <c r="E20" t="s">
        <v>23</v>
      </c>
      <c r="F20">
        <v>8</v>
      </c>
      <c r="G20">
        <v>0</v>
      </c>
      <c r="H20">
        <v>0</v>
      </c>
      <c r="I20">
        <v>8</v>
      </c>
      <c r="J20" s="55">
        <v>1050.4892129899999</v>
      </c>
    </row>
    <row r="21" spans="1:10">
      <c r="A21" t="s">
        <v>52</v>
      </c>
      <c r="B21">
        <v>0</v>
      </c>
      <c r="C21">
        <v>0</v>
      </c>
      <c r="D21">
        <f t="shared" ref="D21:D25" si="0">C21*2</f>
        <v>0</v>
      </c>
      <c r="E21" t="s">
        <v>23</v>
      </c>
      <c r="F21">
        <v>8</v>
      </c>
      <c r="G21">
        <v>0</v>
      </c>
      <c r="H21">
        <v>0</v>
      </c>
      <c r="I21">
        <v>8</v>
      </c>
      <c r="J21" s="55">
        <v>1040.42276812</v>
      </c>
    </row>
    <row r="22" spans="1:10">
      <c r="A22" t="s">
        <v>52</v>
      </c>
      <c r="B22">
        <v>0</v>
      </c>
      <c r="C22">
        <v>0</v>
      </c>
      <c r="D22">
        <f t="shared" si="0"/>
        <v>0</v>
      </c>
      <c r="E22" t="s">
        <v>23</v>
      </c>
      <c r="F22">
        <v>8</v>
      </c>
      <c r="G22">
        <v>0</v>
      </c>
      <c r="H22">
        <v>0</v>
      </c>
      <c r="I22">
        <v>8</v>
      </c>
      <c r="J22" s="55">
        <v>1462.47329092</v>
      </c>
    </row>
    <row r="23" spans="1:10">
      <c r="A23" t="s">
        <v>52</v>
      </c>
      <c r="B23">
        <v>0</v>
      </c>
      <c r="C23">
        <v>0</v>
      </c>
      <c r="D23">
        <f t="shared" si="0"/>
        <v>0</v>
      </c>
      <c r="E23" t="s">
        <v>23</v>
      </c>
      <c r="F23">
        <v>8</v>
      </c>
      <c r="G23">
        <v>0</v>
      </c>
      <c r="H23">
        <v>0</v>
      </c>
      <c r="I23">
        <v>8</v>
      </c>
      <c r="J23" s="55">
        <v>1070.3956189200001</v>
      </c>
    </row>
    <row r="24" spans="1:10">
      <c r="A24" t="s">
        <v>52</v>
      </c>
      <c r="B24">
        <v>0</v>
      </c>
      <c r="C24">
        <v>0</v>
      </c>
      <c r="D24">
        <f t="shared" si="0"/>
        <v>0</v>
      </c>
      <c r="E24" t="s">
        <v>23</v>
      </c>
      <c r="F24">
        <v>8</v>
      </c>
      <c r="G24">
        <v>0</v>
      </c>
      <c r="H24">
        <v>0</v>
      </c>
      <c r="I24">
        <v>8</v>
      </c>
      <c r="J24" s="55">
        <v>1070.4035170100001</v>
      </c>
    </row>
    <row r="25" spans="1:10">
      <c r="A25" t="s">
        <v>52</v>
      </c>
      <c r="B25">
        <v>0</v>
      </c>
      <c r="C25">
        <v>0</v>
      </c>
      <c r="D25">
        <f t="shared" si="0"/>
        <v>0</v>
      </c>
      <c r="E25" t="s">
        <v>23</v>
      </c>
      <c r="F25">
        <v>8</v>
      </c>
      <c r="G25">
        <v>0</v>
      </c>
      <c r="H25">
        <v>0</v>
      </c>
      <c r="I25">
        <v>8</v>
      </c>
      <c r="J25" s="55">
        <v>1070.3900320499999</v>
      </c>
    </row>
    <row r="26" spans="1:10">
      <c r="A26" t="s">
        <v>52</v>
      </c>
      <c r="B26">
        <v>0</v>
      </c>
      <c r="C26">
        <v>4</v>
      </c>
      <c r="D26">
        <f>C26*2</f>
        <v>8</v>
      </c>
      <c r="E26" t="s">
        <v>23</v>
      </c>
      <c r="F26">
        <v>8</v>
      </c>
      <c r="G26">
        <v>0</v>
      </c>
      <c r="H26">
        <v>2</v>
      </c>
      <c r="I26">
        <v>6</v>
      </c>
      <c r="J26" s="55">
        <v>990.53072500200005</v>
      </c>
    </row>
    <row r="27" spans="1:10">
      <c r="A27" t="s">
        <v>58</v>
      </c>
      <c r="B27">
        <v>8</v>
      </c>
      <c r="C27">
        <v>0</v>
      </c>
      <c r="D27">
        <f t="shared" ref="D27:D48" si="1">C27*2</f>
        <v>0</v>
      </c>
      <c r="E27" s="59" t="s">
        <v>45</v>
      </c>
      <c r="F27">
        <v>0</v>
      </c>
      <c r="G27">
        <v>8</v>
      </c>
      <c r="H27">
        <v>0</v>
      </c>
      <c r="I27">
        <v>0</v>
      </c>
      <c r="J27" s="55">
        <v>1027.9399099300001</v>
      </c>
    </row>
    <row r="28" spans="1:10">
      <c r="A28" t="s">
        <v>58</v>
      </c>
      <c r="B28">
        <v>8</v>
      </c>
      <c r="C28">
        <v>0</v>
      </c>
      <c r="D28">
        <f t="shared" si="1"/>
        <v>0</v>
      </c>
      <c r="E28" s="59" t="s">
        <v>45</v>
      </c>
      <c r="F28">
        <v>0</v>
      </c>
      <c r="G28">
        <v>8</v>
      </c>
      <c r="H28">
        <v>0</v>
      </c>
      <c r="I28">
        <v>0</v>
      </c>
      <c r="J28" s="55">
        <v>1047.54509687</v>
      </c>
    </row>
    <row r="29" spans="1:10">
      <c r="A29" t="s">
        <v>58</v>
      </c>
      <c r="B29">
        <v>8</v>
      </c>
      <c r="C29">
        <v>0</v>
      </c>
      <c r="D29">
        <f t="shared" si="1"/>
        <v>0</v>
      </c>
      <c r="E29" s="59" t="s">
        <v>45</v>
      </c>
      <c r="F29">
        <v>0</v>
      </c>
      <c r="G29">
        <v>8</v>
      </c>
      <c r="H29">
        <v>0</v>
      </c>
      <c r="I29">
        <v>0</v>
      </c>
      <c r="J29" s="55">
        <v>1120.1365640199999</v>
      </c>
    </row>
    <row r="30" spans="1:10">
      <c r="A30" t="s">
        <v>58</v>
      </c>
      <c r="B30">
        <v>8</v>
      </c>
      <c r="C30">
        <v>0</v>
      </c>
      <c r="D30">
        <f t="shared" si="1"/>
        <v>0</v>
      </c>
      <c r="E30" s="59" t="s">
        <v>45</v>
      </c>
      <c r="F30">
        <v>0</v>
      </c>
      <c r="G30">
        <v>8</v>
      </c>
      <c r="H30">
        <v>0</v>
      </c>
      <c r="I30">
        <v>0</v>
      </c>
      <c r="J30" s="55">
        <v>1028.1918029799999</v>
      </c>
    </row>
    <row r="31" spans="1:10">
      <c r="A31" t="s">
        <v>58</v>
      </c>
      <c r="B31">
        <v>8</v>
      </c>
      <c r="C31">
        <v>0</v>
      </c>
      <c r="D31">
        <f t="shared" si="1"/>
        <v>0</v>
      </c>
      <c r="E31" s="59" t="s">
        <v>45</v>
      </c>
      <c r="F31">
        <v>0</v>
      </c>
      <c r="G31">
        <v>8</v>
      </c>
      <c r="H31">
        <v>0</v>
      </c>
      <c r="I31">
        <v>0</v>
      </c>
      <c r="J31" s="55">
        <v>1046.0163061600001</v>
      </c>
    </row>
    <row r="32" spans="1:10">
      <c r="A32" t="s">
        <v>58</v>
      </c>
      <c r="B32">
        <v>8</v>
      </c>
      <c r="C32">
        <v>0</v>
      </c>
      <c r="D32">
        <f t="shared" si="1"/>
        <v>0</v>
      </c>
      <c r="E32" s="59" t="s">
        <v>45</v>
      </c>
      <c r="F32">
        <v>0</v>
      </c>
      <c r="G32">
        <v>8</v>
      </c>
      <c r="H32">
        <v>0</v>
      </c>
      <c r="I32">
        <v>0</v>
      </c>
      <c r="J32" s="55">
        <v>1193.76627803</v>
      </c>
    </row>
    <row r="33" spans="1:10">
      <c r="A33" t="s">
        <v>58</v>
      </c>
      <c r="B33">
        <v>8</v>
      </c>
      <c r="C33">
        <v>4</v>
      </c>
      <c r="D33">
        <f t="shared" si="1"/>
        <v>8</v>
      </c>
      <c r="E33" t="s">
        <v>59</v>
      </c>
      <c r="F33">
        <v>16</v>
      </c>
      <c r="G33">
        <v>2</v>
      </c>
      <c r="H33">
        <v>2</v>
      </c>
      <c r="I33">
        <v>4</v>
      </c>
      <c r="J33" s="55">
        <v>985.09084010100003</v>
      </c>
    </row>
    <row r="34" spans="1:10">
      <c r="A34" t="s">
        <v>58</v>
      </c>
      <c r="B34">
        <v>8</v>
      </c>
      <c r="C34">
        <v>4</v>
      </c>
      <c r="D34">
        <f t="shared" si="1"/>
        <v>8</v>
      </c>
      <c r="E34" t="s">
        <v>60</v>
      </c>
      <c r="F34">
        <v>8</v>
      </c>
      <c r="G34">
        <v>4</v>
      </c>
      <c r="H34">
        <v>1</v>
      </c>
      <c r="I34">
        <v>3</v>
      </c>
      <c r="J34" s="55">
        <v>692.35480594600006</v>
      </c>
    </row>
    <row r="35" spans="1:10">
      <c r="A35" t="s">
        <v>58</v>
      </c>
      <c r="B35">
        <v>8</v>
      </c>
      <c r="C35">
        <v>4</v>
      </c>
      <c r="D35">
        <f t="shared" si="1"/>
        <v>8</v>
      </c>
      <c r="E35" t="s">
        <v>60</v>
      </c>
      <c r="F35">
        <v>8</v>
      </c>
      <c r="G35">
        <v>4</v>
      </c>
      <c r="H35">
        <v>1</v>
      </c>
      <c r="I35">
        <v>3</v>
      </c>
      <c r="J35" s="55">
        <v>677.63002896299997</v>
      </c>
    </row>
    <row r="36" spans="1:10">
      <c r="A36" t="s">
        <v>58</v>
      </c>
      <c r="B36">
        <v>8</v>
      </c>
      <c r="C36">
        <v>4</v>
      </c>
      <c r="D36">
        <f t="shared" si="1"/>
        <v>8</v>
      </c>
      <c r="E36" t="s">
        <v>60</v>
      </c>
      <c r="F36">
        <v>8</v>
      </c>
      <c r="G36">
        <v>4</v>
      </c>
      <c r="H36">
        <v>1</v>
      </c>
      <c r="I36">
        <v>3</v>
      </c>
      <c r="J36" s="55">
        <v>736.197400808</v>
      </c>
    </row>
    <row r="37" spans="1:10">
      <c r="A37" t="s">
        <v>58</v>
      </c>
      <c r="B37">
        <v>8</v>
      </c>
      <c r="C37">
        <v>4</v>
      </c>
      <c r="D37">
        <f t="shared" si="1"/>
        <v>8</v>
      </c>
      <c r="E37" t="s">
        <v>60</v>
      </c>
      <c r="F37">
        <v>8</v>
      </c>
      <c r="G37">
        <v>4</v>
      </c>
      <c r="H37">
        <v>1</v>
      </c>
      <c r="I37">
        <v>3</v>
      </c>
      <c r="J37" s="55">
        <v>691.674695015</v>
      </c>
    </row>
    <row r="38" spans="1:10">
      <c r="A38" t="s">
        <v>58</v>
      </c>
      <c r="B38">
        <v>8</v>
      </c>
      <c r="C38">
        <v>4</v>
      </c>
      <c r="D38">
        <f t="shared" si="1"/>
        <v>8</v>
      </c>
      <c r="E38" t="s">
        <v>60</v>
      </c>
      <c r="F38">
        <v>8</v>
      </c>
      <c r="G38">
        <v>4</v>
      </c>
      <c r="H38">
        <v>1</v>
      </c>
      <c r="I38">
        <v>3</v>
      </c>
      <c r="J38" s="55">
        <v>691.32184195499997</v>
      </c>
    </row>
    <row r="39" spans="1:10">
      <c r="A39" t="s">
        <v>58</v>
      </c>
      <c r="B39">
        <v>8</v>
      </c>
      <c r="C39">
        <v>4</v>
      </c>
      <c r="D39">
        <f t="shared" si="1"/>
        <v>8</v>
      </c>
      <c r="E39" t="s">
        <v>60</v>
      </c>
      <c r="F39">
        <v>8</v>
      </c>
      <c r="G39">
        <v>4</v>
      </c>
      <c r="H39">
        <v>1</v>
      </c>
      <c r="I39">
        <v>3</v>
      </c>
      <c r="J39" s="55">
        <v>662.85133695599995</v>
      </c>
    </row>
    <row r="40" spans="1:10">
      <c r="A40" t="s">
        <v>58</v>
      </c>
      <c r="B40">
        <v>8</v>
      </c>
      <c r="C40">
        <v>4</v>
      </c>
      <c r="D40">
        <f t="shared" si="1"/>
        <v>8</v>
      </c>
      <c r="E40" t="s">
        <v>60</v>
      </c>
      <c r="F40">
        <v>8</v>
      </c>
      <c r="G40">
        <v>4</v>
      </c>
      <c r="H40">
        <v>1</v>
      </c>
      <c r="I40">
        <v>3</v>
      </c>
      <c r="J40" s="55">
        <v>677.42435908300001</v>
      </c>
    </row>
    <row r="41" spans="1:10">
      <c r="A41" t="s">
        <v>58</v>
      </c>
      <c r="B41">
        <v>8</v>
      </c>
      <c r="C41">
        <v>4</v>
      </c>
      <c r="D41">
        <f t="shared" si="1"/>
        <v>8</v>
      </c>
      <c r="E41" t="s">
        <v>60</v>
      </c>
      <c r="F41">
        <v>8</v>
      </c>
      <c r="G41">
        <v>4</v>
      </c>
      <c r="H41">
        <v>1</v>
      </c>
      <c r="I41">
        <v>3</v>
      </c>
      <c r="J41" s="55">
        <v>676.69090104099996</v>
      </c>
    </row>
    <row r="42" spans="1:10">
      <c r="A42" t="s">
        <v>58</v>
      </c>
      <c r="B42">
        <v>8</v>
      </c>
      <c r="C42">
        <v>4</v>
      </c>
      <c r="D42">
        <f t="shared" si="1"/>
        <v>8</v>
      </c>
      <c r="E42" t="s">
        <v>60</v>
      </c>
      <c r="F42">
        <v>8</v>
      </c>
      <c r="G42">
        <v>4</v>
      </c>
      <c r="H42">
        <v>1</v>
      </c>
      <c r="I42">
        <v>3</v>
      </c>
      <c r="J42" s="55">
        <v>691.62961697599997</v>
      </c>
    </row>
    <row r="43" spans="1:10">
      <c r="A43" t="s">
        <v>58</v>
      </c>
      <c r="B43">
        <v>8</v>
      </c>
      <c r="C43">
        <v>4</v>
      </c>
      <c r="D43">
        <f t="shared" si="1"/>
        <v>8</v>
      </c>
      <c r="E43" t="s">
        <v>60</v>
      </c>
      <c r="F43">
        <v>8</v>
      </c>
      <c r="G43">
        <v>4</v>
      </c>
      <c r="H43">
        <v>0</v>
      </c>
      <c r="I43">
        <v>4</v>
      </c>
      <c r="J43" s="55">
        <v>543.97266197199997</v>
      </c>
    </row>
    <row r="44" spans="1:10">
      <c r="A44" t="s">
        <v>58</v>
      </c>
      <c r="B44">
        <v>8</v>
      </c>
      <c r="C44">
        <v>4</v>
      </c>
      <c r="D44">
        <f t="shared" si="1"/>
        <v>8</v>
      </c>
      <c r="E44" t="s">
        <v>60</v>
      </c>
      <c r="F44">
        <v>8</v>
      </c>
      <c r="G44">
        <v>4</v>
      </c>
      <c r="H44">
        <v>0</v>
      </c>
      <c r="I44">
        <v>4</v>
      </c>
      <c r="J44" s="55">
        <v>866.94245719900005</v>
      </c>
    </row>
    <row r="45" spans="1:10">
      <c r="A45" t="s">
        <v>58</v>
      </c>
      <c r="B45">
        <v>8</v>
      </c>
      <c r="C45">
        <v>4</v>
      </c>
      <c r="D45">
        <f t="shared" si="1"/>
        <v>8</v>
      </c>
      <c r="E45" t="s">
        <v>60</v>
      </c>
      <c r="F45">
        <v>8</v>
      </c>
      <c r="G45">
        <v>4</v>
      </c>
      <c r="H45">
        <v>0</v>
      </c>
      <c r="I45">
        <v>4</v>
      </c>
      <c r="J45" s="55">
        <v>529.44632291799996</v>
      </c>
    </row>
    <row r="46" spans="1:10">
      <c r="A46" t="s">
        <v>58</v>
      </c>
      <c r="B46">
        <v>8</v>
      </c>
      <c r="C46">
        <v>4</v>
      </c>
      <c r="D46">
        <f t="shared" si="1"/>
        <v>8</v>
      </c>
      <c r="E46" t="s">
        <v>60</v>
      </c>
      <c r="F46">
        <v>8</v>
      </c>
      <c r="G46">
        <v>4</v>
      </c>
      <c r="H46">
        <v>0</v>
      </c>
      <c r="I46">
        <v>4</v>
      </c>
      <c r="J46" s="55">
        <v>543.98205781000001</v>
      </c>
    </row>
    <row r="47" spans="1:10">
      <c r="A47" t="s">
        <v>58</v>
      </c>
      <c r="B47">
        <v>8</v>
      </c>
      <c r="C47">
        <v>4</v>
      </c>
      <c r="D47">
        <f t="shared" si="1"/>
        <v>8</v>
      </c>
      <c r="E47" t="s">
        <v>60</v>
      </c>
      <c r="F47">
        <v>8</v>
      </c>
      <c r="G47">
        <v>4</v>
      </c>
      <c r="H47">
        <v>0</v>
      </c>
      <c r="I47">
        <v>4</v>
      </c>
      <c r="J47" s="55">
        <v>676.056340933</v>
      </c>
    </row>
    <row r="48" spans="1:10">
      <c r="A48" t="s">
        <v>58</v>
      </c>
      <c r="B48">
        <v>8</v>
      </c>
      <c r="C48">
        <v>4</v>
      </c>
      <c r="D48">
        <f t="shared" si="1"/>
        <v>8</v>
      </c>
      <c r="E48" t="s">
        <v>60</v>
      </c>
      <c r="F48">
        <v>8</v>
      </c>
      <c r="G48">
        <v>4</v>
      </c>
      <c r="H48">
        <v>0</v>
      </c>
      <c r="I48">
        <v>4</v>
      </c>
      <c r="J48" s="55">
        <v>735.39046001400004</v>
      </c>
    </row>
    <row r="73" spans="1:3">
      <c r="B73" t="s">
        <v>46</v>
      </c>
      <c r="C73" t="s">
        <v>47</v>
      </c>
    </row>
    <row r="74" spans="1:3">
      <c r="A74" t="s">
        <v>16</v>
      </c>
      <c r="B74" s="55">
        <f>AVERAGE(J9:J13)</f>
        <v>2854.5401358139998</v>
      </c>
      <c r="C74">
        <f>STDEV(J9:J13)</f>
        <v>5.1759854834226253</v>
      </c>
    </row>
    <row r="75" spans="1:3">
      <c r="A75" s="58" t="s">
        <v>14</v>
      </c>
      <c r="B75" s="55">
        <f>J27</f>
        <v>1027.9399099300001</v>
      </c>
      <c r="C75">
        <f>STDEV(J27:J32)</f>
        <v>66.500248816330156</v>
      </c>
    </row>
    <row r="76" spans="1:3">
      <c r="A76" t="s">
        <v>17</v>
      </c>
      <c r="B76" s="55">
        <f>AVERAGE(J20:J25)</f>
        <v>1127.4290733349999</v>
      </c>
      <c r="C76">
        <f>STDEV(J20:J25)</f>
        <v>164.62238500375017</v>
      </c>
    </row>
    <row r="77" spans="1:3" ht="39">
      <c r="A77" s="52" t="s">
        <v>18</v>
      </c>
      <c r="B77" s="55">
        <f>AVERAGE(J14:J19)</f>
        <v>1008.3394329941667</v>
      </c>
      <c r="C77">
        <f>STDEV(J14:J19)</f>
        <v>22.308119143463191</v>
      </c>
    </row>
    <row r="78" spans="1:3" ht="39">
      <c r="A78" s="52" t="s">
        <v>19</v>
      </c>
      <c r="B78" s="55">
        <f>AVERAGE(J43:J46)</f>
        <v>621.08587497474991</v>
      </c>
      <c r="C78">
        <f>STDEV(J43:J46)</f>
        <v>164.04746545348206</v>
      </c>
    </row>
    <row r="79" spans="1:3" ht="39">
      <c r="A79" s="52" t="s">
        <v>15</v>
      </c>
      <c r="B79" s="55">
        <f>AVERAGE(J34:J42)</f>
        <v>688.64166519366654</v>
      </c>
      <c r="C79" s="55">
        <f>STDEV(J34:J42)</f>
        <v>20.480758532664797</v>
      </c>
    </row>
  </sheetData>
  <phoneticPr fontId="12" type="noConversion"/>
  <pageMargins left="0.75" right="0.75" top="1" bottom="1" header="0.5" footer="0.5"/>
  <ignoredErrors>
    <ignoredError sqref="B79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6"/>
  <sheetViews>
    <sheetView workbookViewId="0">
      <selection activeCell="G43" sqref="G43"/>
    </sheetView>
  </sheetViews>
  <sheetFormatPr baseColWidth="10" defaultRowHeight="13"/>
  <cols>
    <col min="3" max="3" width="14" customWidth="1"/>
  </cols>
  <sheetData>
    <row r="1" spans="1:12">
      <c r="A1" s="53" t="s">
        <v>10</v>
      </c>
    </row>
    <row r="2" spans="1:12">
      <c r="A2" t="s">
        <v>9</v>
      </c>
    </row>
    <row r="5" spans="1:12" s="54" customFormat="1" ht="39">
      <c r="A5" s="54" t="s">
        <v>92</v>
      </c>
      <c r="B5" s="54" t="s">
        <v>93</v>
      </c>
      <c r="C5" s="54" t="s">
        <v>0</v>
      </c>
      <c r="D5" s="54" t="s">
        <v>1</v>
      </c>
      <c r="E5" s="54" t="s">
        <v>2</v>
      </c>
      <c r="F5" s="54" t="s">
        <v>3</v>
      </c>
      <c r="G5" s="54" t="s">
        <v>5</v>
      </c>
      <c r="H5" s="54" t="s">
        <v>4</v>
      </c>
      <c r="I5" s="54" t="s">
        <v>6</v>
      </c>
      <c r="J5" s="54" t="s">
        <v>7</v>
      </c>
      <c r="K5" s="54" t="s">
        <v>8</v>
      </c>
      <c r="L5" s="54" t="s">
        <v>26</v>
      </c>
    </row>
    <row r="6" spans="1:12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  <c r="L6" t="s">
        <v>27</v>
      </c>
    </row>
    <row r="7" spans="1:12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2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6" si="0">G8/60</f>
        <v>7.8230599681499999</v>
      </c>
      <c r="I8">
        <v>0</v>
      </c>
      <c r="J8">
        <v>8</v>
      </c>
      <c r="K8">
        <v>0</v>
      </c>
    </row>
    <row r="9" spans="1:12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  <c r="L9" t="s">
        <v>27</v>
      </c>
    </row>
    <row r="10" spans="1:12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  <c r="L10" t="s">
        <v>27</v>
      </c>
    </row>
    <row r="11" spans="1:12">
      <c r="A11">
        <v>6</v>
      </c>
      <c r="B11">
        <v>8</v>
      </c>
      <c r="C11">
        <v>45</v>
      </c>
      <c r="D11">
        <v>4</v>
      </c>
      <c r="E11">
        <v>3</v>
      </c>
      <c r="F11">
        <v>4</v>
      </c>
      <c r="G11" s="55">
        <v>449.04572892200002</v>
      </c>
      <c r="H11">
        <f t="shared" si="0"/>
        <v>7.4840954820333341</v>
      </c>
      <c r="I11">
        <v>0</v>
      </c>
      <c r="J11">
        <v>8</v>
      </c>
      <c r="K11">
        <v>0</v>
      </c>
      <c r="L11" s="55">
        <v>42.393023967700003</v>
      </c>
    </row>
    <row r="12" spans="1:12">
      <c r="A12">
        <v>7</v>
      </c>
      <c r="B12">
        <v>8</v>
      </c>
      <c r="C12">
        <v>45</v>
      </c>
      <c r="D12">
        <v>4</v>
      </c>
      <c r="E12">
        <v>3</v>
      </c>
      <c r="F12">
        <v>4</v>
      </c>
      <c r="G12" s="55">
        <v>448.80954814</v>
      </c>
      <c r="H12">
        <f t="shared" si="0"/>
        <v>7.4801591356666668</v>
      </c>
      <c r="I12">
        <v>0</v>
      </c>
      <c r="J12">
        <v>8</v>
      </c>
      <c r="K12">
        <v>0</v>
      </c>
      <c r="L12" s="55">
        <v>40.856942892100001</v>
      </c>
    </row>
    <row r="13" spans="1:12">
      <c r="A13">
        <v>8</v>
      </c>
      <c r="B13">
        <v>8</v>
      </c>
      <c r="C13">
        <v>45</v>
      </c>
      <c r="D13">
        <v>4</v>
      </c>
      <c r="E13">
        <v>3</v>
      </c>
      <c r="F13">
        <v>4</v>
      </c>
      <c r="G13" s="55">
        <v>489.61011910399998</v>
      </c>
      <c r="H13">
        <f t="shared" si="0"/>
        <v>8.1601686517333327</v>
      </c>
      <c r="I13">
        <v>0</v>
      </c>
      <c r="J13">
        <v>8</v>
      </c>
      <c r="K13">
        <v>0</v>
      </c>
      <c r="L13" s="55">
        <v>80.898973941799994</v>
      </c>
    </row>
    <row r="14" spans="1:12">
      <c r="A14">
        <v>9</v>
      </c>
      <c r="B14">
        <v>8</v>
      </c>
      <c r="C14">
        <v>45</v>
      </c>
      <c r="D14">
        <v>4</v>
      </c>
      <c r="E14">
        <v>3</v>
      </c>
      <c r="F14">
        <v>4</v>
      </c>
      <c r="G14" s="55">
        <v>480.27461290399998</v>
      </c>
      <c r="H14">
        <f t="shared" si="0"/>
        <v>8.0045768817333336</v>
      </c>
      <c r="I14">
        <v>0</v>
      </c>
      <c r="J14">
        <v>8</v>
      </c>
      <c r="K14">
        <v>0</v>
      </c>
      <c r="L14" s="55">
        <v>70.960330009499998</v>
      </c>
    </row>
    <row r="15" spans="1:12">
      <c r="A15">
        <v>10</v>
      </c>
      <c r="B15">
        <v>8</v>
      </c>
      <c r="C15">
        <v>45</v>
      </c>
      <c r="D15">
        <v>4</v>
      </c>
      <c r="E15">
        <v>3</v>
      </c>
      <c r="F15">
        <v>4</v>
      </c>
      <c r="G15" s="55">
        <v>479.08119893100002</v>
      </c>
      <c r="H15">
        <f t="shared" si="0"/>
        <v>7.9846866488500003</v>
      </c>
      <c r="I15">
        <v>0</v>
      </c>
      <c r="J15">
        <v>8</v>
      </c>
      <c r="K15">
        <v>0</v>
      </c>
      <c r="L15" s="55">
        <v>71.1487429142</v>
      </c>
    </row>
    <row r="16" spans="1:12">
      <c r="A16">
        <v>11</v>
      </c>
      <c r="B16">
        <v>8</v>
      </c>
      <c r="C16">
        <v>45</v>
      </c>
      <c r="D16">
        <v>4</v>
      </c>
      <c r="E16">
        <v>3</v>
      </c>
      <c r="F16">
        <v>4</v>
      </c>
      <c r="G16" s="55">
        <v>489.38901710499999</v>
      </c>
      <c r="H16">
        <f t="shared" si="0"/>
        <v>8.1564836184166669</v>
      </c>
      <c r="I16">
        <v>0</v>
      </c>
      <c r="J16">
        <v>8</v>
      </c>
      <c r="K16">
        <v>0</v>
      </c>
      <c r="L16" s="55">
        <v>71.148742913999996</v>
      </c>
    </row>
  </sheetData>
  <phoneticPr fontId="1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I12"/>
  <sheetViews>
    <sheetView workbookViewId="0">
      <selection activeCell="C9" sqref="C9"/>
      <pivotSelection pane="bottomRight" extendable="1" activeRow="8" activeCol="2" previousRow="8" previousCol="2" click="1" r:id="rId1">
        <pivotArea type="data" outline="0" fieldPosition="0">
          <references count="2">
            <reference field="0" count="1" selected="0">
              <x v="4"/>
            </reference>
            <reference field="2" count="1" selected="0">
              <x v="1"/>
            </reference>
          </references>
        </pivotArea>
      </pivotSelection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153</v>
      </c>
      <c r="B3" s="11" t="s">
        <v>154</v>
      </c>
      <c r="C3" s="12"/>
      <c r="D3" s="12"/>
      <c r="E3" s="12"/>
      <c r="F3" s="12"/>
      <c r="G3" s="12"/>
      <c r="H3" s="12"/>
      <c r="I3" s="13"/>
    </row>
    <row r="4" spans="1:9">
      <c r="A4" s="11" t="s">
        <v>155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156</v>
      </c>
    </row>
    <row r="5" spans="1:9">
      <c r="A5" s="10" t="s">
        <v>157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158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132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159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160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151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149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156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phoneticPr fontId="1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NAMD Runtimes</vt:lpstr>
      <vt:lpstr>Setup Times</vt:lpstr>
      <vt:lpstr>Adaptive</vt:lpstr>
      <vt:lpstr>Fixed</vt:lpstr>
      <vt:lpstr>Deadline</vt:lpstr>
      <vt:lpstr>Pivot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2010-01-30T17:52:26Z</dcterms:modified>
</cp:coreProperties>
</file>