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queryTables/queryTable1.xml" ContentType="application/vnd.openxmlformats-officedocument.spreadsheetml.queryTable+xml"/>
  <Override PartName="/xl/charts/chart3.xml" ContentType="application/vnd.openxmlformats-officedocument.drawingml.chart+xml"/>
  <Override PartName="/xl/pivotTables/pivotTable5.xml" ContentType="application/vnd.openxmlformats-officedocument.spreadsheetml.pivot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pivotTables/pivotTable6.xml" ContentType="application/vnd.openxmlformats-officedocument.spreadsheetml.pivotTable+xml"/>
  <Override PartName="/xl/queryTables/queryTable6.xml" ContentType="application/vnd.openxmlformats-officedocument.spreadsheetml.query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1.xml" ContentType="application/vnd.openxmlformats-officedocument.themeOverride+xml"/>
  <Override PartName="/xl/queryTables/queryTable7.xml" ContentType="application/vnd.openxmlformats-officedocument.spreadsheetml.queryTable+xml"/>
  <Override PartName="/xl/pivotTables/pivotTable7.xml" ContentType="application/vnd.openxmlformats-officedocument.spreadsheetml.pivotTable+xml"/>
  <Override PartName="/xl/queryTables/queryTable8.xml" ContentType="application/vnd.openxmlformats-officedocument.spreadsheetml.queryTable+xml"/>
  <Override PartName="/xl/pivotTables/pivotTable8.xml" ContentType="application/vnd.openxmlformats-officedocument.spreadsheetml.pivotTable+xml"/>
  <Override PartName="/xl/drawings/drawing4.xml" ContentType="application/vnd.openxmlformats-officedocument.drawing+xml"/>
  <Override PartName="/xl/queryTables/queryTable9.xml" ContentType="application/vnd.openxmlformats-officedocument.spreadsheetml.queryTable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hidePivotFieldList="1" autoCompressPictures="0"/>
  <bookViews>
    <workbookView xWindow="0" yWindow="0" windowWidth="50380" windowHeight="28000" tabRatio="500" firstSheet="1" activeTab="6"/>
  </bookViews>
  <sheets>
    <sheet name="BFAST" sheetId="1" r:id="rId1"/>
    <sheet name="BigJob" sheetId="6" r:id="rId2"/>
    <sheet name="BJ w Staging" sheetId="17" r:id="rId3"/>
    <sheet name="BJ (FG multi)" sheetId="18" r:id="rId4"/>
    <sheet name="Diane" sheetId="9" r:id="rId5"/>
    <sheet name="Condor" sheetId="11" r:id="rId6"/>
    <sheet name="Total" sheetId="12" r:id="rId7"/>
    <sheet name="Raw (BJ)" sheetId="8" r:id="rId8"/>
    <sheet name="BJ (FG-XSEDE)" sheetId="19" r:id="rId9"/>
    <sheet name="Interop EGI-FG" sheetId="15" r:id="rId10"/>
    <sheet name="Interop OSG-XSEDE" sheetId="16" r:id="rId11"/>
    <sheet name="Interop " sheetId="14" r:id="rId12"/>
  </sheets>
  <externalReferences>
    <externalReference r:id="rId13"/>
  </externalReferences>
  <definedNames>
    <definedName name="_1bj_results" localSheetId="2">'BJ w Staging'!$A$19:$J$20</definedName>
    <definedName name="_2bj_results" localSheetId="3">'BJ (FG multi)'!$A$1:$J$13</definedName>
    <definedName name="bj_india" localSheetId="2">'BJ w Staging'!$A$41:$J$44</definedName>
    <definedName name="bj_india_1" localSheetId="2">'BJ w Staging'!$A$62:$J$70</definedName>
    <definedName name="bj_multi_fg_xsede" localSheetId="8">'BJ (FG-XSEDE)'!$A$1:$J$7</definedName>
    <definedName name="bj_singleresource" localSheetId="2">'BJ w Staging'!$A$1:$J$37</definedName>
    <definedName name="data_interop" localSheetId="11">'Interop '!$A$1:$J$32</definedName>
    <definedName name="daten" localSheetId="1">BigJob!$A$1:$J$64</definedName>
    <definedName name="daten_1" localSheetId="7">'Raw (BJ)'!$A$1:$J$109</definedName>
  </definedNames>
  <calcPr calcId="140000" concurrentCalc="0"/>
  <pivotCaches>
    <pivotCache cacheId="0" r:id="rId14"/>
    <pivotCache cacheId="1" r:id="rId15"/>
    <pivotCache cacheId="2" r:id="rId16"/>
    <pivotCache cacheId="3" r:id="rId17"/>
    <pivotCache cacheId="4" r:id="rId18"/>
    <pivotCache cacheId="5" r:id="rId19"/>
    <pivotCache cacheId="6" r:id="rId20"/>
    <pivotCache cacheId="7" r:id="rId21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30" i="12" l="1"/>
  <c r="P65" i="14"/>
  <c r="Q2" i="15"/>
  <c r="Q3" i="15"/>
  <c r="Q4" i="15"/>
  <c r="Q5" i="15"/>
  <c r="Q6" i="15"/>
  <c r="Q8" i="15"/>
  <c r="Q64" i="14"/>
  <c r="Q65" i="14"/>
  <c r="R65" i="14"/>
  <c r="S65" i="14"/>
  <c r="Q9" i="15"/>
  <c r="S64" i="14"/>
  <c r="P2" i="15"/>
  <c r="P3" i="15"/>
  <c r="P4" i="15"/>
  <c r="P5" i="15"/>
  <c r="P6" i="15"/>
  <c r="P9" i="15"/>
  <c r="R64" i="14"/>
  <c r="R63" i="14"/>
  <c r="S63" i="14"/>
  <c r="P63" i="14"/>
  <c r="P8" i="15"/>
  <c r="P16" i="14"/>
  <c r="R16" i="14"/>
  <c r="P64" i="14"/>
  <c r="Q18" i="14"/>
  <c r="Q63" i="14"/>
  <c r="O36" i="17"/>
  <c r="G7" i="12"/>
  <c r="N36" i="17"/>
  <c r="G6" i="12"/>
  <c r="O37" i="17"/>
  <c r="N37" i="17"/>
  <c r="K21" i="17"/>
  <c r="K22" i="17"/>
  <c r="K23" i="17"/>
  <c r="K3" i="17"/>
  <c r="K4" i="17"/>
  <c r="K5" i="17"/>
  <c r="K6" i="17"/>
  <c r="K7" i="17"/>
  <c r="K8" i="17"/>
  <c r="K9" i="17"/>
  <c r="K10" i="17"/>
  <c r="K11" i="17"/>
  <c r="K12" i="17"/>
  <c r="K13" i="17"/>
  <c r="K14" i="17"/>
  <c r="K15" i="17"/>
  <c r="K16" i="17"/>
  <c r="K17" i="17"/>
  <c r="K18" i="17"/>
  <c r="K19" i="17"/>
  <c r="K20" i="17"/>
  <c r="K24" i="17"/>
  <c r="K25" i="17"/>
  <c r="K26" i="17"/>
  <c r="K27" i="17"/>
  <c r="K28" i="17"/>
  <c r="K29" i="17"/>
  <c r="K30" i="17"/>
  <c r="K31" i="17"/>
  <c r="K32" i="17"/>
  <c r="K33" i="17"/>
  <c r="K34" i="17"/>
  <c r="K35" i="17"/>
  <c r="K36" i="17"/>
  <c r="K37" i="17"/>
  <c r="K2" i="17"/>
  <c r="P18" i="14"/>
  <c r="U18" i="14"/>
  <c r="K3" i="19"/>
  <c r="K4" i="19"/>
  <c r="K5" i="19"/>
  <c r="K6" i="19"/>
  <c r="K7" i="19"/>
  <c r="K2" i="19"/>
  <c r="C18" i="12"/>
  <c r="D18" i="12"/>
  <c r="E18" i="12"/>
  <c r="F13" i="12"/>
  <c r="F8" i="12"/>
  <c r="F19" i="12"/>
  <c r="F5" i="12"/>
  <c r="F12" i="12"/>
  <c r="F17" i="12"/>
  <c r="F16" i="12"/>
  <c r="F18" i="12"/>
  <c r="G13" i="12"/>
  <c r="G8" i="12"/>
  <c r="G19" i="12"/>
  <c r="G5" i="12"/>
  <c r="G12" i="12"/>
  <c r="G17" i="12"/>
  <c r="G16" i="12"/>
  <c r="G18" i="12"/>
  <c r="H18" i="12"/>
  <c r="B18" i="12"/>
  <c r="C8" i="12"/>
  <c r="C19" i="12"/>
  <c r="C7" i="12"/>
  <c r="C16" i="12"/>
  <c r="C5" i="12"/>
  <c r="C12" i="12"/>
  <c r="C13" i="12"/>
  <c r="C14" i="12"/>
  <c r="C28" i="12"/>
  <c r="D8" i="12"/>
  <c r="D19" i="12"/>
  <c r="D7" i="12"/>
  <c r="D16" i="12"/>
  <c r="D5" i="12"/>
  <c r="D12" i="12"/>
  <c r="D6" i="12"/>
  <c r="D13" i="12"/>
  <c r="D14" i="12"/>
  <c r="D28" i="12"/>
  <c r="E8" i="12"/>
  <c r="E19" i="12"/>
  <c r="E7" i="12"/>
  <c r="E16" i="12"/>
  <c r="E5" i="12"/>
  <c r="E12" i="12"/>
  <c r="E6" i="12"/>
  <c r="E13" i="12"/>
  <c r="E14" i="12"/>
  <c r="E28" i="12"/>
  <c r="F14" i="12"/>
  <c r="F28" i="12"/>
  <c r="G14" i="12"/>
  <c r="G28" i="12"/>
  <c r="H8" i="12"/>
  <c r="H19" i="12"/>
  <c r="H7" i="12"/>
  <c r="H16" i="12"/>
  <c r="H5" i="12"/>
  <c r="H12" i="12"/>
  <c r="H6" i="12"/>
  <c r="H13" i="12"/>
  <c r="H14" i="12"/>
  <c r="H28" i="12"/>
  <c r="B8" i="12"/>
  <c r="B19" i="12"/>
  <c r="B7" i="12"/>
  <c r="B16" i="12"/>
  <c r="B5" i="12"/>
  <c r="B12" i="12"/>
  <c r="B13" i="12"/>
  <c r="B14" i="12"/>
  <c r="B28" i="12"/>
  <c r="B22" i="12"/>
  <c r="G9" i="12"/>
  <c r="O23" i="18"/>
  <c r="N23" i="18"/>
  <c r="O22" i="18"/>
  <c r="N22" i="18"/>
  <c r="H15" i="12"/>
  <c r="H17" i="12"/>
  <c r="H9" i="12"/>
  <c r="H20" i="12"/>
  <c r="H21" i="12"/>
  <c r="H22" i="12"/>
  <c r="O9" i="18"/>
  <c r="N9" i="18"/>
  <c r="O8" i="18"/>
  <c r="N8" i="18"/>
  <c r="C17" i="12"/>
  <c r="D17" i="12"/>
  <c r="E17" i="12"/>
  <c r="B17" i="12"/>
  <c r="C22" i="12"/>
  <c r="D22" i="12"/>
  <c r="E22" i="12"/>
  <c r="F22" i="12"/>
  <c r="G22" i="12"/>
  <c r="F15" i="12"/>
  <c r="F21" i="12"/>
  <c r="G15" i="12"/>
  <c r="F20" i="12"/>
  <c r="G20" i="12"/>
  <c r="G21" i="12"/>
  <c r="F8" i="16"/>
  <c r="B11" i="16"/>
  <c r="S17" i="14"/>
  <c r="F11" i="16"/>
  <c r="Q17" i="14"/>
  <c r="F12" i="16"/>
  <c r="V15" i="14"/>
  <c r="B12" i="16"/>
  <c r="C12" i="16"/>
  <c r="D12" i="16"/>
  <c r="E12" i="16"/>
  <c r="A12" i="16"/>
  <c r="C11" i="16"/>
  <c r="D11" i="16"/>
  <c r="E11" i="16"/>
  <c r="A11" i="16"/>
  <c r="F7" i="16"/>
  <c r="F6" i="16"/>
  <c r="F5" i="16"/>
  <c r="F7" i="11"/>
  <c r="F8" i="11"/>
  <c r="U16" i="14"/>
  <c r="C41" i="12"/>
  <c r="B41" i="12"/>
  <c r="L39" i="1"/>
  <c r="P15" i="14"/>
  <c r="Q15" i="14"/>
  <c r="T15" i="14"/>
  <c r="H2" i="15"/>
  <c r="H8" i="15"/>
  <c r="I2" i="15"/>
  <c r="I8" i="15"/>
  <c r="C8" i="15"/>
  <c r="D8" i="15"/>
  <c r="E8" i="15"/>
  <c r="F8" i="15"/>
  <c r="B8" i="15"/>
  <c r="B15" i="12"/>
  <c r="B21" i="12"/>
  <c r="D15" i="12"/>
  <c r="D21" i="12"/>
  <c r="D29" i="12"/>
  <c r="C15" i="12"/>
  <c r="C21" i="12"/>
  <c r="B27" i="12"/>
  <c r="D27" i="12"/>
  <c r="D4" i="11"/>
  <c r="D5" i="11"/>
  <c r="D6" i="11"/>
  <c r="D9" i="11"/>
  <c r="E4" i="11"/>
  <c r="E5" i="11"/>
  <c r="E6" i="11"/>
  <c r="E9" i="11"/>
  <c r="A4" i="11"/>
  <c r="A5" i="11"/>
  <c r="A6" i="11"/>
  <c r="A9" i="11"/>
  <c r="C4" i="11"/>
  <c r="C5" i="11"/>
  <c r="C6" i="11"/>
  <c r="C9" i="11"/>
  <c r="E15" i="12"/>
  <c r="E21" i="12"/>
  <c r="E27" i="12"/>
  <c r="C27" i="12"/>
  <c r="E26" i="12"/>
  <c r="B26" i="12"/>
  <c r="C26" i="12"/>
  <c r="D26" i="12"/>
  <c r="B25" i="12"/>
  <c r="D25" i="12"/>
  <c r="E25" i="12"/>
  <c r="C25" i="12"/>
  <c r="G5" i="9"/>
  <c r="G6" i="9"/>
  <c r="G7" i="9"/>
  <c r="G8" i="9"/>
  <c r="G4" i="9"/>
  <c r="B9" i="12"/>
  <c r="B20" i="12"/>
  <c r="C9" i="12"/>
  <c r="C20" i="12"/>
  <c r="D9" i="12"/>
  <c r="D20" i="12"/>
  <c r="B4" i="11"/>
  <c r="B5" i="11"/>
  <c r="B6" i="11"/>
  <c r="B10" i="11"/>
  <c r="E9" i="12"/>
  <c r="E20" i="12"/>
  <c r="D10" i="11"/>
  <c r="C10" i="11"/>
  <c r="F5" i="11"/>
  <c r="F6" i="11"/>
  <c r="F4" i="11"/>
  <c r="B9" i="11"/>
  <c r="H5" i="9"/>
  <c r="H6" i="9"/>
  <c r="H7" i="9"/>
  <c r="H8" i="9"/>
  <c r="H10" i="9"/>
  <c r="H11" i="9"/>
  <c r="H4" i="9"/>
  <c r="C11" i="9"/>
  <c r="D11" i="9"/>
  <c r="E11" i="9"/>
  <c r="F11" i="9"/>
  <c r="B11" i="9"/>
  <c r="E10" i="11"/>
  <c r="A10" i="11"/>
  <c r="K40" i="6"/>
  <c r="K41" i="6"/>
  <c r="K42" i="6"/>
  <c r="K43" i="6"/>
  <c r="K44" i="6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2" i="6"/>
</calcChain>
</file>

<file path=xl/connections.xml><?xml version="1.0" encoding="utf-8"?>
<connections xmlns="http://schemas.openxmlformats.org/spreadsheetml/2006/main">
  <connection id="1" name="1bj_results.txt" type="6" refreshedVersion="0" background="1" saveData="1">
    <textPr fileType="mac" sourceFile="MacSSD:Users:luckow:workspace-saga:applications:experiments-SC12:results:1bj_results.txt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2bj-results.txt" type="6" refreshedVersion="0" background="1" saveData="1">
    <textPr fileType="mac" sourceFile="MacSSD:Users:luckow:workspace-saga:applications:experiments-SC12:results:2bj-results.txt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bj-india.txt" type="6" refreshedVersion="0" background="1" saveData="1">
    <textPr fileType="mac" sourceFile="MacSSD:Users:luckow:Dropbox:SAGA:papers:troy:pstar:perf:sc:bj-india.txt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bj-india.txt1" type="6" refreshedVersion="0" background="1" saveData="1">
    <textPr fileType="mac" sourceFile="MacSSD:Users:luckow:Dropbox:SAGA:papers:troy:pstar:perf:sc:bj-india.txt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bj-multi-fg-xsede.txt" type="6" refreshedVersion="0" background="1" saveData="1">
    <textPr fileType="mac" sourceFile="MacSSD:Users:luckow:Dropbox:SAGA:papers:troy:pstar:perf:sc:bj-multi-fg-xsede.txt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bj-singleresource.txt" type="6" refreshedVersion="0" background="1" saveData="1">
    <textPr fileType="mac" sourceFile="MacSSD:Users:luckow:Dropbox:SAGA:papers:troy:pstar:perf:sc:bj-singleresource.txt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name="data-interop.csv" type="6" refreshedVersion="0" background="1" saveData="1">
    <textPr fileType="mac" sourceFile="MacSSD:Users:luckow:workspace-saga:applications:bigjob-performance:fg-xsede:data-interop.csv" comma="1">
      <textFields>
        <textField/>
      </textFields>
    </textPr>
  </connection>
  <connection id="8" name="daten.csv" type="6" refreshedVersion="0" background="1" saveData="1">
    <textPr fileType="mac" sourceFile="MacSSD:Users:luckow:workspace-saga:applications:bigjob-performance:fg-xsede:daten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9" name="daten.csv1" type="6" refreshedVersion="0" background="1" saveData="1">
    <textPr fileType="mac" sourceFile="MacSSD:Users:luckow:workspace-saga:applications:bigjob-performance:fg-xsede:daten.csv" comma="1">
      <textFields>
        <textField/>
      </textFields>
    </textPr>
  </connection>
  <connection id="10" name="daten.csv2" type="6" refreshedVersion="0" background="1" saveData="1">
    <textPr fileType="mac" sourceFile="MacSSD:Users:luckow:workspace-saga:applications:bigjob-performance:fg-xsede:daten.csv" comma="1">
      <textFields>
        <textField/>
      </textFields>
    </textPr>
  </connection>
  <connection id="11" name="daten.csv3" type="6" refreshedVersion="0" background="1" saveData="1">
    <textPr fileType="mac" sourceFile="MacSSD:Users:luckow:workspace-saga:applications:bigjob-performance:fg-xsede:daten.csv" comma="1">
      <textFields>
        <textField/>
      </textFields>
    </textPr>
  </connection>
</connections>
</file>

<file path=xl/sharedStrings.xml><?xml version="1.0" encoding="utf-8"?>
<sst xmlns="http://schemas.openxmlformats.org/spreadsheetml/2006/main" count="1052" uniqueCount="299">
  <si>
    <t>bfast</t>
  </si>
  <si>
    <t>Kraken</t>
  </si>
  <si>
    <t>Number Reads</t>
  </si>
  <si>
    <t>Kraken Cores</t>
  </si>
  <si>
    <t>India Cores</t>
  </si>
  <si>
    <t>India</t>
  </si>
  <si>
    <t>Zeilenbeschriftungen</t>
  </si>
  <si>
    <t>(Leer)</t>
  </si>
  <si>
    <t>Gesamtergebnis</t>
  </si>
  <si>
    <t>Werte</t>
  </si>
  <si>
    <t>Mittelwert - Kraken</t>
  </si>
  <si>
    <t>STABW - Kraken</t>
  </si>
  <si>
    <t>India Reads</t>
  </si>
  <si>
    <t>Mittelwert - India</t>
  </si>
  <si>
    <t>STABW - India</t>
  </si>
  <si>
    <t>(Alle)</t>
  </si>
  <si>
    <t>Run</t>
  </si>
  <si>
    <t>BJ</t>
  </si>
  <si>
    <t>#Nodes</t>
  </si>
  <si>
    <t>#cores/node</t>
  </si>
  <si>
    <t>#jobs</t>
  </si>
  <si>
    <t>Queuing Time</t>
  </si>
  <si>
    <t>BJ Runtime</t>
  </si>
  <si>
    <t>Total Runtime</t>
  </si>
  <si>
    <t>Coordination URL</t>
  </si>
  <si>
    <t>LRMS URL</t>
  </si>
  <si>
    <t>bigjob:bj-0c08450e-3f5d-11e1-8a7c-00003ea40000:localhost</t>
  </si>
  <si>
    <t>redis://cyder.cct.lsu.edu:2525</t>
  </si>
  <si>
    <t>xt5torque://localhost/</t>
  </si>
  <si>
    <t>bigjob:bj-e8ed4112-3f5e-11e1-8a7c-00003ea40000:localhost</t>
  </si>
  <si>
    <t>bigjob:bj-cb3eeb6e-3f60-11e1-8a7c-00003ea40000:localhost</t>
  </si>
  <si>
    <t>bigjob:bj-fd9ec96e-3f72-11e1-8c39-00003e980000:localhost</t>
  </si>
  <si>
    <t>bigjob:bj-27dfb9c0-3f75-11e1-8c39-00003e980000:localhost</t>
  </si>
  <si>
    <t>bigjob:bj-a0ec00f6-3f77-11e1-8c39-00003e980000:localhost</t>
  </si>
  <si>
    <t>bigjob:bj-794fa51e-3f79-11e1-8c39-00003e980000:localhost</t>
  </si>
  <si>
    <t>bigjob:bj-4bca6708-3f7b-11e1-8c39-00003e980000:localhost</t>
  </si>
  <si>
    <t>bigjob:bj-8469f034-3f7f-11e1-a3ea-00003e980000:localhost</t>
  </si>
  <si>
    <t>bigjob:bj-6fa538e6-3f81-11e1-a3ea-00003e980000:localhost</t>
  </si>
  <si>
    <t>bigjob:bj-4ccdf19e-3f83-11e1-a3ea-00003e980000:localhost</t>
  </si>
  <si>
    <t>bigjob:bj-30169e64-3f85-11e1-a3ea-00003e980000:localhost</t>
  </si>
  <si>
    <t>bigjob:bj-1a41c558-3f87-11e1-a3ea-00003e980000:localhost</t>
  </si>
  <si>
    <t>bigjob:bj-5e5ea41e-3ed2-11e1-9ee1-00003eb40000:localhost</t>
  </si>
  <si>
    <t>bigjob:bj-fa908ea4-3ed4-11e1-9ee1-00003eb40000:localhost</t>
  </si>
  <si>
    <t>bigjob:bj-9f5ff03a-3ed7-11e1-9ee1-00003eb40000:localhost</t>
  </si>
  <si>
    <t>bigjob:bj-3d1cf88e-3eda-11e1-9ee1-00003eb40000:localhost</t>
  </si>
  <si>
    <t>bigjob:bj-db4f9bb8-3edc-11e1-9ee1-00003eb40000:localhost</t>
  </si>
  <si>
    <t>bigjob:bj-390f1c6e-3eed-11e1-ae56-e61f1322a75c:india.futuregrid.org</t>
  </si>
  <si>
    <t>pbs-ssh://luckow@india.futuregrid.org</t>
  </si>
  <si>
    <t>bigjob:bj-d36ff86c-3eef-11e1-b7ea-e61f1322a75c:india.futuregrid.org</t>
  </si>
  <si>
    <t>bigjob:bj-936e8196-3ef1-11e1-b7ea-e61f1322a75c:india.futuregrid.org</t>
  </si>
  <si>
    <t>bigjob:bj-796c82aa-3ef3-11e1-bce8-e61f1322a75c:india.futuregrid.org</t>
  </si>
  <si>
    <t>bigjob:bj-6ff330be-3ef5-11e1-bce8-e61f1322a75c:india.futuregrid.org</t>
  </si>
  <si>
    <t>bigjob:bj-6067e9d0-3ef7-11e1-bce8-e61f1322a75c:india.futuregrid.org</t>
  </si>
  <si>
    <t>bigjob:bj-b633d1a6-3ef9-11e1-bce8-e61f1322a75c:india.futuregrid.org</t>
  </si>
  <si>
    <t>bigjob:bj-e559f558-3efb-11e1-bce8-e61f1322a75c:india.futuregrid.org</t>
  </si>
  <si>
    <t>bigjob:bj-284b537c-3eff-11e1-9b3e-e61f1322a75c:india.futuregrid.org</t>
  </si>
  <si>
    <t>bigjob:bj-1b4ccbda-3f02-11e1-9b3e-e61f1322a75c:india.futuregrid.org</t>
  </si>
  <si>
    <t>bigjob:bj-ebf81408-3f05-11e1-9b3e-e61f1322a75c:india.futuregrid.org</t>
  </si>
  <si>
    <t>bigjob:bj-3269cf5e-3f0a-11e1-9b3e-e61f1322a75c:india.futuregrid.org</t>
  </si>
  <si>
    <t>bigjob:bj-c51fc8fe-3f0e-11e1-9b3e-e61f1322a75c:india.futuregrid.org</t>
  </si>
  <si>
    <t>bigjob:bj-67886aae-3f66-11e1-972e-e61f1322a75c:india.futuregrid.org</t>
  </si>
  <si>
    <t>bigjob:bj-afdfe376-3f6c-11e1-972e-e61f1322a75c:india.futuregrid.org</t>
  </si>
  <si>
    <t>bigjob:bj-df46ad2e-3f72-11e1-972e-e61f1322a75c:india.futuregrid.org</t>
  </si>
  <si>
    <t>bigjob:bj-894c89fa-3f79-11e1-972e-e61f1322a75c:india.futuregrid.org</t>
  </si>
  <si>
    <t>bigjob:bj-7267bc2a-3f81-11e1-972e-e61f1322a75c:india.futuregrid.org</t>
  </si>
  <si>
    <t>Mittelwert - Queuing Time</t>
  </si>
  <si>
    <t>bigjob:bj-b0a824cc-3f89-11e1-8c67-00003e980000:localhost</t>
  </si>
  <si>
    <t>bigjob:bj-8f821ee0-3f8b-11e1-8c67-00003e980000:localhost</t>
  </si>
  <si>
    <t>bigjob:bj-6e8f3504-3f8d-11e1-8c67-00003e980000:localhost</t>
  </si>
  <si>
    <t>bigjob:bj-5842f306-3f8f-11e1-8c67-00003e980000:localhost</t>
  </si>
  <si>
    <t>bigjob:bj-4c556770-3f91-11e1-8c67-00003e980000:localhost</t>
  </si>
  <si>
    <t>bigjob:bj-af43b8d4-3f99-11e1-be4b-00003e980000:localhost</t>
  </si>
  <si>
    <t>bigjob:bj-ad740aac-3f9b-11e1-be4b-00003e980000:localhost</t>
  </si>
  <si>
    <t>bigjob:bj-b9b5cd30-3f9d-11e1-be4b-00003e980000:localhost</t>
  </si>
  <si>
    <t>bigjob:bj-3110b78a-3fa0-11e1-be4b-00003e980000:localhost</t>
  </si>
  <si>
    <t>bigjob:bj-44342b7e-3fa2-11e1-be4b-00003e980000:localhost</t>
  </si>
  <si>
    <t>Mittelwert - BJ Runtime</t>
  </si>
  <si>
    <t>Spaltenbeschriftungen</t>
  </si>
  <si>
    <t>STABW - Kraken2</t>
  </si>
  <si>
    <t>bigjob:bj-2064dd7a-3ebb-11e1-99aa-00003eb40000:localhost</t>
  </si>
  <si>
    <t>bigjob:bj-5d6f3686-3ebe-11e1-99aa-00003eb40000:localhost</t>
  </si>
  <si>
    <t>bigjob:bj-8882720e-3ec1-11e1-99aa-00003eb40000:localhost</t>
  </si>
  <si>
    <t>bigjob:bj-15ae0014-3ec5-11e1-99aa-00003eb40000:localhost</t>
  </si>
  <si>
    <t>bigjob:bj-13165c18-3ec8-11e1-99aa-00003eb40000:localhost</t>
  </si>
  <si>
    <t>bigjob:bj-ee94bb0e-3eeb-11e1-8a95-00003eb40000:localhost</t>
  </si>
  <si>
    <t>bigjob:bj-45a92cce-3ef4-11e1-a94a-00003ea40000:localhost</t>
  </si>
  <si>
    <t>bigjob:bj-bcfb37fc-3ef6-11e1-a94a-00003ea40000:localhost</t>
  </si>
  <si>
    <t>bigjob:bj-094daf92-3efa-11e1-a94a-00003ea40000:localhost</t>
  </si>
  <si>
    <t>bigjob:bj-659daa7e-3f02-11e1-ad60-00003ea40000:localhost</t>
  </si>
  <si>
    <t>bigjob:bj-e7cf9b72-3f04-11e1-ad60-00003ea40000:localhost</t>
  </si>
  <si>
    <t>bigjob:bj-57a71478-3f07-11e1-ad60-00003ea40000:localhost</t>
  </si>
  <si>
    <t>bigjob:bj-e2153b7e-3f09-11e1-ad60-00003ea40000:localhost</t>
  </si>
  <si>
    <t>bigjob:bj-afa95ce4-3fa7-11e1-b087-00003e980000:localhost</t>
  </si>
  <si>
    <t>bigjob:bj-2adfba72-3fab-11e1-b087-00003e980000:localhost</t>
  </si>
  <si>
    <t>bigjob:bj-79d2628a-3fae-11e1-b087-00003e980000:localhost</t>
  </si>
  <si>
    <t>bigjob:bj-de84f55a-3fb1-11e1-b087-00003e980000:localhost</t>
  </si>
  <si>
    <t>bigjob:bj-3f84fe92-3fb5-11e1-b087-00003e980000:localhost</t>
  </si>
  <si>
    <t>bigjob:bj-979b0248-3fba-11e1-a482-00003e980000:localhost</t>
  </si>
  <si>
    <t>bigjob:bj-b955ee84-3fbf-11e1-a482-00003e980000:localhost</t>
  </si>
  <si>
    <t>bigjob:bj-100f8be0-3fc5-11e1-a482-00003e980000:localhost</t>
  </si>
  <si>
    <t>bigjob:bj-018659f0-3fca-11e1-a482-00003e980000:localhost</t>
  </si>
  <si>
    <t>bigjob:bj-19e8b48e-3fcf-11e1-a482-00003e980000:localhost</t>
  </si>
  <si>
    <t>bigjob:bj-69dd8cc6-3fbb-11e1-a80d-e61f1322a75c:india.futuregrid.org</t>
  </si>
  <si>
    <t>bigjob:bj-c6fa0faa-3fbc-11e1-a80d-e61f1322a75c:india.futuregrid.org</t>
  </si>
  <si>
    <t>bigjob:bj-2acc13a6-3fbe-11e1-a80d-e61f1322a75c:india.futuregrid.org</t>
  </si>
  <si>
    <t>bigjob:bj-8ea717e4-3fbf-11e1-a80d-e61f1322a75c:india.futuregrid.org</t>
  </si>
  <si>
    <t>bigjob:bj-ebda5f4c-3fc0-11e1-a80d-e61f1322a75c:india.futuregrid.org</t>
  </si>
  <si>
    <t>bigjob:bj-66154208-3fb3-11e1-8eb6-e61f1322a75c:india.futuregrid.org</t>
  </si>
  <si>
    <t>bigjob:bj-d3bb1a84-3fb4-11e1-8eb6-e61f1322a75c:india.futuregrid.org</t>
  </si>
  <si>
    <t>bigjob:bj-417b5448-3fb6-11e1-8eb6-e61f1322a75c:india.futuregrid.org</t>
  </si>
  <si>
    <t>bigjob:bj-ac51bb9e-3fb7-11e1-8eb6-e61f1322a75c:india.futuregrid.org</t>
  </si>
  <si>
    <t>bigjob:bj-15b2df4a-3fb9-11e1-8eb6-e61f1322a75c:india.futuregrid.org</t>
  </si>
  <si>
    <t>bigjob:bj-f561a036-3faa-11e1-88d3-e61f1322a75c:india.futuregrid.org</t>
  </si>
  <si>
    <t>bigjob:bj-76b4eba6-3fac-11e1-88d3-e61f1322a75c:india.futuregrid.org</t>
  </si>
  <si>
    <t>bigjob:bj-f13df3a8-3fad-11e1-88d3-e61f1322a75c:india.futuregrid.org</t>
  </si>
  <si>
    <t>bigjob:bj-6a2d5e88-3faf-11e1-88d3-e61f1322a75c:india.futuregrid.org</t>
  </si>
  <si>
    <t>bigjob:bj-dfbe3770-3fb0-11e1-88d3-e61f1322a75c:india.futuregrid.org</t>
  </si>
  <si>
    <t>STABW - BJ Runtime</t>
  </si>
  <si>
    <t>Net Runtime</t>
  </si>
  <si>
    <t>Mittelwert - Net Runtime</t>
  </si>
  <si>
    <t>STABW - Net Runtime</t>
  </si>
  <si>
    <t>bigjob:bj-d9108276-415d-11e1-a410-00003e980000:localhost</t>
  </si>
  <si>
    <t>bigjob:bj-141d37ec-417c-11e1-a410-00003e980000:localhost</t>
  </si>
  <si>
    <t>bigjob:bj-319a86e4-4186-11e1-a410-00003e980000:localhost</t>
  </si>
  <si>
    <t>bigjob:bj-2744eb2c-418f-11e1-a410-00003e980000:localhost</t>
  </si>
  <si>
    <t>bigjob:bj-bae7a61e-4197-11e1-a410-00003e980000:localhost</t>
  </si>
  <si>
    <t>Queue</t>
  </si>
  <si>
    <t>Upload</t>
  </si>
  <si>
    <t>Bfast</t>
  </si>
  <si>
    <t>Download</t>
  </si>
  <si>
    <t>Total</t>
  </si>
  <si>
    <t>Average</t>
  </si>
  <si>
    <t>Staging</t>
  </si>
  <si>
    <t>EGI</t>
  </si>
  <si>
    <t>OSG</t>
  </si>
  <si>
    <t>Allocation</t>
  </si>
  <si>
    <t>Stdev</t>
  </si>
  <si>
    <t>OSG/Condor (BJ)</t>
  </si>
  <si>
    <t>Stddev</t>
  </si>
  <si>
    <t>Time to completion for 128 Bfast tasks</t>
  </si>
  <si>
    <t>Queuing</t>
  </si>
  <si>
    <t>Total (w/o Download)</t>
  </si>
  <si>
    <t> Real Time            = t_total   03:32:41</t>
  </si>
  <si>
    <t> Allocation/Run  Time = t_shadow  01:11:41 (== t_stage + t_exec)</t>
  </si>
  <si>
    <t> Remote User CPU Time = t_exec    00:12:59</t>
  </si>
  <si>
    <t>That would make</t>
  </si>
  <si>
    <t> t_queue  02:21:41  (t_total  - t_shadow)</t>
  </si>
  <si>
    <t> t_stage  00:59:42  (t_shadow - t_exec)</t>
  </si>
  <si>
    <t> t_exec   00:12:59</t>
  </si>
  <si>
    <t>CPU</t>
  </si>
  <si>
    <t>Check</t>
  </si>
  <si>
    <t>in min</t>
  </si>
  <si>
    <t>XSEDE</t>
  </si>
  <si>
    <t>FutureGrid</t>
  </si>
  <si>
    <t>Without Staging</t>
  </si>
  <si>
    <t>With Staging</t>
  </si>
  <si>
    <t>bigjob:bj-8267ba3c-442a-11e1-bedf-00003eb40000:localhost</t>
  </si>
  <si>
    <t>bigjob:bj-83fadb7c-442a-11e1-bedf-00003eb40000:india.futuregrid.org</t>
  </si>
  <si>
    <t>bigjob:bj-d1aa679a-442d-11e1-bedf-00003eb40000:localhost</t>
  </si>
  <si>
    <t>bigjob:bj-d35cf986-442d-11e1-bedf-00003eb40000:india.futuregrid.org</t>
  </si>
  <si>
    <t>bigjob:bj-90023832-4431-11e1-bedf-00003eb40000:localhost</t>
  </si>
  <si>
    <t>bigjob:bj-91314ec8-4431-11e1-bedf-00003eb40000:india.futuregrid.org</t>
  </si>
  <si>
    <t>bigjob:bj-e85831a0-4434-11e1-bedf-00003eb40000:localhost</t>
  </si>
  <si>
    <t>bigjob:bj-e9f38ab4-4434-11e1-bedf-00003eb40000:india.futuregrid.org</t>
  </si>
  <si>
    <t>bigjob:bj-367333dc-4438-11e1-bedf-00003eb40000:localhost</t>
  </si>
  <si>
    <t>bigjob:bj-3781b0a0-4438-11e1-bedf-00003eb40000:india.futuregrid.org</t>
  </si>
  <si>
    <t>bigjob:bj-cdcedad6-4408-11e1-a01d-00003eb40000:india.futuregrid.org</t>
  </si>
  <si>
    <t>bigjob:bj-67ecf490-4265-11e1-97c5-00003eb40000:localhost</t>
  </si>
  <si>
    <t>bigjob:bj-a56d1458-4265-11e1-97c5-00003eb40000:india.futuregrid.org</t>
  </si>
  <si>
    <t>bigjob:bj-b3b495b0-4268-11e1-97c5-00003eb40000:localhost</t>
  </si>
  <si>
    <t>bigjob:bj-b4e1875e-4268-11e1-97c5-00003eb40000:india.futuregrid.org</t>
  </si>
  <si>
    <t>bigjob:bj-ccdb55da-426b-11e1-97c5-00003eb40000:localhost</t>
  </si>
  <si>
    <t>bigjob:bj-d0fec1e2-426b-11e1-97c5-00003eb40000:india.futuregrid.org</t>
  </si>
  <si>
    <t>bigjob:bj-f4212cde-426e-11e1-97c5-00003eb40000:localhost</t>
  </si>
  <si>
    <t>bigjob:bj-f54a8b00-426e-11e1-97c5-00003eb40000:india.futuregrid.org</t>
  </si>
  <si>
    <t>bigjob:bj-10d55d98-4272-11e1-97c5-00003eb40000:localhost</t>
  </si>
  <si>
    <t>bigjob:bj-11fc32b4-4272-11e1-97c5-00003eb40000:india.futuregrid.org</t>
  </si>
  <si>
    <t>bigjob:bj-afd64bd8-421c-11e1-bbbe-00003ea40000:localhost</t>
  </si>
  <si>
    <t>bigjob:bj-b19a635a-421c-11e1-bbbe-00003ea40000:india.futuregrid.org</t>
  </si>
  <si>
    <t>bigjob:bj-4c3490cc-4220-11e1-bbbe-00003ea40000:localhost</t>
  </si>
  <si>
    <t>bigjob:bj-4d36140a-4220-11e1-bbbe-00003ea40000:india.futuregrid.org</t>
  </si>
  <si>
    <t>bigjob:bj-88c8c0fa-4223-11e1-bbbe-00003ea40000:localhost</t>
  </si>
  <si>
    <t>bigjob:bj-89fe8ec8-4223-11e1-bbbe-00003ea40000:india.futuregrid.org</t>
  </si>
  <si>
    <t>bigjob:bj-a9a184f8-4226-11e1-bbbe-00003ea40000:localhost</t>
  </si>
  <si>
    <t>bigjob:bj-aaabf2fc-4226-11e1-bbbe-00003ea40000:india.futuregrid.org</t>
  </si>
  <si>
    <t>bigjob:bj-d4c9ef3c-4229-11e1-bbbe-00003ea40000:localhost</t>
  </si>
  <si>
    <t>bigjob:bj-d5d060f0-4229-11e1-bbbe-00003ea40000:india.futuregrid.org</t>
  </si>
  <si>
    <t>Mittelwert - Total Runtime</t>
  </si>
  <si>
    <t>STABW - Total Runtime</t>
  </si>
  <si>
    <t>STABW - Queuing Time</t>
  </si>
  <si>
    <t>Queuing Pilot</t>
  </si>
  <si>
    <t>Queuing LRMS</t>
  </si>
  <si>
    <t>Factor (Total)</t>
  </si>
  <si>
    <t>Factor (BFAST)</t>
  </si>
  <si>
    <t>Total (w/o staging)</t>
  </si>
  <si>
    <t>Factor (Total w/o Staging)</t>
  </si>
  <si>
    <t>Total (no Staging)</t>
  </si>
  <si>
    <t>EGI/
FutureGrid</t>
  </si>
  <si>
    <t>Future Grid</t>
  </si>
  <si>
    <t>CPU Time</t>
  </si>
  <si>
    <t>Total Time</t>
  </si>
  <si>
    <t>Allocation/Runtime</t>
  </si>
  <si>
    <t>Condor</t>
  </si>
  <si>
    <t>OSG-XSEDE</t>
  </si>
  <si>
    <t>stddev</t>
  </si>
  <si>
    <t>XSEDE::Kraken/
FutureGrid</t>
  </si>
  <si>
    <t>XSEDE::QB/
OSG</t>
  </si>
  <si>
    <t>bigjob:bj-887db1c6-910d-11e1-b0d6-00259019a082:trestles.sdsc.edu</t>
  </si>
  <si>
    <t>redis://ILikeBigJob_wITH-REdIS@gw68.quarry.iu.teragrid.org:6379</t>
  </si>
  <si>
    <t>pbs-ssh://luckow@trestles.sdsc.edu</t>
  </si>
  <si>
    <t>bigjob:bj-6eaa9054-9115-11e1-98f3-00259019a082:trestles.sdsc.edu</t>
  </si>
  <si>
    <t>bigjob:bj-074da80c-911e-11e1-98f3-00259019a082:trestles.sdsc.edu</t>
  </si>
  <si>
    <t>bigjob:bj-0e36ce2c-9124-11e1-8878-00259019a082:trestles.sdsc.edu</t>
  </si>
  <si>
    <t>bigjob:bj-9f8569ac-9128-11e1-8878-00259019a082:trestles.sdsc.edu</t>
  </si>
  <si>
    <t>bigjob:bj-7d5abb86-9135-11e1-9521-00259019a082:trestles.sdsc.edu</t>
  </si>
  <si>
    <t>bigjob:bj-17ff803e-9138-11e1-9521-00259019a082:trestles.sdsc.edu</t>
  </si>
  <si>
    <t>bigjob:bj-e3f22442-913a-11e1-9521-00259019a082:trestles.sdsc.edu</t>
  </si>
  <si>
    <t>bigjob:bj-77e71942-9144-11e1-a3da-00259019a082:trestles.sdsc.edu</t>
  </si>
  <si>
    <t>bigjob:bj-c9cb5f94-9148-11e1-a3da-00259019a082:trestles.sdsc.edu</t>
  </si>
  <si>
    <t>bigjob:bj-c46c6c4e-914f-11e1-a3da-00259019a082:trestles.sdsc.edu</t>
  </si>
  <si>
    <t>bigjob:bj-93be4550-9158-11e1-ba03-00259019a082:trestles.sdsc.edu</t>
  </si>
  <si>
    <t>bigjob:bj-8ce94fb8-9162-11e1-ba03-00259019a082:trestles.sdsc.edu</t>
  </si>
  <si>
    <t>bigjob:bj-42db75e2-916a-11e1-ba03-00259019a082:trestles.sdsc.edu</t>
  </si>
  <si>
    <t>bigjob:bj-ff8c95b8-922d-11e1-8232-00259019a084:trestles.sdsc.edu</t>
  </si>
  <si>
    <t>bigjob:bj-5c9ed678-9259-11e1-83ec-bc305b7ee8dc:india.futuregrid.org</t>
  </si>
  <si>
    <t>pbs-ssh://pmantha@india.futuregrid.org</t>
  </si>
  <si>
    <t>bigjob:bj-4612a348-9124-11e1-a963-f04da2004b3c:login2.ls4.tacc.utexas.edu</t>
  </si>
  <si>
    <t>sge-ssh://login2.ls4.tacc.utexas.edu</t>
  </si>
  <si>
    <t>bigjob:bj-747550ee-9126-11e1-a963-f04da2004b3c:login2.ls4.tacc.utexas.edu</t>
  </si>
  <si>
    <t>bigjob:bj-39586116-9128-11e1-a963-f04da2004b3c:login2.ls4.tacc.utexas.edu</t>
  </si>
  <si>
    <t>bigjob:bj-4a0e58e8-9138-11e1-b8c2-f04da2004b3c:login2.ls4.tacc.utexas.edu</t>
  </si>
  <si>
    <t>bigjob:bj-74bdac40-913a-11e1-b8c2-f04da2004b3c:login2.ls4.tacc.utexas.edu</t>
  </si>
  <si>
    <t>bigjob:bj-967df9aa-913c-11e1-b8c2-f04da2004b3c:login2.ls4.tacc.utexas.edu</t>
  </si>
  <si>
    <t>bigjob:bj-649d717e-913f-11e1-b681-f04da2004b3c:login2.ls4.tacc.utexas.edu</t>
  </si>
  <si>
    <t>bigjob:bj-3ec875c4-9145-11e1-b681-f04da2004b3c:login2.ls4.tacc.utexas.edu</t>
  </si>
  <si>
    <t>bigjob:bj-104d361e-9148-11e1-b681-f04da2004b3c:login2.ls4.tacc.utexas.edu</t>
  </si>
  <si>
    <t>bigjob:bj-6b6d5e78-914a-11e1-94be-f04da2004b3c:login2.ls4.tacc.utexas.edu</t>
  </si>
  <si>
    <t>bigjob:bj-7ef5a772-914d-11e1-94be-f04da2004b3c:login2.ls4.tacc.utexas.edu</t>
  </si>
  <si>
    <t>bigjob:bj-503066f4-9150-11e1-94be-f04da2004b3c:login2.ls4.tacc.utexas.edu</t>
  </si>
  <si>
    <t>bigjob:bj-58acbc06-915a-11e1-88ca-f04da2004b3c:login2.ls4.tacc.utexas.edu</t>
  </si>
  <si>
    <t>bigjob:bj-2eac1446-9160-11e1-88ca-f04da2004b3c:login2.ls4.tacc.utexas.edu</t>
  </si>
  <si>
    <t>STABW - Queuing Time2</t>
  </si>
  <si>
    <t>Total (w/o queuing)</t>
  </si>
  <si>
    <t>Without Queuing/With Staging</t>
  </si>
  <si>
    <t>Compute</t>
  </si>
  <si>
    <t>bigjob:bj-aff746cc-917b-11e1-a9eb-bc305b7ee8dc:sierra.futuregrid.org</t>
  </si>
  <si>
    <t>pbs-ssh://pmantha@sierra.futuregrid.org</t>
  </si>
  <si>
    <t>bigjob:bj-b5f29158-917b-11e1-a9eb-bc305b7ee8dc:sierra.futuregrid.org</t>
  </si>
  <si>
    <t>bigjob:bj-bbaf26a6-917b-11e1-a9eb-bc305b7ee8dc:india.futuregrid.org</t>
  </si>
  <si>
    <t>bigjob:bj-bda24fa6-917b-11e1-a9eb-bc305b7ee8dc:india.futuregrid.org</t>
  </si>
  <si>
    <t>bigjob:bj-5553695e-9193-11e1-a9eb-bc305b7ee8dc:sierra.futuregrid.org</t>
  </si>
  <si>
    <t>bigjob:bj-5b809c7a-9193-11e1-a9eb-bc305b7ee8dc:sierra.futuregrid.org</t>
  </si>
  <si>
    <t>bigjob:bj-614cd920-9193-11e1-a9eb-bc305b7ee8dc:india.futuregrid.org</t>
  </si>
  <si>
    <t>bigjob:bj-6327ea6e-9193-11e1-a9eb-bc305b7ee8dc:india.futuregrid.org</t>
  </si>
  <si>
    <t>bigjob:bj-b8726e32-91a6-11e1-a9eb-bc305b7ee8dc:sierra.futuregrid.org</t>
  </si>
  <si>
    <t>bigjob:bj-be8f4b0a-91a6-11e1-a9eb-bc305b7ee8dc:sierra.futuregrid.org</t>
  </si>
  <si>
    <t>bigjob:bj-c45aee54-91a6-11e1-a9eb-bc305b7ee8dc:india.futuregrid.org</t>
  </si>
  <si>
    <t>bigjob:bj-c625fd3c-91a6-11e1-a9eb-bc305b7ee8dc:india.futuregrid.org</t>
  </si>
  <si>
    <t>Maximum - Queuing Time</t>
  </si>
  <si>
    <t>Maximum - BJ Runtime</t>
  </si>
  <si>
    <t>Mittelwert</t>
  </si>
  <si>
    <t>Download Times</t>
  </si>
  <si>
    <t>Runtime</t>
  </si>
  <si>
    <t>bigjob:bj-ca2a8246-92c7-11e1-83ec-bc305b7ee8dc:india.futuregrid.org</t>
  </si>
  <si>
    <t>bigjob:bj-e99b42c6-92fb-11e1-83ec-bc305b7ee8dc:india.futuregrid.org</t>
  </si>
  <si>
    <t xml:space="preserve">Pilot Overhead </t>
  </si>
  <si>
    <t>bigjob:bj-3ff74b52-935f-11e1-ac66-00259019a084:trestles.sdsc.edu</t>
  </si>
  <si>
    <t>bigjob:bj-3f8cbd32-93a0-11e1-bbde-bc305b7ee8dc:trestles.sdsc.edu</t>
  </si>
  <si>
    <t>pbs-ssh://pmantha@trestles.sdsc.edu</t>
  </si>
  <si>
    <t>(from pilot-data-exp.xlsx)</t>
  </si>
  <si>
    <t>Overhead</t>
  </si>
  <si>
    <t>XSEDE:Trestles/
FutureGrid</t>
  </si>
  <si>
    <t>bigjob:bj-fd8126ee-9412-11e1-84cd-bc305b7ee8dc:india.futuregrid.org</t>
  </si>
  <si>
    <t>bigjob:bj-013eccd2-9413-11e1-84cd-bc305b7ee8dc:trestles.sdsc.edu</t>
  </si>
  <si>
    <t>bigjob:bj-13857a0e-9430-11e1-84cd-bc305b7ee8dc:india.futuregrid.org</t>
  </si>
  <si>
    <t>bigjob:bj-158cca78-9430-11e1-84cd-bc305b7ee8dc:trestles.sdsc.edu</t>
  </si>
  <si>
    <t>bigjob:bj-22b92086-9442-11e1-84cd-bc305b7ee8dc:india.futuregrid.org</t>
  </si>
  <si>
    <t>bigjob:bj-24c6f574-9442-11e1-84cd-bc305b7ee8dc:trestles.sdsc.edu</t>
  </si>
  <si>
    <t>STABW - Net Runtime2</t>
  </si>
  <si>
    <t>bigjob:bj-5221b9d8-949b-11e1-ba79-bc305b7ee8dc:india.futuregrid.org</t>
  </si>
  <si>
    <t>bigjob:bj-b2611c38-94b1-11e1-ba79-bc305b7ee8dc:india.futuregrid.org</t>
  </si>
  <si>
    <t>bigjob:bj-979f66f0-94c7-11e1-ba79-bc305b7ee8dc:india.futuregrid.org</t>
  </si>
  <si>
    <t>Host</t>
  </si>
  <si>
    <t xml:space="preserve">Download </t>
  </si>
  <si>
    <t>Mittel</t>
  </si>
  <si>
    <t>Time 1</t>
  </si>
  <si>
    <t>Time 2</t>
  </si>
  <si>
    <t>Stddev 1</t>
  </si>
  <si>
    <t>Stddev 2</t>
  </si>
  <si>
    <t>adjusted with staging 100 min (EU-US)</t>
  </si>
  <si>
    <t>adjusted with staging 80 min (OSG-QB)</t>
  </si>
  <si>
    <t>XSEDE:QB/OSG
(C3)</t>
  </si>
  <si>
    <t>EGI/FG 
(C2)</t>
  </si>
  <si>
    <t>XSEDE:Trestles/FG
(C1)</t>
  </si>
  <si>
    <t>BigJob/FG 
(India/Sierra) (B3)</t>
  </si>
  <si>
    <t>GlideInWMS/
OSG 
(B5)</t>
  </si>
  <si>
    <t>BigJob/FG
 (India)
(B2)</t>
  </si>
  <si>
    <t>BigJob/XSEDE (Trestles) 
(B1)</t>
  </si>
  <si>
    <t>DIANE/EGI 
(B4)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</si>
</sst>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22"/>
      <color theme="1"/>
      <name val="Calibri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3"/>
      <color rgb="FF222222"/>
      <name val="Arial"/>
      <family val="2"/>
    </font>
    <font>
      <b/>
      <sz val="12"/>
      <color rgb="FFFF0000"/>
      <name val="Calibri"/>
      <scheme val="minor"/>
    </font>
    <font>
      <sz val="12"/>
      <name val="Calibri"/>
      <scheme val="minor"/>
    </font>
    <font>
      <sz val="12"/>
      <color rgb="FF333333"/>
      <name val="Courier"/>
    </font>
    <font>
      <b/>
      <sz val="12"/>
      <name val="Calibri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theme="6" tint="0.79998168889431442"/>
      </top>
      <bottom style="thin">
        <color theme="6" tint="0.79998168889431442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theme="6" tint="0.79998168889431442"/>
      </top>
      <bottom style="thin">
        <color theme="6" tint="0.79998168889431442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</borders>
  <cellStyleXfs count="18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7">
    <xf numFmtId="0" fontId="0" fillId="0" borderId="0" xfId="0"/>
    <xf numFmtId="47" fontId="0" fillId="0" borderId="0" xfId="0" applyNumberFormat="1"/>
    <xf numFmtId="0" fontId="1" fillId="0" borderId="0" xfId="0" applyFont="1"/>
    <xf numFmtId="0" fontId="0" fillId="0" borderId="1" xfId="0" applyBorder="1"/>
    <xf numFmtId="0" fontId="1" fillId="0" borderId="1" xfId="0" applyFont="1" applyBorder="1"/>
    <xf numFmtId="0" fontId="1" fillId="0" borderId="0" xfId="0" applyFont="1" applyFill="1" applyBorder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Border="1"/>
    <xf numFmtId="0" fontId="0" fillId="0" borderId="0" xfId="0" applyFill="1" applyBorder="1"/>
    <xf numFmtId="0" fontId="0" fillId="0" borderId="1" xfId="0" applyFill="1" applyBorder="1"/>
    <xf numFmtId="0" fontId="5" fillId="0" borderId="0" xfId="0" applyFont="1"/>
    <xf numFmtId="0" fontId="6" fillId="0" borderId="0" xfId="0" applyFont="1"/>
    <xf numFmtId="164" fontId="0" fillId="0" borderId="0" xfId="0" applyNumberFormat="1"/>
    <xf numFmtId="1" fontId="0" fillId="0" borderId="0" xfId="0" applyNumberFormat="1"/>
    <xf numFmtId="0" fontId="1" fillId="0" borderId="0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4" xfId="0" applyBorder="1"/>
    <xf numFmtId="1" fontId="0" fillId="0" borderId="5" xfId="0" applyNumberFormat="1" applyBorder="1"/>
    <xf numFmtId="1" fontId="0" fillId="0" borderId="3" xfId="0" applyNumberFormat="1" applyBorder="1"/>
    <xf numFmtId="1" fontId="0" fillId="0" borderId="4" xfId="0" applyNumberFormat="1" applyBorder="1"/>
    <xf numFmtId="1" fontId="0" fillId="0" borderId="0" xfId="0" applyNumberFormat="1" applyBorder="1"/>
    <xf numFmtId="0" fontId="7" fillId="0" borderId="0" xfId="0" applyFont="1"/>
    <xf numFmtId="0" fontId="1" fillId="0" borderId="0" xfId="0" applyFont="1" applyAlignment="1">
      <alignment horizontal="center"/>
    </xf>
    <xf numFmtId="1" fontId="0" fillId="0" borderId="0" xfId="0" applyNumberFormat="1" applyAlignment="1"/>
    <xf numFmtId="0" fontId="0" fillId="0" borderId="7" xfId="0" applyBorder="1"/>
    <xf numFmtId="0" fontId="0" fillId="0" borderId="3" xfId="0" applyBorder="1"/>
    <xf numFmtId="0" fontId="0" fillId="0" borderId="8" xfId="0" applyBorder="1"/>
    <xf numFmtId="1" fontId="1" fillId="0" borderId="3" xfId="0" applyNumberFormat="1" applyFont="1" applyBorder="1"/>
    <xf numFmtId="164" fontId="0" fillId="0" borderId="0" xfId="0" applyNumberFormat="1" applyBorder="1"/>
    <xf numFmtId="164" fontId="0" fillId="0" borderId="1" xfId="0" applyNumberFormat="1" applyBorder="1"/>
    <xf numFmtId="0" fontId="0" fillId="0" borderId="9" xfId="0" applyBorder="1"/>
    <xf numFmtId="1" fontId="0" fillId="0" borderId="10" xfId="0" applyNumberFormat="1" applyBorder="1"/>
    <xf numFmtId="1" fontId="1" fillId="0" borderId="1" xfId="0" applyNumberFormat="1" applyFont="1" applyBorder="1"/>
    <xf numFmtId="1" fontId="0" fillId="0" borderId="1" xfId="0" applyNumberFormat="1" applyBorder="1"/>
    <xf numFmtId="164" fontId="0" fillId="0" borderId="0" xfId="0" applyNumberFormat="1" applyAlignment="1"/>
    <xf numFmtId="2" fontId="0" fillId="0" borderId="6" xfId="0" applyNumberFormat="1" applyFont="1" applyBorder="1"/>
    <xf numFmtId="2" fontId="0" fillId="0" borderId="0" xfId="0" applyNumberFormat="1"/>
    <xf numFmtId="0" fontId="0" fillId="0" borderId="0" xfId="0" applyAlignment="1">
      <alignment horizontal="left" wrapText="1"/>
    </xf>
    <xf numFmtId="0" fontId="0" fillId="0" borderId="0" xfId="0" applyFont="1"/>
    <xf numFmtId="3" fontId="0" fillId="0" borderId="0" xfId="0" applyNumberFormat="1"/>
    <xf numFmtId="0" fontId="0" fillId="0" borderId="0" xfId="0" applyAlignment="1">
      <alignment wrapText="1"/>
    </xf>
    <xf numFmtId="0" fontId="1" fillId="0" borderId="0" xfId="0" applyFont="1" applyAlignment="1">
      <alignment vertical="center"/>
    </xf>
    <xf numFmtId="1" fontId="1" fillId="0" borderId="0" xfId="0" applyNumberFormat="1" applyFont="1"/>
    <xf numFmtId="1" fontId="0" fillId="0" borderId="6" xfId="0" applyNumberFormat="1" applyFont="1" applyBorder="1"/>
    <xf numFmtId="0" fontId="1" fillId="0" borderId="0" xfId="0" applyFont="1" applyBorder="1"/>
    <xf numFmtId="164" fontId="0" fillId="0" borderId="11" xfId="0" applyNumberFormat="1" applyBorder="1"/>
    <xf numFmtId="0" fontId="8" fillId="0" borderId="0" xfId="0" applyFont="1"/>
    <xf numFmtId="164" fontId="0" fillId="0" borderId="12" xfId="0" applyNumberFormat="1" applyBorder="1"/>
    <xf numFmtId="164" fontId="1" fillId="0" borderId="0" xfId="0" applyNumberFormat="1" applyFont="1"/>
    <xf numFmtId="0" fontId="0" fillId="0" borderId="14" xfId="0" applyBorder="1"/>
    <xf numFmtId="164" fontId="0" fillId="0" borderId="14" xfId="0" applyNumberFormat="1" applyBorder="1"/>
    <xf numFmtId="1" fontId="9" fillId="0" borderId="13" xfId="0" applyNumberFormat="1" applyFont="1" applyBorder="1"/>
    <xf numFmtId="1" fontId="9" fillId="0" borderId="3" xfId="0" applyNumberFormat="1" applyFont="1" applyBorder="1"/>
    <xf numFmtId="1" fontId="0" fillId="0" borderId="15" xfId="0" applyNumberFormat="1" applyBorder="1"/>
    <xf numFmtId="0" fontId="1" fillId="0" borderId="1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0" fillId="0" borderId="0" xfId="0" applyFont="1"/>
    <xf numFmtId="1" fontId="11" fillId="0" borderId="1" xfId="0" applyNumberFormat="1" applyFont="1" applyBorder="1"/>
    <xf numFmtId="1" fontId="11" fillId="0" borderId="13" xfId="0" applyNumberFormat="1" applyFont="1" applyBorder="1"/>
    <xf numFmtId="0" fontId="4" fillId="0" borderId="0" xfId="0" applyFont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87">
    <cellStyle name="Besuchter Link" xfId="2" builtinId="9" hidden="1"/>
    <cellStyle name="Besuchter Link" xfId="4" builtinId="9" hidden="1"/>
    <cellStyle name="Besuchter Link" xfId="6" builtinId="9" hidden="1"/>
    <cellStyle name="Besuchter Link" xfId="8" builtinId="9" hidden="1"/>
    <cellStyle name="Besuchter Link" xfId="10" builtinId="9" hidden="1"/>
    <cellStyle name="Besuchter Link" xfId="12" builtinId="9" hidden="1"/>
    <cellStyle name="Besuchter Link" xfId="14" builtinId="9" hidden="1"/>
    <cellStyle name="Besuchter Link" xfId="16" builtinId="9" hidden="1"/>
    <cellStyle name="Besuchter Link" xfId="18" builtinId="9" hidden="1"/>
    <cellStyle name="Besuchter Link" xfId="20" builtinId="9" hidden="1"/>
    <cellStyle name="Besuchter Link" xfId="22" builtinId="9" hidden="1"/>
    <cellStyle name="Besuchter Link" xfId="24" builtinId="9" hidden="1"/>
    <cellStyle name="Besuchter Link" xfId="26" builtinId="9" hidden="1"/>
    <cellStyle name="Besuchter Link" xfId="28" builtinId="9" hidden="1"/>
    <cellStyle name="Besuchter Link" xfId="30" builtinId="9" hidden="1"/>
    <cellStyle name="Besuchter Link" xfId="32" builtinId="9" hidden="1"/>
    <cellStyle name="Besuchter Link" xfId="34" builtinId="9" hidden="1"/>
    <cellStyle name="Besuchter Link" xfId="36" builtinId="9" hidden="1"/>
    <cellStyle name="Besuchter Link" xfId="38" builtinId="9" hidden="1"/>
    <cellStyle name="Besuchter Link" xfId="40" builtinId="9" hidden="1"/>
    <cellStyle name="Besuchter Link" xfId="42" builtinId="9" hidden="1"/>
    <cellStyle name="Besuchter Link" xfId="44" builtinId="9" hidden="1"/>
    <cellStyle name="Besuchter Link" xfId="46" builtinId="9" hidden="1"/>
    <cellStyle name="Besuchter Link" xfId="48" builtinId="9" hidden="1"/>
    <cellStyle name="Besuchter Link" xfId="50" builtinId="9" hidden="1"/>
    <cellStyle name="Besuchter Link" xfId="52" builtinId="9" hidden="1"/>
    <cellStyle name="Besuchter Link" xfId="54" builtinId="9" hidden="1"/>
    <cellStyle name="Besuchter Link" xfId="56" builtinId="9" hidden="1"/>
    <cellStyle name="Besuchter Link" xfId="58" builtinId="9" hidden="1"/>
    <cellStyle name="Besuchter Link" xfId="60" builtinId="9" hidden="1"/>
    <cellStyle name="Besuchter Link" xfId="62" builtinId="9" hidden="1"/>
    <cellStyle name="Besuchter Link" xfId="64" builtinId="9" hidden="1"/>
    <cellStyle name="Besuchter Link" xfId="66" builtinId="9" hidden="1"/>
    <cellStyle name="Besuchter Link" xfId="68" builtinId="9" hidden="1"/>
    <cellStyle name="Besuchter Link" xfId="70" builtinId="9" hidden="1"/>
    <cellStyle name="Besuchter Link" xfId="72" builtinId="9" hidden="1"/>
    <cellStyle name="Besuchter Link" xfId="74" builtinId="9" hidden="1"/>
    <cellStyle name="Besuchter Link" xfId="76" builtinId="9" hidden="1"/>
    <cellStyle name="Besuchter Link" xfId="78" builtinId="9" hidden="1"/>
    <cellStyle name="Besuchter Link" xfId="80" builtinId="9" hidden="1"/>
    <cellStyle name="Besuchter Link" xfId="82" builtinId="9" hidden="1"/>
    <cellStyle name="Besuchter Link" xfId="84" builtinId="9" hidden="1"/>
    <cellStyle name="Besuchter Link" xfId="86" builtinId="9" hidden="1"/>
    <cellStyle name="Besuchter Link" xfId="88" builtinId="9" hidden="1"/>
    <cellStyle name="Besuchter Link" xfId="90" builtinId="9" hidden="1"/>
    <cellStyle name="Besuchter Link" xfId="92" builtinId="9" hidden="1"/>
    <cellStyle name="Besuchter Link" xfId="94" builtinId="9" hidden="1"/>
    <cellStyle name="Besuchter Link" xfId="96" builtinId="9" hidden="1"/>
    <cellStyle name="Besuchter Link" xfId="98" builtinId="9" hidden="1"/>
    <cellStyle name="Besuchter Link" xfId="100" builtinId="9" hidden="1"/>
    <cellStyle name="Besuchter Link" xfId="102" builtinId="9" hidden="1"/>
    <cellStyle name="Besuchter Link" xfId="104" builtinId="9" hidden="1"/>
    <cellStyle name="Besuchter Link" xfId="106" builtinId="9" hidden="1"/>
    <cellStyle name="Besuchter Link" xfId="108" builtinId="9" hidden="1"/>
    <cellStyle name="Besuchter Link" xfId="110" builtinId="9" hidden="1"/>
    <cellStyle name="Besuchter Link" xfId="112" builtinId="9" hidden="1"/>
    <cellStyle name="Besuchter Link" xfId="114" builtinId="9" hidden="1"/>
    <cellStyle name="Besuchter Link" xfId="116" builtinId="9" hidden="1"/>
    <cellStyle name="Besuchter Link" xfId="118" builtinId="9" hidden="1"/>
    <cellStyle name="Besuchter Link" xfId="120" builtinId="9" hidden="1"/>
    <cellStyle name="Besuchter Link" xfId="122" builtinId="9" hidden="1"/>
    <cellStyle name="Besuchter Link" xfId="124" builtinId="9" hidden="1"/>
    <cellStyle name="Besuchter Link" xfId="126" builtinId="9" hidden="1"/>
    <cellStyle name="Besuchter Link" xfId="128" builtinId="9" hidden="1"/>
    <cellStyle name="Besuchter Link" xfId="130" builtinId="9" hidden="1"/>
    <cellStyle name="Besuchter Link" xfId="132" builtinId="9" hidden="1"/>
    <cellStyle name="Besuchter Link" xfId="134" builtinId="9" hidden="1"/>
    <cellStyle name="Besuchter Link" xfId="136" builtinId="9" hidden="1"/>
    <cellStyle name="Besuchter Link" xfId="138" builtinId="9" hidden="1"/>
    <cellStyle name="Besuchter Link" xfId="140" builtinId="9" hidden="1"/>
    <cellStyle name="Besuchter Link" xfId="142" builtinId="9" hidden="1"/>
    <cellStyle name="Besuchter Link" xfId="144" builtinId="9" hidden="1"/>
    <cellStyle name="Besuchter Link" xfId="146" builtinId="9" hidden="1"/>
    <cellStyle name="Besuchter Link" xfId="148" builtinId="9" hidden="1"/>
    <cellStyle name="Besuchter Link" xfId="150" builtinId="9" hidden="1"/>
    <cellStyle name="Besuchter Link" xfId="152" builtinId="9" hidden="1"/>
    <cellStyle name="Besuchter Link" xfId="154" builtinId="9" hidden="1"/>
    <cellStyle name="Besuchter Link" xfId="156" builtinId="9" hidden="1"/>
    <cellStyle name="Besuchter Link" xfId="158" builtinId="9" hidden="1"/>
    <cellStyle name="Besuchter Link" xfId="160" builtinId="9" hidden="1"/>
    <cellStyle name="Besuchter Link" xfId="162" builtinId="9" hidden="1"/>
    <cellStyle name="Besuchter Link" xfId="164" builtinId="9" hidden="1"/>
    <cellStyle name="Besuchter Link" xfId="166" builtinId="9" hidden="1"/>
    <cellStyle name="Besuchter Link" xfId="168" builtinId="9" hidden="1"/>
    <cellStyle name="Besuchter Link" xfId="170" builtinId="9" hidden="1"/>
    <cellStyle name="Besuchter Link" xfId="172" builtinId="9" hidden="1"/>
    <cellStyle name="Besuchter Link" xfId="174" builtinId="9" hidden="1"/>
    <cellStyle name="Besuchter Link" xfId="176" builtinId="9" hidden="1"/>
    <cellStyle name="Besuchter Link" xfId="178" builtinId="9" hidden="1"/>
    <cellStyle name="Besuchter Link" xfId="180" builtinId="9" hidden="1"/>
    <cellStyle name="Besuchter Link" xfId="182" builtinId="9" hidden="1"/>
    <cellStyle name="Besuchter Link" xfId="184" builtinId="9" hidden="1"/>
    <cellStyle name="Besuchter Link" xfId="186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15" builtinId="8" hidden="1"/>
    <cellStyle name="Link" xfId="17" builtinId="8" hidden="1"/>
    <cellStyle name="Link" xfId="19" builtinId="8" hidden="1"/>
    <cellStyle name="Link" xfId="21" builtinId="8" hidden="1"/>
    <cellStyle name="Link" xfId="23" builtinId="8" hidden="1"/>
    <cellStyle name="Link" xfId="25" builtinId="8" hidden="1"/>
    <cellStyle name="Link" xfId="27" builtinId="8" hidden="1"/>
    <cellStyle name="Link" xfId="29" builtinId="8" hidden="1"/>
    <cellStyle name="Link" xfId="31" builtinId="8" hidden="1"/>
    <cellStyle name="Link" xfId="33" builtinId="8" hidden="1"/>
    <cellStyle name="Link" xfId="35" builtinId="8" hidden="1"/>
    <cellStyle name="Link" xfId="37" builtinId="8" hidden="1"/>
    <cellStyle name="Link" xfId="39" builtinId="8" hidden="1"/>
    <cellStyle name="Link" xfId="41" builtinId="8" hidden="1"/>
    <cellStyle name="Link" xfId="43" builtinId="8" hidden="1"/>
    <cellStyle name="Link" xfId="45" builtinId="8" hidden="1"/>
    <cellStyle name="Link" xfId="47" builtinId="8" hidden="1"/>
    <cellStyle name="Link" xfId="49" builtinId="8" hidden="1"/>
    <cellStyle name="Link" xfId="51" builtinId="8" hidden="1"/>
    <cellStyle name="Link" xfId="53" builtinId="8" hidden="1"/>
    <cellStyle name="Link" xfId="55" builtinId="8" hidden="1"/>
    <cellStyle name="Link" xfId="57" builtinId="8" hidden="1"/>
    <cellStyle name="Link" xfId="59" builtinId="8" hidden="1"/>
    <cellStyle name="Link" xfId="61" builtinId="8" hidden="1"/>
    <cellStyle name="Link" xfId="63" builtinId="8" hidden="1"/>
    <cellStyle name="Link" xfId="65" builtinId="8" hidden="1"/>
    <cellStyle name="Link" xfId="67" builtinId="8" hidden="1"/>
    <cellStyle name="Link" xfId="69" builtinId="8" hidden="1"/>
    <cellStyle name="Link" xfId="71" builtinId="8" hidden="1"/>
    <cellStyle name="Link" xfId="73" builtinId="8" hidden="1"/>
    <cellStyle name="Link" xfId="75" builtinId="8" hidden="1"/>
    <cellStyle name="Link" xfId="77" builtinId="8" hidden="1"/>
    <cellStyle name="Link" xfId="79" builtinId="8" hidden="1"/>
    <cellStyle name="Link" xfId="81" builtinId="8" hidden="1"/>
    <cellStyle name="Link" xfId="83" builtinId="8" hidden="1"/>
    <cellStyle name="Link" xfId="85" builtinId="8" hidden="1"/>
    <cellStyle name="Link" xfId="87" builtinId="8" hidden="1"/>
    <cellStyle name="Link" xfId="89" builtinId="8" hidden="1"/>
    <cellStyle name="Link" xfId="91" builtinId="8" hidden="1"/>
    <cellStyle name="Link" xfId="93" builtinId="8" hidden="1"/>
    <cellStyle name="Link" xfId="95" builtinId="8" hidden="1"/>
    <cellStyle name="Link" xfId="97" builtinId="8" hidden="1"/>
    <cellStyle name="Link" xfId="99" builtinId="8" hidden="1"/>
    <cellStyle name="Link" xfId="101" builtinId="8" hidden="1"/>
    <cellStyle name="Link" xfId="103" builtinId="8" hidden="1"/>
    <cellStyle name="Link" xfId="105" builtinId="8" hidden="1"/>
    <cellStyle name="Link" xfId="107" builtinId="8" hidden="1"/>
    <cellStyle name="Link" xfId="109" builtinId="8" hidden="1"/>
    <cellStyle name="Link" xfId="111" builtinId="8" hidden="1"/>
    <cellStyle name="Link" xfId="113" builtinId="8" hidden="1"/>
    <cellStyle name="Link" xfId="115" builtinId="8" hidden="1"/>
    <cellStyle name="Link" xfId="117" builtinId="8" hidden="1"/>
    <cellStyle name="Link" xfId="119" builtinId="8" hidden="1"/>
    <cellStyle name="Link" xfId="121" builtinId="8" hidden="1"/>
    <cellStyle name="Link" xfId="123" builtinId="8" hidden="1"/>
    <cellStyle name="Link" xfId="125" builtinId="8" hidden="1"/>
    <cellStyle name="Link" xfId="127" builtinId="8" hidden="1"/>
    <cellStyle name="Link" xfId="129" builtinId="8" hidden="1"/>
    <cellStyle name="Link" xfId="131" builtinId="8" hidden="1"/>
    <cellStyle name="Link" xfId="133" builtinId="8" hidden="1"/>
    <cellStyle name="Link" xfId="135" builtinId="8" hidden="1"/>
    <cellStyle name="Link" xfId="137" builtinId="8" hidden="1"/>
    <cellStyle name="Link" xfId="139" builtinId="8" hidden="1"/>
    <cellStyle name="Link" xfId="141" builtinId="8" hidden="1"/>
    <cellStyle name="Link" xfId="143" builtinId="8" hidden="1"/>
    <cellStyle name="Link" xfId="145" builtinId="8" hidden="1"/>
    <cellStyle name="Link" xfId="147" builtinId="8" hidden="1"/>
    <cellStyle name="Link" xfId="149" builtinId="8" hidden="1"/>
    <cellStyle name="Link" xfId="151" builtinId="8" hidden="1"/>
    <cellStyle name="Link" xfId="153" builtinId="8" hidden="1"/>
    <cellStyle name="Link" xfId="155" builtinId="8" hidden="1"/>
    <cellStyle name="Link" xfId="157" builtinId="8" hidden="1"/>
    <cellStyle name="Link" xfId="159" builtinId="8" hidden="1"/>
    <cellStyle name="Link" xfId="161" builtinId="8" hidden="1"/>
    <cellStyle name="Link" xfId="163" builtinId="8" hidden="1"/>
    <cellStyle name="Link" xfId="165" builtinId="8" hidden="1"/>
    <cellStyle name="Link" xfId="167" builtinId="8" hidden="1"/>
    <cellStyle name="Link" xfId="169" builtinId="8" hidden="1"/>
    <cellStyle name="Link" xfId="171" builtinId="8" hidden="1"/>
    <cellStyle name="Link" xfId="173" builtinId="8" hidden="1"/>
    <cellStyle name="Link" xfId="175" builtinId="8" hidden="1"/>
    <cellStyle name="Link" xfId="177" builtinId="8" hidden="1"/>
    <cellStyle name="Link" xfId="179" builtinId="8" hidden="1"/>
    <cellStyle name="Link" xfId="181" builtinId="8" hidden="1"/>
    <cellStyle name="Link" xfId="183" builtinId="8" hidden="1"/>
    <cellStyle name="Link" xfId="185" builtinId="8" hidden="1"/>
    <cellStyle name="Standard" xfId="0" builtinId="0"/>
  </cellStyles>
  <dxfs count="14">
    <dxf>
      <numFmt numFmtId="164" formatCode="0.0"/>
    </dxf>
    <dxf>
      <numFmt numFmtId="29" formatCode="mm:ss.0"/>
    </dxf>
    <dxf>
      <numFmt numFmtId="29" formatCode="mm:ss.0"/>
    </dxf>
    <dxf>
      <numFmt numFmtId="29" formatCode="mm:ss.0"/>
    </dxf>
    <dxf>
      <numFmt numFmtId="29" formatCode="mm:ss.0"/>
    </dxf>
    <dxf>
      <numFmt numFmtId="29" formatCode="mm:ss.0"/>
    </dxf>
    <dxf>
      <numFmt numFmtId="29" formatCode="mm:ss.0"/>
    </dxf>
    <dxf>
      <numFmt numFmtId="29" formatCode="mm:ss.0"/>
    </dxf>
    <dxf>
      <numFmt numFmtId="29" formatCode="mm:ss.0"/>
    </dxf>
    <dxf>
      <numFmt numFmtId="29" formatCode="mm:ss.0"/>
    </dxf>
    <dxf>
      <numFmt numFmtId="29" formatCode="mm:ss.0"/>
    </dxf>
    <dxf>
      <numFmt numFmtId="29" formatCode="mm:ss.0"/>
    </dxf>
    <dxf>
      <numFmt numFmtId="29" formatCode="mm:ss.0"/>
    </dxf>
    <dxf>
      <numFmt numFmtId="29" formatCode="mm:ss.0"/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pivotCacheDefinition" Target="pivotCache/pivotCacheDefinition7.xml"/><Relationship Id="rId21" Type="http://schemas.openxmlformats.org/officeDocument/2006/relationships/pivotCacheDefinition" Target="pivotCache/pivotCacheDefinition8.xml"/><Relationship Id="rId22" Type="http://schemas.openxmlformats.org/officeDocument/2006/relationships/theme" Target="theme/theme1.xml"/><Relationship Id="rId23" Type="http://schemas.openxmlformats.org/officeDocument/2006/relationships/connections" Target="connections.xml"/><Relationship Id="rId24" Type="http://schemas.openxmlformats.org/officeDocument/2006/relationships/styles" Target="styles.xml"/><Relationship Id="rId25" Type="http://schemas.openxmlformats.org/officeDocument/2006/relationships/sharedStrings" Target="sharedStrings.xml"/><Relationship Id="rId26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externalLink" Target="externalLinks/externalLink1.xml"/><Relationship Id="rId14" Type="http://schemas.openxmlformats.org/officeDocument/2006/relationships/pivotCacheDefinition" Target="pivotCache/pivotCacheDefinition1.xml"/><Relationship Id="rId15" Type="http://schemas.openxmlformats.org/officeDocument/2006/relationships/pivotCacheDefinition" Target="pivotCache/pivotCacheDefinition2.xml"/><Relationship Id="rId16" Type="http://schemas.openxmlformats.org/officeDocument/2006/relationships/pivotCacheDefinition" Target="pivotCache/pivotCacheDefinition3.xml"/><Relationship Id="rId17" Type="http://schemas.openxmlformats.org/officeDocument/2006/relationships/pivotCacheDefinition" Target="pivotCache/pivotCacheDefinition4.xml"/><Relationship Id="rId18" Type="http://schemas.openxmlformats.org/officeDocument/2006/relationships/pivotCacheDefinition" Target="pivotCache/pivotCacheDefinition5.xml"/><Relationship Id="rId19" Type="http://schemas.openxmlformats.org/officeDocument/2006/relationships/pivotCacheDefinition" Target="pivotCache/pivotCacheDefinition6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Kraken Runtime for 32</a:t>
            </a:r>
            <a:r>
              <a:rPr lang="de-DE" baseline="0"/>
              <a:t> match tasks on n cores</a:t>
            </a:r>
            <a:endParaRPr lang="de-DE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invertIfNegative val="0"/>
          <c:errBars>
            <c:errBarType val="both"/>
            <c:errValType val="cust"/>
            <c:noEndCap val="0"/>
            <c:plus>
              <c:numRef>
                <c:f>BFAST!$K$9:$K$13</c:f>
                <c:numCache>
                  <c:formatCode>General</c:formatCode>
                  <c:ptCount val="5"/>
                  <c:pt idx="0">
                    <c:v>0.00233843301779679</c:v>
                  </c:pt>
                  <c:pt idx="1">
                    <c:v>0.000882963569178864</c:v>
                  </c:pt>
                  <c:pt idx="2">
                    <c:v>0.000451747145724838</c:v>
                  </c:pt>
                  <c:pt idx="3">
                    <c:v>0.000248652585415017</c:v>
                  </c:pt>
                  <c:pt idx="4">
                    <c:v>0.00123720782562183</c:v>
                  </c:pt>
                </c:numCache>
              </c:numRef>
            </c:plus>
            <c:minus>
              <c:numRef>
                <c:f>BFAST!$K$9:$K$12</c:f>
                <c:numCache>
                  <c:formatCode>General</c:formatCode>
                  <c:ptCount val="4"/>
                  <c:pt idx="0">
                    <c:v>0.00233843301779679</c:v>
                  </c:pt>
                  <c:pt idx="1">
                    <c:v>0.000882963569178864</c:v>
                  </c:pt>
                  <c:pt idx="2">
                    <c:v>0.000451747145724838</c:v>
                  </c:pt>
                  <c:pt idx="3">
                    <c:v>0.000248652585415017</c:v>
                  </c:pt>
                </c:numCache>
              </c:numRef>
            </c:minus>
          </c:errBars>
          <c:cat>
            <c:numRef>
              <c:f>BFAST!$I$9:$I$12</c:f>
              <c:numCache>
                <c:formatCode>General</c:formatCode>
                <c:ptCount val="4"/>
                <c:pt idx="0">
                  <c:v>72.0</c:v>
                </c:pt>
                <c:pt idx="1">
                  <c:v>144.0</c:v>
                </c:pt>
                <c:pt idx="2">
                  <c:v>196.0</c:v>
                </c:pt>
                <c:pt idx="3">
                  <c:v>384.0</c:v>
                </c:pt>
              </c:numCache>
            </c:numRef>
          </c:cat>
          <c:val>
            <c:numRef>
              <c:f>BFAST!$J$9:$J$12</c:f>
              <c:numCache>
                <c:formatCode>mm:ss.0</c:formatCode>
                <c:ptCount val="4"/>
                <c:pt idx="0">
                  <c:v>0.0142970679012346</c:v>
                </c:pt>
                <c:pt idx="1">
                  <c:v>0.0119147858796296</c:v>
                </c:pt>
                <c:pt idx="2">
                  <c:v>0.0117889178240741</c:v>
                </c:pt>
                <c:pt idx="3">
                  <c:v>0.0115285011574074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0557016"/>
        <c:axId val="2120559928"/>
      </c:barChart>
      <c:catAx>
        <c:axId val="2120557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120559928"/>
        <c:crosses val="autoZero"/>
        <c:auto val="1"/>
        <c:lblAlgn val="ctr"/>
        <c:lblOffset val="100"/>
        <c:noMultiLvlLbl val="0"/>
      </c:catAx>
      <c:valAx>
        <c:axId val="2120559928"/>
        <c:scaling>
          <c:orientation val="minMax"/>
        </c:scaling>
        <c:delete val="0"/>
        <c:axPos val="l"/>
        <c:majorGridlines/>
        <c:numFmt formatCode="mm:ss.0" sourceLinked="1"/>
        <c:majorTickMark val="none"/>
        <c:minorTickMark val="none"/>
        <c:tickLblPos val="nextTo"/>
        <c:crossAx val="21205570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7"/>
    </mc:Choice>
    <mc:Fallback>
      <c:style val="17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India: Average Runtime for 1 match tasks (1</a:t>
            </a:r>
            <a:r>
              <a:rPr lang="de-DE" baseline="0"/>
              <a:t> core each)</a:t>
            </a:r>
            <a:endParaRPr lang="de-DE"/>
          </a:p>
        </c:rich>
      </c:tx>
      <c:layout>
        <c:manualLayout>
          <c:xMode val="edge"/>
          <c:yMode val="edge"/>
          <c:x val="0.14221062992126"/>
          <c:y val="0.0277777777777778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BFAST!$J$34</c:f>
              <c:strCache>
                <c:ptCount val="1"/>
                <c:pt idx="0">
                  <c:v>Mittelwert - India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BFAST!$K$35:$K$40</c:f>
                <c:numCache>
                  <c:formatCode>General</c:formatCode>
                  <c:ptCount val="6"/>
                  <c:pt idx="0">
                    <c:v>7.01952170140669E-5</c:v>
                  </c:pt>
                  <c:pt idx="1">
                    <c:v>0.000117492529969983</c:v>
                  </c:pt>
                  <c:pt idx="2">
                    <c:v>0.000377852558371354</c:v>
                  </c:pt>
                  <c:pt idx="3">
                    <c:v>0.000313908712190947</c:v>
                  </c:pt>
                  <c:pt idx="4">
                    <c:v>0.00177942305776303</c:v>
                  </c:pt>
                  <c:pt idx="5">
                    <c:v>0.0069038513687476</c:v>
                  </c:pt>
                </c:numCache>
              </c:numRef>
            </c:plus>
            <c:minus>
              <c:numRef>
                <c:f>BFAST!$K$35:$K$40</c:f>
                <c:numCache>
                  <c:formatCode>General</c:formatCode>
                  <c:ptCount val="6"/>
                  <c:pt idx="0">
                    <c:v>7.01952170140669E-5</c:v>
                  </c:pt>
                  <c:pt idx="1">
                    <c:v>0.000117492529969983</c:v>
                  </c:pt>
                  <c:pt idx="2">
                    <c:v>0.000377852558371354</c:v>
                  </c:pt>
                  <c:pt idx="3">
                    <c:v>0.000313908712190947</c:v>
                  </c:pt>
                  <c:pt idx="4">
                    <c:v>0.00177942305776303</c:v>
                  </c:pt>
                  <c:pt idx="5">
                    <c:v>0.0069038513687476</c:v>
                  </c:pt>
                </c:numCache>
              </c:numRef>
            </c:minus>
          </c:errBars>
          <c:cat>
            <c:numRef>
              <c:f>BFAST!$I$35:$I$40</c:f>
              <c:numCache>
                <c:formatCode>General</c:formatCode>
                <c:ptCount val="6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  <c:pt idx="5">
                  <c:v>256.0</c:v>
                </c:pt>
              </c:numCache>
            </c:numRef>
          </c:cat>
          <c:val>
            <c:numRef>
              <c:f>BFAST!$J$35:$J$40</c:f>
              <c:numCache>
                <c:formatCode>mm:ss.0</c:formatCode>
                <c:ptCount val="6"/>
                <c:pt idx="0">
                  <c:v>0.00685940016103059</c:v>
                </c:pt>
                <c:pt idx="1">
                  <c:v>0.00700086805555556</c:v>
                </c:pt>
                <c:pt idx="2">
                  <c:v>0.00762785734953703</c:v>
                </c:pt>
                <c:pt idx="3">
                  <c:v>0.00844328703703703</c:v>
                </c:pt>
                <c:pt idx="4">
                  <c:v>0.0123714192708333</c:v>
                </c:pt>
                <c:pt idx="5">
                  <c:v>0.0192072214931467</c:v>
                </c:pt>
              </c:numCache>
            </c:numRef>
          </c:val>
        </c:ser>
        <c:ser>
          <c:idx val="1"/>
          <c:order val="1"/>
          <c:invertIfNegative val="0"/>
          <c:errBars>
            <c:errBarType val="both"/>
            <c:errValType val="cust"/>
            <c:noEndCap val="0"/>
            <c:plus>
              <c:numRef>
                <c:f>BFAST!$K$59:$K$64</c:f>
                <c:numCache>
                  <c:formatCode>General</c:formatCode>
                  <c:ptCount val="6"/>
                  <c:pt idx="0">
                    <c:v>0.000189348592057696</c:v>
                  </c:pt>
                  <c:pt idx="1">
                    <c:v>0.000818407196023912</c:v>
                  </c:pt>
                  <c:pt idx="2">
                    <c:v>0.00165518247454745</c:v>
                  </c:pt>
                  <c:pt idx="3">
                    <c:v>0.00166089108595188</c:v>
                  </c:pt>
                  <c:pt idx="4">
                    <c:v>0.00265468337836143</c:v>
                  </c:pt>
                  <c:pt idx="5">
                    <c:v>0.00614555604444158</c:v>
                  </c:pt>
                </c:numCache>
              </c:numRef>
            </c:plus>
            <c:minus>
              <c:numRef>
                <c:f>BFAST!$K$59:$K$64</c:f>
                <c:numCache>
                  <c:formatCode>General</c:formatCode>
                  <c:ptCount val="6"/>
                  <c:pt idx="0">
                    <c:v>0.000189348592057696</c:v>
                  </c:pt>
                  <c:pt idx="1">
                    <c:v>0.000818407196023912</c:v>
                  </c:pt>
                  <c:pt idx="2">
                    <c:v>0.00165518247454745</c:v>
                  </c:pt>
                  <c:pt idx="3">
                    <c:v>0.00166089108595188</c:v>
                  </c:pt>
                  <c:pt idx="4">
                    <c:v>0.00265468337836143</c:v>
                  </c:pt>
                  <c:pt idx="5">
                    <c:v>0.00614555604444158</c:v>
                  </c:pt>
                </c:numCache>
              </c:numRef>
            </c:minus>
          </c:errBars>
          <c:val>
            <c:numRef>
              <c:f>BFAST!$J$59:$J$64</c:f>
              <c:numCache>
                <c:formatCode>mm:ss.0</c:formatCode>
                <c:ptCount val="6"/>
                <c:pt idx="0">
                  <c:v>0.00898697916666667</c:v>
                </c:pt>
                <c:pt idx="1">
                  <c:v>0.00994556568287037</c:v>
                </c:pt>
                <c:pt idx="2">
                  <c:v>0.0123519253380364</c:v>
                </c:pt>
                <c:pt idx="3">
                  <c:v>0.0154850622106482</c:v>
                </c:pt>
                <c:pt idx="4">
                  <c:v>0.0219498697916666</c:v>
                </c:pt>
                <c:pt idx="5">
                  <c:v>0.0348531678761202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0644680"/>
        <c:axId val="2120650440"/>
      </c:barChart>
      <c:catAx>
        <c:axId val="2120644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Number</a:t>
                </a:r>
                <a:r>
                  <a:rPr lang="de-DE" baseline="0"/>
                  <a:t> concurrent tasks</a:t>
                </a:r>
                <a:endParaRPr lang="de-DE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0650440"/>
        <c:crosses val="autoZero"/>
        <c:auto val="1"/>
        <c:lblAlgn val="ctr"/>
        <c:lblOffset val="100"/>
        <c:noMultiLvlLbl val="0"/>
      </c:catAx>
      <c:valAx>
        <c:axId val="2120650440"/>
        <c:scaling>
          <c:orientation val="minMax"/>
        </c:scaling>
        <c:delete val="0"/>
        <c:axPos val="l"/>
        <c:majorGridlines/>
        <c:numFmt formatCode="mm:ss.0" sourceLinked="1"/>
        <c:majorTickMark val="out"/>
        <c:minorTickMark val="none"/>
        <c:tickLblPos val="nextTo"/>
        <c:crossAx val="21206446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7"/>
    </mc:Choice>
    <mc:Fallback>
      <c:style val="17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Runtime for 1 BJ with n matching</a:t>
            </a:r>
            <a:r>
              <a:rPr lang="de-DE" baseline="0"/>
              <a:t> compute units on 1 resources (Kraken, India)</a:t>
            </a:r>
            <a:endParaRPr lang="de-DE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India (FutureGrid)</c:v>
          </c:tx>
          <c:invertIfNegative val="0"/>
          <c:errBars>
            <c:errBarType val="both"/>
            <c:errValType val="cust"/>
            <c:noEndCap val="0"/>
            <c:plus>
              <c:numRef>
                <c:f>BigJob!$W$24:$W$29</c:f>
                <c:numCache>
                  <c:formatCode>General</c:formatCode>
                  <c:ptCount val="6"/>
                  <c:pt idx="0">
                    <c:v>3.758574933055831</c:v>
                  </c:pt>
                  <c:pt idx="1">
                    <c:v>6.127824163060241</c:v>
                  </c:pt>
                  <c:pt idx="2">
                    <c:v>53.85577251364509</c:v>
                  </c:pt>
                  <c:pt idx="3">
                    <c:v>73.51114132797984</c:v>
                  </c:pt>
                  <c:pt idx="4">
                    <c:v>290.7815188593972</c:v>
                  </c:pt>
                  <c:pt idx="5">
                    <c:v>186.1120652983289</c:v>
                  </c:pt>
                </c:numCache>
              </c:numRef>
            </c:plus>
            <c:minus>
              <c:numRef>
                <c:f>BigJob!$W$24:$W$29</c:f>
                <c:numCache>
                  <c:formatCode>General</c:formatCode>
                  <c:ptCount val="6"/>
                  <c:pt idx="0">
                    <c:v>3.758574933055831</c:v>
                  </c:pt>
                  <c:pt idx="1">
                    <c:v>6.127824163060241</c:v>
                  </c:pt>
                  <c:pt idx="2">
                    <c:v>53.85577251364509</c:v>
                  </c:pt>
                  <c:pt idx="3">
                    <c:v>73.51114132797984</c:v>
                  </c:pt>
                  <c:pt idx="4">
                    <c:v>290.7815188593972</c:v>
                  </c:pt>
                  <c:pt idx="5">
                    <c:v>186.1120652983289</c:v>
                  </c:pt>
                </c:numCache>
              </c:numRef>
            </c:minus>
          </c:errBars>
          <c:cat>
            <c:numRef>
              <c:f>BigJob!$M$24:$M$29</c:f>
              <c:numCache>
                <c:formatCode>General</c:formatCode>
                <c:ptCount val="6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  <c:pt idx="5">
                  <c:v>256.0</c:v>
                </c:pt>
              </c:numCache>
            </c:numRef>
          </c:cat>
          <c:val>
            <c:numRef>
              <c:f>BigJob!$T$24:$T$29</c:f>
              <c:numCache>
                <c:formatCode>General</c:formatCode>
                <c:ptCount val="6"/>
                <c:pt idx="0">
                  <c:v>605.8234394588</c:v>
                </c:pt>
                <c:pt idx="1">
                  <c:v>627.7005406314</c:v>
                </c:pt>
                <c:pt idx="2">
                  <c:v>694.2040813713333</c:v>
                </c:pt>
                <c:pt idx="3">
                  <c:v>899.255367978</c:v>
                </c:pt>
                <c:pt idx="4">
                  <c:v>1594.767518402</c:v>
                </c:pt>
                <c:pt idx="5">
                  <c:v>2812.190692394</c:v>
                </c:pt>
              </c:numCache>
            </c:numRef>
          </c:val>
        </c:ser>
        <c:ser>
          <c:idx val="1"/>
          <c:order val="1"/>
          <c:tx>
            <c:v>Kraken (XSEDE)</c:v>
          </c:tx>
          <c:invertIfNegative val="0"/>
          <c:errBars>
            <c:errBarType val="both"/>
            <c:errValType val="cust"/>
            <c:noEndCap val="0"/>
            <c:plus>
              <c:numRef>
                <c:f>BigJob!$X$24:$X$29</c:f>
                <c:numCache>
                  <c:formatCode>General</c:formatCode>
                  <c:ptCount val="6"/>
                  <c:pt idx="0">
                    <c:v>14.34859263874686</c:v>
                  </c:pt>
                  <c:pt idx="1">
                    <c:v>81.7934538420063</c:v>
                  </c:pt>
                  <c:pt idx="2">
                    <c:v>155.1887892744489</c:v>
                  </c:pt>
                  <c:pt idx="3">
                    <c:v>47.87722130561821</c:v>
                  </c:pt>
                  <c:pt idx="4">
                    <c:v>47.87901111562356</c:v>
                  </c:pt>
                  <c:pt idx="5">
                    <c:v>688.7809654498414</c:v>
                  </c:pt>
                </c:numCache>
              </c:numRef>
            </c:plus>
            <c:minus>
              <c:numRef>
                <c:f>BigJob!$X$24:$X$29</c:f>
                <c:numCache>
                  <c:formatCode>General</c:formatCode>
                  <c:ptCount val="6"/>
                  <c:pt idx="0">
                    <c:v>14.34859263874686</c:v>
                  </c:pt>
                  <c:pt idx="1">
                    <c:v>81.7934538420063</c:v>
                  </c:pt>
                  <c:pt idx="2">
                    <c:v>155.1887892744489</c:v>
                  </c:pt>
                  <c:pt idx="3">
                    <c:v>47.87722130561821</c:v>
                  </c:pt>
                  <c:pt idx="4">
                    <c:v>47.87901111562356</c:v>
                  </c:pt>
                  <c:pt idx="5">
                    <c:v>688.7809654498414</c:v>
                  </c:pt>
                </c:numCache>
              </c:numRef>
            </c:minus>
          </c:errBars>
          <c:cat>
            <c:numRef>
              <c:f>BigJob!$M$24:$M$29</c:f>
              <c:numCache>
                <c:formatCode>General</c:formatCode>
                <c:ptCount val="6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  <c:pt idx="5">
                  <c:v>256.0</c:v>
                </c:pt>
              </c:numCache>
            </c:numRef>
          </c:cat>
          <c:val>
            <c:numRef>
              <c:f>BigJob!$U$24:$U$29</c:f>
              <c:numCache>
                <c:formatCode>General</c:formatCode>
                <c:ptCount val="6"/>
                <c:pt idx="0">
                  <c:v>792.663516482</c:v>
                </c:pt>
                <c:pt idx="1">
                  <c:v>884.584744604</c:v>
                </c:pt>
                <c:pt idx="2">
                  <c:v>1160.011613006</c:v>
                </c:pt>
                <c:pt idx="3">
                  <c:v>1423.150112438</c:v>
                </c:pt>
                <c:pt idx="4">
                  <c:v>2136.892337842</c:v>
                </c:pt>
                <c:pt idx="5">
                  <c:v>4041.06894158454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5741896"/>
        <c:axId val="2085736168"/>
      </c:barChart>
      <c:catAx>
        <c:axId val="2085741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Number of concurrent</a:t>
                </a:r>
                <a:r>
                  <a:rPr lang="de-DE" baseline="0"/>
                  <a:t> read tasks</a:t>
                </a:r>
                <a:endParaRPr lang="de-DE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85736168"/>
        <c:crosses val="autoZero"/>
        <c:auto val="1"/>
        <c:lblAlgn val="ctr"/>
        <c:lblOffset val="100"/>
        <c:noMultiLvlLbl val="0"/>
      </c:catAx>
      <c:valAx>
        <c:axId val="20857361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Runtime (in sec)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85741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9"/>
    </mc:Choice>
    <mc:Fallback>
      <c:style val="9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v>Queueing</c:v>
          </c:tx>
          <c:spPr>
            <a:solidFill>
              <a:schemeClr val="tx1"/>
            </a:solidFill>
          </c:spPr>
          <c:invertIfNegative val="0"/>
          <c:cat>
            <c:strRef>
              <c:f>Total!$B$4:$E$4</c:f>
              <c:strCache>
                <c:ptCount val="4"/>
                <c:pt idx="0">
                  <c:v>XSEDE</c:v>
                </c:pt>
                <c:pt idx="1">
                  <c:v>FutureGrid</c:v>
                </c:pt>
                <c:pt idx="2">
                  <c:v>DIANE/EGI _x000d_(B4)</c:v>
                </c:pt>
                <c:pt idx="3">
                  <c:v>GlideInWMS/_x000d_OSG _x000d_(B5)</c:v>
                </c:pt>
              </c:strCache>
            </c:strRef>
          </c:cat>
          <c:val>
            <c:numRef>
              <c:f>Total!$B$15:$E$15</c:f>
              <c:numCache>
                <c:formatCode>0</c:formatCode>
                <c:ptCount val="4"/>
                <c:pt idx="0">
                  <c:v>5.293257056666707</c:v>
                </c:pt>
                <c:pt idx="1">
                  <c:v>10.44946538</c:v>
                </c:pt>
                <c:pt idx="2">
                  <c:v>52.79019802900001</c:v>
                </c:pt>
                <c:pt idx="3">
                  <c:v>11.86666666666666</c:v>
                </c:pt>
              </c:numCache>
            </c:numRef>
          </c:val>
        </c:ser>
        <c:ser>
          <c:idx val="1"/>
          <c:order val="1"/>
          <c:tx>
            <c:v>Data Staging</c:v>
          </c:tx>
          <c:spPr>
            <a:solidFill>
              <a:schemeClr val="tx1">
                <a:lumMod val="50000"/>
                <a:lumOff val="50000"/>
              </a:schemeClr>
            </a:solidFill>
          </c:spPr>
          <c:invertIfNegative val="0"/>
          <c:cat>
            <c:strRef>
              <c:f>Total!$B$4:$E$4</c:f>
              <c:strCache>
                <c:ptCount val="4"/>
                <c:pt idx="0">
                  <c:v>XSEDE</c:v>
                </c:pt>
                <c:pt idx="1">
                  <c:v>FutureGrid</c:v>
                </c:pt>
                <c:pt idx="2">
                  <c:v>DIANE/EGI _x000d_(B4)</c:v>
                </c:pt>
                <c:pt idx="3">
                  <c:v>GlideInWMS/_x000d_OSG _x000d_(B5)</c:v>
                </c:pt>
              </c:strCache>
            </c:strRef>
          </c:cat>
          <c:val>
            <c:numRef>
              <c:f>Total!$B$13:$E$13</c:f>
              <c:numCache>
                <c:formatCode>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78.46417735</c:v>
                </c:pt>
                <c:pt idx="3">
                  <c:v>95.60000000000005</c:v>
                </c:pt>
              </c:numCache>
            </c:numRef>
          </c:val>
        </c:ser>
        <c:ser>
          <c:idx val="2"/>
          <c:order val="2"/>
          <c:tx>
            <c:v>BFAST Runtime</c:v>
          </c:tx>
          <c:spPr>
            <a:solidFill>
              <a:schemeClr val="bg1">
                <a:lumMod val="75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Total!$B$20:$E$20</c:f>
                <c:numCache>
                  <c:formatCode>General</c:formatCode>
                  <c:ptCount val="4"/>
                  <c:pt idx="0">
                    <c:v>1.107306088902948</c:v>
                  </c:pt>
                  <c:pt idx="1">
                    <c:v>4.459406221078215</c:v>
                  </c:pt>
                  <c:pt idx="2">
                    <c:v>23.07872113659127</c:v>
                  </c:pt>
                  <c:pt idx="3">
                    <c:v>56.38540574901877</c:v>
                  </c:pt>
                </c:numCache>
              </c:numRef>
            </c:plus>
            <c:minus>
              <c:numRef>
                <c:f>Total!$B$20:$E$20</c:f>
                <c:numCache>
                  <c:formatCode>General</c:formatCode>
                  <c:ptCount val="4"/>
                  <c:pt idx="0">
                    <c:v>1.107306088902948</c:v>
                  </c:pt>
                  <c:pt idx="1">
                    <c:v>4.459406221078215</c:v>
                  </c:pt>
                  <c:pt idx="2">
                    <c:v>23.07872113659127</c:v>
                  </c:pt>
                  <c:pt idx="3">
                    <c:v>56.38540574901877</c:v>
                  </c:pt>
                </c:numCache>
              </c:numRef>
            </c:minus>
          </c:errBars>
          <c:cat>
            <c:strRef>
              <c:f>Total!$B$4:$E$4</c:f>
              <c:strCache>
                <c:ptCount val="4"/>
                <c:pt idx="0">
                  <c:v>XSEDE</c:v>
                </c:pt>
                <c:pt idx="1">
                  <c:v>FutureGrid</c:v>
                </c:pt>
                <c:pt idx="2">
                  <c:v>DIANE/EGI _x000d_(B4)</c:v>
                </c:pt>
                <c:pt idx="3">
                  <c:v>GlideInWMS/_x000d_OSG _x000d_(B5)</c:v>
                </c:pt>
              </c:strCache>
            </c:strRef>
          </c:cat>
          <c:val>
            <c:numRef>
              <c:f>Total!$B$16:$E$16</c:f>
              <c:numCache>
                <c:formatCode>0</c:formatCode>
                <c:ptCount val="4"/>
                <c:pt idx="0">
                  <c:v>31.60781249999997</c:v>
                </c:pt>
                <c:pt idx="1">
                  <c:v>17.81484375</c:v>
                </c:pt>
                <c:pt idx="2">
                  <c:v>13.48998550166667</c:v>
                </c:pt>
                <c:pt idx="3">
                  <c:v>15.15555555555557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0751560"/>
        <c:axId val="2120754248"/>
      </c:barChart>
      <c:catAx>
        <c:axId val="212075156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2800" b="1">
                <a:latin typeface="Times"/>
                <a:cs typeface="Times"/>
              </a:defRPr>
            </a:pPr>
            <a:endParaRPr lang="de-DE"/>
          </a:p>
        </c:txPr>
        <c:crossAx val="2120754248"/>
        <c:crosses val="autoZero"/>
        <c:auto val="1"/>
        <c:lblAlgn val="ctr"/>
        <c:lblOffset val="100"/>
        <c:noMultiLvlLbl val="0"/>
      </c:catAx>
      <c:valAx>
        <c:axId val="2120754248"/>
        <c:scaling>
          <c:orientation val="minMax"/>
          <c:max val="180.0"/>
          <c:min val="0.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2800">
                    <a:latin typeface="Times"/>
                    <a:cs typeface="Times"/>
                  </a:defRPr>
                </a:pPr>
                <a:r>
                  <a:rPr lang="de-DE" sz="2800">
                    <a:latin typeface="Times"/>
                    <a:cs typeface="Times"/>
                  </a:rPr>
                  <a:t>Runtime (in min)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2800">
                <a:latin typeface="Times"/>
                <a:cs typeface="Times"/>
              </a:defRPr>
            </a:pPr>
            <a:endParaRPr lang="de-DE"/>
          </a:p>
        </c:txPr>
        <c:crossAx val="2120751560"/>
        <c:crosses val="autoZero"/>
        <c:crossBetween val="between"/>
      </c:valAx>
      <c:spPr>
        <a:ln>
          <a:noFill/>
        </a:ln>
      </c:spPr>
    </c:plotArea>
    <c:legend>
      <c:legendPos val="b"/>
      <c:layout/>
      <c:overlay val="0"/>
      <c:txPr>
        <a:bodyPr/>
        <a:lstStyle/>
        <a:p>
          <a:pPr>
            <a:defRPr sz="2800">
              <a:latin typeface="Times"/>
              <a:cs typeface="Times"/>
            </a:defRPr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9"/>
    </mc:Choice>
    <mc:Fallback>
      <c:style val="9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v>Queueing</c:v>
          </c:tx>
          <c:spPr>
            <a:solidFill>
              <a:srgbClr val="000000"/>
            </a:solidFill>
          </c:spPr>
          <c:invertIfNegative val="0"/>
          <c:cat>
            <c:strRef>
              <c:f>Total!$B$4:$E$4</c:f>
              <c:strCache>
                <c:ptCount val="4"/>
                <c:pt idx="0">
                  <c:v>XSEDE</c:v>
                </c:pt>
                <c:pt idx="1">
                  <c:v>FutureGrid</c:v>
                </c:pt>
                <c:pt idx="2">
                  <c:v>DIANE/EGI _x000d_(B4)</c:v>
                </c:pt>
                <c:pt idx="3">
                  <c:v>GlideInWMS/_x000d_OSG _x000d_(B5)</c:v>
                </c:pt>
              </c:strCache>
            </c:strRef>
          </c:cat>
          <c:val>
            <c:numRef>
              <c:f>Total!$B$12:$E$12</c:f>
              <c:numCache>
                <c:formatCode>0</c:formatCode>
                <c:ptCount val="4"/>
                <c:pt idx="0">
                  <c:v>1.2861972593</c:v>
                </c:pt>
                <c:pt idx="1">
                  <c:v>1.684850489966666</c:v>
                </c:pt>
                <c:pt idx="2">
                  <c:v>52.79019803333333</c:v>
                </c:pt>
                <c:pt idx="3">
                  <c:v>11.87222222222222</c:v>
                </c:pt>
              </c:numCache>
            </c:numRef>
          </c:val>
        </c:ser>
        <c:ser>
          <c:idx val="3"/>
          <c:order val="1"/>
          <c:tx>
            <c:v>Overhead</c:v>
          </c:tx>
          <c:invertIfNegative val="0"/>
          <c:cat>
            <c:strRef>
              <c:f>Total!$B$4:$E$4</c:f>
              <c:strCache>
                <c:ptCount val="4"/>
                <c:pt idx="0">
                  <c:v>XSEDE</c:v>
                </c:pt>
                <c:pt idx="1">
                  <c:v>FutureGrid</c:v>
                </c:pt>
                <c:pt idx="2">
                  <c:v>DIANE/EGI _x000d_(B4)</c:v>
                </c:pt>
                <c:pt idx="3">
                  <c:v>GlideInWMS/_x000d_OSG _x000d_(B5)</c:v>
                </c:pt>
              </c:strCache>
            </c:strRef>
          </c:cat>
          <c:val>
            <c:numRef>
              <c:f>Total!$B$14:$E$14</c:f>
              <c:numCache>
                <c:formatCode>0</c:formatCode>
                <c:ptCount val="4"/>
                <c:pt idx="0">
                  <c:v>4.007059797366708</c:v>
                </c:pt>
                <c:pt idx="1">
                  <c:v>8.764614890033328</c:v>
                </c:pt>
                <c:pt idx="2">
                  <c:v>-4.33331592830655E-9</c:v>
                </c:pt>
                <c:pt idx="3">
                  <c:v>-0.00555555555555998</c:v>
                </c:pt>
              </c:numCache>
            </c:numRef>
          </c:val>
        </c:ser>
        <c:ser>
          <c:idx val="2"/>
          <c:order val="2"/>
          <c:tx>
            <c:v>Bfast</c:v>
          </c:tx>
          <c:invertIfNegative val="0"/>
          <c:cat>
            <c:strRef>
              <c:f>Total!$B$4:$E$4</c:f>
              <c:strCache>
                <c:ptCount val="4"/>
                <c:pt idx="0">
                  <c:v>XSEDE</c:v>
                </c:pt>
                <c:pt idx="1">
                  <c:v>FutureGrid</c:v>
                </c:pt>
                <c:pt idx="2">
                  <c:v>DIANE/EGI _x000d_(B4)</c:v>
                </c:pt>
                <c:pt idx="3">
                  <c:v>GlideInWMS/_x000d_OSG _x000d_(B5)</c:v>
                </c:pt>
              </c:strCache>
            </c:strRef>
          </c:cat>
          <c:val>
            <c:numRef>
              <c:f>Total!$B$16:$E$16</c:f>
              <c:numCache>
                <c:formatCode>0</c:formatCode>
                <c:ptCount val="4"/>
                <c:pt idx="0">
                  <c:v>31.60781249999997</c:v>
                </c:pt>
                <c:pt idx="1">
                  <c:v>17.81484375</c:v>
                </c:pt>
                <c:pt idx="2">
                  <c:v>13.48998550166667</c:v>
                </c:pt>
                <c:pt idx="3">
                  <c:v>15.15555555555557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0788520"/>
        <c:axId val="2120791560"/>
      </c:barChart>
      <c:catAx>
        <c:axId val="212078852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600" b="1">
                <a:latin typeface="Times"/>
                <a:cs typeface="Times"/>
              </a:defRPr>
            </a:pPr>
            <a:endParaRPr lang="de-DE"/>
          </a:p>
        </c:txPr>
        <c:crossAx val="2120791560"/>
        <c:crosses val="autoZero"/>
        <c:auto val="1"/>
        <c:lblAlgn val="ctr"/>
        <c:lblOffset val="100"/>
        <c:noMultiLvlLbl val="0"/>
      </c:catAx>
      <c:valAx>
        <c:axId val="2120791560"/>
        <c:scaling>
          <c:orientation val="minMax"/>
          <c:min val="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2000">
                    <a:latin typeface="Times"/>
                    <a:cs typeface="Times"/>
                  </a:defRPr>
                </a:pPr>
                <a:r>
                  <a:rPr lang="de-DE" sz="2000">
                    <a:latin typeface="Times"/>
                    <a:cs typeface="Times"/>
                  </a:rPr>
                  <a:t>Runtime (in min)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2000">
                <a:latin typeface="Times"/>
                <a:cs typeface="Times"/>
              </a:defRPr>
            </a:pPr>
            <a:endParaRPr lang="de-DE"/>
          </a:p>
        </c:txPr>
        <c:crossAx val="2120788520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140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7"/>
    </mc:Choice>
    <mc:Fallback>
      <c:style val="17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Staging</c:v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cat>
            <c:strRef>
              <c:f>(Total!$F$4,Total!$G$4,Total!$H$4,Total!$D$4,Total!$E$4)</c:f>
              <c:strCache>
                <c:ptCount val="5"/>
                <c:pt idx="0">
                  <c:v>BigJob/XSEDE (Trestles) _x000d_(B1)</c:v>
                </c:pt>
                <c:pt idx="1">
                  <c:v>BigJob/FG_x000d_ (India)_x000d_(B2)</c:v>
                </c:pt>
                <c:pt idx="2">
                  <c:v>BigJob/FG _x000d_(India/Sierra) (B3)</c:v>
                </c:pt>
                <c:pt idx="3">
                  <c:v>DIANE/EGI _x000d_(B4)</c:v>
                </c:pt>
                <c:pt idx="4">
                  <c:v>GlideInWMS/_x000d_OSG _x000d_(B5)</c:v>
                </c:pt>
              </c:strCache>
            </c:strRef>
          </c:cat>
          <c:val>
            <c:numRef>
              <c:f>(Total!$F$13,Total!$G$13,Total!$H$13,Total!$D$13,Total!$E$13)</c:f>
              <c:numCache>
                <c:formatCode>0</c:formatCode>
                <c:ptCount val="5"/>
                <c:pt idx="0">
                  <c:v>191.0096412556054</c:v>
                </c:pt>
                <c:pt idx="1">
                  <c:v>147.6733333333333</c:v>
                </c:pt>
                <c:pt idx="2">
                  <c:v>115.4936172222222</c:v>
                </c:pt>
                <c:pt idx="3">
                  <c:v>78.46417735</c:v>
                </c:pt>
                <c:pt idx="4">
                  <c:v>95.60000000000005</c:v>
                </c:pt>
              </c:numCache>
            </c:numRef>
          </c:val>
        </c:ser>
        <c:ser>
          <c:idx val="1"/>
          <c:order val="1"/>
          <c:tx>
            <c:v>Compute</c:v>
          </c:tx>
          <c:spPr>
            <a:solidFill>
              <a:schemeClr val="bg1">
                <a:lumMod val="65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(Total!$F$20,Total!$G$20,Total!$H$20,Total!$D$20,Total!$E$20)</c:f>
                <c:numCache>
                  <c:formatCode>General</c:formatCode>
                  <c:ptCount val="5"/>
                  <c:pt idx="0">
                    <c:v>35.03971545</c:v>
                  </c:pt>
                  <c:pt idx="1">
                    <c:v>94.16504241305603</c:v>
                  </c:pt>
                  <c:pt idx="2">
                    <c:v>20.84980258491097</c:v>
                  </c:pt>
                  <c:pt idx="3">
                    <c:v>23.07872113659127</c:v>
                  </c:pt>
                  <c:pt idx="4">
                    <c:v>56.38540574901877</c:v>
                  </c:pt>
                </c:numCache>
              </c:numRef>
            </c:plus>
            <c:minus>
              <c:numRef>
                <c:f>(Total!$F$20,Total!$G$20,Total!$H$20,Total!$D$20,Total!$E$20)</c:f>
                <c:numCache>
                  <c:formatCode>General</c:formatCode>
                  <c:ptCount val="5"/>
                  <c:pt idx="0">
                    <c:v>35.03971545</c:v>
                  </c:pt>
                  <c:pt idx="1">
                    <c:v>94.16504241305603</c:v>
                  </c:pt>
                  <c:pt idx="2">
                    <c:v>20.84980258491097</c:v>
                  </c:pt>
                  <c:pt idx="3">
                    <c:v>23.07872113659127</c:v>
                  </c:pt>
                  <c:pt idx="4">
                    <c:v>56.38540574901877</c:v>
                  </c:pt>
                </c:numCache>
              </c:numRef>
            </c:minus>
          </c:errBars>
          <c:cat>
            <c:strRef>
              <c:f>(Total!$F$4,Total!$G$4,Total!$H$4,Total!$D$4,Total!$E$4)</c:f>
              <c:strCache>
                <c:ptCount val="5"/>
                <c:pt idx="0">
                  <c:v>BigJob/XSEDE (Trestles) _x000d_(B1)</c:v>
                </c:pt>
                <c:pt idx="1">
                  <c:v>BigJob/FG_x000d_ (India)_x000d_(B2)</c:v>
                </c:pt>
                <c:pt idx="2">
                  <c:v>BigJob/FG _x000d_(India/Sierra) (B3)</c:v>
                </c:pt>
                <c:pt idx="3">
                  <c:v>DIANE/EGI _x000d_(B4)</c:v>
                </c:pt>
                <c:pt idx="4">
                  <c:v>GlideInWMS/_x000d_OSG _x000d_(B5)</c:v>
                </c:pt>
              </c:strCache>
            </c:strRef>
          </c:cat>
          <c:val>
            <c:numRef>
              <c:f>(Total!$F$17,Total!$G$17,Total!$H$17,Total!$D$17,Total!$E$17)</c:f>
              <c:numCache>
                <c:formatCode>0</c:formatCode>
                <c:ptCount val="5"/>
                <c:pt idx="0">
                  <c:v>15.17681269489461</c:v>
                </c:pt>
                <c:pt idx="1">
                  <c:v>64.78247025965953</c:v>
                </c:pt>
                <c:pt idx="2">
                  <c:v>24.56504025566889</c:v>
                </c:pt>
                <c:pt idx="3">
                  <c:v>13.48998549733335</c:v>
                </c:pt>
                <c:pt idx="4">
                  <c:v>15.15000000000001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0841208"/>
        <c:axId val="2120844184"/>
      </c:barChart>
      <c:catAx>
        <c:axId val="212084120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600" b="1">
                <a:latin typeface="Times"/>
                <a:cs typeface="Times"/>
              </a:defRPr>
            </a:pPr>
            <a:endParaRPr lang="de-DE"/>
          </a:p>
        </c:txPr>
        <c:crossAx val="2120844184"/>
        <c:crosses val="autoZero"/>
        <c:auto val="1"/>
        <c:lblAlgn val="ctr"/>
        <c:lblOffset val="100"/>
        <c:noMultiLvlLbl val="0"/>
      </c:catAx>
      <c:valAx>
        <c:axId val="212084418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800">
                    <a:latin typeface="Times"/>
                    <a:cs typeface="Times"/>
                  </a:defRPr>
                </a:pPr>
                <a:r>
                  <a:rPr lang="de-DE"/>
                  <a:t>Runtime (in min)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Times"/>
                <a:cs typeface="Times"/>
              </a:defRPr>
            </a:pPr>
            <a:endParaRPr lang="de-DE"/>
          </a:p>
        </c:txPr>
        <c:crossAx val="2120841208"/>
        <c:crosses val="autoZero"/>
        <c:crossBetween val="between"/>
      </c:valAx>
    </c:plotArea>
    <c:legend>
      <c:legendPos val="b"/>
      <c:layout/>
      <c:overlay val="0"/>
      <c:txPr>
        <a:bodyPr/>
        <a:lstStyle/>
        <a:p>
          <a:pPr>
            <a:defRPr sz="1800">
              <a:latin typeface="Times"/>
              <a:cs typeface="Times"/>
            </a:defRPr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 orientation="portrait" horizontalDpi="-4" vertic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9"/>
    </mc:Choice>
    <mc:Fallback>
      <c:style val="9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1"/>
          <c:order val="0"/>
          <c:tx>
            <c:v>FutureGrid</c:v>
          </c:tx>
          <c:spPr>
            <a:solidFill>
              <a:schemeClr val="tx1"/>
            </a:solidFill>
          </c:spPr>
          <c:invertIfNegative val="0"/>
          <c:cat>
            <c:strRef>
              <c:f>'Interop '!$O$15:$O$17</c:f>
              <c:strCache>
                <c:ptCount val="3"/>
                <c:pt idx="0">
                  <c:v>XSEDE::Kraken/_x000d_FutureGrid</c:v>
                </c:pt>
                <c:pt idx="1">
                  <c:v>EGI/_x000d_FutureGrid</c:v>
                </c:pt>
                <c:pt idx="2">
                  <c:v>XSEDE::QB/_x000d_OSG</c:v>
                </c:pt>
              </c:strCache>
            </c:strRef>
          </c:cat>
          <c:val>
            <c:numRef>
              <c:f>'Interop '!$P$15:$P$17</c:f>
              <c:numCache>
                <c:formatCode>0.0</c:formatCode>
                <c:ptCount val="3"/>
                <c:pt idx="0" formatCode="0.00">
                  <c:v>15.75284842924271</c:v>
                </c:pt>
                <c:pt idx="1">
                  <c:v>23.00641267479796</c:v>
                </c:pt>
                <c:pt idx="2" formatCode="General">
                  <c:v>0.0</c:v>
                </c:pt>
              </c:numCache>
            </c:numRef>
          </c:val>
        </c:ser>
        <c:ser>
          <c:idx val="3"/>
          <c:order val="1"/>
          <c:tx>
            <c:v>OSG</c:v>
          </c:tx>
          <c:spPr>
            <a:solidFill>
              <a:schemeClr val="tx1">
                <a:lumMod val="75000"/>
                <a:lumOff val="25000"/>
              </a:schemeClr>
            </a:solidFill>
          </c:spPr>
          <c:invertIfNegative val="0"/>
          <c:val>
            <c:numRef>
              <c:f>'Interop '!$S$15:$S$17</c:f>
              <c:numCache>
                <c:formatCode>General</c:formatCode>
                <c:ptCount val="3"/>
                <c:pt idx="0">
                  <c:v>0.0</c:v>
                </c:pt>
                <c:pt idx="1">
                  <c:v>0.0</c:v>
                </c:pt>
                <c:pt idx="2" formatCode="0">
                  <c:v>37.30416666666667</c:v>
                </c:pt>
              </c:numCache>
            </c:numRef>
          </c:val>
        </c:ser>
        <c:ser>
          <c:idx val="0"/>
          <c:order val="2"/>
          <c:tx>
            <c:strRef>
              <c:f>'Interop '!$Q$14</c:f>
              <c:strCache>
                <c:ptCount val="1"/>
                <c:pt idx="0">
                  <c:v>XSEDE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'Interop '!$T$15:$V$15</c:f>
                <c:numCache>
                  <c:formatCode>General</c:formatCode>
                  <c:ptCount val="3"/>
                  <c:pt idx="0">
                    <c:v>1.329881595054672</c:v>
                  </c:pt>
                  <c:pt idx="2">
                    <c:v>9.983319421247957</c:v>
                  </c:pt>
                </c:numCache>
              </c:numRef>
            </c:plus>
            <c:minus>
              <c:numRef>
                <c:f>'Interop '!$T$15:$V$15</c:f>
                <c:numCache>
                  <c:formatCode>General</c:formatCode>
                  <c:ptCount val="3"/>
                  <c:pt idx="0">
                    <c:v>1.329881595054672</c:v>
                  </c:pt>
                  <c:pt idx="2">
                    <c:v>9.983319421247957</c:v>
                  </c:pt>
                </c:numCache>
              </c:numRef>
            </c:minus>
          </c:errBars>
          <c:cat>
            <c:strRef>
              <c:f>'Interop '!$O$15:$O$17</c:f>
              <c:strCache>
                <c:ptCount val="3"/>
                <c:pt idx="0">
                  <c:v>XSEDE::Kraken/_x000d_FutureGrid</c:v>
                </c:pt>
                <c:pt idx="1">
                  <c:v>EGI/_x000d_FutureGrid</c:v>
                </c:pt>
                <c:pt idx="2">
                  <c:v>XSEDE::QB/_x000d_OSG</c:v>
                </c:pt>
              </c:strCache>
            </c:strRef>
          </c:cat>
          <c:val>
            <c:numRef>
              <c:f>'Interop '!$Q$15:$Q$17</c:f>
              <c:numCache>
                <c:formatCode>General</c:formatCode>
                <c:ptCount val="3"/>
                <c:pt idx="0" formatCode="0.00">
                  <c:v>7.596328310879517</c:v>
                </c:pt>
                <c:pt idx="1">
                  <c:v>0.0</c:v>
                </c:pt>
                <c:pt idx="2" formatCode="0">
                  <c:v>49.19583333333333</c:v>
                </c:pt>
              </c:numCache>
            </c:numRef>
          </c:val>
        </c:ser>
        <c:ser>
          <c:idx val="2"/>
          <c:order val="3"/>
          <c:tx>
            <c:strRef>
              <c:f>'Interop '!$R$14</c:f>
              <c:strCache>
                <c:ptCount val="1"/>
                <c:pt idx="0">
                  <c:v>EGI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'Interop '!$T$16:$U$16</c:f>
                <c:numCache>
                  <c:formatCode>General</c:formatCode>
                  <c:ptCount val="2"/>
                  <c:pt idx="1">
                    <c:v>5.887279534302993</c:v>
                  </c:pt>
                </c:numCache>
              </c:numRef>
            </c:plus>
            <c:minus>
              <c:numRef>
                <c:f>'Interop '!$T$16:$U$16</c:f>
                <c:numCache>
                  <c:formatCode>General</c:formatCode>
                  <c:ptCount val="2"/>
                  <c:pt idx="1">
                    <c:v>5.887279534302993</c:v>
                  </c:pt>
                </c:numCache>
              </c:numRef>
            </c:minus>
          </c:errBars>
          <c:cat>
            <c:strRef>
              <c:f>'Interop '!$O$15:$O$17</c:f>
              <c:strCache>
                <c:ptCount val="3"/>
                <c:pt idx="0">
                  <c:v>XSEDE::Kraken/_x000d_FutureGrid</c:v>
                </c:pt>
                <c:pt idx="1">
                  <c:v>EGI/_x000d_FutureGrid</c:v>
                </c:pt>
                <c:pt idx="2">
                  <c:v>XSEDE::QB/_x000d_OSG</c:v>
                </c:pt>
              </c:strCache>
            </c:strRef>
          </c:cat>
          <c:val>
            <c:numRef>
              <c:f>'Interop '!$R$15:$R$17</c:f>
              <c:numCache>
                <c:formatCode>0.0</c:formatCode>
                <c:ptCount val="3"/>
                <c:pt idx="0" formatCode="0.00">
                  <c:v>0.0</c:v>
                </c:pt>
                <c:pt idx="1">
                  <c:v>49.85838554608952</c:v>
                </c:pt>
                <c:pt idx="2" formatCode="General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0926840"/>
        <c:axId val="2120930104"/>
      </c:barChart>
      <c:catAx>
        <c:axId val="212092684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2400" b="1">
                <a:latin typeface="Times"/>
                <a:cs typeface="Times"/>
              </a:defRPr>
            </a:pPr>
            <a:endParaRPr lang="de-DE"/>
          </a:p>
        </c:txPr>
        <c:crossAx val="2120930104"/>
        <c:crosses val="autoZero"/>
        <c:auto val="1"/>
        <c:lblAlgn val="ctr"/>
        <c:lblOffset val="100"/>
        <c:noMultiLvlLbl val="0"/>
      </c:catAx>
      <c:valAx>
        <c:axId val="212093010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3200">
                    <a:latin typeface="Times"/>
                    <a:cs typeface="Times"/>
                  </a:defRPr>
                </a:pPr>
                <a:r>
                  <a:rPr lang="de-DE" sz="3200">
                    <a:latin typeface="Times"/>
                    <a:cs typeface="Times"/>
                  </a:rPr>
                  <a:t>Runtime (in min)</a:t>
                </a:r>
              </a:p>
            </c:rich>
          </c:tx>
          <c:layout>
            <c:manualLayout>
              <c:xMode val="edge"/>
              <c:yMode val="edge"/>
              <c:x val="0.00259909031838856"/>
              <c:y val="0.0868282258636589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3200">
                <a:latin typeface="Times"/>
                <a:cs typeface="Times"/>
              </a:defRPr>
            </a:pPr>
            <a:endParaRPr lang="de-DE"/>
          </a:p>
        </c:txPr>
        <c:crossAx val="2120926840"/>
        <c:crosses val="autoZero"/>
        <c:crossBetween val="between"/>
      </c:valAx>
      <c:spPr>
        <a:ln>
          <a:noFill/>
        </a:ln>
      </c:spPr>
    </c:plotArea>
    <c:legend>
      <c:legendPos val="b"/>
      <c:layout/>
      <c:overlay val="0"/>
      <c:txPr>
        <a:bodyPr/>
        <a:lstStyle/>
        <a:p>
          <a:pPr>
            <a:defRPr sz="240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7"/>
    </mc:Choice>
    <mc:Fallback>
      <c:style val="17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'Interop '!$P$62</c:f>
              <c:strCache>
                <c:ptCount val="1"/>
                <c:pt idx="0">
                  <c:v>Time 1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'Interop '!$R$63:$R$65</c:f>
                <c:numCache>
                  <c:formatCode>General</c:formatCode>
                  <c:ptCount val="3"/>
                  <c:pt idx="0">
                    <c:v>20.13770928090607</c:v>
                  </c:pt>
                  <c:pt idx="1">
                    <c:v>5.887279534302993</c:v>
                  </c:pt>
                  <c:pt idx="2">
                    <c:v>9.983319421247957</c:v>
                  </c:pt>
                </c:numCache>
              </c:numRef>
            </c:plus>
            <c:minus>
              <c:numRef>
                <c:f>'Interop '!$R$63:$R$65</c:f>
                <c:numCache>
                  <c:formatCode>General</c:formatCode>
                  <c:ptCount val="3"/>
                  <c:pt idx="0">
                    <c:v>20.13770928090607</c:v>
                  </c:pt>
                  <c:pt idx="1">
                    <c:v>5.887279534302993</c:v>
                  </c:pt>
                  <c:pt idx="2">
                    <c:v>9.983319421247957</c:v>
                  </c:pt>
                </c:numCache>
              </c:numRef>
            </c:minus>
          </c:errBars>
          <c:cat>
            <c:strRef>
              <c:f>'Interop '!$O$63:$O$65</c:f>
              <c:strCache>
                <c:ptCount val="3"/>
                <c:pt idx="0">
                  <c:v>XSEDE:Trestles/FG_x000d_(C1)</c:v>
                </c:pt>
                <c:pt idx="1">
                  <c:v>EGI/FG _x000d_(C2)</c:v>
                </c:pt>
                <c:pt idx="2">
                  <c:v>XSEDE:QB/OSG_x000d_(C3)</c:v>
                </c:pt>
              </c:strCache>
            </c:strRef>
          </c:cat>
          <c:val>
            <c:numRef>
              <c:f>'Interop '!$P$63:$P$65</c:f>
              <c:numCache>
                <c:formatCode>0</c:formatCode>
                <c:ptCount val="3"/>
                <c:pt idx="0">
                  <c:v>79.03193037780891</c:v>
                </c:pt>
                <c:pt idx="1">
                  <c:v>72.86479822088748</c:v>
                </c:pt>
                <c:pt idx="2">
                  <c:v>166.5</c:v>
                </c:pt>
              </c:numCache>
            </c:numRef>
          </c:val>
        </c:ser>
        <c:ser>
          <c:idx val="1"/>
          <c:order val="1"/>
          <c:tx>
            <c:strRef>
              <c:f>'Interop '!$Q$62</c:f>
              <c:strCache>
                <c:ptCount val="1"/>
                <c:pt idx="0">
                  <c:v>Time 2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'Interop '!$S$63:$S$65</c:f>
                <c:numCache>
                  <c:formatCode>General</c:formatCode>
                  <c:ptCount val="3"/>
                  <c:pt idx="0">
                    <c:v>21.99622082922189</c:v>
                  </c:pt>
                  <c:pt idx="1">
                    <c:v>7.22835916174973</c:v>
                  </c:pt>
                  <c:pt idx="2">
                    <c:v>21.8339710466664</c:v>
                  </c:pt>
                </c:numCache>
              </c:numRef>
            </c:plus>
            <c:minus>
              <c:numRef>
                <c:f>'Interop '!$S$63:$S$65</c:f>
                <c:numCache>
                  <c:formatCode>General</c:formatCode>
                  <c:ptCount val="3"/>
                  <c:pt idx="0">
                    <c:v>21.99622082922189</c:v>
                  </c:pt>
                  <c:pt idx="1">
                    <c:v>7.22835916174973</c:v>
                  </c:pt>
                  <c:pt idx="2">
                    <c:v>21.8339710466664</c:v>
                  </c:pt>
                </c:numCache>
              </c:numRef>
            </c:minus>
          </c:errBars>
          <c:cat>
            <c:strRef>
              <c:f>'Interop '!$O$63:$O$65</c:f>
              <c:strCache>
                <c:ptCount val="3"/>
                <c:pt idx="0">
                  <c:v>XSEDE:Trestles/FG_x000d_(C1)</c:v>
                </c:pt>
                <c:pt idx="1">
                  <c:v>EGI/FG _x000d_(C2)</c:v>
                </c:pt>
                <c:pt idx="2">
                  <c:v>XSEDE:QB/OSG_x000d_(C3)</c:v>
                </c:pt>
              </c:strCache>
            </c:strRef>
          </c:cat>
          <c:val>
            <c:numRef>
              <c:f>'Interop '!$Q$63:$Q$65</c:f>
              <c:numCache>
                <c:formatCode>0</c:formatCode>
                <c:ptCount val="3"/>
                <c:pt idx="0">
                  <c:v>107.6521406782717</c:v>
                </c:pt>
                <c:pt idx="1">
                  <c:v>123.006412674798</c:v>
                </c:pt>
                <c:pt idx="2">
                  <c:v>117.3041666666667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0966056"/>
        <c:axId val="2120968920"/>
      </c:barChart>
      <c:catAx>
        <c:axId val="212096605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800" b="1">
                <a:latin typeface="Times"/>
                <a:cs typeface="Times"/>
              </a:defRPr>
            </a:pPr>
            <a:endParaRPr lang="de-DE"/>
          </a:p>
        </c:txPr>
        <c:crossAx val="2120968920"/>
        <c:crosses val="autoZero"/>
        <c:auto val="1"/>
        <c:lblAlgn val="ctr"/>
        <c:lblOffset val="100"/>
        <c:noMultiLvlLbl val="0"/>
      </c:catAx>
      <c:valAx>
        <c:axId val="212096892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800">
                    <a:latin typeface="Times"/>
                    <a:cs typeface="Times"/>
                  </a:defRPr>
                </a:pPr>
                <a:r>
                  <a:rPr lang="de-DE" sz="1800">
                    <a:latin typeface="Times"/>
                    <a:cs typeface="Times"/>
                  </a:rPr>
                  <a:t>Runtime (in min)</a:t>
                </a:r>
              </a:p>
            </c:rich>
          </c:tx>
          <c:layout>
            <c:manualLayout>
              <c:xMode val="edge"/>
              <c:yMode val="edge"/>
              <c:x val="0.015450643776824"/>
              <c:y val="0.229110013494569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Times"/>
                <a:cs typeface="Times"/>
              </a:defRPr>
            </a:pPr>
            <a:endParaRPr lang="de-DE"/>
          </a:p>
        </c:txPr>
        <c:crossAx val="2120966056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2</xdr:row>
      <xdr:rowOff>184150</xdr:rowOff>
    </xdr:from>
    <xdr:to>
      <xdr:col>17</xdr:col>
      <xdr:colOff>444500</xdr:colOff>
      <xdr:row>17</xdr:row>
      <xdr:rowOff>69850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800100</xdr:colOff>
      <xdr:row>32</xdr:row>
      <xdr:rowOff>19050</xdr:rowOff>
    </xdr:from>
    <xdr:to>
      <xdr:col>17</xdr:col>
      <xdr:colOff>495300</xdr:colOff>
      <xdr:row>47</xdr:row>
      <xdr:rowOff>88900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38100</xdr:colOff>
      <xdr:row>34</xdr:row>
      <xdr:rowOff>0</xdr:rowOff>
    </xdr:from>
    <xdr:to>
      <xdr:col>17</xdr:col>
      <xdr:colOff>114300</xdr:colOff>
      <xdr:row>64</xdr:row>
      <xdr:rowOff>88900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158750</xdr:colOff>
      <xdr:row>2</xdr:row>
      <xdr:rowOff>127000</xdr:rowOff>
    </xdr:from>
    <xdr:to>
      <xdr:col>21</xdr:col>
      <xdr:colOff>508000</xdr:colOff>
      <xdr:row>36</xdr:row>
      <xdr:rowOff>146050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152400</xdr:colOff>
      <xdr:row>43</xdr:row>
      <xdr:rowOff>63500</xdr:rowOff>
    </xdr:from>
    <xdr:to>
      <xdr:col>20</xdr:col>
      <xdr:colOff>615950</xdr:colOff>
      <xdr:row>71</xdr:row>
      <xdr:rowOff>107950</xdr:rowOff>
    </xdr:to>
    <xdr:graphicFrame macro="">
      <xdr:nvGraphicFramePr>
        <xdr:cNvPr id="4" name="Diagram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38100</xdr:colOff>
      <xdr:row>76</xdr:row>
      <xdr:rowOff>82550</xdr:rowOff>
    </xdr:from>
    <xdr:to>
      <xdr:col>20</xdr:col>
      <xdr:colOff>520700</xdr:colOff>
      <xdr:row>102</xdr:row>
      <xdr:rowOff>165100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819150</xdr:colOff>
      <xdr:row>27</xdr:row>
      <xdr:rowOff>127000</xdr:rowOff>
    </xdr:from>
    <xdr:to>
      <xdr:col>19</xdr:col>
      <xdr:colOff>584200</xdr:colOff>
      <xdr:row>57</xdr:row>
      <xdr:rowOff>50800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31750</xdr:colOff>
      <xdr:row>67</xdr:row>
      <xdr:rowOff>31750</xdr:rowOff>
    </xdr:from>
    <xdr:to>
      <xdr:col>17</xdr:col>
      <xdr:colOff>1612900</xdr:colOff>
      <xdr:row>87</xdr:row>
      <xdr:rowOff>38100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ncurrent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ummary"/>
      <sheetName val="run1"/>
      <sheetName val="run2"/>
      <sheetName val="run3"/>
      <sheetName val="run4"/>
      <sheetName val="run5"/>
      <sheetName val="run1 (3) old"/>
      <sheetName val="run1 old"/>
      <sheetName val="run1 (2) old"/>
      <sheetName val="run2 old"/>
      <sheetName val="run3old"/>
      <sheetName val="run4 old"/>
      <sheetName val="run5 old"/>
    </sheetNames>
    <sheetDataSet>
      <sheetData sheetId="0"/>
      <sheetData sheetId="1">
        <row r="72">
          <cell r="O72">
            <v>1212.8018984285716</v>
          </cell>
        </row>
        <row r="131">
          <cell r="O131">
            <v>4243.4671542812066</v>
          </cell>
        </row>
      </sheetData>
      <sheetData sheetId="2">
        <row r="67">
          <cell r="O67">
            <v>1254.3317010400001</v>
          </cell>
        </row>
        <row r="131">
          <cell r="O131">
            <v>4707.8597792293331</v>
          </cell>
        </row>
      </sheetData>
      <sheetData sheetId="3">
        <row r="61">
          <cell r="O61">
            <v>2148.8040556623728</v>
          </cell>
        </row>
        <row r="131">
          <cell r="O131">
            <v>3879.476980005943</v>
          </cell>
        </row>
      </sheetData>
      <sheetData sheetId="4">
        <row r="62">
          <cell r="O62">
            <v>1091.8222408393551</v>
          </cell>
        </row>
        <row r="127">
          <cell r="O127">
            <v>4722.518188808127</v>
          </cell>
        </row>
      </sheetData>
      <sheetData sheetId="5">
        <row r="68">
          <cell r="O68">
            <v>1194.1639064690908</v>
          </cell>
        </row>
        <row r="131">
          <cell r="O131">
            <v>4306.1173639416338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ndre Luckow" refreshedDate="40923.747267708335" createdVersion="4" refreshedVersion="4" minRefreshableVersion="3" recordCount="202">
  <cacheSource type="worksheet">
    <worksheetSource ref="A3:C266" sheet="BFAST"/>
  </cacheSource>
  <cacheFields count="3">
    <cacheField name="Number Reads" numFmtId="0">
      <sharedItems containsString="0" containsBlank="1" containsNumber="1" containsInteger="1" minValue="1" maxValue="32" count="6">
        <n v="1"/>
        <n v="2"/>
        <n v="4"/>
        <n v="8"/>
        <m/>
        <n v="32"/>
      </sharedItems>
    </cacheField>
    <cacheField name="Kraken Cores" numFmtId="0">
      <sharedItems containsString="0" containsBlank="1" containsNumber="1" containsInteger="1" minValue="12" maxValue="384" count="8">
        <n v="12"/>
        <n v="24"/>
        <n v="36"/>
        <m/>
        <n v="72"/>
        <n v="144"/>
        <n v="196"/>
        <n v="384"/>
      </sharedItems>
    </cacheField>
    <cacheField name="Kraken" numFmtId="0">
      <sharedItems containsNonDate="0" containsDate="1" containsString="0" containsBlank="1" minDate="1899-12-30T00:12:27" maxDate="1899-12-30T00:22:4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ndre Luckow" refreshedDate="40923.936553587962" createdVersion="4" refreshedVersion="4" minRefreshableVersion="3" recordCount="549">
  <cacheSource type="worksheet">
    <worksheetSource ref="D3:F552" sheet="BFAST"/>
  </cacheSource>
  <cacheFields count="3">
    <cacheField name="India Reads" numFmtId="0">
      <sharedItems containsSemiMixedTypes="0" containsString="0" containsNumber="1" containsInteger="1" minValue="8" maxValue="256" count="6">
        <n v="32"/>
        <n v="64"/>
        <n v="128"/>
        <n v="256"/>
        <n v="16"/>
        <n v="8"/>
      </sharedItems>
    </cacheField>
    <cacheField name="India Cores" numFmtId="0">
      <sharedItems containsSemiMixedTypes="0" containsString="0" containsNumber="1" containsInteger="1" minValue="8" maxValue="256" count="6">
        <n v="32"/>
        <n v="64"/>
        <n v="128"/>
        <n v="256"/>
        <n v="16"/>
        <n v="8"/>
      </sharedItems>
    </cacheField>
    <cacheField name="India" numFmtId="47">
      <sharedItems containsSemiMixedTypes="0" containsNonDate="0" containsDate="1" containsString="0" minDate="1899-12-30T00:09:27" maxDate="1899-12-30T00:49:3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ndre Luckow" refreshedDate="40926.773682523148" createdVersion="4" refreshedVersion="4" minRefreshableVersion="3" recordCount="2157">
  <cacheSource type="worksheet">
    <worksheetSource ref="A3:C2160" sheet="BFAST"/>
  </cacheSource>
  <cacheFields count="3">
    <cacheField name="Number Reads" numFmtId="0">
      <sharedItems containsSemiMixedTypes="0" containsString="0" containsNumber="1" containsInteger="1" minValue="1" maxValue="256" count="9">
        <n v="1"/>
        <n v="2"/>
        <n v="4"/>
        <n v="8"/>
        <n v="16"/>
        <n v="32"/>
        <n v="64"/>
        <n v="128"/>
        <n v="256"/>
      </sharedItems>
    </cacheField>
    <cacheField name="Kraken Cores" numFmtId="0">
      <sharedItems containsSemiMixedTypes="0" containsString="0" containsNumber="1" containsInteger="1" minValue="12" maxValue="1032" count="10">
        <n v="12"/>
        <n v="24"/>
        <n v="36"/>
        <n v="72"/>
        <n v="144"/>
        <n v="196"/>
        <n v="384"/>
        <n v="264"/>
        <n v="516"/>
        <n v="1032"/>
      </sharedItems>
    </cacheField>
    <cacheField name="Kraken" numFmtId="47">
      <sharedItems containsSemiMixedTypes="0" containsNonDate="0" containsDate="1" containsString="0" minDate="1899-12-30T00:12:27" maxDate="1899-12-30T01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Andre Luckow" refreshedDate="40926.819368750002" createdVersion="4" refreshedVersion="4" minRefreshableVersion="3" recordCount="77">
  <cacheSource type="worksheet">
    <worksheetSource ref="A1:K97" sheet="BigJob"/>
  </cacheSource>
  <cacheFields count="11">
    <cacheField name="Run" numFmtId="0">
      <sharedItems containsString="0" containsBlank="1" containsNumber="1" containsInteger="1" minValue="0" maxValue="4"/>
    </cacheField>
    <cacheField name="BJ" numFmtId="0">
      <sharedItems containsBlank="1"/>
    </cacheField>
    <cacheField name="#Nodes" numFmtId="0">
      <sharedItems containsString="0" containsBlank="1" containsNumber="1" containsInteger="1" minValue="8" maxValue="1032"/>
    </cacheField>
    <cacheField name="#cores/node" numFmtId="0">
      <sharedItems containsString="0" containsBlank="1" containsNumber="1" containsInteger="1" minValue="8" maxValue="12"/>
    </cacheField>
    <cacheField name="#jobs" numFmtId="0">
      <sharedItems containsString="0" containsBlank="1" containsNumber="1" containsInteger="1" minValue="1" maxValue="256" count="10">
        <n v="1"/>
        <n v="2"/>
        <n v="4"/>
        <n v="8"/>
        <n v="16"/>
        <n v="32"/>
        <n v="64"/>
        <n v="128"/>
        <n v="256"/>
        <m/>
      </sharedItems>
    </cacheField>
    <cacheField name="Queuing Time" numFmtId="0">
      <sharedItems containsString="0" containsBlank="1" containsNumber="1" minValue="3.1110088829999998" maxValue="9426.9373810300003"/>
    </cacheField>
    <cacheField name="BJ Runtime" numFmtId="0">
      <sharedItems containsString="0" containsBlank="1" containsNumber="1" minValue="579.99256990000003" maxValue="12964.549777"/>
    </cacheField>
    <cacheField name="Total Runtime" numFmtId="0">
      <sharedItems containsString="0" containsBlank="1" containsNumber="1" minValue="580.03817700000002" maxValue="12964.606116999999"/>
    </cacheField>
    <cacheField name="Coordination URL" numFmtId="0">
      <sharedItems containsBlank="1"/>
    </cacheField>
    <cacheField name="LRMS URL" numFmtId="0">
      <sharedItems containsBlank="1" count="3">
        <s v="xt5torque://localhost/"/>
        <s v="pbs-ssh://luckow@india.futuregrid.org"/>
        <m/>
      </sharedItems>
    </cacheField>
    <cacheField name="Net Runtime" numFmtId="0">
      <sharedItems containsString="0" containsBlank="1" containsNumber="1" minValue="575.28281090300004" maxValue="5206.080756898999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Andre Luckow" refreshedDate="40930.932303472226" createdVersion="4" refreshedVersion="4" minRefreshableVersion="3" recordCount="31">
  <cacheSource type="worksheet">
    <worksheetSource ref="A1:J32" sheet="Interop "/>
  </cacheSource>
  <cacheFields count="10">
    <cacheField name="Run" numFmtId="0">
      <sharedItems containsSemiMixedTypes="0" containsString="0" containsNumber="1" containsInteger="1" minValue="0" maxValue="15"/>
    </cacheField>
    <cacheField name="BJ" numFmtId="0">
      <sharedItems/>
    </cacheField>
    <cacheField name="#Nodes" numFmtId="0">
      <sharedItems containsSemiMixedTypes="0" containsString="0" containsNumber="1" containsInteger="1" minValue="64" maxValue="264"/>
    </cacheField>
    <cacheField name="#cores/node" numFmtId="0">
      <sharedItems containsSemiMixedTypes="0" containsString="0" containsNumber="1" containsInteger="1" minValue="8" maxValue="12"/>
    </cacheField>
    <cacheField name="#jobs" numFmtId="0">
      <sharedItems containsSemiMixedTypes="0" containsString="0" containsNumber="1" containsInteger="1" minValue="64" maxValue="64"/>
    </cacheField>
    <cacheField name="Queuing Time" numFmtId="0">
      <sharedItems containsSemiMixedTypes="0" containsString="0" containsNumber="1" minValue="20.1079881191" maxValue="220.97108697900001"/>
    </cacheField>
    <cacheField name="BJ Runtime" numFmtId="0">
      <sharedItems containsSemiMixedTypes="0" containsString="0" containsNumber="1" minValue="748.04140806199996" maxValue="1600.3404600599999"/>
    </cacheField>
    <cacheField name="Total Runtime" numFmtId="0">
      <sharedItems containsSemiMixedTypes="0" containsString="0" containsNumber="1" minValue="1321.3276550800001" maxValue="3824.6060969800001"/>
    </cacheField>
    <cacheField name="Coordination URL" numFmtId="0">
      <sharedItems/>
    </cacheField>
    <cacheField name="LRMS URL" numFmtId="0">
      <sharedItems count="2">
        <s v="xt5torque://localhost/"/>
        <s v="pbs-ssh://luckow@india.futuregrid.org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r:id="rId1" refreshedBy="Andre Luckow" refreshedDate="41030.557750578701" createdVersion="4" refreshedVersion="4" minRefreshableVersion="3" recordCount="12">
  <cacheSource type="worksheet">
    <worksheetSource ref="A1:J13" sheet="BJ (FG multi)"/>
  </cacheSource>
  <cacheFields count="10">
    <cacheField name="Run" numFmtId="0">
      <sharedItems containsSemiMixedTypes="0" containsString="0" containsNumber="1" containsInteger="1" minValue="0" maxValue="2" count="3">
        <n v="0"/>
        <n v="1"/>
        <n v="2"/>
      </sharedItems>
    </cacheField>
    <cacheField name="BJ" numFmtId="0">
      <sharedItems/>
    </cacheField>
    <cacheField name="#Nodes" numFmtId="0">
      <sharedItems containsSemiMixedTypes="0" containsString="0" containsNumber="1" containsInteger="1" minValue="32" maxValue="32"/>
    </cacheField>
    <cacheField name="#cores/node" numFmtId="0">
      <sharedItems containsSemiMixedTypes="0" containsString="0" containsNumber="1" containsInteger="1" minValue="8" maxValue="8"/>
    </cacheField>
    <cacheField name="#jobs" numFmtId="0">
      <sharedItems containsSemiMixedTypes="0" containsString="0" containsNumber="1" containsInteger="1" minValue="32" maxValue="32"/>
    </cacheField>
    <cacheField name="Queuing Time" numFmtId="0">
      <sharedItems containsSemiMixedTypes="0" containsString="0" containsNumber="1" minValue="30.460361003900001" maxValue="832.90166497200005"/>
    </cacheField>
    <cacheField name="BJ Runtime" numFmtId="0">
      <sharedItems containsSemiMixedTypes="0" containsString="0" containsNumber="1" minValue="7255.1056170499996" maxValue="10140.9886279"/>
    </cacheField>
    <cacheField name="Total Runtime" numFmtId="0">
      <sharedItems containsSemiMixedTypes="0" containsString="0" containsNumber="1" minValue="7749.2488341300004" maxValue="10142.329308"/>
    </cacheField>
    <cacheField name="Coordination URL" numFmtId="0">
      <sharedItems/>
    </cacheField>
    <cacheField name="LRMS URL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r:id="rId1" refreshedBy="Andre Luckow" refreshedDate="41031.942976967592" createdVersion="4" refreshedVersion="4" minRefreshableVersion="3" recordCount="6">
  <cacheSource type="worksheet">
    <worksheetSource ref="A1:K7" sheet="BJ (FG-XSEDE)"/>
  </cacheSource>
  <cacheFields count="11">
    <cacheField name="Run" numFmtId="0">
      <sharedItems containsSemiMixedTypes="0" containsString="0" containsNumber="1" containsInteger="1" minValue="0" maxValue="2"/>
    </cacheField>
    <cacheField name="BJ" numFmtId="0">
      <sharedItems/>
    </cacheField>
    <cacheField name="#Nodes" numFmtId="0">
      <sharedItems containsSemiMixedTypes="0" containsString="0" containsNumber="1" containsInteger="1" minValue="64" maxValue="64"/>
    </cacheField>
    <cacheField name="#cores/node" numFmtId="0">
      <sharedItems containsSemiMixedTypes="0" containsString="0" containsNumber="1" containsInteger="1" minValue="8" maxValue="32"/>
    </cacheField>
    <cacheField name="#jobs" numFmtId="0">
      <sharedItems containsSemiMixedTypes="0" containsString="0" containsNumber="1" containsInteger="1" minValue="64" maxValue="64"/>
    </cacheField>
    <cacheField name="Queuing Time" numFmtId="0">
      <sharedItems containsSemiMixedTypes="0" containsString="0" containsNumber="1" minValue="10.5786662102" maxValue="9138.7722568499994"/>
    </cacheField>
    <cacheField name="BJ Runtime" numFmtId="0">
      <sharedItems containsSemiMixedTypes="0" containsString="0" containsNumber="1" minValue="5112.9851040800004" maxValue="12486.001956"/>
    </cacheField>
    <cacheField name="Total Runtime" numFmtId="0">
      <sharedItems containsSemiMixedTypes="0" containsString="0" containsNumber="1" minValue="6558.7503042199996" maxValue="12488.289187"/>
    </cacheField>
    <cacheField name="Coordination URL" numFmtId="0">
      <sharedItems/>
    </cacheField>
    <cacheField name="LRMS URL" numFmtId="0">
      <sharedItems count="2">
        <s v="pbs-ssh://pmantha@india.futuregrid.org"/>
        <s v="pbs-ssh://pmantha@trestles.sdsc.edu"/>
      </sharedItems>
    </cacheField>
    <cacheField name="Net Runtime" numFmtId="0">
      <sharedItems containsSemiMixedTypes="0" containsString="0" containsNumber="1" minValue="3347.2296991500007" maxValue="7735.19876217910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r:id="rId1" refreshedBy="Andre Luckow" refreshedDate="41032.805360995371" createdVersion="4" refreshedVersion="4" minRefreshableVersion="3" recordCount="36">
  <cacheSource type="worksheet">
    <worksheetSource ref="A1:K37" sheet="BJ w Staging"/>
  </cacheSource>
  <cacheFields count="11">
    <cacheField name="Run" numFmtId="0">
      <sharedItems containsSemiMixedTypes="0" containsString="0" containsNumber="1" containsInteger="1" minValue="0" maxValue="2"/>
    </cacheField>
    <cacheField name="BJ" numFmtId="0">
      <sharedItems/>
    </cacheField>
    <cacheField name="#Nodes" numFmtId="0">
      <sharedItems containsSemiMixedTypes="0" containsString="0" containsNumber="1" containsInteger="1" minValue="12" maxValue="128"/>
    </cacheField>
    <cacheField name="#cores/node" numFmtId="0">
      <sharedItems containsSemiMixedTypes="0" containsString="0" containsNumber="1" containsInteger="1" minValue="8" maxValue="32"/>
    </cacheField>
    <cacheField name="#jobs" numFmtId="0">
      <sharedItems containsSemiMixedTypes="0" containsString="0" containsNumber="1" containsInteger="1" minValue="1" maxValue="128" count="7">
        <n v="1"/>
        <n v="2"/>
        <n v="4"/>
        <n v="8"/>
        <n v="16"/>
        <n v="32"/>
        <n v="128"/>
      </sharedItems>
    </cacheField>
    <cacheField name="Queuing Time" numFmtId="0">
      <sharedItems containsSemiMixedTypes="0" containsString="0" containsNumber="1" minValue="4.6857481002799997" maxValue="25158.968379999998"/>
    </cacheField>
    <cacheField name="BJ Runtime" numFmtId="0">
      <sharedItems containsSemiMixedTypes="0" containsString="0" containsNumber="1" minValue="727.22062802300002" maxValue="37332.644954199997"/>
    </cacheField>
    <cacheField name="Total Runtime" numFmtId="0">
      <sharedItems containsSemiMixedTypes="0" containsString="0" containsNumber="1" minValue="728.41032099699999" maxValue="37333.205501999997"/>
    </cacheField>
    <cacheField name="Coordination URL" numFmtId="0">
      <sharedItems/>
    </cacheField>
    <cacheField name="LRMS URL" numFmtId="0">
      <sharedItems count="4">
        <s v="pbs-ssh://luckow@trestles.sdsc.edu"/>
        <s v="pbs-ssh://pmantha@india.futuregrid.org"/>
        <s v="sge-ssh://login2.ls4.tacc.utexas.edu"/>
        <s v="pbs-ssh://pmantha@trestles.sdsc.edu" u="1"/>
      </sharedItems>
    </cacheField>
    <cacheField name="Net Runtime" numFmtId="0">
      <sharedItems containsSemiMixedTypes="0" containsString="0" containsNumber="1" minValue="627.13998198499996" maxValue="22374.94383878894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2">
  <r>
    <x v="0"/>
    <x v="0"/>
    <d v="1899-12-30T00:12:42"/>
  </r>
  <r>
    <x v="0"/>
    <x v="0"/>
    <d v="1899-12-30T00:12:56"/>
  </r>
  <r>
    <x v="0"/>
    <x v="0"/>
    <d v="1899-12-30T00:12:42"/>
  </r>
  <r>
    <x v="1"/>
    <x v="0"/>
    <d v="1899-12-30T00:16:57"/>
  </r>
  <r>
    <x v="1"/>
    <x v="0"/>
    <d v="1899-12-30T00:16:57"/>
  </r>
  <r>
    <x v="1"/>
    <x v="0"/>
    <d v="1899-12-30T00:12:45"/>
  </r>
  <r>
    <x v="1"/>
    <x v="0"/>
    <d v="1899-12-30T00:12:45"/>
  </r>
  <r>
    <x v="1"/>
    <x v="0"/>
    <d v="1899-12-30T00:12:35"/>
  </r>
  <r>
    <x v="1"/>
    <x v="0"/>
    <d v="1899-12-30T00:12:35"/>
  </r>
  <r>
    <x v="1"/>
    <x v="0"/>
    <d v="1899-12-30T00:12:46"/>
  </r>
  <r>
    <x v="1"/>
    <x v="0"/>
    <d v="1899-12-30T00:12:46"/>
  </r>
  <r>
    <x v="1"/>
    <x v="0"/>
    <d v="1899-12-30T00:12:49"/>
  </r>
  <r>
    <x v="1"/>
    <x v="0"/>
    <d v="1899-12-30T00:12:49"/>
  </r>
  <r>
    <x v="2"/>
    <x v="1"/>
    <d v="1899-12-30T00:12:32"/>
  </r>
  <r>
    <x v="2"/>
    <x v="1"/>
    <d v="1899-12-30T00:13:13"/>
  </r>
  <r>
    <x v="2"/>
    <x v="1"/>
    <d v="1899-12-30T00:13:16"/>
  </r>
  <r>
    <x v="2"/>
    <x v="1"/>
    <d v="1899-12-30T00:13:22"/>
  </r>
  <r>
    <x v="2"/>
    <x v="1"/>
    <d v="1899-12-30T00:12:31"/>
  </r>
  <r>
    <x v="2"/>
    <x v="1"/>
    <d v="1899-12-30T00:12:41"/>
  </r>
  <r>
    <x v="2"/>
    <x v="1"/>
    <d v="1899-12-30T00:12:44"/>
  </r>
  <r>
    <x v="2"/>
    <x v="1"/>
    <d v="1899-12-30T00:12:58"/>
  </r>
  <r>
    <x v="2"/>
    <x v="1"/>
    <d v="1899-12-30T00:12:30"/>
  </r>
  <r>
    <x v="2"/>
    <x v="1"/>
    <d v="1899-12-30T00:12:43"/>
  </r>
  <r>
    <x v="2"/>
    <x v="1"/>
    <d v="1899-12-30T00:12:44"/>
  </r>
  <r>
    <x v="2"/>
    <x v="1"/>
    <d v="1899-12-30T00:12:53"/>
  </r>
  <r>
    <x v="2"/>
    <x v="1"/>
    <d v="1899-12-30T00:12:28"/>
  </r>
  <r>
    <x v="2"/>
    <x v="1"/>
    <d v="1899-12-30T00:12:48"/>
  </r>
  <r>
    <x v="2"/>
    <x v="1"/>
    <d v="1899-12-30T00:12:51"/>
  </r>
  <r>
    <x v="2"/>
    <x v="1"/>
    <d v="1899-12-30T00:12:57"/>
  </r>
  <r>
    <x v="2"/>
    <x v="1"/>
    <d v="1899-12-30T00:12:27"/>
  </r>
  <r>
    <x v="2"/>
    <x v="1"/>
    <d v="1899-12-30T00:12:43"/>
  </r>
  <r>
    <x v="2"/>
    <x v="1"/>
    <d v="1899-12-30T00:12:44"/>
  </r>
  <r>
    <x v="2"/>
    <x v="1"/>
    <d v="1899-12-30T00:12:49"/>
  </r>
  <r>
    <x v="3"/>
    <x v="2"/>
    <d v="1899-12-30T00:12:38"/>
  </r>
  <r>
    <x v="3"/>
    <x v="2"/>
    <d v="1899-12-30T00:12:43"/>
  </r>
  <r>
    <x v="3"/>
    <x v="2"/>
    <d v="1899-12-30T00:12:44"/>
  </r>
  <r>
    <x v="3"/>
    <x v="2"/>
    <d v="1899-12-30T00:12:44"/>
  </r>
  <r>
    <x v="3"/>
    <x v="2"/>
    <d v="1899-12-30T00:12:44"/>
  </r>
  <r>
    <x v="3"/>
    <x v="2"/>
    <d v="1899-12-30T00:12:51"/>
  </r>
  <r>
    <x v="3"/>
    <x v="2"/>
    <d v="1899-12-30T00:13:00"/>
  </r>
  <r>
    <x v="3"/>
    <x v="2"/>
    <d v="1899-12-30T00:13:02"/>
  </r>
  <r>
    <x v="3"/>
    <x v="2"/>
    <d v="1899-12-30T00:13:16"/>
  </r>
  <r>
    <x v="3"/>
    <x v="2"/>
    <d v="1899-12-30T00:13:24"/>
  </r>
  <r>
    <x v="3"/>
    <x v="2"/>
    <d v="1899-12-30T00:13:24"/>
  </r>
  <r>
    <x v="3"/>
    <x v="2"/>
    <d v="1899-12-30T00:13:24"/>
  </r>
  <r>
    <x v="3"/>
    <x v="2"/>
    <d v="1899-12-30T00:13:25"/>
  </r>
  <r>
    <x v="3"/>
    <x v="2"/>
    <d v="1899-12-30T00:13:25"/>
  </r>
  <r>
    <x v="3"/>
    <x v="2"/>
    <d v="1899-12-30T00:13:31"/>
  </r>
  <r>
    <x v="3"/>
    <x v="2"/>
    <d v="1899-12-30T00:13:31"/>
  </r>
  <r>
    <x v="3"/>
    <x v="2"/>
    <d v="1899-12-30T00:12:53"/>
  </r>
  <r>
    <x v="3"/>
    <x v="2"/>
    <d v="1899-12-30T00:12:54"/>
  </r>
  <r>
    <x v="3"/>
    <x v="2"/>
    <d v="1899-12-30T00:12:55"/>
  </r>
  <r>
    <x v="3"/>
    <x v="2"/>
    <d v="1899-12-30T00:12:57"/>
  </r>
  <r>
    <x v="3"/>
    <x v="2"/>
    <d v="1899-12-30T00:12:57"/>
  </r>
  <r>
    <x v="3"/>
    <x v="2"/>
    <d v="1899-12-30T00:12:58"/>
  </r>
  <r>
    <x v="3"/>
    <x v="2"/>
    <d v="1899-12-30T00:13:00"/>
  </r>
  <r>
    <x v="3"/>
    <x v="2"/>
    <d v="1899-12-30T00:13:03"/>
  </r>
  <r>
    <x v="3"/>
    <x v="2"/>
    <d v="1899-12-30T00:12:39"/>
  </r>
  <r>
    <x v="3"/>
    <x v="2"/>
    <d v="1899-12-30T00:12:40"/>
  </r>
  <r>
    <x v="3"/>
    <x v="2"/>
    <d v="1899-12-30T00:12:42"/>
  </r>
  <r>
    <x v="3"/>
    <x v="2"/>
    <d v="1899-12-30T00:12:42"/>
  </r>
  <r>
    <x v="3"/>
    <x v="2"/>
    <d v="1899-12-30T00:12:43"/>
  </r>
  <r>
    <x v="3"/>
    <x v="2"/>
    <d v="1899-12-30T00:12:51"/>
  </r>
  <r>
    <x v="3"/>
    <x v="2"/>
    <d v="1899-12-30T00:12:58"/>
  </r>
  <r>
    <x v="3"/>
    <x v="2"/>
    <d v="1899-12-30T00:12:58"/>
  </r>
  <r>
    <x v="3"/>
    <x v="2"/>
    <d v="1899-12-30T00:12:35"/>
  </r>
  <r>
    <x v="3"/>
    <x v="2"/>
    <d v="1899-12-30T00:12:36"/>
  </r>
  <r>
    <x v="3"/>
    <x v="2"/>
    <d v="1899-12-30T00:12:38"/>
  </r>
  <r>
    <x v="3"/>
    <x v="2"/>
    <d v="1899-12-30T00:12:48"/>
  </r>
  <r>
    <x v="3"/>
    <x v="2"/>
    <d v="1899-12-30T00:12:48"/>
  </r>
  <r>
    <x v="3"/>
    <x v="2"/>
    <d v="1899-12-30T00:12:50"/>
  </r>
  <r>
    <x v="3"/>
    <x v="2"/>
    <d v="1899-12-30T00:12:54"/>
  </r>
  <r>
    <x v="3"/>
    <x v="2"/>
    <d v="1899-12-30T00:12:54"/>
  </r>
  <r>
    <x v="4"/>
    <x v="3"/>
    <m/>
  </r>
  <r>
    <x v="4"/>
    <x v="3"/>
    <m/>
  </r>
  <r>
    <x v="4"/>
    <x v="3"/>
    <m/>
  </r>
  <r>
    <x v="5"/>
    <x v="4"/>
    <d v="1899-12-30T00:14:16"/>
  </r>
  <r>
    <x v="5"/>
    <x v="4"/>
    <d v="1899-12-30T00:14:17"/>
  </r>
  <r>
    <x v="5"/>
    <x v="4"/>
    <d v="1899-12-30T00:15:21"/>
  </r>
  <r>
    <x v="5"/>
    <x v="4"/>
    <d v="1899-12-30T00:15:24"/>
  </r>
  <r>
    <x v="5"/>
    <x v="4"/>
    <d v="1899-12-30T00:15:24"/>
  </r>
  <r>
    <x v="5"/>
    <x v="4"/>
    <d v="1899-12-30T00:15:24"/>
  </r>
  <r>
    <x v="5"/>
    <x v="4"/>
    <d v="1899-12-30T00:15:24"/>
  </r>
  <r>
    <x v="5"/>
    <x v="4"/>
    <d v="1899-12-30T00:15:25"/>
  </r>
  <r>
    <x v="5"/>
    <x v="4"/>
    <d v="1899-12-30T00:22:22"/>
  </r>
  <r>
    <x v="5"/>
    <x v="4"/>
    <d v="1899-12-30T00:22:26"/>
  </r>
  <r>
    <x v="5"/>
    <x v="4"/>
    <d v="1899-12-30T00:22:27"/>
  </r>
  <r>
    <x v="5"/>
    <x v="4"/>
    <d v="1899-12-30T00:22:31"/>
  </r>
  <r>
    <x v="5"/>
    <x v="4"/>
    <d v="1899-12-30T00:22:31"/>
  </r>
  <r>
    <x v="5"/>
    <x v="4"/>
    <d v="1899-12-30T00:22:32"/>
  </r>
  <r>
    <x v="5"/>
    <x v="4"/>
    <d v="1899-12-30T00:22:32"/>
  </r>
  <r>
    <x v="5"/>
    <x v="4"/>
    <d v="1899-12-30T00:22:32"/>
  </r>
  <r>
    <x v="5"/>
    <x v="4"/>
    <d v="1899-12-30T00:22:33"/>
  </r>
  <r>
    <x v="5"/>
    <x v="4"/>
    <d v="1899-12-30T00:22:35"/>
  </r>
  <r>
    <x v="5"/>
    <x v="4"/>
    <d v="1899-12-30T00:22:35"/>
  </r>
  <r>
    <x v="5"/>
    <x v="4"/>
    <d v="1899-12-30T00:22:36"/>
  </r>
  <r>
    <x v="5"/>
    <x v="4"/>
    <d v="1899-12-30T00:22:36"/>
  </r>
  <r>
    <x v="5"/>
    <x v="4"/>
    <d v="1899-12-30T00:22:38"/>
  </r>
  <r>
    <x v="5"/>
    <x v="4"/>
    <d v="1899-12-30T00:22:38"/>
  </r>
  <r>
    <x v="5"/>
    <x v="4"/>
    <d v="1899-12-30T00:22:39"/>
  </r>
  <r>
    <x v="5"/>
    <x v="4"/>
    <d v="1899-12-30T00:22:39"/>
  </r>
  <r>
    <x v="5"/>
    <x v="4"/>
    <d v="1899-12-30T00:22:40"/>
  </r>
  <r>
    <x v="5"/>
    <x v="4"/>
    <d v="1899-12-30T00:22:40"/>
  </r>
  <r>
    <x v="5"/>
    <x v="4"/>
    <d v="1899-12-30T00:22:39"/>
  </r>
  <r>
    <x v="5"/>
    <x v="4"/>
    <d v="1899-12-30T00:22:40"/>
  </r>
  <r>
    <x v="5"/>
    <x v="4"/>
    <d v="1899-12-30T00:22:42"/>
  </r>
  <r>
    <x v="5"/>
    <x v="5"/>
    <d v="1899-12-30T00:13:58"/>
  </r>
  <r>
    <x v="5"/>
    <x v="5"/>
    <d v="1899-12-30T00:14:03"/>
  </r>
  <r>
    <x v="5"/>
    <x v="5"/>
    <d v="1899-12-30T00:14:21"/>
  </r>
  <r>
    <x v="5"/>
    <x v="5"/>
    <d v="1899-12-30T00:14:26"/>
  </r>
  <r>
    <x v="5"/>
    <x v="5"/>
    <d v="1899-12-30T00:14:56"/>
  </r>
  <r>
    <x v="5"/>
    <x v="5"/>
    <d v="1899-12-30T00:17:04"/>
  </r>
  <r>
    <x v="5"/>
    <x v="5"/>
    <d v="1899-12-30T00:17:04"/>
  </r>
  <r>
    <x v="5"/>
    <x v="5"/>
    <d v="1899-12-30T00:17:09"/>
  </r>
  <r>
    <x v="5"/>
    <x v="5"/>
    <d v="1899-12-30T00:17:10"/>
  </r>
  <r>
    <x v="5"/>
    <x v="5"/>
    <d v="1899-12-30T00:17:14"/>
  </r>
  <r>
    <x v="5"/>
    <x v="5"/>
    <d v="1899-12-30T00:17:20"/>
  </r>
  <r>
    <x v="5"/>
    <x v="5"/>
    <d v="1899-12-30T00:17:35"/>
  </r>
  <r>
    <x v="5"/>
    <x v="5"/>
    <d v="1899-12-30T00:17:36"/>
  </r>
  <r>
    <x v="5"/>
    <x v="5"/>
    <d v="1899-12-30T00:17:37"/>
  </r>
  <r>
    <x v="5"/>
    <x v="5"/>
    <d v="1899-12-30T00:17:37"/>
  </r>
  <r>
    <x v="5"/>
    <x v="5"/>
    <d v="1899-12-30T00:17:37"/>
  </r>
  <r>
    <x v="5"/>
    <x v="5"/>
    <d v="1899-12-30T00:17:37"/>
  </r>
  <r>
    <x v="5"/>
    <x v="5"/>
    <d v="1899-12-30T00:17:38"/>
  </r>
  <r>
    <x v="5"/>
    <x v="5"/>
    <d v="1899-12-30T00:17:39"/>
  </r>
  <r>
    <x v="5"/>
    <x v="5"/>
    <d v="1899-12-30T00:17:42"/>
  </r>
  <r>
    <x v="5"/>
    <x v="5"/>
    <d v="1899-12-30T00:17:51"/>
  </r>
  <r>
    <x v="5"/>
    <x v="5"/>
    <d v="1899-12-30T00:17:52"/>
  </r>
  <r>
    <x v="5"/>
    <x v="5"/>
    <d v="1899-12-30T00:17:54"/>
  </r>
  <r>
    <x v="5"/>
    <x v="5"/>
    <d v="1899-12-30T00:17:56"/>
  </r>
  <r>
    <x v="5"/>
    <x v="5"/>
    <d v="1899-12-30T00:17:59"/>
  </r>
  <r>
    <x v="5"/>
    <x v="5"/>
    <d v="1899-12-30T00:17:59"/>
  </r>
  <r>
    <x v="5"/>
    <x v="5"/>
    <d v="1899-12-30T00:18:00"/>
  </r>
  <r>
    <x v="5"/>
    <x v="5"/>
    <d v="1899-12-30T00:18:00"/>
  </r>
  <r>
    <x v="5"/>
    <x v="5"/>
    <d v="1899-12-30T00:18:00"/>
  </r>
  <r>
    <x v="5"/>
    <x v="5"/>
    <d v="1899-12-30T00:18:01"/>
  </r>
  <r>
    <x v="5"/>
    <x v="5"/>
    <d v="1899-12-30T00:18:03"/>
  </r>
  <r>
    <x v="5"/>
    <x v="5"/>
    <d v="1899-12-30T00:18:04"/>
  </r>
  <r>
    <x v="5"/>
    <x v="6"/>
    <d v="1899-12-30T00:14:31"/>
  </r>
  <r>
    <x v="5"/>
    <x v="6"/>
    <d v="1899-12-30T00:14:32"/>
  </r>
  <r>
    <x v="5"/>
    <x v="6"/>
    <d v="1899-12-30T00:16:47"/>
  </r>
  <r>
    <x v="5"/>
    <x v="6"/>
    <d v="1899-12-30T00:16:47"/>
  </r>
  <r>
    <x v="5"/>
    <x v="6"/>
    <d v="1899-12-30T00:17:05"/>
  </r>
  <r>
    <x v="5"/>
    <x v="6"/>
    <d v="1899-12-30T00:17:05"/>
  </r>
  <r>
    <x v="5"/>
    <x v="6"/>
    <d v="1899-12-30T00:17:06"/>
  </r>
  <r>
    <x v="5"/>
    <x v="6"/>
    <d v="1899-12-30T00:17:07"/>
  </r>
  <r>
    <x v="5"/>
    <x v="6"/>
    <d v="1899-12-30T00:17:08"/>
  </r>
  <r>
    <x v="5"/>
    <x v="6"/>
    <d v="1899-12-30T00:17:09"/>
  </r>
  <r>
    <x v="5"/>
    <x v="6"/>
    <d v="1899-12-30T00:17:10"/>
  </r>
  <r>
    <x v="5"/>
    <x v="6"/>
    <d v="1899-12-30T00:17:10"/>
  </r>
  <r>
    <x v="5"/>
    <x v="6"/>
    <d v="1899-12-30T00:17:10"/>
  </r>
  <r>
    <x v="5"/>
    <x v="6"/>
    <d v="1899-12-30T00:17:10"/>
  </r>
  <r>
    <x v="5"/>
    <x v="6"/>
    <d v="1899-12-30T00:17:10"/>
  </r>
  <r>
    <x v="5"/>
    <x v="6"/>
    <d v="1899-12-30T00:17:10"/>
  </r>
  <r>
    <x v="5"/>
    <x v="6"/>
    <d v="1899-12-30T00:17:10"/>
  </r>
  <r>
    <x v="5"/>
    <x v="6"/>
    <d v="1899-12-30T00:17:10"/>
  </r>
  <r>
    <x v="5"/>
    <x v="6"/>
    <d v="1899-12-30T00:17:11"/>
  </r>
  <r>
    <x v="5"/>
    <x v="6"/>
    <d v="1899-12-30T00:17:10"/>
  </r>
  <r>
    <x v="5"/>
    <x v="6"/>
    <d v="1899-12-30T00:17:10"/>
  </r>
  <r>
    <x v="5"/>
    <x v="6"/>
    <d v="1899-12-30T00:17:11"/>
  </r>
  <r>
    <x v="5"/>
    <x v="6"/>
    <d v="1899-12-30T00:17:10"/>
  </r>
  <r>
    <x v="5"/>
    <x v="6"/>
    <d v="1899-12-30T00:17:11"/>
  </r>
  <r>
    <x v="5"/>
    <x v="6"/>
    <d v="1899-12-30T00:17:11"/>
  </r>
  <r>
    <x v="5"/>
    <x v="6"/>
    <d v="1899-12-30T00:17:12"/>
  </r>
  <r>
    <x v="5"/>
    <x v="6"/>
    <d v="1899-12-30T00:17:11"/>
  </r>
  <r>
    <x v="5"/>
    <x v="6"/>
    <d v="1899-12-30T00:17:12"/>
  </r>
  <r>
    <x v="5"/>
    <x v="6"/>
    <d v="1899-12-30T00:17:12"/>
  </r>
  <r>
    <x v="5"/>
    <x v="6"/>
    <d v="1899-12-30T00:17:12"/>
  </r>
  <r>
    <x v="5"/>
    <x v="6"/>
    <d v="1899-12-30T00:17:12"/>
  </r>
  <r>
    <x v="5"/>
    <x v="6"/>
    <d v="1899-12-30T00:17:12"/>
  </r>
  <r>
    <x v="5"/>
    <x v="7"/>
    <d v="1899-12-30T00:14:55"/>
  </r>
  <r>
    <x v="5"/>
    <x v="7"/>
    <d v="1899-12-30T00:16:21"/>
  </r>
  <r>
    <x v="5"/>
    <x v="7"/>
    <d v="1899-12-30T00:16:23"/>
  </r>
  <r>
    <x v="5"/>
    <x v="7"/>
    <d v="1899-12-30T00:16:23"/>
  </r>
  <r>
    <x v="5"/>
    <x v="7"/>
    <d v="1899-12-30T00:16:24"/>
  </r>
  <r>
    <x v="5"/>
    <x v="7"/>
    <d v="1899-12-30T00:16:24"/>
  </r>
  <r>
    <x v="5"/>
    <x v="7"/>
    <d v="1899-12-30T00:16:25"/>
  </r>
  <r>
    <x v="5"/>
    <x v="7"/>
    <d v="1899-12-30T00:16:25"/>
  </r>
  <r>
    <x v="5"/>
    <x v="7"/>
    <d v="1899-12-30T00:16:24"/>
  </r>
  <r>
    <x v="5"/>
    <x v="7"/>
    <d v="1899-12-30T00:16:27"/>
  </r>
  <r>
    <x v="5"/>
    <x v="7"/>
    <d v="1899-12-30T00:16:28"/>
  </r>
  <r>
    <x v="5"/>
    <x v="7"/>
    <d v="1899-12-30T00:16:29"/>
  </r>
  <r>
    <x v="5"/>
    <x v="7"/>
    <d v="1899-12-30T00:16:41"/>
  </r>
  <r>
    <x v="5"/>
    <x v="7"/>
    <d v="1899-12-30T00:16:43"/>
  </r>
  <r>
    <x v="5"/>
    <x v="7"/>
    <d v="1899-12-30T00:16:44"/>
  </r>
  <r>
    <x v="5"/>
    <x v="7"/>
    <d v="1899-12-30T00:16:44"/>
  </r>
  <r>
    <x v="5"/>
    <x v="7"/>
    <d v="1899-12-30T00:16:46"/>
  </r>
  <r>
    <x v="5"/>
    <x v="7"/>
    <d v="1899-12-30T00:16:46"/>
  </r>
  <r>
    <x v="5"/>
    <x v="7"/>
    <d v="1899-12-30T00:16:47"/>
  </r>
  <r>
    <x v="5"/>
    <x v="7"/>
    <d v="1899-12-30T00:16:48"/>
  </r>
  <r>
    <x v="5"/>
    <x v="7"/>
    <d v="1899-12-30T00:16:48"/>
  </r>
  <r>
    <x v="5"/>
    <x v="7"/>
    <d v="1899-12-30T00:16:48"/>
  </r>
  <r>
    <x v="5"/>
    <x v="7"/>
    <d v="1899-12-30T00:16:49"/>
  </r>
  <r>
    <x v="5"/>
    <x v="7"/>
    <d v="1899-12-30T00:16:49"/>
  </r>
  <r>
    <x v="5"/>
    <x v="7"/>
    <d v="1899-12-30T00:16:48"/>
  </r>
  <r>
    <x v="5"/>
    <x v="7"/>
    <d v="1899-12-30T00:16:48"/>
  </r>
  <r>
    <x v="5"/>
    <x v="7"/>
    <d v="1899-12-30T00:16:49"/>
  </r>
  <r>
    <x v="5"/>
    <x v="7"/>
    <d v="1899-12-30T00:16:49"/>
  </r>
  <r>
    <x v="5"/>
    <x v="7"/>
    <d v="1899-12-30T00:16:49"/>
  </r>
  <r>
    <x v="5"/>
    <x v="7"/>
    <d v="1899-12-30T00:16:50"/>
  </r>
  <r>
    <x v="5"/>
    <x v="7"/>
    <d v="1899-12-30T00:16:50"/>
  </r>
  <r>
    <x v="5"/>
    <x v="7"/>
    <d v="1899-12-30T00:16:5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49">
  <r>
    <x v="0"/>
    <x v="0"/>
    <d v="1899-12-30T00:10:29"/>
  </r>
  <r>
    <x v="0"/>
    <x v="0"/>
    <d v="1899-12-30T00:10:30"/>
  </r>
  <r>
    <x v="0"/>
    <x v="0"/>
    <d v="1899-12-30T00:10:05"/>
  </r>
  <r>
    <x v="0"/>
    <x v="0"/>
    <d v="1899-12-30T00:10:17"/>
  </r>
  <r>
    <x v="0"/>
    <x v="0"/>
    <d v="1899-12-30T00:10:23"/>
  </r>
  <r>
    <x v="0"/>
    <x v="0"/>
    <d v="1899-12-30T00:10:35"/>
  </r>
  <r>
    <x v="0"/>
    <x v="0"/>
    <d v="1899-12-30T00:10:42"/>
  </r>
  <r>
    <x v="0"/>
    <x v="0"/>
    <d v="1899-12-30T00:10:14"/>
  </r>
  <r>
    <x v="0"/>
    <x v="0"/>
    <d v="1899-12-30T00:10:47"/>
  </r>
  <r>
    <x v="0"/>
    <x v="0"/>
    <d v="1899-12-30T00:10:05"/>
  </r>
  <r>
    <x v="0"/>
    <x v="0"/>
    <d v="1899-12-30T00:11:37"/>
  </r>
  <r>
    <x v="0"/>
    <x v="0"/>
    <d v="1899-12-30T00:10:28"/>
  </r>
  <r>
    <x v="0"/>
    <x v="0"/>
    <d v="1899-12-30T00:10:16"/>
  </r>
  <r>
    <x v="0"/>
    <x v="0"/>
    <d v="1899-12-30T00:10:31"/>
  </r>
  <r>
    <x v="0"/>
    <x v="0"/>
    <d v="1899-12-30T00:10:33"/>
  </r>
  <r>
    <x v="0"/>
    <x v="0"/>
    <d v="1899-12-30T00:10:45"/>
  </r>
  <r>
    <x v="0"/>
    <x v="0"/>
    <d v="1899-12-30T00:10:36"/>
  </r>
  <r>
    <x v="0"/>
    <x v="0"/>
    <d v="1899-12-30T00:10:15"/>
  </r>
  <r>
    <x v="0"/>
    <x v="0"/>
    <d v="1899-12-30T00:10:10"/>
  </r>
  <r>
    <x v="0"/>
    <x v="0"/>
    <d v="1899-12-30T00:10:27"/>
  </r>
  <r>
    <x v="0"/>
    <x v="0"/>
    <d v="1899-12-30T00:11:39"/>
  </r>
  <r>
    <x v="0"/>
    <x v="0"/>
    <d v="1899-12-30T00:10:38"/>
  </r>
  <r>
    <x v="0"/>
    <x v="0"/>
    <d v="1899-12-30T00:11:29"/>
  </r>
  <r>
    <x v="0"/>
    <x v="0"/>
    <d v="1899-12-30T00:11:23"/>
  </r>
  <r>
    <x v="0"/>
    <x v="0"/>
    <d v="1899-12-30T00:10:04"/>
  </r>
  <r>
    <x v="0"/>
    <x v="0"/>
    <d v="1899-12-30T00:11:18"/>
  </r>
  <r>
    <x v="0"/>
    <x v="0"/>
    <d v="1899-12-30T00:11:36"/>
  </r>
  <r>
    <x v="0"/>
    <x v="0"/>
    <d v="1899-12-30T00:10:28"/>
  </r>
  <r>
    <x v="0"/>
    <x v="0"/>
    <d v="1899-12-30T00:11:33"/>
  </r>
  <r>
    <x v="0"/>
    <x v="0"/>
    <d v="1899-12-30T00:10:12"/>
  </r>
  <r>
    <x v="0"/>
    <x v="0"/>
    <d v="1899-12-30T00:10:32"/>
  </r>
  <r>
    <x v="0"/>
    <x v="0"/>
    <d v="1899-12-30T00:11:35"/>
  </r>
  <r>
    <x v="0"/>
    <x v="0"/>
    <d v="1899-12-30T00:11:09"/>
  </r>
  <r>
    <x v="0"/>
    <x v="0"/>
    <d v="1899-12-30T00:11:29"/>
  </r>
  <r>
    <x v="0"/>
    <x v="0"/>
    <d v="1899-12-30T00:11:03"/>
  </r>
  <r>
    <x v="0"/>
    <x v="0"/>
    <d v="1899-12-30T00:10:59"/>
  </r>
  <r>
    <x v="0"/>
    <x v="0"/>
    <d v="1899-12-30T00:11:11"/>
  </r>
  <r>
    <x v="0"/>
    <x v="0"/>
    <d v="1899-12-30T00:11:21"/>
  </r>
  <r>
    <x v="0"/>
    <x v="0"/>
    <d v="1899-12-30T00:11:36"/>
  </r>
  <r>
    <x v="0"/>
    <x v="0"/>
    <d v="1899-12-30T00:10:58"/>
  </r>
  <r>
    <x v="0"/>
    <x v="0"/>
    <d v="1899-12-30T00:10:49"/>
  </r>
  <r>
    <x v="0"/>
    <x v="0"/>
    <d v="1899-12-30T00:11:19"/>
  </r>
  <r>
    <x v="0"/>
    <x v="0"/>
    <d v="1899-12-30T00:11:59"/>
  </r>
  <r>
    <x v="0"/>
    <x v="0"/>
    <d v="1899-12-30T00:11:47"/>
  </r>
  <r>
    <x v="0"/>
    <x v="0"/>
    <d v="1899-12-30T00:10:56"/>
  </r>
  <r>
    <x v="0"/>
    <x v="0"/>
    <d v="1899-12-30T00:11:37"/>
  </r>
  <r>
    <x v="0"/>
    <x v="0"/>
    <d v="1899-12-30T00:10:55"/>
  </r>
  <r>
    <x v="0"/>
    <x v="0"/>
    <d v="1899-12-30T00:11:53"/>
  </r>
  <r>
    <x v="0"/>
    <x v="0"/>
    <d v="1899-12-30T00:11:10"/>
  </r>
  <r>
    <x v="0"/>
    <x v="0"/>
    <d v="1899-12-30T00:10:54"/>
  </r>
  <r>
    <x v="0"/>
    <x v="0"/>
    <d v="1899-12-30T00:11:12"/>
  </r>
  <r>
    <x v="0"/>
    <x v="0"/>
    <d v="1899-12-30T00:10:57"/>
  </r>
  <r>
    <x v="0"/>
    <x v="0"/>
    <d v="1899-12-30T00:11:19"/>
  </r>
  <r>
    <x v="0"/>
    <x v="0"/>
    <d v="1899-12-30T00:10:52"/>
  </r>
  <r>
    <x v="0"/>
    <x v="0"/>
    <d v="1899-12-30T00:11:19"/>
  </r>
  <r>
    <x v="0"/>
    <x v="0"/>
    <d v="1899-12-30T00:12:12"/>
  </r>
  <r>
    <x v="0"/>
    <x v="0"/>
    <d v="1899-12-30T00:12:16"/>
  </r>
  <r>
    <x v="0"/>
    <x v="0"/>
    <d v="1899-12-30T00:11:10"/>
  </r>
  <r>
    <x v="0"/>
    <x v="0"/>
    <d v="1899-12-30T00:10:44"/>
  </r>
  <r>
    <x v="0"/>
    <x v="0"/>
    <d v="1899-12-30T00:11:04"/>
  </r>
  <r>
    <x v="0"/>
    <x v="0"/>
    <d v="1899-12-30T00:11:09"/>
  </r>
  <r>
    <x v="0"/>
    <x v="0"/>
    <d v="1899-12-30T00:11:06"/>
  </r>
  <r>
    <x v="0"/>
    <x v="0"/>
    <d v="1899-12-30T00:11:14"/>
  </r>
  <r>
    <x v="0"/>
    <x v="0"/>
    <d v="1899-12-30T00:11:08"/>
  </r>
  <r>
    <x v="1"/>
    <x v="1"/>
    <d v="1899-12-30T00:12:18"/>
  </r>
  <r>
    <x v="1"/>
    <x v="1"/>
    <d v="1899-12-30T00:11:44"/>
  </r>
  <r>
    <x v="1"/>
    <x v="1"/>
    <d v="1899-12-30T00:11:56"/>
  </r>
  <r>
    <x v="1"/>
    <x v="1"/>
    <d v="1899-12-30T00:11:37"/>
  </r>
  <r>
    <x v="1"/>
    <x v="1"/>
    <d v="1899-12-30T00:12:11"/>
  </r>
  <r>
    <x v="1"/>
    <x v="1"/>
    <d v="1899-12-30T00:11:43"/>
  </r>
  <r>
    <x v="1"/>
    <x v="1"/>
    <d v="1899-12-30T00:12:05"/>
  </r>
  <r>
    <x v="1"/>
    <x v="1"/>
    <d v="1899-12-30T00:12:23"/>
  </r>
  <r>
    <x v="1"/>
    <x v="1"/>
    <d v="1899-12-30T00:13:17"/>
  </r>
  <r>
    <x v="1"/>
    <x v="1"/>
    <d v="1899-12-30T00:11:43"/>
  </r>
  <r>
    <x v="1"/>
    <x v="1"/>
    <d v="1899-12-30T00:12:01"/>
  </r>
  <r>
    <x v="1"/>
    <x v="1"/>
    <d v="1899-12-30T00:11:57"/>
  </r>
  <r>
    <x v="1"/>
    <x v="1"/>
    <d v="1899-12-30T00:11:55"/>
  </r>
  <r>
    <x v="1"/>
    <x v="1"/>
    <d v="1899-12-30T00:12:20"/>
  </r>
  <r>
    <x v="1"/>
    <x v="1"/>
    <d v="1899-12-30T00:12:05"/>
  </r>
  <r>
    <x v="1"/>
    <x v="1"/>
    <d v="1899-12-30T00:12:03"/>
  </r>
  <r>
    <x v="1"/>
    <x v="1"/>
    <d v="1899-12-30T00:11:56"/>
  </r>
  <r>
    <x v="1"/>
    <x v="1"/>
    <d v="1899-12-30T00:12:01"/>
  </r>
  <r>
    <x v="1"/>
    <x v="1"/>
    <d v="1899-12-30T00:13:25"/>
  </r>
  <r>
    <x v="1"/>
    <x v="1"/>
    <d v="1899-12-30T00:11:58"/>
  </r>
  <r>
    <x v="1"/>
    <x v="1"/>
    <d v="1899-12-30T00:11:56"/>
  </r>
  <r>
    <x v="1"/>
    <x v="1"/>
    <d v="1899-12-30T00:12:02"/>
  </r>
  <r>
    <x v="1"/>
    <x v="1"/>
    <d v="1899-12-30T00:11:48"/>
  </r>
  <r>
    <x v="1"/>
    <x v="1"/>
    <d v="1899-12-30T00:12:05"/>
  </r>
  <r>
    <x v="1"/>
    <x v="1"/>
    <d v="1899-12-30T00:12:04"/>
  </r>
  <r>
    <x v="1"/>
    <x v="1"/>
    <d v="1899-12-30T00:12:14"/>
  </r>
  <r>
    <x v="1"/>
    <x v="1"/>
    <d v="1899-12-30T00:12:00"/>
  </r>
  <r>
    <x v="1"/>
    <x v="1"/>
    <d v="1899-12-30T00:12:05"/>
  </r>
  <r>
    <x v="1"/>
    <x v="1"/>
    <d v="1899-12-30T00:11:45"/>
  </r>
  <r>
    <x v="1"/>
    <x v="1"/>
    <d v="1899-12-30T00:11:54"/>
  </r>
  <r>
    <x v="1"/>
    <x v="1"/>
    <d v="1899-12-30T00:12:07"/>
  </r>
  <r>
    <x v="1"/>
    <x v="1"/>
    <d v="1899-12-30T00:12:07"/>
  </r>
  <r>
    <x v="1"/>
    <x v="1"/>
    <d v="1899-12-30T00:13:25"/>
  </r>
  <r>
    <x v="1"/>
    <x v="1"/>
    <d v="1899-12-30T00:11:51"/>
  </r>
  <r>
    <x v="1"/>
    <x v="1"/>
    <d v="1899-12-30T00:11:57"/>
  </r>
  <r>
    <x v="1"/>
    <x v="1"/>
    <d v="1899-12-30T00:11:58"/>
  </r>
  <r>
    <x v="1"/>
    <x v="1"/>
    <d v="1899-12-30T00:11:52"/>
  </r>
  <r>
    <x v="1"/>
    <x v="1"/>
    <d v="1899-12-30T00:11:49"/>
  </r>
  <r>
    <x v="1"/>
    <x v="1"/>
    <d v="1899-12-30T00:12:02"/>
  </r>
  <r>
    <x v="1"/>
    <x v="1"/>
    <d v="1899-12-30T00:12:05"/>
  </r>
  <r>
    <x v="1"/>
    <x v="1"/>
    <d v="1899-12-30T00:12:48"/>
  </r>
  <r>
    <x v="1"/>
    <x v="1"/>
    <d v="1899-12-30T00:12:06"/>
  </r>
  <r>
    <x v="1"/>
    <x v="1"/>
    <d v="1899-12-30T00:12:00"/>
  </r>
  <r>
    <x v="1"/>
    <x v="1"/>
    <d v="1899-12-30T00:11:55"/>
  </r>
  <r>
    <x v="1"/>
    <x v="1"/>
    <d v="1899-12-30T00:13:28"/>
  </r>
  <r>
    <x v="1"/>
    <x v="1"/>
    <d v="1899-12-30T00:11:58"/>
  </r>
  <r>
    <x v="1"/>
    <x v="1"/>
    <d v="1899-12-30T00:12:09"/>
  </r>
  <r>
    <x v="1"/>
    <x v="1"/>
    <d v="1899-12-30T00:12:17"/>
  </r>
  <r>
    <x v="1"/>
    <x v="1"/>
    <d v="1899-12-30T00:11:58"/>
  </r>
  <r>
    <x v="1"/>
    <x v="1"/>
    <d v="1899-12-30T00:11:57"/>
  </r>
  <r>
    <x v="1"/>
    <x v="1"/>
    <d v="1899-12-30T00:12:09"/>
  </r>
  <r>
    <x v="1"/>
    <x v="1"/>
    <d v="1899-12-30T00:11:59"/>
  </r>
  <r>
    <x v="1"/>
    <x v="1"/>
    <d v="1899-12-30T00:11:55"/>
  </r>
  <r>
    <x v="1"/>
    <x v="1"/>
    <d v="1899-12-30T00:11:47"/>
  </r>
  <r>
    <x v="1"/>
    <x v="1"/>
    <d v="1899-12-30T00:13:07"/>
  </r>
  <r>
    <x v="1"/>
    <x v="1"/>
    <d v="1899-12-30T00:12:17"/>
  </r>
  <r>
    <x v="1"/>
    <x v="1"/>
    <d v="1899-12-30T00:12:06"/>
  </r>
  <r>
    <x v="1"/>
    <x v="1"/>
    <d v="1899-12-30T00:11:59"/>
  </r>
  <r>
    <x v="1"/>
    <x v="1"/>
    <d v="1899-12-30T00:13:22"/>
  </r>
  <r>
    <x v="1"/>
    <x v="1"/>
    <d v="1899-12-30T00:12:04"/>
  </r>
  <r>
    <x v="1"/>
    <x v="1"/>
    <d v="1899-12-30T00:13:13"/>
  </r>
  <r>
    <x v="1"/>
    <x v="1"/>
    <d v="1899-12-30T00:12:00"/>
  </r>
  <r>
    <x v="1"/>
    <x v="1"/>
    <d v="1899-12-30T00:11:49"/>
  </r>
  <r>
    <x v="1"/>
    <x v="1"/>
    <d v="1899-12-30T00:12:01"/>
  </r>
  <r>
    <x v="2"/>
    <x v="2"/>
    <d v="1899-12-30T00:19:14"/>
  </r>
  <r>
    <x v="2"/>
    <x v="2"/>
    <d v="1899-12-30T00:19:35"/>
  </r>
  <r>
    <x v="2"/>
    <x v="2"/>
    <d v="1899-12-30T00:14:56"/>
  </r>
  <r>
    <x v="2"/>
    <x v="2"/>
    <d v="1899-12-30T00:19:38"/>
  </r>
  <r>
    <x v="2"/>
    <x v="2"/>
    <d v="1899-12-30T00:19:18"/>
  </r>
  <r>
    <x v="2"/>
    <x v="2"/>
    <d v="1899-12-30T00:16:10"/>
  </r>
  <r>
    <x v="2"/>
    <x v="2"/>
    <d v="1899-12-30T00:13:39"/>
  </r>
  <r>
    <x v="2"/>
    <x v="2"/>
    <d v="1899-12-30T00:19:05"/>
  </r>
  <r>
    <x v="2"/>
    <x v="2"/>
    <d v="1899-12-30T00:19:31"/>
  </r>
  <r>
    <x v="2"/>
    <x v="2"/>
    <d v="1899-12-30T00:20:11"/>
  </r>
  <r>
    <x v="2"/>
    <x v="2"/>
    <d v="1899-12-30T00:19:12"/>
  </r>
  <r>
    <x v="2"/>
    <x v="2"/>
    <d v="1899-12-30T00:20:10"/>
  </r>
  <r>
    <x v="2"/>
    <x v="2"/>
    <d v="1899-12-30T00:20:20"/>
  </r>
  <r>
    <x v="2"/>
    <x v="2"/>
    <d v="1899-12-30T00:16:13"/>
  </r>
  <r>
    <x v="2"/>
    <x v="2"/>
    <d v="1899-12-30T00:13:39"/>
  </r>
  <r>
    <x v="2"/>
    <x v="2"/>
    <d v="1899-12-30T00:19:42"/>
  </r>
  <r>
    <x v="2"/>
    <x v="2"/>
    <d v="1899-12-30T00:14:54"/>
  </r>
  <r>
    <x v="2"/>
    <x v="2"/>
    <d v="1899-12-30T00:19:06"/>
  </r>
  <r>
    <x v="2"/>
    <x v="2"/>
    <d v="1899-12-30T00:16:11"/>
  </r>
  <r>
    <x v="2"/>
    <x v="2"/>
    <d v="1899-12-30T00:13:14"/>
  </r>
  <r>
    <x v="2"/>
    <x v="2"/>
    <d v="1899-12-30T00:15:01"/>
  </r>
  <r>
    <x v="2"/>
    <x v="2"/>
    <d v="1899-12-30T00:19:11"/>
  </r>
  <r>
    <x v="2"/>
    <x v="2"/>
    <d v="1899-12-30T00:19:23"/>
  </r>
  <r>
    <x v="2"/>
    <x v="2"/>
    <d v="1899-12-30T00:14:56"/>
  </r>
  <r>
    <x v="2"/>
    <x v="2"/>
    <d v="1899-12-30T00:20:10"/>
  </r>
  <r>
    <x v="2"/>
    <x v="2"/>
    <d v="1899-12-30T00:19:18"/>
  </r>
  <r>
    <x v="2"/>
    <x v="2"/>
    <d v="1899-12-30T00:13:17"/>
  </r>
  <r>
    <x v="2"/>
    <x v="2"/>
    <d v="1899-12-30T00:15:02"/>
  </r>
  <r>
    <x v="2"/>
    <x v="2"/>
    <d v="1899-12-30T00:14:59"/>
  </r>
  <r>
    <x v="2"/>
    <x v="2"/>
    <d v="1899-12-30T00:19:11"/>
  </r>
  <r>
    <x v="2"/>
    <x v="2"/>
    <d v="1899-12-30T00:19:09"/>
  </r>
  <r>
    <x v="2"/>
    <x v="2"/>
    <d v="1899-12-30T00:20:17"/>
  </r>
  <r>
    <x v="2"/>
    <x v="2"/>
    <d v="1899-12-30T00:13:38"/>
  </r>
  <r>
    <x v="2"/>
    <x v="2"/>
    <d v="1899-12-30T00:19:23"/>
  </r>
  <r>
    <x v="2"/>
    <x v="2"/>
    <d v="1899-12-30T00:19:34"/>
  </r>
  <r>
    <x v="2"/>
    <x v="2"/>
    <d v="1899-12-30T00:16:11"/>
  </r>
  <r>
    <x v="2"/>
    <x v="2"/>
    <d v="1899-12-30T00:20:22"/>
  </r>
  <r>
    <x v="2"/>
    <x v="2"/>
    <d v="1899-12-30T00:20:09"/>
  </r>
  <r>
    <x v="2"/>
    <x v="2"/>
    <d v="1899-12-30T00:20:17"/>
  </r>
  <r>
    <x v="2"/>
    <x v="2"/>
    <d v="1899-12-30T00:19:32"/>
  </r>
  <r>
    <x v="2"/>
    <x v="2"/>
    <d v="1899-12-30T00:16:10"/>
  </r>
  <r>
    <x v="2"/>
    <x v="2"/>
    <d v="1899-12-30T00:13:14"/>
  </r>
  <r>
    <x v="2"/>
    <x v="2"/>
    <d v="1899-12-30T00:19:22"/>
  </r>
  <r>
    <x v="2"/>
    <x v="2"/>
    <d v="1899-12-30T00:13:33"/>
  </r>
  <r>
    <x v="2"/>
    <x v="2"/>
    <d v="1899-12-30T00:14:42"/>
  </r>
  <r>
    <x v="2"/>
    <x v="2"/>
    <d v="1899-12-30T00:19:17"/>
  </r>
  <r>
    <x v="2"/>
    <x v="2"/>
    <d v="1899-12-30T00:19:31"/>
  </r>
  <r>
    <x v="2"/>
    <x v="2"/>
    <d v="1899-12-30T00:19:19"/>
  </r>
  <r>
    <x v="2"/>
    <x v="2"/>
    <d v="1899-12-30T00:19:08"/>
  </r>
  <r>
    <x v="2"/>
    <x v="2"/>
    <d v="1899-12-30T00:20:21"/>
  </r>
  <r>
    <x v="2"/>
    <x v="2"/>
    <d v="1899-12-30T00:14:58"/>
  </r>
  <r>
    <x v="2"/>
    <x v="2"/>
    <d v="1899-12-30T00:19:23"/>
  </r>
  <r>
    <x v="2"/>
    <x v="2"/>
    <d v="1899-12-30T00:19:24"/>
  </r>
  <r>
    <x v="2"/>
    <x v="2"/>
    <d v="1899-12-30T00:14:59"/>
  </r>
  <r>
    <x v="2"/>
    <x v="2"/>
    <d v="1899-12-30T00:20:20"/>
  </r>
  <r>
    <x v="2"/>
    <x v="2"/>
    <d v="1899-12-30T00:20:22"/>
  </r>
  <r>
    <x v="2"/>
    <x v="2"/>
    <d v="1899-12-30T00:14:57"/>
  </r>
  <r>
    <x v="2"/>
    <x v="2"/>
    <d v="1899-12-30T00:19:14"/>
  </r>
  <r>
    <x v="2"/>
    <x v="2"/>
    <d v="1899-12-30T00:14:59"/>
  </r>
  <r>
    <x v="2"/>
    <x v="2"/>
    <d v="1899-12-30T00:19:18"/>
  </r>
  <r>
    <x v="2"/>
    <x v="2"/>
    <d v="1899-12-30T00:19:14"/>
  </r>
  <r>
    <x v="2"/>
    <x v="2"/>
    <d v="1899-12-30T00:20:14"/>
  </r>
  <r>
    <x v="2"/>
    <x v="2"/>
    <d v="1899-12-30T00:14:57"/>
  </r>
  <r>
    <x v="2"/>
    <x v="2"/>
    <d v="1899-12-30T00:20:22"/>
  </r>
  <r>
    <x v="2"/>
    <x v="2"/>
    <d v="1899-12-30T00:14:56"/>
  </r>
  <r>
    <x v="2"/>
    <x v="2"/>
    <d v="1899-12-30T00:20:17"/>
  </r>
  <r>
    <x v="2"/>
    <x v="2"/>
    <d v="1899-12-30T00:20:11"/>
  </r>
  <r>
    <x v="2"/>
    <x v="2"/>
    <d v="1899-12-30T00:19:12"/>
  </r>
  <r>
    <x v="2"/>
    <x v="2"/>
    <d v="1899-12-30T00:14:57"/>
  </r>
  <r>
    <x v="2"/>
    <x v="2"/>
    <d v="1899-12-30T00:14:56"/>
  </r>
  <r>
    <x v="2"/>
    <x v="2"/>
    <d v="1899-12-30T00:19:11"/>
  </r>
  <r>
    <x v="2"/>
    <x v="2"/>
    <d v="1899-12-30T00:16:06"/>
  </r>
  <r>
    <x v="2"/>
    <x v="2"/>
    <d v="1899-12-30T00:20:10"/>
  </r>
  <r>
    <x v="2"/>
    <x v="2"/>
    <d v="1899-12-30T00:20:11"/>
  </r>
  <r>
    <x v="2"/>
    <x v="2"/>
    <d v="1899-12-30T00:19:05"/>
  </r>
  <r>
    <x v="2"/>
    <x v="2"/>
    <d v="1899-12-30T00:19:32"/>
  </r>
  <r>
    <x v="2"/>
    <x v="2"/>
    <d v="1899-12-30T00:20:16"/>
  </r>
  <r>
    <x v="2"/>
    <x v="2"/>
    <d v="1899-12-30T00:13:15"/>
  </r>
  <r>
    <x v="2"/>
    <x v="2"/>
    <d v="1899-12-30T00:20:14"/>
  </r>
  <r>
    <x v="2"/>
    <x v="2"/>
    <d v="1899-12-30T00:20:23"/>
  </r>
  <r>
    <x v="2"/>
    <x v="2"/>
    <d v="1899-12-30T00:15:02"/>
  </r>
  <r>
    <x v="2"/>
    <x v="2"/>
    <d v="1899-12-30T00:20:12"/>
  </r>
  <r>
    <x v="2"/>
    <x v="2"/>
    <d v="1899-12-30T00:19:37"/>
  </r>
  <r>
    <x v="2"/>
    <x v="2"/>
    <d v="1899-12-30T00:20:09"/>
  </r>
  <r>
    <x v="2"/>
    <x v="2"/>
    <d v="1899-12-30T00:19:35"/>
  </r>
  <r>
    <x v="2"/>
    <x v="2"/>
    <d v="1899-12-30T00:20:18"/>
  </r>
  <r>
    <x v="2"/>
    <x v="2"/>
    <d v="1899-12-30T00:19:19"/>
  </r>
  <r>
    <x v="2"/>
    <x v="2"/>
    <d v="1899-12-30T00:14:59"/>
  </r>
  <r>
    <x v="2"/>
    <x v="2"/>
    <d v="1899-12-30T00:19:11"/>
  </r>
  <r>
    <x v="2"/>
    <x v="2"/>
    <d v="1899-12-30T00:13:15"/>
  </r>
  <r>
    <x v="2"/>
    <x v="2"/>
    <d v="1899-12-30T00:20:20"/>
  </r>
  <r>
    <x v="2"/>
    <x v="2"/>
    <d v="1899-12-30T00:19:12"/>
  </r>
  <r>
    <x v="2"/>
    <x v="2"/>
    <d v="1899-12-30T00:13:33"/>
  </r>
  <r>
    <x v="2"/>
    <x v="2"/>
    <d v="1899-12-30T00:19:18"/>
  </r>
  <r>
    <x v="2"/>
    <x v="2"/>
    <d v="1899-12-30T00:15:01"/>
  </r>
  <r>
    <x v="2"/>
    <x v="2"/>
    <d v="1899-12-30T00:19:06"/>
  </r>
  <r>
    <x v="2"/>
    <x v="2"/>
    <d v="1899-12-30T00:16:20"/>
  </r>
  <r>
    <x v="2"/>
    <x v="2"/>
    <d v="1899-12-30T00:20:17"/>
  </r>
  <r>
    <x v="2"/>
    <x v="2"/>
    <d v="1899-12-30T00:13:34"/>
  </r>
  <r>
    <x v="2"/>
    <x v="2"/>
    <d v="1899-12-30T00:13:15"/>
  </r>
  <r>
    <x v="2"/>
    <x v="2"/>
    <d v="1899-12-30T00:13:53"/>
  </r>
  <r>
    <x v="2"/>
    <x v="2"/>
    <d v="1899-12-30T00:19:18"/>
  </r>
  <r>
    <x v="2"/>
    <x v="2"/>
    <d v="1899-12-30T00:19:35"/>
  </r>
  <r>
    <x v="2"/>
    <x v="2"/>
    <d v="1899-12-30T00:20:19"/>
  </r>
  <r>
    <x v="2"/>
    <x v="2"/>
    <d v="1899-12-30T00:20:17"/>
  </r>
  <r>
    <x v="2"/>
    <x v="2"/>
    <d v="1899-12-30T00:19:09"/>
  </r>
  <r>
    <x v="2"/>
    <x v="2"/>
    <d v="1899-12-30T00:13:35"/>
  </r>
  <r>
    <x v="2"/>
    <x v="2"/>
    <d v="1899-12-30T00:14:58"/>
  </r>
  <r>
    <x v="2"/>
    <x v="2"/>
    <d v="1899-12-30T00:19:11"/>
  </r>
  <r>
    <x v="2"/>
    <x v="2"/>
    <d v="1899-12-30T00:19:11"/>
  </r>
  <r>
    <x v="2"/>
    <x v="2"/>
    <d v="1899-12-30T00:19:35"/>
  </r>
  <r>
    <x v="2"/>
    <x v="2"/>
    <d v="1899-12-30T00:13:15"/>
  </r>
  <r>
    <x v="2"/>
    <x v="2"/>
    <d v="1899-12-30T00:14:43"/>
  </r>
  <r>
    <x v="2"/>
    <x v="2"/>
    <d v="1899-12-30T00:19:38"/>
  </r>
  <r>
    <x v="2"/>
    <x v="2"/>
    <d v="1899-12-30T00:14:52"/>
  </r>
  <r>
    <x v="2"/>
    <x v="2"/>
    <d v="1899-12-30T00:16:10"/>
  </r>
  <r>
    <x v="2"/>
    <x v="2"/>
    <d v="1899-12-30T00:15:01"/>
  </r>
  <r>
    <x v="2"/>
    <x v="2"/>
    <d v="1899-12-30T00:19:33"/>
  </r>
  <r>
    <x v="2"/>
    <x v="2"/>
    <d v="1899-12-30T00:14:43"/>
  </r>
  <r>
    <x v="2"/>
    <x v="2"/>
    <d v="1899-12-30T00:20:23"/>
  </r>
  <r>
    <x v="2"/>
    <x v="2"/>
    <d v="1899-12-30T00:20:09"/>
  </r>
  <r>
    <x v="2"/>
    <x v="2"/>
    <d v="1899-12-30T00:19:39"/>
  </r>
  <r>
    <x v="2"/>
    <x v="2"/>
    <d v="1899-12-30T00:20:10"/>
  </r>
  <r>
    <x v="2"/>
    <x v="2"/>
    <d v="1899-12-30T00:20:20"/>
  </r>
  <r>
    <x v="2"/>
    <x v="2"/>
    <d v="1899-12-30T00:13:14"/>
  </r>
  <r>
    <x v="2"/>
    <x v="2"/>
    <d v="1899-12-30T00:19:37"/>
  </r>
  <r>
    <x v="2"/>
    <x v="2"/>
    <d v="1899-12-30T00:20:09"/>
  </r>
  <r>
    <x v="2"/>
    <x v="2"/>
    <d v="1899-12-30T00:15:00"/>
  </r>
  <r>
    <x v="3"/>
    <x v="3"/>
    <d v="1899-12-30T00:37:23"/>
  </r>
  <r>
    <x v="3"/>
    <x v="3"/>
    <d v="1899-12-30T00:15:20"/>
  </r>
  <r>
    <x v="3"/>
    <x v="3"/>
    <d v="1899-12-30T00:15:35"/>
  </r>
  <r>
    <x v="3"/>
    <x v="3"/>
    <d v="1899-12-30T00:38:25"/>
  </r>
  <r>
    <x v="3"/>
    <x v="3"/>
    <d v="1899-12-30T00:29:49"/>
  </r>
  <r>
    <x v="3"/>
    <x v="3"/>
    <d v="1899-12-30T00:11:18"/>
  </r>
  <r>
    <x v="3"/>
    <x v="3"/>
    <d v="1899-12-30T00:38:19"/>
  </r>
  <r>
    <x v="3"/>
    <x v="3"/>
    <d v="1899-12-30T00:36:07"/>
  </r>
  <r>
    <x v="3"/>
    <x v="3"/>
    <d v="1899-12-30T00:37:59"/>
  </r>
  <r>
    <x v="3"/>
    <x v="3"/>
    <d v="1899-12-30T00:30:45"/>
  </r>
  <r>
    <x v="3"/>
    <x v="3"/>
    <d v="1899-12-30T00:27:11"/>
  </r>
  <r>
    <x v="3"/>
    <x v="3"/>
    <d v="1899-12-30T00:10:03"/>
  </r>
  <r>
    <x v="3"/>
    <x v="3"/>
    <d v="1899-12-30T00:27:50"/>
  </r>
  <r>
    <x v="3"/>
    <x v="3"/>
    <d v="1899-12-30T00:27:06"/>
  </r>
  <r>
    <x v="3"/>
    <x v="3"/>
    <d v="1899-12-30T00:35:37"/>
  </r>
  <r>
    <x v="3"/>
    <x v="3"/>
    <d v="1899-12-30T00:37:20"/>
  </r>
  <r>
    <x v="3"/>
    <x v="3"/>
    <d v="1899-12-30T00:16:22"/>
  </r>
  <r>
    <x v="3"/>
    <x v="3"/>
    <d v="1899-12-30T00:27:04"/>
  </r>
  <r>
    <x v="3"/>
    <x v="3"/>
    <d v="1899-12-30T00:37:32"/>
  </r>
  <r>
    <x v="3"/>
    <x v="3"/>
    <d v="1899-12-30T00:39:39"/>
  </r>
  <r>
    <x v="3"/>
    <x v="3"/>
    <d v="1899-12-30T00:10:05"/>
  </r>
  <r>
    <x v="3"/>
    <x v="3"/>
    <d v="1899-12-30T00:37:13"/>
  </r>
  <r>
    <x v="3"/>
    <x v="3"/>
    <d v="1899-12-30T00:15:38"/>
  </r>
  <r>
    <x v="3"/>
    <x v="3"/>
    <d v="1899-12-30T00:30:42"/>
  </r>
  <r>
    <x v="3"/>
    <x v="3"/>
    <d v="1899-12-30T00:30:43"/>
  </r>
  <r>
    <x v="3"/>
    <x v="3"/>
    <d v="1899-12-30T00:30:46"/>
  </r>
  <r>
    <x v="3"/>
    <x v="3"/>
    <d v="1899-12-30T00:28:15"/>
  </r>
  <r>
    <x v="3"/>
    <x v="3"/>
    <d v="1899-12-30T00:28:23"/>
  </r>
  <r>
    <x v="3"/>
    <x v="3"/>
    <d v="1899-12-30T00:32:54"/>
  </r>
  <r>
    <x v="3"/>
    <x v="3"/>
    <d v="1899-12-30T00:22:46"/>
  </r>
  <r>
    <x v="3"/>
    <x v="3"/>
    <d v="1899-12-30T00:26:09"/>
  </r>
  <r>
    <x v="3"/>
    <x v="3"/>
    <d v="1899-12-30T00:10:11"/>
  </r>
  <r>
    <x v="3"/>
    <x v="3"/>
    <d v="1899-12-30T00:35:41"/>
  </r>
  <r>
    <x v="3"/>
    <x v="3"/>
    <d v="1899-12-30T00:30:53"/>
  </r>
  <r>
    <x v="3"/>
    <x v="3"/>
    <d v="1899-12-30T00:09:35"/>
  </r>
  <r>
    <x v="3"/>
    <x v="3"/>
    <d v="1899-12-30T00:29:47"/>
  </r>
  <r>
    <x v="3"/>
    <x v="3"/>
    <d v="1899-12-30T00:31:58"/>
  </r>
  <r>
    <x v="3"/>
    <x v="3"/>
    <d v="1899-12-30T00:38:02"/>
  </r>
  <r>
    <x v="3"/>
    <x v="3"/>
    <d v="1899-12-30T00:27:04"/>
  </r>
  <r>
    <x v="3"/>
    <x v="3"/>
    <d v="1899-12-30T00:32:03"/>
  </r>
  <r>
    <x v="3"/>
    <x v="3"/>
    <d v="1899-12-30T00:23:12"/>
  </r>
  <r>
    <x v="3"/>
    <x v="3"/>
    <d v="1899-12-30T00:36:14"/>
  </r>
  <r>
    <x v="3"/>
    <x v="3"/>
    <d v="1899-12-30T00:37:36"/>
  </r>
  <r>
    <x v="3"/>
    <x v="3"/>
    <d v="1899-12-30T00:37:34"/>
  </r>
  <r>
    <x v="3"/>
    <x v="3"/>
    <d v="1899-12-30T00:32:05"/>
  </r>
  <r>
    <x v="3"/>
    <x v="3"/>
    <d v="1899-12-30T00:34:36"/>
  </r>
  <r>
    <x v="3"/>
    <x v="3"/>
    <d v="1899-12-30T00:34:04"/>
  </r>
  <r>
    <x v="3"/>
    <x v="3"/>
    <d v="1899-12-30T00:28:21"/>
  </r>
  <r>
    <x v="3"/>
    <x v="3"/>
    <d v="1899-12-30T00:41:35"/>
  </r>
  <r>
    <x v="3"/>
    <x v="3"/>
    <d v="1899-12-30T00:10:06"/>
  </r>
  <r>
    <x v="3"/>
    <x v="3"/>
    <d v="1899-12-30T00:32:01"/>
  </r>
  <r>
    <x v="3"/>
    <x v="3"/>
    <d v="1899-12-30T00:16:16"/>
  </r>
  <r>
    <x v="3"/>
    <x v="3"/>
    <d v="1899-12-30T00:15:29"/>
  </r>
  <r>
    <x v="3"/>
    <x v="3"/>
    <d v="1899-12-30T00:16:33"/>
  </r>
  <r>
    <x v="3"/>
    <x v="3"/>
    <d v="1899-12-30T00:29:23"/>
  </r>
  <r>
    <x v="3"/>
    <x v="3"/>
    <d v="1899-12-30T00:27:04"/>
  </r>
  <r>
    <x v="3"/>
    <x v="3"/>
    <d v="1899-12-30T00:25:59"/>
  </r>
  <r>
    <x v="3"/>
    <x v="3"/>
    <d v="1899-12-30T00:26:05"/>
  </r>
  <r>
    <x v="3"/>
    <x v="3"/>
    <d v="1899-12-30T00:09:59"/>
  </r>
  <r>
    <x v="3"/>
    <x v="3"/>
    <d v="1899-12-30T00:41:52"/>
  </r>
  <r>
    <x v="3"/>
    <x v="3"/>
    <d v="1899-12-30T00:22:37"/>
  </r>
  <r>
    <x v="3"/>
    <x v="3"/>
    <d v="1899-12-30T00:10:22"/>
  </r>
  <r>
    <x v="3"/>
    <x v="3"/>
    <d v="1899-12-30T00:49:27"/>
  </r>
  <r>
    <x v="3"/>
    <x v="3"/>
    <d v="1899-12-30T00:29:54"/>
  </r>
  <r>
    <x v="3"/>
    <x v="3"/>
    <d v="1899-12-30T00:26:46"/>
  </r>
  <r>
    <x v="3"/>
    <x v="3"/>
    <d v="1899-12-30T00:09:51"/>
  </r>
  <r>
    <x v="3"/>
    <x v="3"/>
    <d v="1899-12-30T00:29:41"/>
  </r>
  <r>
    <x v="3"/>
    <x v="3"/>
    <d v="1899-12-30T00:16:18"/>
  </r>
  <r>
    <x v="3"/>
    <x v="3"/>
    <d v="1899-12-30T00:36:11"/>
  </r>
  <r>
    <x v="3"/>
    <x v="3"/>
    <d v="1899-12-30T00:36:19"/>
  </r>
  <r>
    <x v="3"/>
    <x v="3"/>
    <d v="1899-12-30T00:26:55"/>
  </r>
  <r>
    <x v="3"/>
    <x v="3"/>
    <d v="1899-12-30T00:29:56"/>
  </r>
  <r>
    <x v="3"/>
    <x v="3"/>
    <d v="1899-12-30T00:37:40"/>
  </r>
  <r>
    <x v="3"/>
    <x v="3"/>
    <d v="1899-12-30T00:40:00"/>
  </r>
  <r>
    <x v="3"/>
    <x v="3"/>
    <d v="1899-12-30T00:16:12"/>
  </r>
  <r>
    <x v="3"/>
    <x v="3"/>
    <d v="1899-12-30T00:30:06"/>
  </r>
  <r>
    <x v="3"/>
    <x v="3"/>
    <d v="1899-12-30T00:31:50"/>
  </r>
  <r>
    <x v="3"/>
    <x v="3"/>
    <d v="1899-12-30T00:32:20"/>
  </r>
  <r>
    <x v="3"/>
    <x v="3"/>
    <d v="1899-12-30T00:31:54"/>
  </r>
  <r>
    <x v="3"/>
    <x v="3"/>
    <d v="1899-12-30T00:26:05"/>
  </r>
  <r>
    <x v="3"/>
    <x v="3"/>
    <d v="1899-12-30T00:37:33"/>
  </r>
  <r>
    <x v="3"/>
    <x v="3"/>
    <d v="1899-12-30T00:34:42"/>
  </r>
  <r>
    <x v="3"/>
    <x v="3"/>
    <d v="1899-12-30T00:36:37"/>
  </r>
  <r>
    <x v="3"/>
    <x v="3"/>
    <d v="1899-12-30T00:09:30"/>
  </r>
  <r>
    <x v="3"/>
    <x v="3"/>
    <d v="1899-12-30T00:37:49"/>
  </r>
  <r>
    <x v="3"/>
    <x v="3"/>
    <d v="1899-12-30T00:26:55"/>
  </r>
  <r>
    <x v="3"/>
    <x v="3"/>
    <d v="1899-12-30T00:28:14"/>
  </r>
  <r>
    <x v="3"/>
    <x v="3"/>
    <d v="1899-12-30T00:15:23"/>
  </r>
  <r>
    <x v="3"/>
    <x v="3"/>
    <d v="1899-12-30T00:29:51"/>
  </r>
  <r>
    <x v="3"/>
    <x v="3"/>
    <d v="1899-12-30T00:31:56"/>
  </r>
  <r>
    <x v="3"/>
    <x v="3"/>
    <d v="1899-12-30T00:27:06"/>
  </r>
  <r>
    <x v="3"/>
    <x v="3"/>
    <d v="1899-12-30T00:09:34"/>
  </r>
  <r>
    <x v="3"/>
    <x v="3"/>
    <d v="1899-12-30T00:37:37"/>
  </r>
  <r>
    <x v="3"/>
    <x v="3"/>
    <d v="1899-12-30T00:09:44"/>
  </r>
  <r>
    <x v="3"/>
    <x v="3"/>
    <d v="1899-12-30T00:29:44"/>
  </r>
  <r>
    <x v="3"/>
    <x v="3"/>
    <d v="1899-12-30T00:10:59"/>
  </r>
  <r>
    <x v="3"/>
    <x v="3"/>
    <d v="1899-12-30T00:14:38"/>
  </r>
  <r>
    <x v="3"/>
    <x v="3"/>
    <d v="1899-12-30T00:10:17"/>
  </r>
  <r>
    <x v="3"/>
    <x v="3"/>
    <d v="1899-12-30T00:32:41"/>
  </r>
  <r>
    <x v="3"/>
    <x v="3"/>
    <d v="1899-12-30T00:30:32"/>
  </r>
  <r>
    <x v="3"/>
    <x v="3"/>
    <d v="1899-12-30T00:16:08"/>
  </r>
  <r>
    <x v="3"/>
    <x v="3"/>
    <d v="1899-12-30T00:27:18"/>
  </r>
  <r>
    <x v="3"/>
    <x v="3"/>
    <d v="1899-12-30T00:29:56"/>
  </r>
  <r>
    <x v="3"/>
    <x v="3"/>
    <d v="1899-12-30T00:27:46"/>
  </r>
  <r>
    <x v="3"/>
    <x v="3"/>
    <d v="1899-12-30T00:10:00"/>
  </r>
  <r>
    <x v="3"/>
    <x v="3"/>
    <d v="1899-12-30T00:36:33"/>
  </r>
  <r>
    <x v="3"/>
    <x v="3"/>
    <d v="1899-12-30T00:38:01"/>
  </r>
  <r>
    <x v="3"/>
    <x v="3"/>
    <d v="1899-12-30T00:37:38"/>
  </r>
  <r>
    <x v="3"/>
    <x v="3"/>
    <d v="1899-12-30T00:09:57"/>
  </r>
  <r>
    <x v="3"/>
    <x v="3"/>
    <d v="1899-12-30T00:26:52"/>
  </r>
  <r>
    <x v="3"/>
    <x v="3"/>
    <d v="1899-12-30T00:28:22"/>
  </r>
  <r>
    <x v="3"/>
    <x v="3"/>
    <d v="1899-12-30T00:24:45"/>
  </r>
  <r>
    <x v="3"/>
    <x v="3"/>
    <d v="1899-12-30T00:37:40"/>
  </r>
  <r>
    <x v="3"/>
    <x v="3"/>
    <d v="1899-12-30T00:30:01"/>
  </r>
  <r>
    <x v="3"/>
    <x v="3"/>
    <d v="1899-12-30T00:36:52"/>
  </r>
  <r>
    <x v="3"/>
    <x v="3"/>
    <d v="1899-12-30T00:12:11"/>
  </r>
  <r>
    <x v="3"/>
    <x v="3"/>
    <d v="1899-12-30T00:27:04"/>
  </r>
  <r>
    <x v="3"/>
    <x v="3"/>
    <d v="1899-12-30T00:10:16"/>
  </r>
  <r>
    <x v="3"/>
    <x v="3"/>
    <d v="1899-12-30T00:35:23"/>
  </r>
  <r>
    <x v="3"/>
    <x v="3"/>
    <d v="1899-12-30T00:33:41"/>
  </r>
  <r>
    <x v="3"/>
    <x v="3"/>
    <d v="1899-12-30T00:35:39"/>
  </r>
  <r>
    <x v="3"/>
    <x v="3"/>
    <d v="1899-12-30T00:37:24"/>
  </r>
  <r>
    <x v="3"/>
    <x v="3"/>
    <d v="1899-12-30T00:10:03"/>
  </r>
  <r>
    <x v="3"/>
    <x v="3"/>
    <d v="1899-12-30T00:10:02"/>
  </r>
  <r>
    <x v="3"/>
    <x v="3"/>
    <d v="1899-12-30T00:09:45"/>
  </r>
  <r>
    <x v="3"/>
    <x v="3"/>
    <d v="1899-12-30T00:28:14"/>
  </r>
  <r>
    <x v="3"/>
    <x v="3"/>
    <d v="1899-12-30T00:10:10"/>
  </r>
  <r>
    <x v="3"/>
    <x v="3"/>
    <d v="1899-12-30T00:35:09"/>
  </r>
  <r>
    <x v="3"/>
    <x v="3"/>
    <d v="1899-12-30T00:37:50"/>
  </r>
  <r>
    <x v="3"/>
    <x v="3"/>
    <d v="1899-12-30T00:36:09"/>
  </r>
  <r>
    <x v="3"/>
    <x v="3"/>
    <d v="1899-12-30T00:16:14"/>
  </r>
  <r>
    <x v="3"/>
    <x v="3"/>
    <d v="1899-12-30T00:27:03"/>
  </r>
  <r>
    <x v="3"/>
    <x v="3"/>
    <d v="1899-12-30T00:32:47"/>
  </r>
  <r>
    <x v="3"/>
    <x v="3"/>
    <d v="1899-12-30T00:36:23"/>
  </r>
  <r>
    <x v="3"/>
    <x v="3"/>
    <d v="1899-12-30T00:29:54"/>
  </r>
  <r>
    <x v="3"/>
    <x v="3"/>
    <d v="1899-12-30T00:16:14"/>
  </r>
  <r>
    <x v="3"/>
    <x v="3"/>
    <d v="1899-12-30T00:32:06"/>
  </r>
  <r>
    <x v="3"/>
    <x v="3"/>
    <d v="1899-12-30T00:30:01"/>
  </r>
  <r>
    <x v="3"/>
    <x v="3"/>
    <d v="1899-12-30T00:10:56"/>
  </r>
  <r>
    <x v="3"/>
    <x v="3"/>
    <d v="1899-12-30T00:15:08"/>
  </r>
  <r>
    <x v="3"/>
    <x v="3"/>
    <d v="1899-12-30T00:37:49"/>
  </r>
  <r>
    <x v="3"/>
    <x v="3"/>
    <d v="1899-12-30T00:32:30"/>
  </r>
  <r>
    <x v="3"/>
    <x v="3"/>
    <d v="1899-12-30T00:37:38"/>
  </r>
  <r>
    <x v="3"/>
    <x v="3"/>
    <d v="1899-12-30T00:40:10"/>
  </r>
  <r>
    <x v="3"/>
    <x v="3"/>
    <d v="1899-12-30T00:33:15"/>
  </r>
  <r>
    <x v="3"/>
    <x v="3"/>
    <d v="1899-12-30T00:27:29"/>
  </r>
  <r>
    <x v="3"/>
    <x v="3"/>
    <d v="1899-12-30T00:16:12"/>
  </r>
  <r>
    <x v="3"/>
    <x v="3"/>
    <d v="1899-12-30T00:27:28"/>
  </r>
  <r>
    <x v="3"/>
    <x v="3"/>
    <d v="1899-12-30T00:34:34"/>
  </r>
  <r>
    <x v="3"/>
    <x v="3"/>
    <d v="1899-12-30T00:49:35"/>
  </r>
  <r>
    <x v="3"/>
    <x v="3"/>
    <d v="1899-12-30T00:36:13"/>
  </r>
  <r>
    <x v="3"/>
    <x v="3"/>
    <d v="1899-12-30T00:09:56"/>
  </r>
  <r>
    <x v="3"/>
    <x v="3"/>
    <d v="1899-12-30T00:34:20"/>
  </r>
  <r>
    <x v="3"/>
    <x v="3"/>
    <d v="1899-12-30T00:09:44"/>
  </r>
  <r>
    <x v="3"/>
    <x v="3"/>
    <d v="1899-12-30T00:16:12"/>
  </r>
  <r>
    <x v="3"/>
    <x v="3"/>
    <d v="1899-12-30T00:27:11"/>
  </r>
  <r>
    <x v="3"/>
    <x v="3"/>
    <d v="1899-12-30T00:38:33"/>
  </r>
  <r>
    <x v="3"/>
    <x v="3"/>
    <d v="1899-12-30T00:37:42"/>
  </r>
  <r>
    <x v="3"/>
    <x v="3"/>
    <d v="1899-12-30T00:36:34"/>
  </r>
  <r>
    <x v="3"/>
    <x v="3"/>
    <d v="1899-12-30T00:37:03"/>
  </r>
  <r>
    <x v="3"/>
    <x v="3"/>
    <d v="1899-12-30T00:17:08"/>
  </r>
  <r>
    <x v="3"/>
    <x v="3"/>
    <d v="1899-12-30T00:38:02"/>
  </r>
  <r>
    <x v="3"/>
    <x v="3"/>
    <d v="1899-12-30T00:27:47"/>
  </r>
  <r>
    <x v="3"/>
    <x v="3"/>
    <d v="1899-12-30T00:16:31"/>
  </r>
  <r>
    <x v="3"/>
    <x v="3"/>
    <d v="1899-12-30T00:41:41"/>
  </r>
  <r>
    <x v="3"/>
    <x v="3"/>
    <d v="1899-12-30T00:29:23"/>
  </r>
  <r>
    <x v="3"/>
    <x v="3"/>
    <d v="1899-12-30T00:24:01"/>
  </r>
  <r>
    <x v="3"/>
    <x v="3"/>
    <d v="1899-12-30T00:22:47"/>
  </r>
  <r>
    <x v="3"/>
    <x v="3"/>
    <d v="1899-12-30T00:27:55"/>
  </r>
  <r>
    <x v="3"/>
    <x v="3"/>
    <d v="1899-12-30T00:32:22"/>
  </r>
  <r>
    <x v="3"/>
    <x v="3"/>
    <d v="1899-12-30T00:37:40"/>
  </r>
  <r>
    <x v="3"/>
    <x v="3"/>
    <d v="1899-12-30T00:27:30"/>
  </r>
  <r>
    <x v="3"/>
    <x v="3"/>
    <d v="1899-12-30T00:09:27"/>
  </r>
  <r>
    <x v="3"/>
    <x v="3"/>
    <d v="1899-12-30T00:29:38"/>
  </r>
  <r>
    <x v="3"/>
    <x v="3"/>
    <d v="1899-12-30T00:33:02"/>
  </r>
  <r>
    <x v="3"/>
    <x v="3"/>
    <d v="1899-12-30T00:26:05"/>
  </r>
  <r>
    <x v="3"/>
    <x v="3"/>
    <d v="1899-12-30T00:10:49"/>
  </r>
  <r>
    <x v="3"/>
    <x v="3"/>
    <d v="1899-12-30T00:09:29"/>
  </r>
  <r>
    <x v="3"/>
    <x v="3"/>
    <d v="1899-12-30T00:09:58"/>
  </r>
  <r>
    <x v="3"/>
    <x v="3"/>
    <d v="1899-12-30T00:37:19"/>
  </r>
  <r>
    <x v="3"/>
    <x v="3"/>
    <d v="1899-12-30T00:09:57"/>
  </r>
  <r>
    <x v="3"/>
    <x v="3"/>
    <d v="1899-12-30T00:24:34"/>
  </r>
  <r>
    <x v="3"/>
    <x v="3"/>
    <d v="1899-12-30T00:32:36"/>
  </r>
  <r>
    <x v="3"/>
    <x v="3"/>
    <d v="1899-12-30T00:40:49"/>
  </r>
  <r>
    <x v="3"/>
    <x v="3"/>
    <d v="1899-12-30T00:49:27"/>
  </r>
  <r>
    <x v="3"/>
    <x v="3"/>
    <d v="1899-12-30T00:37:56"/>
  </r>
  <r>
    <x v="3"/>
    <x v="3"/>
    <d v="1899-12-30T00:37:06"/>
  </r>
  <r>
    <x v="3"/>
    <x v="3"/>
    <d v="1899-12-30T00:29:54"/>
  </r>
  <r>
    <x v="3"/>
    <x v="3"/>
    <d v="1899-12-30T00:37:41"/>
  </r>
  <r>
    <x v="3"/>
    <x v="3"/>
    <d v="1899-12-30T00:24:15"/>
  </r>
  <r>
    <x v="3"/>
    <x v="3"/>
    <d v="1899-12-30T00:14:49"/>
  </r>
  <r>
    <x v="3"/>
    <x v="3"/>
    <d v="1899-12-30T00:16:16"/>
  </r>
  <r>
    <x v="3"/>
    <x v="3"/>
    <d v="1899-12-30T00:30:45"/>
  </r>
  <r>
    <x v="3"/>
    <x v="3"/>
    <d v="1899-12-30T00:15:26"/>
  </r>
  <r>
    <x v="3"/>
    <x v="3"/>
    <d v="1899-12-30T00:15:29"/>
  </r>
  <r>
    <x v="3"/>
    <x v="3"/>
    <d v="1899-12-30T00:36:06"/>
  </r>
  <r>
    <x v="3"/>
    <x v="3"/>
    <d v="1899-12-30T00:30:07"/>
  </r>
  <r>
    <x v="3"/>
    <x v="3"/>
    <d v="1899-12-30T00:29:59"/>
  </r>
  <r>
    <x v="3"/>
    <x v="3"/>
    <d v="1899-12-30T00:36:19"/>
  </r>
  <r>
    <x v="3"/>
    <x v="3"/>
    <d v="1899-12-30T00:30:01"/>
  </r>
  <r>
    <x v="3"/>
    <x v="3"/>
    <d v="1899-12-30T00:09:39"/>
  </r>
  <r>
    <x v="3"/>
    <x v="3"/>
    <d v="1899-12-30T00:27:06"/>
  </r>
  <r>
    <x v="3"/>
    <x v="3"/>
    <d v="1899-12-30T00:33:22"/>
  </r>
  <r>
    <x v="3"/>
    <x v="3"/>
    <d v="1899-12-30T00:37:19"/>
  </r>
  <r>
    <x v="3"/>
    <x v="3"/>
    <d v="1899-12-30T00:27:08"/>
  </r>
  <r>
    <x v="3"/>
    <x v="3"/>
    <d v="1899-12-30T00:16:17"/>
  </r>
  <r>
    <x v="3"/>
    <x v="3"/>
    <d v="1899-12-30T00:38:21"/>
  </r>
  <r>
    <x v="3"/>
    <x v="3"/>
    <d v="1899-12-30T00:09:57"/>
  </r>
  <r>
    <x v="3"/>
    <x v="3"/>
    <d v="1899-12-30T00:33:23"/>
  </r>
  <r>
    <x v="3"/>
    <x v="3"/>
    <d v="1899-12-30T00:35:24"/>
  </r>
  <r>
    <x v="3"/>
    <x v="3"/>
    <d v="1899-12-30T00:09:31"/>
  </r>
  <r>
    <x v="3"/>
    <x v="3"/>
    <d v="1899-12-30T00:37:27"/>
  </r>
  <r>
    <x v="3"/>
    <x v="3"/>
    <d v="1899-12-30T00:27:08"/>
  </r>
  <r>
    <x v="3"/>
    <x v="3"/>
    <d v="1899-12-30T00:36:15"/>
  </r>
  <r>
    <x v="3"/>
    <x v="3"/>
    <d v="1899-12-30T00:30:48"/>
  </r>
  <r>
    <x v="3"/>
    <x v="3"/>
    <d v="1899-12-30T00:37:16"/>
  </r>
  <r>
    <x v="3"/>
    <x v="3"/>
    <d v="1899-12-30T00:37:46"/>
  </r>
  <r>
    <x v="3"/>
    <x v="3"/>
    <d v="1899-12-30T00:35:33"/>
  </r>
  <r>
    <x v="3"/>
    <x v="3"/>
    <d v="1899-12-30T00:37:40"/>
  </r>
  <r>
    <x v="3"/>
    <x v="3"/>
    <d v="1899-12-30T00:35:45"/>
  </r>
  <r>
    <x v="3"/>
    <x v="3"/>
    <d v="1899-12-30T00:37:54"/>
  </r>
  <r>
    <x v="3"/>
    <x v="3"/>
    <d v="1899-12-30T00:10:00"/>
  </r>
  <r>
    <x v="3"/>
    <x v="3"/>
    <d v="1899-12-30T00:27:11"/>
  </r>
  <r>
    <x v="3"/>
    <x v="3"/>
    <d v="1899-12-30T00:33:33"/>
  </r>
  <r>
    <x v="3"/>
    <x v="3"/>
    <d v="1899-12-30T00:37:33"/>
  </r>
  <r>
    <x v="3"/>
    <x v="3"/>
    <d v="1899-12-30T00:37:39"/>
  </r>
  <r>
    <x v="3"/>
    <x v="3"/>
    <d v="1899-12-30T00:29:53"/>
  </r>
  <r>
    <x v="3"/>
    <x v="3"/>
    <d v="1899-12-30T00:26:55"/>
  </r>
  <r>
    <x v="3"/>
    <x v="3"/>
    <d v="1899-12-30T00:28:20"/>
  </r>
  <r>
    <x v="3"/>
    <x v="3"/>
    <d v="1899-12-30T00:37:40"/>
  </r>
  <r>
    <x v="3"/>
    <x v="3"/>
    <d v="1899-12-30T00:32:39"/>
  </r>
  <r>
    <x v="3"/>
    <x v="3"/>
    <d v="1899-12-30T00:34:06"/>
  </r>
  <r>
    <x v="3"/>
    <x v="3"/>
    <d v="1899-12-30T00:12:12"/>
  </r>
  <r>
    <x v="3"/>
    <x v="3"/>
    <d v="1899-12-30T00:28:22"/>
  </r>
  <r>
    <x v="3"/>
    <x v="3"/>
    <d v="1899-12-30T00:29:04"/>
  </r>
  <r>
    <x v="3"/>
    <x v="3"/>
    <d v="1899-12-30T00:25:16"/>
  </r>
  <r>
    <x v="3"/>
    <x v="3"/>
    <d v="1899-12-30T00:30:43"/>
  </r>
  <r>
    <x v="3"/>
    <x v="3"/>
    <d v="1899-12-30T00:38:26"/>
  </r>
  <r>
    <x v="3"/>
    <x v="3"/>
    <d v="1899-12-30T00:14:57"/>
  </r>
  <r>
    <x v="3"/>
    <x v="3"/>
    <d v="1899-12-30T00:31:56"/>
  </r>
  <r>
    <x v="3"/>
    <x v="3"/>
    <d v="1899-12-30T00:34:07"/>
  </r>
  <r>
    <x v="3"/>
    <x v="3"/>
    <d v="1899-12-30T00:15:29"/>
  </r>
  <r>
    <x v="3"/>
    <x v="3"/>
    <d v="1899-12-30T00:37:48"/>
  </r>
  <r>
    <x v="3"/>
    <x v="3"/>
    <d v="1899-12-30T00:16:17"/>
  </r>
  <r>
    <x v="3"/>
    <x v="3"/>
    <d v="1899-12-30T00:27:07"/>
  </r>
  <r>
    <x v="3"/>
    <x v="3"/>
    <d v="1899-12-30T00:27:06"/>
  </r>
  <r>
    <x v="3"/>
    <x v="3"/>
    <d v="1899-12-30T00:33:42"/>
  </r>
  <r>
    <x v="3"/>
    <x v="3"/>
    <d v="1899-12-30T00:37:15"/>
  </r>
  <r>
    <x v="3"/>
    <x v="3"/>
    <d v="1899-12-30T00:16:16"/>
  </r>
  <r>
    <x v="3"/>
    <x v="3"/>
    <d v="1899-12-30T00:15:10"/>
  </r>
  <r>
    <x v="3"/>
    <x v="3"/>
    <d v="1899-12-30T00:31:56"/>
  </r>
  <r>
    <x v="3"/>
    <x v="3"/>
    <d v="1899-12-30T00:10:08"/>
  </r>
  <r>
    <x v="3"/>
    <x v="3"/>
    <d v="1899-12-30T00:36:35"/>
  </r>
  <r>
    <x v="3"/>
    <x v="3"/>
    <d v="1899-12-30T00:23:43"/>
  </r>
  <r>
    <x v="4"/>
    <x v="4"/>
    <d v="1899-12-30T00:09:46"/>
  </r>
  <r>
    <x v="4"/>
    <x v="4"/>
    <d v="1899-12-30T00:10:01"/>
  </r>
  <r>
    <x v="4"/>
    <x v="4"/>
    <d v="1899-12-30T00:09:54"/>
  </r>
  <r>
    <x v="4"/>
    <x v="4"/>
    <d v="1899-12-30T00:10:03"/>
  </r>
  <r>
    <x v="4"/>
    <x v="4"/>
    <d v="1899-12-30T00:10:08"/>
  </r>
  <r>
    <x v="4"/>
    <x v="4"/>
    <d v="1899-12-30T00:09:48"/>
  </r>
  <r>
    <x v="4"/>
    <x v="4"/>
    <d v="1899-12-30T00:10:11"/>
  </r>
  <r>
    <x v="4"/>
    <x v="4"/>
    <d v="1899-12-30T00:09:57"/>
  </r>
  <r>
    <x v="4"/>
    <x v="4"/>
    <d v="1899-12-30T00:10:21"/>
  </r>
  <r>
    <x v="4"/>
    <x v="4"/>
    <d v="1899-12-30T00:10:07"/>
  </r>
  <r>
    <x v="4"/>
    <x v="4"/>
    <d v="1899-12-30T00:10:04"/>
  </r>
  <r>
    <x v="4"/>
    <x v="4"/>
    <d v="1899-12-30T00:10:19"/>
  </r>
  <r>
    <x v="4"/>
    <x v="4"/>
    <d v="1899-12-30T00:10:02"/>
  </r>
  <r>
    <x v="4"/>
    <x v="4"/>
    <d v="1899-12-30T00:10:09"/>
  </r>
  <r>
    <x v="4"/>
    <x v="4"/>
    <d v="1899-12-30T00:10:15"/>
  </r>
  <r>
    <x v="4"/>
    <x v="4"/>
    <d v="1899-12-30T00:10:13"/>
  </r>
  <r>
    <x v="5"/>
    <x v="5"/>
    <d v="1899-12-30T00:09:38"/>
  </r>
  <r>
    <x v="5"/>
    <x v="5"/>
    <d v="1899-12-30T00:09:54"/>
  </r>
  <r>
    <x v="5"/>
    <x v="5"/>
    <d v="1899-12-30T00:09:54"/>
  </r>
  <r>
    <x v="5"/>
    <x v="5"/>
    <d v="1899-12-30T00:09:51"/>
  </r>
  <r>
    <x v="5"/>
    <x v="5"/>
    <d v="1899-12-30T00:09:45"/>
  </r>
  <r>
    <x v="5"/>
    <x v="5"/>
    <d v="1899-12-30T00:10:01"/>
  </r>
  <r>
    <x v="5"/>
    <x v="5"/>
    <d v="1899-12-30T00:10:05"/>
  </r>
  <r>
    <x v="5"/>
    <x v="5"/>
    <d v="1899-12-30T00:09:50"/>
  </r>
  <r>
    <x v="5"/>
    <x v="5"/>
    <d v="1899-12-30T00:09:52"/>
  </r>
  <r>
    <x v="5"/>
    <x v="5"/>
    <d v="1899-12-30T00:09:48"/>
  </r>
  <r>
    <x v="5"/>
    <x v="5"/>
    <d v="1899-12-30T00:09:56"/>
  </r>
  <r>
    <x v="5"/>
    <x v="5"/>
    <d v="1899-12-30T00:09:56"/>
  </r>
  <r>
    <x v="5"/>
    <x v="5"/>
    <d v="1899-12-30T00:09:55"/>
  </r>
  <r>
    <x v="5"/>
    <x v="5"/>
    <d v="1899-12-30T00:09:59"/>
  </r>
  <r>
    <x v="5"/>
    <x v="5"/>
    <d v="1899-12-30T00:09:49"/>
  </r>
  <r>
    <x v="5"/>
    <x v="5"/>
    <d v="1899-12-30T00:09:49"/>
  </r>
  <r>
    <x v="5"/>
    <x v="5"/>
    <d v="1899-12-30T00:09:44"/>
  </r>
  <r>
    <x v="5"/>
    <x v="5"/>
    <d v="1899-12-30T00:09:49"/>
  </r>
  <r>
    <x v="5"/>
    <x v="5"/>
    <d v="1899-12-30T00:09:58"/>
  </r>
  <r>
    <x v="5"/>
    <x v="5"/>
    <d v="1899-12-30T00:09:57"/>
  </r>
  <r>
    <x v="5"/>
    <x v="5"/>
    <d v="1899-12-30T00:09:50"/>
  </r>
  <r>
    <x v="5"/>
    <x v="5"/>
    <d v="1899-12-30T00:09:52"/>
  </r>
  <r>
    <x v="5"/>
    <x v="5"/>
    <d v="1899-12-30T00:09:59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2157">
  <r>
    <x v="0"/>
    <x v="0"/>
    <d v="1899-12-30T00:12:42"/>
  </r>
  <r>
    <x v="0"/>
    <x v="0"/>
    <d v="1899-12-30T00:12:56"/>
  </r>
  <r>
    <x v="0"/>
    <x v="0"/>
    <d v="1899-12-30T00:12:42"/>
  </r>
  <r>
    <x v="1"/>
    <x v="0"/>
    <d v="1899-12-30T00:16:57"/>
  </r>
  <r>
    <x v="1"/>
    <x v="0"/>
    <d v="1899-12-30T00:16:57"/>
  </r>
  <r>
    <x v="1"/>
    <x v="0"/>
    <d v="1899-12-30T00:12:45"/>
  </r>
  <r>
    <x v="1"/>
    <x v="0"/>
    <d v="1899-12-30T00:12:45"/>
  </r>
  <r>
    <x v="1"/>
    <x v="0"/>
    <d v="1899-12-30T00:12:35"/>
  </r>
  <r>
    <x v="1"/>
    <x v="0"/>
    <d v="1899-12-30T00:12:35"/>
  </r>
  <r>
    <x v="1"/>
    <x v="0"/>
    <d v="1899-12-30T00:12:46"/>
  </r>
  <r>
    <x v="1"/>
    <x v="0"/>
    <d v="1899-12-30T00:12:46"/>
  </r>
  <r>
    <x v="1"/>
    <x v="0"/>
    <d v="1899-12-30T00:12:49"/>
  </r>
  <r>
    <x v="1"/>
    <x v="0"/>
    <d v="1899-12-30T00:12:49"/>
  </r>
  <r>
    <x v="2"/>
    <x v="1"/>
    <d v="1899-12-30T00:12:32"/>
  </r>
  <r>
    <x v="2"/>
    <x v="1"/>
    <d v="1899-12-30T00:13:13"/>
  </r>
  <r>
    <x v="2"/>
    <x v="1"/>
    <d v="1899-12-30T00:13:16"/>
  </r>
  <r>
    <x v="2"/>
    <x v="1"/>
    <d v="1899-12-30T00:13:22"/>
  </r>
  <r>
    <x v="2"/>
    <x v="1"/>
    <d v="1899-12-30T00:12:31"/>
  </r>
  <r>
    <x v="2"/>
    <x v="1"/>
    <d v="1899-12-30T00:12:41"/>
  </r>
  <r>
    <x v="2"/>
    <x v="1"/>
    <d v="1899-12-30T00:12:44"/>
  </r>
  <r>
    <x v="2"/>
    <x v="1"/>
    <d v="1899-12-30T00:12:58"/>
  </r>
  <r>
    <x v="2"/>
    <x v="1"/>
    <d v="1899-12-30T00:12:30"/>
  </r>
  <r>
    <x v="2"/>
    <x v="1"/>
    <d v="1899-12-30T00:12:43"/>
  </r>
  <r>
    <x v="2"/>
    <x v="1"/>
    <d v="1899-12-30T00:12:44"/>
  </r>
  <r>
    <x v="2"/>
    <x v="1"/>
    <d v="1899-12-30T00:12:53"/>
  </r>
  <r>
    <x v="2"/>
    <x v="1"/>
    <d v="1899-12-30T00:12:28"/>
  </r>
  <r>
    <x v="2"/>
    <x v="1"/>
    <d v="1899-12-30T00:12:48"/>
  </r>
  <r>
    <x v="2"/>
    <x v="1"/>
    <d v="1899-12-30T00:12:51"/>
  </r>
  <r>
    <x v="2"/>
    <x v="1"/>
    <d v="1899-12-30T00:12:57"/>
  </r>
  <r>
    <x v="2"/>
    <x v="1"/>
    <d v="1899-12-30T00:12:27"/>
  </r>
  <r>
    <x v="2"/>
    <x v="1"/>
    <d v="1899-12-30T00:12:43"/>
  </r>
  <r>
    <x v="2"/>
    <x v="1"/>
    <d v="1899-12-30T00:12:44"/>
  </r>
  <r>
    <x v="2"/>
    <x v="1"/>
    <d v="1899-12-30T00:12:49"/>
  </r>
  <r>
    <x v="3"/>
    <x v="2"/>
    <d v="1899-12-30T00:12:38"/>
  </r>
  <r>
    <x v="3"/>
    <x v="2"/>
    <d v="1899-12-30T00:12:43"/>
  </r>
  <r>
    <x v="3"/>
    <x v="2"/>
    <d v="1899-12-30T00:12:44"/>
  </r>
  <r>
    <x v="3"/>
    <x v="2"/>
    <d v="1899-12-30T00:12:44"/>
  </r>
  <r>
    <x v="3"/>
    <x v="2"/>
    <d v="1899-12-30T00:12:44"/>
  </r>
  <r>
    <x v="3"/>
    <x v="2"/>
    <d v="1899-12-30T00:12:51"/>
  </r>
  <r>
    <x v="3"/>
    <x v="2"/>
    <d v="1899-12-30T00:13:00"/>
  </r>
  <r>
    <x v="3"/>
    <x v="2"/>
    <d v="1899-12-30T00:13:02"/>
  </r>
  <r>
    <x v="3"/>
    <x v="2"/>
    <d v="1899-12-30T00:13:16"/>
  </r>
  <r>
    <x v="3"/>
    <x v="2"/>
    <d v="1899-12-30T00:13:24"/>
  </r>
  <r>
    <x v="3"/>
    <x v="2"/>
    <d v="1899-12-30T00:13:24"/>
  </r>
  <r>
    <x v="3"/>
    <x v="2"/>
    <d v="1899-12-30T00:13:24"/>
  </r>
  <r>
    <x v="3"/>
    <x v="2"/>
    <d v="1899-12-30T00:13:25"/>
  </r>
  <r>
    <x v="3"/>
    <x v="2"/>
    <d v="1899-12-30T00:13:25"/>
  </r>
  <r>
    <x v="3"/>
    <x v="2"/>
    <d v="1899-12-30T00:13:31"/>
  </r>
  <r>
    <x v="3"/>
    <x v="2"/>
    <d v="1899-12-30T00:13:31"/>
  </r>
  <r>
    <x v="3"/>
    <x v="2"/>
    <d v="1899-12-30T00:12:53"/>
  </r>
  <r>
    <x v="3"/>
    <x v="2"/>
    <d v="1899-12-30T00:12:54"/>
  </r>
  <r>
    <x v="3"/>
    <x v="2"/>
    <d v="1899-12-30T00:12:55"/>
  </r>
  <r>
    <x v="3"/>
    <x v="2"/>
    <d v="1899-12-30T00:12:57"/>
  </r>
  <r>
    <x v="3"/>
    <x v="2"/>
    <d v="1899-12-30T00:12:57"/>
  </r>
  <r>
    <x v="3"/>
    <x v="2"/>
    <d v="1899-12-30T00:12:58"/>
  </r>
  <r>
    <x v="3"/>
    <x v="2"/>
    <d v="1899-12-30T00:13:00"/>
  </r>
  <r>
    <x v="3"/>
    <x v="2"/>
    <d v="1899-12-30T00:13:03"/>
  </r>
  <r>
    <x v="3"/>
    <x v="2"/>
    <d v="1899-12-30T00:12:39"/>
  </r>
  <r>
    <x v="3"/>
    <x v="2"/>
    <d v="1899-12-30T00:12:40"/>
  </r>
  <r>
    <x v="3"/>
    <x v="2"/>
    <d v="1899-12-30T00:12:42"/>
  </r>
  <r>
    <x v="3"/>
    <x v="2"/>
    <d v="1899-12-30T00:12:42"/>
  </r>
  <r>
    <x v="3"/>
    <x v="2"/>
    <d v="1899-12-30T00:12:43"/>
  </r>
  <r>
    <x v="3"/>
    <x v="2"/>
    <d v="1899-12-30T00:12:51"/>
  </r>
  <r>
    <x v="3"/>
    <x v="2"/>
    <d v="1899-12-30T00:12:58"/>
  </r>
  <r>
    <x v="3"/>
    <x v="2"/>
    <d v="1899-12-30T00:12:58"/>
  </r>
  <r>
    <x v="3"/>
    <x v="2"/>
    <d v="1899-12-30T00:12:35"/>
  </r>
  <r>
    <x v="3"/>
    <x v="2"/>
    <d v="1899-12-30T00:12:36"/>
  </r>
  <r>
    <x v="3"/>
    <x v="2"/>
    <d v="1899-12-30T00:12:38"/>
  </r>
  <r>
    <x v="3"/>
    <x v="2"/>
    <d v="1899-12-30T00:12:48"/>
  </r>
  <r>
    <x v="3"/>
    <x v="2"/>
    <d v="1899-12-30T00:12:48"/>
  </r>
  <r>
    <x v="3"/>
    <x v="2"/>
    <d v="1899-12-30T00:12:50"/>
  </r>
  <r>
    <x v="3"/>
    <x v="2"/>
    <d v="1899-12-30T00:12:54"/>
  </r>
  <r>
    <x v="3"/>
    <x v="2"/>
    <d v="1899-12-30T00:12:54"/>
  </r>
  <r>
    <x v="4"/>
    <x v="3"/>
    <d v="1899-12-30T00:12:45"/>
  </r>
  <r>
    <x v="4"/>
    <x v="3"/>
    <d v="1899-12-30T00:13:25"/>
  </r>
  <r>
    <x v="4"/>
    <x v="3"/>
    <d v="1899-12-30T00:13:27"/>
  </r>
  <r>
    <x v="4"/>
    <x v="3"/>
    <d v="1899-12-30T00:13:37"/>
  </r>
  <r>
    <x v="4"/>
    <x v="3"/>
    <d v="1899-12-30T00:13:37"/>
  </r>
  <r>
    <x v="4"/>
    <x v="3"/>
    <d v="1899-12-30T00:13:39"/>
  </r>
  <r>
    <x v="4"/>
    <x v="3"/>
    <d v="1899-12-30T00:13:44"/>
  </r>
  <r>
    <x v="4"/>
    <x v="3"/>
    <d v="1899-12-30T00:13:44"/>
  </r>
  <r>
    <x v="4"/>
    <x v="3"/>
    <d v="1899-12-30T00:13:46"/>
  </r>
  <r>
    <x v="4"/>
    <x v="3"/>
    <d v="1899-12-30T00:13:47"/>
  </r>
  <r>
    <x v="4"/>
    <x v="3"/>
    <d v="1899-12-30T00:13:50"/>
  </r>
  <r>
    <x v="4"/>
    <x v="3"/>
    <d v="1899-12-30T00:13:51"/>
  </r>
  <r>
    <x v="4"/>
    <x v="3"/>
    <d v="1899-12-30T00:13:56"/>
  </r>
  <r>
    <x v="4"/>
    <x v="3"/>
    <d v="1899-12-30T00:14:02"/>
  </r>
  <r>
    <x v="4"/>
    <x v="3"/>
    <d v="1899-12-30T00:14:03"/>
  </r>
  <r>
    <x v="4"/>
    <x v="3"/>
    <d v="1899-12-30T00:14:06"/>
  </r>
  <r>
    <x v="4"/>
    <x v="3"/>
    <d v="1899-12-30T00:12:47"/>
  </r>
  <r>
    <x v="4"/>
    <x v="3"/>
    <d v="1899-12-30T00:13:10"/>
  </r>
  <r>
    <x v="4"/>
    <x v="3"/>
    <d v="1899-12-30T00:13:11"/>
  </r>
  <r>
    <x v="4"/>
    <x v="3"/>
    <d v="1899-12-30T00:13:19"/>
  </r>
  <r>
    <x v="4"/>
    <x v="3"/>
    <d v="1899-12-30T00:13:43"/>
  </r>
  <r>
    <x v="4"/>
    <x v="3"/>
    <d v="1899-12-30T00:13:46"/>
  </r>
  <r>
    <x v="4"/>
    <x v="3"/>
    <d v="1899-12-30T00:13:48"/>
  </r>
  <r>
    <x v="4"/>
    <x v="3"/>
    <d v="1899-12-30T00:13:49"/>
  </r>
  <r>
    <x v="4"/>
    <x v="3"/>
    <d v="1899-12-30T00:13:58"/>
  </r>
  <r>
    <x v="4"/>
    <x v="3"/>
    <d v="1899-12-30T00:14:00"/>
  </r>
  <r>
    <x v="4"/>
    <x v="3"/>
    <d v="1899-12-30T00:14:02"/>
  </r>
  <r>
    <x v="4"/>
    <x v="3"/>
    <d v="1899-12-30T00:14:03"/>
  </r>
  <r>
    <x v="4"/>
    <x v="3"/>
    <d v="1899-12-30T00:14:04"/>
  </r>
  <r>
    <x v="4"/>
    <x v="3"/>
    <d v="1899-12-30T00:14:04"/>
  </r>
  <r>
    <x v="4"/>
    <x v="3"/>
    <d v="1899-12-30T00:14:19"/>
  </r>
  <r>
    <x v="4"/>
    <x v="3"/>
    <d v="1899-12-30T00:14:21"/>
  </r>
  <r>
    <x v="4"/>
    <x v="3"/>
    <d v="1899-12-30T00:14:24"/>
  </r>
  <r>
    <x v="4"/>
    <x v="3"/>
    <d v="1899-12-30T00:15:51"/>
  </r>
  <r>
    <x v="4"/>
    <x v="3"/>
    <d v="1899-12-30T00:15:51"/>
  </r>
  <r>
    <x v="4"/>
    <x v="3"/>
    <d v="1899-12-30T00:16:00"/>
  </r>
  <r>
    <x v="4"/>
    <x v="3"/>
    <d v="1899-12-30T00:16:00"/>
  </r>
  <r>
    <x v="4"/>
    <x v="3"/>
    <d v="1899-12-30T00:16:00"/>
  </r>
  <r>
    <x v="4"/>
    <x v="3"/>
    <d v="1899-12-30T00:16:01"/>
  </r>
  <r>
    <x v="4"/>
    <x v="3"/>
    <d v="1899-12-30T00:16:01"/>
  </r>
  <r>
    <x v="4"/>
    <x v="3"/>
    <d v="1899-12-30T00:16:18"/>
  </r>
  <r>
    <x v="4"/>
    <x v="3"/>
    <d v="1899-12-30T00:16:19"/>
  </r>
  <r>
    <x v="4"/>
    <x v="3"/>
    <d v="1899-12-30T00:16:19"/>
  </r>
  <r>
    <x v="4"/>
    <x v="3"/>
    <d v="1899-12-30T00:16:19"/>
  </r>
  <r>
    <x v="4"/>
    <x v="3"/>
    <d v="1899-12-30T00:16:31"/>
  </r>
  <r>
    <x v="4"/>
    <x v="3"/>
    <d v="1899-12-30T00:16:59"/>
  </r>
  <r>
    <x v="4"/>
    <x v="3"/>
    <d v="1899-12-30T00:17:03"/>
  </r>
  <r>
    <x v="4"/>
    <x v="3"/>
    <d v="1899-12-30T00:17:03"/>
  </r>
  <r>
    <x v="4"/>
    <x v="3"/>
    <d v="1899-12-30T00:12:34"/>
  </r>
  <r>
    <x v="4"/>
    <x v="3"/>
    <d v="1899-12-30T00:13:05"/>
  </r>
  <r>
    <x v="4"/>
    <x v="3"/>
    <d v="1899-12-30T00:13:06"/>
  </r>
  <r>
    <x v="4"/>
    <x v="3"/>
    <d v="1899-12-30T00:13:19"/>
  </r>
  <r>
    <x v="4"/>
    <x v="3"/>
    <d v="1899-12-30T00:13:33"/>
  </r>
  <r>
    <x v="4"/>
    <x v="3"/>
    <d v="1899-12-30T00:13:34"/>
  </r>
  <r>
    <x v="4"/>
    <x v="3"/>
    <d v="1899-12-30T00:13:39"/>
  </r>
  <r>
    <x v="4"/>
    <x v="3"/>
    <d v="1899-12-30T00:13:40"/>
  </r>
  <r>
    <x v="4"/>
    <x v="3"/>
    <d v="1899-12-30T00:13:40"/>
  </r>
  <r>
    <x v="4"/>
    <x v="3"/>
    <d v="1899-12-30T00:13:43"/>
  </r>
  <r>
    <x v="4"/>
    <x v="3"/>
    <d v="1899-12-30T00:13:53"/>
  </r>
  <r>
    <x v="4"/>
    <x v="3"/>
    <d v="1899-12-30T00:13:55"/>
  </r>
  <r>
    <x v="4"/>
    <x v="3"/>
    <d v="1899-12-30T00:13:58"/>
  </r>
  <r>
    <x v="4"/>
    <x v="3"/>
    <d v="1899-12-30T00:13:59"/>
  </r>
  <r>
    <x v="4"/>
    <x v="3"/>
    <d v="1899-12-30T00:14:01"/>
  </r>
  <r>
    <x v="4"/>
    <x v="3"/>
    <d v="1899-12-30T00:14:14"/>
  </r>
  <r>
    <x v="5"/>
    <x v="3"/>
    <d v="1899-12-30T00:14:16"/>
  </r>
  <r>
    <x v="5"/>
    <x v="3"/>
    <d v="1899-12-30T00:14:17"/>
  </r>
  <r>
    <x v="5"/>
    <x v="3"/>
    <d v="1899-12-30T00:15:21"/>
  </r>
  <r>
    <x v="5"/>
    <x v="3"/>
    <d v="1899-12-30T00:15:24"/>
  </r>
  <r>
    <x v="5"/>
    <x v="3"/>
    <d v="1899-12-30T00:15:24"/>
  </r>
  <r>
    <x v="5"/>
    <x v="3"/>
    <d v="1899-12-30T00:15:24"/>
  </r>
  <r>
    <x v="5"/>
    <x v="3"/>
    <d v="1899-12-30T00:15:24"/>
  </r>
  <r>
    <x v="5"/>
    <x v="3"/>
    <d v="1899-12-30T00:15:25"/>
  </r>
  <r>
    <x v="5"/>
    <x v="3"/>
    <d v="1899-12-30T00:22:22"/>
  </r>
  <r>
    <x v="5"/>
    <x v="3"/>
    <d v="1899-12-30T00:22:26"/>
  </r>
  <r>
    <x v="5"/>
    <x v="3"/>
    <d v="1899-12-30T00:22:27"/>
  </r>
  <r>
    <x v="5"/>
    <x v="3"/>
    <d v="1899-12-30T00:22:31"/>
  </r>
  <r>
    <x v="5"/>
    <x v="3"/>
    <d v="1899-12-30T00:22:31"/>
  </r>
  <r>
    <x v="5"/>
    <x v="3"/>
    <d v="1899-12-30T00:22:32"/>
  </r>
  <r>
    <x v="5"/>
    <x v="3"/>
    <d v="1899-12-30T00:22:32"/>
  </r>
  <r>
    <x v="5"/>
    <x v="3"/>
    <d v="1899-12-30T00:22:32"/>
  </r>
  <r>
    <x v="5"/>
    <x v="3"/>
    <d v="1899-12-30T00:22:33"/>
  </r>
  <r>
    <x v="5"/>
    <x v="3"/>
    <d v="1899-12-30T00:22:35"/>
  </r>
  <r>
    <x v="5"/>
    <x v="3"/>
    <d v="1899-12-30T00:22:35"/>
  </r>
  <r>
    <x v="5"/>
    <x v="3"/>
    <d v="1899-12-30T00:22:36"/>
  </r>
  <r>
    <x v="5"/>
    <x v="3"/>
    <d v="1899-12-30T00:22:36"/>
  </r>
  <r>
    <x v="5"/>
    <x v="3"/>
    <d v="1899-12-30T00:22:38"/>
  </r>
  <r>
    <x v="5"/>
    <x v="3"/>
    <d v="1899-12-30T00:22:38"/>
  </r>
  <r>
    <x v="5"/>
    <x v="3"/>
    <d v="1899-12-30T00:22:39"/>
  </r>
  <r>
    <x v="5"/>
    <x v="3"/>
    <d v="1899-12-30T00:22:39"/>
  </r>
  <r>
    <x v="5"/>
    <x v="3"/>
    <d v="1899-12-30T00:22:40"/>
  </r>
  <r>
    <x v="5"/>
    <x v="3"/>
    <d v="1899-12-30T00:22:40"/>
  </r>
  <r>
    <x v="5"/>
    <x v="3"/>
    <d v="1899-12-30T00:22:39"/>
  </r>
  <r>
    <x v="5"/>
    <x v="3"/>
    <d v="1899-12-30T00:22:40"/>
  </r>
  <r>
    <x v="5"/>
    <x v="3"/>
    <d v="1899-12-30T00:22:42"/>
  </r>
  <r>
    <x v="5"/>
    <x v="4"/>
    <d v="1899-12-30T00:13:58"/>
  </r>
  <r>
    <x v="5"/>
    <x v="4"/>
    <d v="1899-12-30T00:14:03"/>
  </r>
  <r>
    <x v="5"/>
    <x v="4"/>
    <d v="1899-12-30T00:14:21"/>
  </r>
  <r>
    <x v="5"/>
    <x v="4"/>
    <d v="1899-12-30T00:14:26"/>
  </r>
  <r>
    <x v="5"/>
    <x v="4"/>
    <d v="1899-12-30T00:14:56"/>
  </r>
  <r>
    <x v="5"/>
    <x v="4"/>
    <d v="1899-12-30T00:17:04"/>
  </r>
  <r>
    <x v="5"/>
    <x v="4"/>
    <d v="1899-12-30T00:17:04"/>
  </r>
  <r>
    <x v="5"/>
    <x v="4"/>
    <d v="1899-12-30T00:17:09"/>
  </r>
  <r>
    <x v="5"/>
    <x v="4"/>
    <d v="1899-12-30T00:17:10"/>
  </r>
  <r>
    <x v="5"/>
    <x v="4"/>
    <d v="1899-12-30T00:17:14"/>
  </r>
  <r>
    <x v="5"/>
    <x v="4"/>
    <d v="1899-12-30T00:17:20"/>
  </r>
  <r>
    <x v="5"/>
    <x v="4"/>
    <d v="1899-12-30T00:17:35"/>
  </r>
  <r>
    <x v="5"/>
    <x v="4"/>
    <d v="1899-12-30T00:17:36"/>
  </r>
  <r>
    <x v="5"/>
    <x v="4"/>
    <d v="1899-12-30T00:17:37"/>
  </r>
  <r>
    <x v="5"/>
    <x v="4"/>
    <d v="1899-12-30T00:17:37"/>
  </r>
  <r>
    <x v="5"/>
    <x v="4"/>
    <d v="1899-12-30T00:17:37"/>
  </r>
  <r>
    <x v="5"/>
    <x v="4"/>
    <d v="1899-12-30T00:17:37"/>
  </r>
  <r>
    <x v="5"/>
    <x v="4"/>
    <d v="1899-12-30T00:17:38"/>
  </r>
  <r>
    <x v="5"/>
    <x v="4"/>
    <d v="1899-12-30T00:17:39"/>
  </r>
  <r>
    <x v="5"/>
    <x v="4"/>
    <d v="1899-12-30T00:17:42"/>
  </r>
  <r>
    <x v="5"/>
    <x v="4"/>
    <d v="1899-12-30T00:17:51"/>
  </r>
  <r>
    <x v="5"/>
    <x v="4"/>
    <d v="1899-12-30T00:17:52"/>
  </r>
  <r>
    <x v="5"/>
    <x v="4"/>
    <d v="1899-12-30T00:17:54"/>
  </r>
  <r>
    <x v="5"/>
    <x v="4"/>
    <d v="1899-12-30T00:17:56"/>
  </r>
  <r>
    <x v="5"/>
    <x v="4"/>
    <d v="1899-12-30T00:17:59"/>
  </r>
  <r>
    <x v="5"/>
    <x v="4"/>
    <d v="1899-12-30T00:17:59"/>
  </r>
  <r>
    <x v="5"/>
    <x v="4"/>
    <d v="1899-12-30T00:18:00"/>
  </r>
  <r>
    <x v="5"/>
    <x v="4"/>
    <d v="1899-12-30T00:18:00"/>
  </r>
  <r>
    <x v="5"/>
    <x v="4"/>
    <d v="1899-12-30T00:18:00"/>
  </r>
  <r>
    <x v="5"/>
    <x v="4"/>
    <d v="1899-12-30T00:18:01"/>
  </r>
  <r>
    <x v="5"/>
    <x v="4"/>
    <d v="1899-12-30T00:18:03"/>
  </r>
  <r>
    <x v="5"/>
    <x v="4"/>
    <d v="1899-12-30T00:18:04"/>
  </r>
  <r>
    <x v="5"/>
    <x v="5"/>
    <d v="1899-12-30T00:14:31"/>
  </r>
  <r>
    <x v="5"/>
    <x v="5"/>
    <d v="1899-12-30T00:14:32"/>
  </r>
  <r>
    <x v="5"/>
    <x v="5"/>
    <d v="1899-12-30T00:16:47"/>
  </r>
  <r>
    <x v="5"/>
    <x v="5"/>
    <d v="1899-12-30T00:16:47"/>
  </r>
  <r>
    <x v="5"/>
    <x v="5"/>
    <d v="1899-12-30T00:17:05"/>
  </r>
  <r>
    <x v="5"/>
    <x v="5"/>
    <d v="1899-12-30T00:17:05"/>
  </r>
  <r>
    <x v="5"/>
    <x v="5"/>
    <d v="1899-12-30T00:17:06"/>
  </r>
  <r>
    <x v="5"/>
    <x v="5"/>
    <d v="1899-12-30T00:17:07"/>
  </r>
  <r>
    <x v="5"/>
    <x v="5"/>
    <d v="1899-12-30T00:17:08"/>
  </r>
  <r>
    <x v="5"/>
    <x v="5"/>
    <d v="1899-12-30T00:17:09"/>
  </r>
  <r>
    <x v="5"/>
    <x v="5"/>
    <d v="1899-12-30T00:17:10"/>
  </r>
  <r>
    <x v="5"/>
    <x v="5"/>
    <d v="1899-12-30T00:17:10"/>
  </r>
  <r>
    <x v="5"/>
    <x v="5"/>
    <d v="1899-12-30T00:17:10"/>
  </r>
  <r>
    <x v="5"/>
    <x v="5"/>
    <d v="1899-12-30T00:17:10"/>
  </r>
  <r>
    <x v="5"/>
    <x v="5"/>
    <d v="1899-12-30T00:17:10"/>
  </r>
  <r>
    <x v="5"/>
    <x v="5"/>
    <d v="1899-12-30T00:17:10"/>
  </r>
  <r>
    <x v="5"/>
    <x v="5"/>
    <d v="1899-12-30T00:17:10"/>
  </r>
  <r>
    <x v="5"/>
    <x v="5"/>
    <d v="1899-12-30T00:17:10"/>
  </r>
  <r>
    <x v="5"/>
    <x v="5"/>
    <d v="1899-12-30T00:17:11"/>
  </r>
  <r>
    <x v="5"/>
    <x v="5"/>
    <d v="1899-12-30T00:17:10"/>
  </r>
  <r>
    <x v="5"/>
    <x v="5"/>
    <d v="1899-12-30T00:17:10"/>
  </r>
  <r>
    <x v="5"/>
    <x v="5"/>
    <d v="1899-12-30T00:17:11"/>
  </r>
  <r>
    <x v="5"/>
    <x v="5"/>
    <d v="1899-12-30T00:17:10"/>
  </r>
  <r>
    <x v="5"/>
    <x v="5"/>
    <d v="1899-12-30T00:17:11"/>
  </r>
  <r>
    <x v="5"/>
    <x v="5"/>
    <d v="1899-12-30T00:17:11"/>
  </r>
  <r>
    <x v="5"/>
    <x v="5"/>
    <d v="1899-12-30T00:17:12"/>
  </r>
  <r>
    <x v="5"/>
    <x v="5"/>
    <d v="1899-12-30T00:17:11"/>
  </r>
  <r>
    <x v="5"/>
    <x v="5"/>
    <d v="1899-12-30T00:17:12"/>
  </r>
  <r>
    <x v="5"/>
    <x v="5"/>
    <d v="1899-12-30T00:17:12"/>
  </r>
  <r>
    <x v="5"/>
    <x v="5"/>
    <d v="1899-12-30T00:17:12"/>
  </r>
  <r>
    <x v="5"/>
    <x v="5"/>
    <d v="1899-12-30T00:17:12"/>
  </r>
  <r>
    <x v="5"/>
    <x v="5"/>
    <d v="1899-12-30T00:17:12"/>
  </r>
  <r>
    <x v="5"/>
    <x v="6"/>
    <d v="1899-12-30T00:14:55"/>
  </r>
  <r>
    <x v="5"/>
    <x v="6"/>
    <d v="1899-12-30T00:16:21"/>
  </r>
  <r>
    <x v="5"/>
    <x v="6"/>
    <d v="1899-12-30T00:16:23"/>
  </r>
  <r>
    <x v="5"/>
    <x v="6"/>
    <d v="1899-12-30T00:16:23"/>
  </r>
  <r>
    <x v="5"/>
    <x v="6"/>
    <d v="1899-12-30T00:16:24"/>
  </r>
  <r>
    <x v="5"/>
    <x v="6"/>
    <d v="1899-12-30T00:16:24"/>
  </r>
  <r>
    <x v="5"/>
    <x v="6"/>
    <d v="1899-12-30T00:16:25"/>
  </r>
  <r>
    <x v="5"/>
    <x v="6"/>
    <d v="1899-12-30T00:16:25"/>
  </r>
  <r>
    <x v="5"/>
    <x v="6"/>
    <d v="1899-12-30T00:16:24"/>
  </r>
  <r>
    <x v="5"/>
    <x v="6"/>
    <d v="1899-12-30T00:16:27"/>
  </r>
  <r>
    <x v="5"/>
    <x v="6"/>
    <d v="1899-12-30T00:16:28"/>
  </r>
  <r>
    <x v="5"/>
    <x v="6"/>
    <d v="1899-12-30T00:16:29"/>
  </r>
  <r>
    <x v="5"/>
    <x v="6"/>
    <d v="1899-12-30T00:16:41"/>
  </r>
  <r>
    <x v="5"/>
    <x v="6"/>
    <d v="1899-12-30T00:16:43"/>
  </r>
  <r>
    <x v="5"/>
    <x v="6"/>
    <d v="1899-12-30T00:16:44"/>
  </r>
  <r>
    <x v="5"/>
    <x v="6"/>
    <d v="1899-12-30T00:16:44"/>
  </r>
  <r>
    <x v="5"/>
    <x v="6"/>
    <d v="1899-12-30T00:16:46"/>
  </r>
  <r>
    <x v="5"/>
    <x v="6"/>
    <d v="1899-12-30T00:16:46"/>
  </r>
  <r>
    <x v="5"/>
    <x v="6"/>
    <d v="1899-12-30T00:16:47"/>
  </r>
  <r>
    <x v="5"/>
    <x v="6"/>
    <d v="1899-12-30T00:16:48"/>
  </r>
  <r>
    <x v="5"/>
    <x v="6"/>
    <d v="1899-12-30T00:16:48"/>
  </r>
  <r>
    <x v="5"/>
    <x v="6"/>
    <d v="1899-12-30T00:16:48"/>
  </r>
  <r>
    <x v="5"/>
    <x v="6"/>
    <d v="1899-12-30T00:16:49"/>
  </r>
  <r>
    <x v="5"/>
    <x v="6"/>
    <d v="1899-12-30T00:16:49"/>
  </r>
  <r>
    <x v="5"/>
    <x v="6"/>
    <d v="1899-12-30T00:16:48"/>
  </r>
  <r>
    <x v="5"/>
    <x v="6"/>
    <d v="1899-12-30T00:16:48"/>
  </r>
  <r>
    <x v="5"/>
    <x v="6"/>
    <d v="1899-12-30T00:16:49"/>
  </r>
  <r>
    <x v="5"/>
    <x v="6"/>
    <d v="1899-12-30T00:16:49"/>
  </r>
  <r>
    <x v="5"/>
    <x v="6"/>
    <d v="1899-12-30T00:16:49"/>
  </r>
  <r>
    <x v="5"/>
    <x v="6"/>
    <d v="1899-12-30T00:16:50"/>
  </r>
  <r>
    <x v="5"/>
    <x v="6"/>
    <d v="1899-12-30T00:16:50"/>
  </r>
  <r>
    <x v="5"/>
    <x v="6"/>
    <d v="1899-12-30T00:16:50"/>
  </r>
  <r>
    <x v="6"/>
    <x v="7"/>
    <d v="1899-12-30T00:13:02"/>
  </r>
  <r>
    <x v="6"/>
    <x v="7"/>
    <d v="1899-12-30T00:17:02"/>
  </r>
  <r>
    <x v="6"/>
    <x v="7"/>
    <d v="1899-12-30T00:17:03"/>
  </r>
  <r>
    <x v="6"/>
    <x v="7"/>
    <d v="1899-12-30T00:17:03"/>
  </r>
  <r>
    <x v="6"/>
    <x v="7"/>
    <d v="1899-12-30T00:20:58"/>
  </r>
  <r>
    <x v="6"/>
    <x v="7"/>
    <d v="1899-12-30T00:21:00"/>
  </r>
  <r>
    <x v="6"/>
    <x v="7"/>
    <d v="1899-12-30T00:21:11"/>
  </r>
  <r>
    <x v="6"/>
    <x v="7"/>
    <d v="1899-12-30T00:21:16"/>
  </r>
  <r>
    <x v="6"/>
    <x v="7"/>
    <d v="1899-12-30T00:21:31"/>
  </r>
  <r>
    <x v="6"/>
    <x v="7"/>
    <d v="1899-12-30T00:21:35"/>
  </r>
  <r>
    <x v="6"/>
    <x v="7"/>
    <d v="1899-12-30T00:22:17"/>
  </r>
  <r>
    <x v="6"/>
    <x v="7"/>
    <d v="1899-12-30T00:22:18"/>
  </r>
  <r>
    <x v="6"/>
    <x v="7"/>
    <d v="1899-12-30T00:22:47"/>
  </r>
  <r>
    <x v="6"/>
    <x v="7"/>
    <d v="1899-12-30T00:22:47"/>
  </r>
  <r>
    <x v="6"/>
    <x v="7"/>
    <d v="1899-12-30T00:22:48"/>
  </r>
  <r>
    <x v="6"/>
    <x v="7"/>
    <d v="1899-12-30T00:22:52"/>
  </r>
  <r>
    <x v="6"/>
    <x v="7"/>
    <d v="1899-12-30T00:22:52"/>
  </r>
  <r>
    <x v="6"/>
    <x v="7"/>
    <d v="1899-12-30T00:22:52"/>
  </r>
  <r>
    <x v="6"/>
    <x v="7"/>
    <d v="1899-12-30T00:22:53"/>
  </r>
  <r>
    <x v="6"/>
    <x v="7"/>
    <d v="1899-12-30T00:22:54"/>
  </r>
  <r>
    <x v="6"/>
    <x v="7"/>
    <d v="1899-12-30T00:22:53"/>
  </r>
  <r>
    <x v="6"/>
    <x v="7"/>
    <d v="1899-12-30T00:22:54"/>
  </r>
  <r>
    <x v="6"/>
    <x v="7"/>
    <d v="1899-12-30T00:22:54"/>
  </r>
  <r>
    <x v="6"/>
    <x v="7"/>
    <d v="1899-12-30T00:22:54"/>
  </r>
  <r>
    <x v="6"/>
    <x v="7"/>
    <d v="1899-12-30T00:22:54"/>
  </r>
  <r>
    <x v="6"/>
    <x v="7"/>
    <d v="1899-12-30T00:22:55"/>
  </r>
  <r>
    <x v="6"/>
    <x v="7"/>
    <d v="1899-12-30T00:22:54"/>
  </r>
  <r>
    <x v="6"/>
    <x v="7"/>
    <d v="1899-12-30T00:22:55"/>
  </r>
  <r>
    <x v="6"/>
    <x v="7"/>
    <d v="1899-12-30T00:22:55"/>
  </r>
  <r>
    <x v="6"/>
    <x v="7"/>
    <d v="1899-12-30T00:22:55"/>
  </r>
  <r>
    <x v="6"/>
    <x v="7"/>
    <d v="1899-12-30T00:22:55"/>
  </r>
  <r>
    <x v="6"/>
    <x v="7"/>
    <d v="1899-12-30T00:22:55"/>
  </r>
  <r>
    <x v="6"/>
    <x v="7"/>
    <d v="1899-12-30T00:22:55"/>
  </r>
  <r>
    <x v="6"/>
    <x v="7"/>
    <d v="1899-12-30T00:22:55"/>
  </r>
  <r>
    <x v="6"/>
    <x v="7"/>
    <d v="1899-12-30T00:22:55"/>
  </r>
  <r>
    <x v="6"/>
    <x v="7"/>
    <d v="1899-12-30T00:22:56"/>
  </r>
  <r>
    <x v="6"/>
    <x v="7"/>
    <d v="1899-12-30T00:22:56"/>
  </r>
  <r>
    <x v="6"/>
    <x v="7"/>
    <d v="1899-12-30T00:22:56"/>
  </r>
  <r>
    <x v="6"/>
    <x v="7"/>
    <d v="1899-12-30T00:22:56"/>
  </r>
  <r>
    <x v="6"/>
    <x v="7"/>
    <d v="1899-12-30T00:22:57"/>
  </r>
  <r>
    <x v="6"/>
    <x v="7"/>
    <d v="1899-12-30T00:22:57"/>
  </r>
  <r>
    <x v="6"/>
    <x v="7"/>
    <d v="1899-12-30T00:22:57"/>
  </r>
  <r>
    <x v="6"/>
    <x v="7"/>
    <d v="1899-12-30T00:22:57"/>
  </r>
  <r>
    <x v="6"/>
    <x v="7"/>
    <d v="1899-12-30T00:22:57"/>
  </r>
  <r>
    <x v="6"/>
    <x v="7"/>
    <d v="1899-12-30T00:22:57"/>
  </r>
  <r>
    <x v="6"/>
    <x v="7"/>
    <d v="1899-12-30T00:22:58"/>
  </r>
  <r>
    <x v="6"/>
    <x v="7"/>
    <d v="1899-12-30T00:22:58"/>
  </r>
  <r>
    <x v="6"/>
    <x v="7"/>
    <d v="1899-12-30T00:22:58"/>
  </r>
  <r>
    <x v="6"/>
    <x v="7"/>
    <d v="1899-12-30T00:22:58"/>
  </r>
  <r>
    <x v="6"/>
    <x v="7"/>
    <d v="1899-12-30T00:22:58"/>
  </r>
  <r>
    <x v="6"/>
    <x v="7"/>
    <d v="1899-12-30T00:22:58"/>
  </r>
  <r>
    <x v="6"/>
    <x v="7"/>
    <d v="1899-12-30T00:22:58"/>
  </r>
  <r>
    <x v="6"/>
    <x v="7"/>
    <d v="1899-12-30T00:22:59"/>
  </r>
  <r>
    <x v="6"/>
    <x v="7"/>
    <d v="1899-12-30T00:22:59"/>
  </r>
  <r>
    <x v="6"/>
    <x v="7"/>
    <d v="1899-12-30T00:22:59"/>
  </r>
  <r>
    <x v="6"/>
    <x v="7"/>
    <d v="1899-12-30T00:23:00"/>
  </r>
  <r>
    <x v="6"/>
    <x v="7"/>
    <d v="1899-12-30T00:23:01"/>
  </r>
  <r>
    <x v="6"/>
    <x v="7"/>
    <d v="1899-12-30T00:23:01"/>
  </r>
  <r>
    <x v="6"/>
    <x v="7"/>
    <d v="1899-12-30T00:23:01"/>
  </r>
  <r>
    <x v="6"/>
    <x v="7"/>
    <d v="1899-12-30T00:23:01"/>
  </r>
  <r>
    <x v="6"/>
    <x v="7"/>
    <d v="1899-12-30T00:23:01"/>
  </r>
  <r>
    <x v="6"/>
    <x v="7"/>
    <d v="1899-12-30T00:23:02"/>
  </r>
  <r>
    <x v="6"/>
    <x v="7"/>
    <d v="1899-12-30T00:23:02"/>
  </r>
  <r>
    <x v="6"/>
    <x v="7"/>
    <d v="1899-12-30T00:23:02"/>
  </r>
  <r>
    <x v="6"/>
    <x v="7"/>
    <d v="1899-12-30T00:16:47"/>
  </r>
  <r>
    <x v="6"/>
    <x v="7"/>
    <d v="1899-12-30T00:17:48"/>
  </r>
  <r>
    <x v="6"/>
    <x v="7"/>
    <d v="1899-12-30T00:17:48"/>
  </r>
  <r>
    <x v="6"/>
    <x v="7"/>
    <d v="1899-12-30T00:17:49"/>
  </r>
  <r>
    <x v="6"/>
    <x v="7"/>
    <d v="1899-12-30T00:24:15"/>
  </r>
  <r>
    <x v="6"/>
    <x v="7"/>
    <d v="1899-12-30T00:24:15"/>
  </r>
  <r>
    <x v="6"/>
    <x v="7"/>
    <d v="1899-12-30T00:24:16"/>
  </r>
  <r>
    <x v="6"/>
    <x v="7"/>
    <d v="1899-12-30T00:24:17"/>
  </r>
  <r>
    <x v="6"/>
    <x v="7"/>
    <d v="1899-12-30T00:24:18"/>
  </r>
  <r>
    <x v="6"/>
    <x v="7"/>
    <d v="1899-12-30T00:24:18"/>
  </r>
  <r>
    <x v="6"/>
    <x v="7"/>
    <d v="1899-12-30T00:24:19"/>
  </r>
  <r>
    <x v="6"/>
    <x v="7"/>
    <d v="1899-12-30T00:24:19"/>
  </r>
  <r>
    <x v="6"/>
    <x v="7"/>
    <d v="1899-12-30T00:24:19"/>
  </r>
  <r>
    <x v="6"/>
    <x v="7"/>
    <d v="1899-12-30T00:24:19"/>
  </r>
  <r>
    <x v="6"/>
    <x v="7"/>
    <d v="1899-12-30T00:24:19"/>
  </r>
  <r>
    <x v="6"/>
    <x v="7"/>
    <d v="1899-12-30T00:24:19"/>
  </r>
  <r>
    <x v="6"/>
    <x v="7"/>
    <d v="1899-12-30T00:24:19"/>
  </r>
  <r>
    <x v="6"/>
    <x v="7"/>
    <d v="1899-12-30T00:24:19"/>
  </r>
  <r>
    <x v="6"/>
    <x v="7"/>
    <d v="1899-12-30T00:24:19"/>
  </r>
  <r>
    <x v="6"/>
    <x v="7"/>
    <d v="1899-12-30T00:24:19"/>
  </r>
  <r>
    <x v="6"/>
    <x v="7"/>
    <d v="1899-12-30T00:24:19"/>
  </r>
  <r>
    <x v="6"/>
    <x v="7"/>
    <d v="1899-12-30T00:24:20"/>
  </r>
  <r>
    <x v="6"/>
    <x v="7"/>
    <d v="1899-12-30T00:24:20"/>
  </r>
  <r>
    <x v="6"/>
    <x v="7"/>
    <d v="1899-12-30T00:24:20"/>
  </r>
  <r>
    <x v="6"/>
    <x v="7"/>
    <d v="1899-12-30T00:24:20"/>
  </r>
  <r>
    <x v="6"/>
    <x v="7"/>
    <d v="1899-12-30T00:24:20"/>
  </r>
  <r>
    <x v="6"/>
    <x v="7"/>
    <d v="1899-12-30T00:24:20"/>
  </r>
  <r>
    <x v="6"/>
    <x v="7"/>
    <d v="1899-12-30T00:24:20"/>
  </r>
  <r>
    <x v="6"/>
    <x v="7"/>
    <d v="1899-12-30T00:24:21"/>
  </r>
  <r>
    <x v="6"/>
    <x v="7"/>
    <d v="1899-12-30T00:24:21"/>
  </r>
  <r>
    <x v="6"/>
    <x v="7"/>
    <d v="1899-12-30T00:24:21"/>
  </r>
  <r>
    <x v="6"/>
    <x v="7"/>
    <d v="1899-12-30T00:24:21"/>
  </r>
  <r>
    <x v="6"/>
    <x v="7"/>
    <d v="1899-12-30T00:24:21"/>
  </r>
  <r>
    <x v="6"/>
    <x v="7"/>
    <d v="1899-12-30T00:24:21"/>
  </r>
  <r>
    <x v="6"/>
    <x v="7"/>
    <d v="1899-12-30T00:24:21"/>
  </r>
  <r>
    <x v="6"/>
    <x v="7"/>
    <d v="1899-12-30T00:24:21"/>
  </r>
  <r>
    <x v="6"/>
    <x v="7"/>
    <d v="1899-12-30T00:24:21"/>
  </r>
  <r>
    <x v="6"/>
    <x v="7"/>
    <d v="1899-12-30T00:24:21"/>
  </r>
  <r>
    <x v="6"/>
    <x v="7"/>
    <d v="1899-12-30T00:24:21"/>
  </r>
  <r>
    <x v="6"/>
    <x v="7"/>
    <d v="1899-12-30T00:24:22"/>
  </r>
  <r>
    <x v="6"/>
    <x v="7"/>
    <d v="1899-12-30T00:24:22"/>
  </r>
  <r>
    <x v="6"/>
    <x v="7"/>
    <d v="1899-12-30T00:24:22"/>
  </r>
  <r>
    <x v="6"/>
    <x v="7"/>
    <d v="1899-12-30T00:24:22"/>
  </r>
  <r>
    <x v="6"/>
    <x v="7"/>
    <d v="1899-12-30T00:24:22"/>
  </r>
  <r>
    <x v="6"/>
    <x v="7"/>
    <d v="1899-12-30T00:24:22"/>
  </r>
  <r>
    <x v="6"/>
    <x v="7"/>
    <d v="1899-12-30T00:24:22"/>
  </r>
  <r>
    <x v="6"/>
    <x v="7"/>
    <d v="1899-12-30T00:24:22"/>
  </r>
  <r>
    <x v="6"/>
    <x v="7"/>
    <d v="1899-12-30T00:24:22"/>
  </r>
  <r>
    <x v="6"/>
    <x v="7"/>
    <d v="1899-12-30T00:24:22"/>
  </r>
  <r>
    <x v="6"/>
    <x v="7"/>
    <d v="1899-12-30T00:24:22"/>
  </r>
  <r>
    <x v="6"/>
    <x v="7"/>
    <d v="1899-12-30T00:24:22"/>
  </r>
  <r>
    <x v="6"/>
    <x v="7"/>
    <d v="1899-12-30T00:24:22"/>
  </r>
  <r>
    <x v="6"/>
    <x v="7"/>
    <d v="1899-12-30T00:24:22"/>
  </r>
  <r>
    <x v="6"/>
    <x v="7"/>
    <d v="1899-12-30T00:24:22"/>
  </r>
  <r>
    <x v="6"/>
    <x v="7"/>
    <d v="1899-12-30T00:24:22"/>
  </r>
  <r>
    <x v="6"/>
    <x v="7"/>
    <d v="1899-12-30T00:24:23"/>
  </r>
  <r>
    <x v="6"/>
    <x v="7"/>
    <d v="1899-12-30T00:24:23"/>
  </r>
  <r>
    <x v="6"/>
    <x v="7"/>
    <d v="1899-12-30T00:24:23"/>
  </r>
  <r>
    <x v="6"/>
    <x v="7"/>
    <d v="1899-12-30T00:24:23"/>
  </r>
  <r>
    <x v="6"/>
    <x v="7"/>
    <d v="1899-12-30T00:24:23"/>
  </r>
  <r>
    <x v="6"/>
    <x v="7"/>
    <d v="1899-12-30T00:24:23"/>
  </r>
  <r>
    <x v="6"/>
    <x v="7"/>
    <d v="1899-12-30T00:24:22"/>
  </r>
  <r>
    <x v="6"/>
    <x v="7"/>
    <d v="1899-12-30T00:24:23"/>
  </r>
  <r>
    <x v="6"/>
    <x v="7"/>
    <d v="1899-12-30T00:24:23"/>
  </r>
  <r>
    <x v="6"/>
    <x v="7"/>
    <d v="1899-12-30T00:14:46"/>
  </r>
  <r>
    <x v="6"/>
    <x v="7"/>
    <d v="1899-12-30T00:16:30"/>
  </r>
  <r>
    <x v="6"/>
    <x v="7"/>
    <d v="1899-12-30T00:16:31"/>
  </r>
  <r>
    <x v="6"/>
    <x v="7"/>
    <d v="1899-12-30T00:16:31"/>
  </r>
  <r>
    <x v="6"/>
    <x v="7"/>
    <d v="1899-12-30T00:20:44"/>
  </r>
  <r>
    <x v="6"/>
    <x v="7"/>
    <d v="1899-12-30T00:21:14"/>
  </r>
  <r>
    <x v="6"/>
    <x v="7"/>
    <d v="1899-12-30T00:21:20"/>
  </r>
  <r>
    <x v="6"/>
    <x v="7"/>
    <d v="1899-12-30T00:21:37"/>
  </r>
  <r>
    <x v="6"/>
    <x v="7"/>
    <d v="1899-12-30T00:21:38"/>
  </r>
  <r>
    <x v="6"/>
    <x v="7"/>
    <d v="1899-12-30T00:21:41"/>
  </r>
  <r>
    <x v="6"/>
    <x v="7"/>
    <d v="1899-12-30T00:21:41"/>
  </r>
  <r>
    <x v="6"/>
    <x v="7"/>
    <d v="1899-12-30T00:21:44"/>
  </r>
  <r>
    <x v="6"/>
    <x v="7"/>
    <d v="1899-12-30T00:21:48"/>
  </r>
  <r>
    <x v="6"/>
    <x v="7"/>
    <d v="1899-12-30T00:21:47"/>
  </r>
  <r>
    <x v="6"/>
    <x v="7"/>
    <d v="1899-12-30T00:21:54"/>
  </r>
  <r>
    <x v="6"/>
    <x v="7"/>
    <d v="1899-12-30T00:21:55"/>
  </r>
  <r>
    <x v="6"/>
    <x v="7"/>
    <d v="1899-12-30T00:21:55"/>
  </r>
  <r>
    <x v="6"/>
    <x v="7"/>
    <d v="1899-12-30T00:21:56"/>
  </r>
  <r>
    <x v="6"/>
    <x v="7"/>
    <d v="1899-12-30T00:21:56"/>
  </r>
  <r>
    <x v="6"/>
    <x v="7"/>
    <d v="1899-12-30T00:21:57"/>
  </r>
  <r>
    <x v="6"/>
    <x v="7"/>
    <d v="1899-12-30T00:21:57"/>
  </r>
  <r>
    <x v="6"/>
    <x v="7"/>
    <d v="1899-12-30T00:21:58"/>
  </r>
  <r>
    <x v="6"/>
    <x v="7"/>
    <d v="1899-12-30T00:21:58"/>
  </r>
  <r>
    <x v="6"/>
    <x v="7"/>
    <d v="1899-12-30T00:21:59"/>
  </r>
  <r>
    <x v="6"/>
    <x v="7"/>
    <d v="1899-12-30T00:21:59"/>
  </r>
  <r>
    <x v="6"/>
    <x v="7"/>
    <d v="1899-12-30T00:21:59"/>
  </r>
  <r>
    <x v="6"/>
    <x v="7"/>
    <d v="1899-12-30T00:22:00"/>
  </r>
  <r>
    <x v="6"/>
    <x v="7"/>
    <d v="1899-12-30T00:22:00"/>
  </r>
  <r>
    <x v="6"/>
    <x v="7"/>
    <d v="1899-12-30T00:22:00"/>
  </r>
  <r>
    <x v="6"/>
    <x v="7"/>
    <d v="1899-12-30T00:22:01"/>
  </r>
  <r>
    <x v="6"/>
    <x v="7"/>
    <d v="1899-12-30T00:22:02"/>
  </r>
  <r>
    <x v="6"/>
    <x v="7"/>
    <d v="1899-12-30T00:22:03"/>
  </r>
  <r>
    <x v="6"/>
    <x v="7"/>
    <d v="1899-12-30T00:22:07"/>
  </r>
  <r>
    <x v="6"/>
    <x v="7"/>
    <d v="1899-12-30T00:22:06"/>
  </r>
  <r>
    <x v="6"/>
    <x v="7"/>
    <d v="1899-12-30T00:22:07"/>
  </r>
  <r>
    <x v="6"/>
    <x v="7"/>
    <d v="1899-12-30T00:22:09"/>
  </r>
  <r>
    <x v="6"/>
    <x v="7"/>
    <d v="1899-12-30T00:22:09"/>
  </r>
  <r>
    <x v="6"/>
    <x v="7"/>
    <d v="1899-12-30T00:22:10"/>
  </r>
  <r>
    <x v="6"/>
    <x v="7"/>
    <d v="1899-12-30T00:22:10"/>
  </r>
  <r>
    <x v="6"/>
    <x v="7"/>
    <d v="1899-12-30T00:22:10"/>
  </r>
  <r>
    <x v="6"/>
    <x v="7"/>
    <d v="1899-12-30T00:22:10"/>
  </r>
  <r>
    <x v="6"/>
    <x v="7"/>
    <d v="1899-12-30T00:22:10"/>
  </r>
  <r>
    <x v="6"/>
    <x v="7"/>
    <d v="1899-12-30T00:22:13"/>
  </r>
  <r>
    <x v="6"/>
    <x v="7"/>
    <d v="1899-12-30T00:22:16"/>
  </r>
  <r>
    <x v="6"/>
    <x v="7"/>
    <d v="1899-12-30T00:22:16"/>
  </r>
  <r>
    <x v="6"/>
    <x v="7"/>
    <d v="1899-12-30T00:22:17"/>
  </r>
  <r>
    <x v="6"/>
    <x v="7"/>
    <d v="1899-12-30T00:22:17"/>
  </r>
  <r>
    <x v="6"/>
    <x v="7"/>
    <d v="1899-12-30T00:22:18"/>
  </r>
  <r>
    <x v="6"/>
    <x v="7"/>
    <d v="1899-12-30T00:22:18"/>
  </r>
  <r>
    <x v="6"/>
    <x v="7"/>
    <d v="1899-12-30T00:22:19"/>
  </r>
  <r>
    <x v="6"/>
    <x v="7"/>
    <d v="1899-12-30T00:22:20"/>
  </r>
  <r>
    <x v="6"/>
    <x v="7"/>
    <d v="1899-12-30T00:22:20"/>
  </r>
  <r>
    <x v="6"/>
    <x v="7"/>
    <d v="1899-12-30T00:22:20"/>
  </r>
  <r>
    <x v="6"/>
    <x v="7"/>
    <d v="1899-12-30T00:22:21"/>
  </r>
  <r>
    <x v="6"/>
    <x v="7"/>
    <d v="1899-12-30T00:22:21"/>
  </r>
  <r>
    <x v="6"/>
    <x v="7"/>
    <d v="1899-12-30T00:22:21"/>
  </r>
  <r>
    <x v="6"/>
    <x v="7"/>
    <d v="1899-12-30T00:22:22"/>
  </r>
  <r>
    <x v="6"/>
    <x v="7"/>
    <d v="1899-12-30T00:22:22"/>
  </r>
  <r>
    <x v="6"/>
    <x v="7"/>
    <d v="1899-12-30T00:22:22"/>
  </r>
  <r>
    <x v="6"/>
    <x v="7"/>
    <d v="1899-12-30T00:22:23"/>
  </r>
  <r>
    <x v="6"/>
    <x v="7"/>
    <d v="1899-12-30T00:22:22"/>
  </r>
  <r>
    <x v="6"/>
    <x v="7"/>
    <d v="1899-12-30T00:22:22"/>
  </r>
  <r>
    <x v="6"/>
    <x v="7"/>
    <d v="1899-12-30T00:22:24"/>
  </r>
  <r>
    <x v="6"/>
    <x v="7"/>
    <d v="1899-12-30T00:22:30"/>
  </r>
  <r>
    <x v="6"/>
    <x v="7"/>
    <d v="1899-12-30T00:13:01"/>
  </r>
  <r>
    <x v="6"/>
    <x v="7"/>
    <d v="1899-12-30T00:13:49"/>
  </r>
  <r>
    <x v="6"/>
    <x v="7"/>
    <d v="1899-12-30T00:13:49"/>
  </r>
  <r>
    <x v="6"/>
    <x v="7"/>
    <d v="1899-12-30T00:14:16"/>
  </r>
  <r>
    <x v="6"/>
    <x v="7"/>
    <d v="1899-12-30T00:16:52"/>
  </r>
  <r>
    <x v="6"/>
    <x v="7"/>
    <d v="1899-12-30T00:16:55"/>
  </r>
  <r>
    <x v="6"/>
    <x v="7"/>
    <d v="1899-12-30T00:16:56"/>
  </r>
  <r>
    <x v="6"/>
    <x v="7"/>
    <d v="1899-12-30T00:17:00"/>
  </r>
  <r>
    <x v="6"/>
    <x v="7"/>
    <d v="1899-12-30T00:17:01"/>
  </r>
  <r>
    <x v="6"/>
    <x v="7"/>
    <d v="1899-12-30T00:17:01"/>
  </r>
  <r>
    <x v="6"/>
    <x v="7"/>
    <d v="1899-12-30T00:17:03"/>
  </r>
  <r>
    <x v="6"/>
    <x v="7"/>
    <d v="1899-12-30T00:17:05"/>
  </r>
  <r>
    <x v="6"/>
    <x v="7"/>
    <d v="1899-12-30T00:17:57"/>
  </r>
  <r>
    <x v="6"/>
    <x v="7"/>
    <d v="1899-12-30T00:18:00"/>
  </r>
  <r>
    <x v="6"/>
    <x v="7"/>
    <d v="1899-12-30T00:18:05"/>
  </r>
  <r>
    <x v="6"/>
    <x v="7"/>
    <d v="1899-12-30T00:18:08"/>
  </r>
  <r>
    <x v="6"/>
    <x v="7"/>
    <d v="1899-12-30T00:22:20"/>
  </r>
  <r>
    <x v="6"/>
    <x v="7"/>
    <d v="1899-12-30T00:22:29"/>
  </r>
  <r>
    <x v="6"/>
    <x v="7"/>
    <d v="1899-12-30T00:22:29"/>
  </r>
  <r>
    <x v="6"/>
    <x v="7"/>
    <d v="1899-12-30T00:22:30"/>
  </r>
  <r>
    <x v="6"/>
    <x v="7"/>
    <d v="1899-12-30T00:22:30"/>
  </r>
  <r>
    <x v="6"/>
    <x v="7"/>
    <d v="1899-12-30T00:22:31"/>
  </r>
  <r>
    <x v="6"/>
    <x v="7"/>
    <d v="1899-12-30T00:22:31"/>
  </r>
  <r>
    <x v="6"/>
    <x v="7"/>
    <d v="1899-12-30T00:22:32"/>
  </r>
  <r>
    <x v="6"/>
    <x v="7"/>
    <d v="1899-12-30T00:22:34"/>
  </r>
  <r>
    <x v="6"/>
    <x v="7"/>
    <d v="1899-12-30T00:22:37"/>
  </r>
  <r>
    <x v="6"/>
    <x v="7"/>
    <d v="1899-12-30T00:22:37"/>
  </r>
  <r>
    <x v="6"/>
    <x v="7"/>
    <d v="1899-12-30T00:22:37"/>
  </r>
  <r>
    <x v="6"/>
    <x v="7"/>
    <d v="1899-12-30T00:22:38"/>
  </r>
  <r>
    <x v="6"/>
    <x v="7"/>
    <d v="1899-12-30T00:22:38"/>
  </r>
  <r>
    <x v="6"/>
    <x v="7"/>
    <d v="1899-12-30T00:22:39"/>
  </r>
  <r>
    <x v="6"/>
    <x v="7"/>
    <d v="1899-12-30T00:22:49"/>
  </r>
  <r>
    <x v="6"/>
    <x v="7"/>
    <d v="1899-12-30T00:22:50"/>
  </r>
  <r>
    <x v="6"/>
    <x v="7"/>
    <d v="1899-12-30T00:22:51"/>
  </r>
  <r>
    <x v="6"/>
    <x v="7"/>
    <d v="1899-12-30T00:22:57"/>
  </r>
  <r>
    <x v="6"/>
    <x v="7"/>
    <d v="1899-12-30T00:22:58"/>
  </r>
  <r>
    <x v="6"/>
    <x v="7"/>
    <d v="1899-12-30T00:23:00"/>
  </r>
  <r>
    <x v="6"/>
    <x v="7"/>
    <d v="1899-12-30T00:24:10"/>
  </r>
  <r>
    <x v="6"/>
    <x v="7"/>
    <d v="1899-12-30T00:24:11"/>
  </r>
  <r>
    <x v="6"/>
    <x v="7"/>
    <d v="1899-12-30T00:24:11"/>
  </r>
  <r>
    <x v="6"/>
    <x v="7"/>
    <d v="1899-12-30T00:24:11"/>
  </r>
  <r>
    <x v="6"/>
    <x v="7"/>
    <d v="1899-12-30T00:24:11"/>
  </r>
  <r>
    <x v="6"/>
    <x v="7"/>
    <d v="1899-12-30T00:24:12"/>
  </r>
  <r>
    <x v="6"/>
    <x v="7"/>
    <d v="1899-12-30T00:24:12"/>
  </r>
  <r>
    <x v="6"/>
    <x v="7"/>
    <d v="1899-12-30T00:24:12"/>
  </r>
  <r>
    <x v="6"/>
    <x v="7"/>
    <d v="1899-12-30T00:24:13"/>
  </r>
  <r>
    <x v="6"/>
    <x v="7"/>
    <d v="1899-12-30T00:24:13"/>
  </r>
  <r>
    <x v="6"/>
    <x v="7"/>
    <d v="1899-12-30T00:24:13"/>
  </r>
  <r>
    <x v="6"/>
    <x v="7"/>
    <d v="1899-12-30T00:24:13"/>
  </r>
  <r>
    <x v="6"/>
    <x v="7"/>
    <d v="1899-12-30T00:24:13"/>
  </r>
  <r>
    <x v="6"/>
    <x v="7"/>
    <d v="1899-12-30T00:24:14"/>
  </r>
  <r>
    <x v="6"/>
    <x v="7"/>
    <d v="1899-12-30T00:24:14"/>
  </r>
  <r>
    <x v="6"/>
    <x v="7"/>
    <d v="1899-12-30T00:24:14"/>
  </r>
  <r>
    <x v="6"/>
    <x v="7"/>
    <d v="1899-12-30T00:24:14"/>
  </r>
  <r>
    <x v="6"/>
    <x v="7"/>
    <d v="1899-12-30T00:24:14"/>
  </r>
  <r>
    <x v="6"/>
    <x v="7"/>
    <d v="1899-12-30T00:24:15"/>
  </r>
  <r>
    <x v="6"/>
    <x v="7"/>
    <d v="1899-12-30T00:24:15"/>
  </r>
  <r>
    <x v="6"/>
    <x v="7"/>
    <d v="1899-12-30T00:24:15"/>
  </r>
  <r>
    <x v="6"/>
    <x v="7"/>
    <d v="1899-12-30T00:24:17"/>
  </r>
  <r>
    <x v="6"/>
    <x v="7"/>
    <d v="1899-12-30T00:24:17"/>
  </r>
  <r>
    <x v="6"/>
    <x v="7"/>
    <d v="1899-12-30T00:24:17"/>
  </r>
  <r>
    <x v="6"/>
    <x v="7"/>
    <d v="1899-12-30T00:24:17"/>
  </r>
  <r>
    <x v="6"/>
    <x v="7"/>
    <d v="1899-12-30T00:24:18"/>
  </r>
  <r>
    <x v="6"/>
    <x v="7"/>
    <d v="1899-12-30T00:24:18"/>
  </r>
  <r>
    <x v="6"/>
    <x v="7"/>
    <d v="1899-12-30T00:13:27"/>
  </r>
  <r>
    <x v="6"/>
    <x v="7"/>
    <d v="1899-12-30T00:15:35"/>
  </r>
  <r>
    <x v="6"/>
    <x v="7"/>
    <d v="1899-12-30T00:15:46"/>
  </r>
  <r>
    <x v="6"/>
    <x v="7"/>
    <d v="1899-12-30T00:16:23"/>
  </r>
  <r>
    <x v="6"/>
    <x v="7"/>
    <d v="1899-12-30T00:17:28"/>
  </r>
  <r>
    <x v="6"/>
    <x v="7"/>
    <d v="1899-12-30T00:17:28"/>
  </r>
  <r>
    <x v="6"/>
    <x v="7"/>
    <d v="1899-12-30T00:17:30"/>
  </r>
  <r>
    <x v="6"/>
    <x v="7"/>
    <d v="1899-12-30T00:17:31"/>
  </r>
  <r>
    <x v="6"/>
    <x v="7"/>
    <d v="1899-12-30T00:17:33"/>
  </r>
  <r>
    <x v="6"/>
    <x v="7"/>
    <d v="1899-12-30T00:17:36"/>
  </r>
  <r>
    <x v="6"/>
    <x v="7"/>
    <d v="1899-12-30T00:17:43"/>
  </r>
  <r>
    <x v="6"/>
    <x v="7"/>
    <d v="1899-12-30T00:17:46"/>
  </r>
  <r>
    <x v="6"/>
    <x v="7"/>
    <d v="1899-12-30T00:18:32"/>
  </r>
  <r>
    <x v="6"/>
    <x v="7"/>
    <d v="1899-12-30T00:22:40"/>
  </r>
  <r>
    <x v="6"/>
    <x v="7"/>
    <d v="1899-12-30T00:22:44"/>
  </r>
  <r>
    <x v="6"/>
    <x v="7"/>
    <d v="1899-12-30T00:22:45"/>
  </r>
  <r>
    <x v="6"/>
    <x v="7"/>
    <d v="1899-12-30T00:22:46"/>
  </r>
  <r>
    <x v="6"/>
    <x v="7"/>
    <d v="1899-12-30T00:22:47"/>
  </r>
  <r>
    <x v="6"/>
    <x v="7"/>
    <d v="1899-12-30T00:22:47"/>
  </r>
  <r>
    <x v="6"/>
    <x v="7"/>
    <d v="1899-12-30T00:22:55"/>
  </r>
  <r>
    <x v="6"/>
    <x v="7"/>
    <d v="1899-12-30T00:22:57"/>
  </r>
  <r>
    <x v="6"/>
    <x v="7"/>
    <d v="1899-12-30T00:22:57"/>
  </r>
  <r>
    <x v="6"/>
    <x v="7"/>
    <d v="1899-12-30T00:22:58"/>
  </r>
  <r>
    <x v="6"/>
    <x v="7"/>
    <d v="1899-12-30T00:22:58"/>
  </r>
  <r>
    <x v="6"/>
    <x v="7"/>
    <d v="1899-12-30T00:22:59"/>
  </r>
  <r>
    <x v="6"/>
    <x v="7"/>
    <d v="1899-12-30T00:22:59"/>
  </r>
  <r>
    <x v="6"/>
    <x v="7"/>
    <d v="1899-12-30T00:23:00"/>
  </r>
  <r>
    <x v="6"/>
    <x v="7"/>
    <d v="1899-12-30T00:23:02"/>
  </r>
  <r>
    <x v="6"/>
    <x v="7"/>
    <d v="1899-12-30T00:23:02"/>
  </r>
  <r>
    <x v="6"/>
    <x v="7"/>
    <d v="1899-12-30T00:23:02"/>
  </r>
  <r>
    <x v="6"/>
    <x v="7"/>
    <d v="1899-12-30T00:23:03"/>
  </r>
  <r>
    <x v="6"/>
    <x v="7"/>
    <d v="1899-12-30T00:23:03"/>
  </r>
  <r>
    <x v="6"/>
    <x v="7"/>
    <d v="1899-12-30T00:23:03"/>
  </r>
  <r>
    <x v="6"/>
    <x v="7"/>
    <d v="1899-12-30T00:23:03"/>
  </r>
  <r>
    <x v="6"/>
    <x v="7"/>
    <d v="1899-12-30T00:23:03"/>
  </r>
  <r>
    <x v="6"/>
    <x v="7"/>
    <d v="1899-12-30T00:23:04"/>
  </r>
  <r>
    <x v="6"/>
    <x v="7"/>
    <d v="1899-12-30T00:23:04"/>
  </r>
  <r>
    <x v="6"/>
    <x v="7"/>
    <d v="1899-12-30T00:23:04"/>
  </r>
  <r>
    <x v="6"/>
    <x v="7"/>
    <d v="1899-12-30T00:23:04"/>
  </r>
  <r>
    <x v="6"/>
    <x v="7"/>
    <d v="1899-12-30T00:23:04"/>
  </r>
  <r>
    <x v="6"/>
    <x v="7"/>
    <d v="1899-12-30T00:23:04"/>
  </r>
  <r>
    <x v="6"/>
    <x v="7"/>
    <d v="1899-12-30T00:23:04"/>
  </r>
  <r>
    <x v="6"/>
    <x v="7"/>
    <d v="1899-12-30T00:23:05"/>
  </r>
  <r>
    <x v="6"/>
    <x v="7"/>
    <d v="1899-12-30T00:23:05"/>
  </r>
  <r>
    <x v="6"/>
    <x v="7"/>
    <d v="1899-12-30T00:23:05"/>
  </r>
  <r>
    <x v="6"/>
    <x v="7"/>
    <d v="1899-12-30T00:23:05"/>
  </r>
  <r>
    <x v="6"/>
    <x v="7"/>
    <d v="1899-12-30T00:23:05"/>
  </r>
  <r>
    <x v="6"/>
    <x v="7"/>
    <d v="1899-12-30T00:23:05"/>
  </r>
  <r>
    <x v="6"/>
    <x v="7"/>
    <d v="1899-12-30T00:23:05"/>
  </r>
  <r>
    <x v="6"/>
    <x v="7"/>
    <d v="1899-12-30T00:23:06"/>
  </r>
  <r>
    <x v="6"/>
    <x v="7"/>
    <d v="1899-12-30T00:23:06"/>
  </r>
  <r>
    <x v="6"/>
    <x v="7"/>
    <d v="1899-12-30T00:23:06"/>
  </r>
  <r>
    <x v="6"/>
    <x v="7"/>
    <d v="1899-12-30T00:23:06"/>
  </r>
  <r>
    <x v="6"/>
    <x v="7"/>
    <d v="1899-12-30T00:23:06"/>
  </r>
  <r>
    <x v="6"/>
    <x v="7"/>
    <d v="1899-12-30T00:23:07"/>
  </r>
  <r>
    <x v="6"/>
    <x v="7"/>
    <d v="1899-12-30T00:23:09"/>
  </r>
  <r>
    <x v="6"/>
    <x v="7"/>
    <d v="1899-12-30T00:23:09"/>
  </r>
  <r>
    <x v="6"/>
    <x v="7"/>
    <d v="1899-12-30T00:23:10"/>
  </r>
  <r>
    <x v="6"/>
    <x v="7"/>
    <d v="1899-12-30T00:23:10"/>
  </r>
  <r>
    <x v="6"/>
    <x v="7"/>
    <d v="1899-12-30T00:23:10"/>
  </r>
  <r>
    <x v="6"/>
    <x v="7"/>
    <d v="1899-12-30T00:23:10"/>
  </r>
  <r>
    <x v="6"/>
    <x v="7"/>
    <d v="1899-12-30T00:23:10"/>
  </r>
  <r>
    <x v="6"/>
    <x v="7"/>
    <d v="1899-12-30T00:23:10"/>
  </r>
  <r>
    <x v="6"/>
    <x v="7"/>
    <d v="1899-12-30T00:23:12"/>
  </r>
  <r>
    <x v="7"/>
    <x v="8"/>
    <d v="1899-12-30T00:17:24"/>
  </r>
  <r>
    <x v="7"/>
    <x v="8"/>
    <d v="1899-12-30T00:17:24"/>
  </r>
  <r>
    <x v="7"/>
    <x v="8"/>
    <d v="1899-12-30T00:17:30"/>
  </r>
  <r>
    <x v="7"/>
    <x v="8"/>
    <d v="1899-12-30T00:28:54"/>
  </r>
  <r>
    <x v="7"/>
    <x v="8"/>
    <d v="1899-12-30T00:28:55"/>
  </r>
  <r>
    <x v="7"/>
    <x v="8"/>
    <d v="1899-12-30T00:28:56"/>
  </r>
  <r>
    <x v="7"/>
    <x v="8"/>
    <d v="1899-12-30T00:28:58"/>
  </r>
  <r>
    <x v="7"/>
    <x v="8"/>
    <d v="1899-12-30T00:28:59"/>
  </r>
  <r>
    <x v="7"/>
    <x v="8"/>
    <d v="1899-12-30T00:28:59"/>
  </r>
  <r>
    <x v="7"/>
    <x v="8"/>
    <d v="1899-12-30T00:29:02"/>
  </r>
  <r>
    <x v="7"/>
    <x v="8"/>
    <d v="1899-12-30T00:29:09"/>
  </r>
  <r>
    <x v="7"/>
    <x v="8"/>
    <d v="1899-12-30T00:29:16"/>
  </r>
  <r>
    <x v="7"/>
    <x v="8"/>
    <d v="1899-12-30T00:29:17"/>
  </r>
  <r>
    <x v="7"/>
    <x v="8"/>
    <d v="1899-12-30T00:29:19"/>
  </r>
  <r>
    <x v="7"/>
    <x v="8"/>
    <d v="1899-12-30T00:29:25"/>
  </r>
  <r>
    <x v="7"/>
    <x v="8"/>
    <d v="1899-12-30T00:29:25"/>
  </r>
  <r>
    <x v="7"/>
    <x v="8"/>
    <d v="1899-12-30T00:29:30"/>
  </r>
  <r>
    <x v="7"/>
    <x v="8"/>
    <d v="1899-12-30T00:29:30"/>
  </r>
  <r>
    <x v="7"/>
    <x v="8"/>
    <d v="1899-12-30T00:29:29"/>
  </r>
  <r>
    <x v="7"/>
    <x v="8"/>
    <d v="1899-12-30T00:29:31"/>
  </r>
  <r>
    <x v="7"/>
    <x v="8"/>
    <d v="1899-12-30T00:29:30"/>
  </r>
  <r>
    <x v="7"/>
    <x v="8"/>
    <d v="1899-12-30T00:29:30"/>
  </r>
  <r>
    <x v="7"/>
    <x v="8"/>
    <d v="1899-12-30T00:29:30"/>
  </r>
  <r>
    <x v="7"/>
    <x v="8"/>
    <d v="1899-12-30T00:29:30"/>
  </r>
  <r>
    <x v="7"/>
    <x v="8"/>
    <d v="1899-12-30T00:29:31"/>
  </r>
  <r>
    <x v="7"/>
    <x v="8"/>
    <d v="1899-12-30T00:29:31"/>
  </r>
  <r>
    <x v="7"/>
    <x v="8"/>
    <d v="1899-12-30T00:29:31"/>
  </r>
  <r>
    <x v="7"/>
    <x v="8"/>
    <d v="1899-12-30T00:29:32"/>
  </r>
  <r>
    <x v="7"/>
    <x v="8"/>
    <d v="1899-12-30T00:29:32"/>
  </r>
  <r>
    <x v="7"/>
    <x v="8"/>
    <d v="1899-12-30T00:29:32"/>
  </r>
  <r>
    <x v="7"/>
    <x v="8"/>
    <d v="1899-12-30T00:29:32"/>
  </r>
  <r>
    <x v="7"/>
    <x v="8"/>
    <d v="1899-12-30T00:29:33"/>
  </r>
  <r>
    <x v="7"/>
    <x v="8"/>
    <d v="1899-12-30T00:29:35"/>
  </r>
  <r>
    <x v="7"/>
    <x v="8"/>
    <d v="1899-12-30T00:29:34"/>
  </r>
  <r>
    <x v="7"/>
    <x v="8"/>
    <d v="1899-12-30T00:29:35"/>
  </r>
  <r>
    <x v="7"/>
    <x v="8"/>
    <d v="1899-12-30T00:29:35"/>
  </r>
  <r>
    <x v="7"/>
    <x v="8"/>
    <d v="1899-12-30T00:29:36"/>
  </r>
  <r>
    <x v="7"/>
    <x v="8"/>
    <d v="1899-12-30T00:29:37"/>
  </r>
  <r>
    <x v="7"/>
    <x v="8"/>
    <d v="1899-12-30T00:29:39"/>
  </r>
  <r>
    <x v="7"/>
    <x v="8"/>
    <d v="1899-12-30T00:29:40"/>
  </r>
  <r>
    <x v="7"/>
    <x v="8"/>
    <d v="1899-12-30T00:29:41"/>
  </r>
  <r>
    <x v="7"/>
    <x v="8"/>
    <d v="1899-12-30T00:29:41"/>
  </r>
  <r>
    <x v="7"/>
    <x v="8"/>
    <d v="1899-12-30T00:29:43"/>
  </r>
  <r>
    <x v="7"/>
    <x v="8"/>
    <d v="1899-12-30T00:29:46"/>
  </r>
  <r>
    <x v="7"/>
    <x v="8"/>
    <d v="1899-12-30T00:29:46"/>
  </r>
  <r>
    <x v="7"/>
    <x v="8"/>
    <d v="1899-12-30T00:29:47"/>
  </r>
  <r>
    <x v="7"/>
    <x v="8"/>
    <d v="1899-12-30T00:29:48"/>
  </r>
  <r>
    <x v="7"/>
    <x v="8"/>
    <d v="1899-12-30T00:29:49"/>
  </r>
  <r>
    <x v="7"/>
    <x v="8"/>
    <d v="1899-12-30T00:29:48"/>
  </r>
  <r>
    <x v="7"/>
    <x v="8"/>
    <d v="1899-12-30T00:29:49"/>
  </r>
  <r>
    <x v="7"/>
    <x v="8"/>
    <d v="1899-12-30T00:29:48"/>
  </r>
  <r>
    <x v="7"/>
    <x v="8"/>
    <d v="1899-12-30T00:29:48"/>
  </r>
  <r>
    <x v="7"/>
    <x v="8"/>
    <d v="1899-12-30T00:29:49"/>
  </r>
  <r>
    <x v="7"/>
    <x v="8"/>
    <d v="1899-12-30T00:29:52"/>
  </r>
  <r>
    <x v="7"/>
    <x v="8"/>
    <d v="1899-12-30T00:29:52"/>
  </r>
  <r>
    <x v="7"/>
    <x v="8"/>
    <d v="1899-12-30T00:29:52"/>
  </r>
  <r>
    <x v="7"/>
    <x v="8"/>
    <d v="1899-12-30T00:29:53"/>
  </r>
  <r>
    <x v="7"/>
    <x v="8"/>
    <d v="1899-12-30T00:29:51"/>
  </r>
  <r>
    <x v="7"/>
    <x v="8"/>
    <d v="1899-12-30T00:29:52"/>
  </r>
  <r>
    <x v="7"/>
    <x v="8"/>
    <d v="1899-12-30T00:29:52"/>
  </r>
  <r>
    <x v="7"/>
    <x v="8"/>
    <d v="1899-12-30T00:29:52"/>
  </r>
  <r>
    <x v="7"/>
    <x v="8"/>
    <d v="1899-12-30T00:29:52"/>
  </r>
  <r>
    <x v="7"/>
    <x v="8"/>
    <d v="1899-12-30T00:29:52"/>
  </r>
  <r>
    <x v="7"/>
    <x v="8"/>
    <d v="1899-12-30T00:29:52"/>
  </r>
  <r>
    <x v="7"/>
    <x v="8"/>
    <d v="1899-12-30T00:29:52"/>
  </r>
  <r>
    <x v="7"/>
    <x v="8"/>
    <d v="1899-12-30T00:29:52"/>
  </r>
  <r>
    <x v="7"/>
    <x v="8"/>
    <d v="1899-12-30T00:31:12"/>
  </r>
  <r>
    <x v="7"/>
    <x v="8"/>
    <d v="1899-12-30T00:31:26"/>
  </r>
  <r>
    <x v="7"/>
    <x v="8"/>
    <d v="1899-12-30T00:34:06"/>
  </r>
  <r>
    <x v="7"/>
    <x v="8"/>
    <d v="1899-12-30T00:34:07"/>
  </r>
  <r>
    <x v="7"/>
    <x v="8"/>
    <d v="1899-12-30T00:34:44"/>
  </r>
  <r>
    <x v="7"/>
    <x v="8"/>
    <d v="1899-12-30T00:35:12"/>
  </r>
  <r>
    <x v="7"/>
    <x v="8"/>
    <d v="1899-12-30T00:35:14"/>
  </r>
  <r>
    <x v="7"/>
    <x v="8"/>
    <d v="1899-12-30T00:35:15"/>
  </r>
  <r>
    <x v="7"/>
    <x v="8"/>
    <d v="1899-12-30T00:35:17"/>
  </r>
  <r>
    <x v="7"/>
    <x v="8"/>
    <d v="1899-12-30T00:35:20"/>
  </r>
  <r>
    <x v="7"/>
    <x v="8"/>
    <d v="1899-12-30T00:35:21"/>
  </r>
  <r>
    <x v="7"/>
    <x v="8"/>
    <d v="1899-12-30T00:35:23"/>
  </r>
  <r>
    <x v="7"/>
    <x v="8"/>
    <d v="1899-12-30T00:35:24"/>
  </r>
  <r>
    <x v="7"/>
    <x v="8"/>
    <d v="1899-12-30T00:35:24"/>
  </r>
  <r>
    <x v="7"/>
    <x v="8"/>
    <d v="1899-12-30T00:35:26"/>
  </r>
  <r>
    <x v="7"/>
    <x v="8"/>
    <d v="1899-12-30T00:35:26"/>
  </r>
  <r>
    <x v="7"/>
    <x v="8"/>
    <d v="1899-12-30T00:35:28"/>
  </r>
  <r>
    <x v="7"/>
    <x v="8"/>
    <d v="1899-12-30T00:35:28"/>
  </r>
  <r>
    <x v="7"/>
    <x v="8"/>
    <d v="1899-12-30T00:35:28"/>
  </r>
  <r>
    <x v="7"/>
    <x v="8"/>
    <d v="1899-12-30T00:35:28"/>
  </r>
  <r>
    <x v="7"/>
    <x v="8"/>
    <d v="1899-12-30T00:35:28"/>
  </r>
  <r>
    <x v="7"/>
    <x v="8"/>
    <d v="1899-12-30T00:35:31"/>
  </r>
  <r>
    <x v="7"/>
    <x v="8"/>
    <d v="1899-12-30T00:35:32"/>
  </r>
  <r>
    <x v="7"/>
    <x v="8"/>
    <d v="1899-12-30T00:35:32"/>
  </r>
  <r>
    <x v="7"/>
    <x v="8"/>
    <d v="1899-12-30T00:35:34"/>
  </r>
  <r>
    <x v="7"/>
    <x v="8"/>
    <d v="1899-12-30T00:35:33"/>
  </r>
  <r>
    <x v="7"/>
    <x v="8"/>
    <d v="1899-12-30T00:35:34"/>
  </r>
  <r>
    <x v="7"/>
    <x v="8"/>
    <d v="1899-12-30T00:35:34"/>
  </r>
  <r>
    <x v="7"/>
    <x v="8"/>
    <d v="1899-12-30T00:35:34"/>
  </r>
  <r>
    <x v="7"/>
    <x v="8"/>
    <d v="1899-12-30T00:35:35"/>
  </r>
  <r>
    <x v="7"/>
    <x v="8"/>
    <d v="1899-12-30T00:35:34"/>
  </r>
  <r>
    <x v="7"/>
    <x v="8"/>
    <d v="1899-12-30T00:35:34"/>
  </r>
  <r>
    <x v="7"/>
    <x v="8"/>
    <d v="1899-12-30T00:35:36"/>
  </r>
  <r>
    <x v="7"/>
    <x v="8"/>
    <d v="1899-12-30T00:35:36"/>
  </r>
  <r>
    <x v="7"/>
    <x v="8"/>
    <d v="1899-12-30T00:35:36"/>
  </r>
  <r>
    <x v="7"/>
    <x v="8"/>
    <d v="1899-12-30T00:35:36"/>
  </r>
  <r>
    <x v="7"/>
    <x v="8"/>
    <d v="1899-12-30T00:35:36"/>
  </r>
  <r>
    <x v="7"/>
    <x v="8"/>
    <d v="1899-12-30T00:35:37"/>
  </r>
  <r>
    <x v="7"/>
    <x v="8"/>
    <d v="1899-12-30T00:35:37"/>
  </r>
  <r>
    <x v="7"/>
    <x v="8"/>
    <d v="1899-12-30T00:35:38"/>
  </r>
  <r>
    <x v="7"/>
    <x v="8"/>
    <d v="1899-12-30T00:35:39"/>
  </r>
  <r>
    <x v="7"/>
    <x v="8"/>
    <d v="1899-12-30T00:35:38"/>
  </r>
  <r>
    <x v="7"/>
    <x v="8"/>
    <d v="1899-12-30T00:35:39"/>
  </r>
  <r>
    <x v="7"/>
    <x v="8"/>
    <d v="1899-12-30T00:35:38"/>
  </r>
  <r>
    <x v="7"/>
    <x v="8"/>
    <d v="1899-12-30T00:35:39"/>
  </r>
  <r>
    <x v="7"/>
    <x v="8"/>
    <d v="1899-12-30T00:35:39"/>
  </r>
  <r>
    <x v="7"/>
    <x v="8"/>
    <d v="1899-12-30T00:35:39"/>
  </r>
  <r>
    <x v="7"/>
    <x v="8"/>
    <d v="1899-12-30T00:35:39"/>
  </r>
  <r>
    <x v="7"/>
    <x v="8"/>
    <d v="1899-12-30T00:35:39"/>
  </r>
  <r>
    <x v="7"/>
    <x v="8"/>
    <d v="1899-12-30T00:35:38"/>
  </r>
  <r>
    <x v="7"/>
    <x v="8"/>
    <d v="1899-12-30T00:35:39"/>
  </r>
  <r>
    <x v="7"/>
    <x v="8"/>
    <d v="1899-12-30T00:35:39"/>
  </r>
  <r>
    <x v="7"/>
    <x v="8"/>
    <d v="1899-12-30T00:35:40"/>
  </r>
  <r>
    <x v="7"/>
    <x v="8"/>
    <d v="1899-12-30T00:35:40"/>
  </r>
  <r>
    <x v="7"/>
    <x v="8"/>
    <d v="1899-12-30T00:35:39"/>
  </r>
  <r>
    <x v="7"/>
    <x v="8"/>
    <d v="1899-12-30T00:35:39"/>
  </r>
  <r>
    <x v="7"/>
    <x v="8"/>
    <d v="1899-12-30T00:35:41"/>
  </r>
  <r>
    <x v="7"/>
    <x v="8"/>
    <d v="1899-12-30T00:35:41"/>
  </r>
  <r>
    <x v="7"/>
    <x v="8"/>
    <d v="1899-12-30T00:35:41"/>
  </r>
  <r>
    <x v="7"/>
    <x v="8"/>
    <d v="1899-12-30T00:35:41"/>
  </r>
  <r>
    <x v="7"/>
    <x v="8"/>
    <d v="1899-12-30T00:35:40"/>
  </r>
  <r>
    <x v="7"/>
    <x v="8"/>
    <d v="1899-12-30T00:35:41"/>
  </r>
  <r>
    <x v="7"/>
    <x v="8"/>
    <d v="1899-12-30T00:17:03"/>
  </r>
  <r>
    <x v="7"/>
    <x v="8"/>
    <d v="1899-12-30T00:17:05"/>
  </r>
  <r>
    <x v="7"/>
    <x v="8"/>
    <d v="1899-12-30T00:17:08"/>
  </r>
  <r>
    <x v="7"/>
    <x v="8"/>
    <d v="1899-12-30T00:26:42"/>
  </r>
  <r>
    <x v="7"/>
    <x v="8"/>
    <d v="1899-12-30T00:26:43"/>
  </r>
  <r>
    <x v="7"/>
    <x v="8"/>
    <d v="1899-12-30T00:26:46"/>
  </r>
  <r>
    <x v="7"/>
    <x v="8"/>
    <d v="1899-12-30T00:26:54"/>
  </r>
  <r>
    <x v="7"/>
    <x v="8"/>
    <d v="1899-12-30T00:27:02"/>
  </r>
  <r>
    <x v="7"/>
    <x v="8"/>
    <d v="1899-12-30T00:27:11"/>
  </r>
  <r>
    <x v="7"/>
    <x v="8"/>
    <d v="1899-12-30T00:27:16"/>
  </r>
  <r>
    <x v="7"/>
    <x v="8"/>
    <d v="1899-12-30T00:27:18"/>
  </r>
  <r>
    <x v="7"/>
    <x v="8"/>
    <d v="1899-12-30T00:27:28"/>
  </r>
  <r>
    <x v="7"/>
    <x v="8"/>
    <d v="1899-12-30T00:27:28"/>
  </r>
  <r>
    <x v="7"/>
    <x v="8"/>
    <d v="1899-12-30T00:27:30"/>
  </r>
  <r>
    <x v="7"/>
    <x v="8"/>
    <d v="1899-12-30T00:27:32"/>
  </r>
  <r>
    <x v="7"/>
    <x v="8"/>
    <d v="1899-12-30T00:27:32"/>
  </r>
  <r>
    <x v="7"/>
    <x v="8"/>
    <d v="1899-12-30T00:27:47"/>
  </r>
  <r>
    <x v="7"/>
    <x v="8"/>
    <d v="1899-12-30T00:27:51"/>
  </r>
  <r>
    <x v="7"/>
    <x v="8"/>
    <d v="1899-12-30T00:27:56"/>
  </r>
  <r>
    <x v="7"/>
    <x v="8"/>
    <d v="1899-12-30T00:27:57"/>
  </r>
  <r>
    <x v="7"/>
    <x v="8"/>
    <d v="1899-12-30T00:28:02"/>
  </r>
  <r>
    <x v="7"/>
    <x v="8"/>
    <d v="1899-12-30T00:28:03"/>
  </r>
  <r>
    <x v="7"/>
    <x v="8"/>
    <d v="1899-12-30T00:28:06"/>
  </r>
  <r>
    <x v="7"/>
    <x v="8"/>
    <d v="1899-12-30T00:28:07"/>
  </r>
  <r>
    <x v="7"/>
    <x v="8"/>
    <d v="1899-12-30T00:28:08"/>
  </r>
  <r>
    <x v="7"/>
    <x v="8"/>
    <d v="1899-12-30T00:28:08"/>
  </r>
  <r>
    <x v="7"/>
    <x v="8"/>
    <d v="1899-12-30T00:28:21"/>
  </r>
  <r>
    <x v="7"/>
    <x v="8"/>
    <d v="1899-12-30T00:28:21"/>
  </r>
  <r>
    <x v="7"/>
    <x v="8"/>
    <d v="1899-12-30T00:28:24"/>
  </r>
  <r>
    <x v="7"/>
    <x v="8"/>
    <d v="1899-12-30T00:28:24"/>
  </r>
  <r>
    <x v="7"/>
    <x v="8"/>
    <d v="1899-12-30T00:28:26"/>
  </r>
  <r>
    <x v="7"/>
    <x v="8"/>
    <d v="1899-12-30T00:28:32"/>
  </r>
  <r>
    <x v="7"/>
    <x v="8"/>
    <d v="1899-12-30T00:28:33"/>
  </r>
  <r>
    <x v="7"/>
    <x v="8"/>
    <d v="1899-12-30T00:28:33"/>
  </r>
  <r>
    <x v="7"/>
    <x v="8"/>
    <d v="1899-12-30T00:28:33"/>
  </r>
  <r>
    <x v="7"/>
    <x v="8"/>
    <d v="1899-12-30T00:28:39"/>
  </r>
  <r>
    <x v="7"/>
    <x v="8"/>
    <d v="1899-12-30T00:28:39"/>
  </r>
  <r>
    <x v="7"/>
    <x v="8"/>
    <d v="1899-12-30T00:28:39"/>
  </r>
  <r>
    <x v="7"/>
    <x v="8"/>
    <d v="1899-12-30T00:28:40"/>
  </r>
  <r>
    <x v="7"/>
    <x v="8"/>
    <d v="1899-12-30T00:28:40"/>
  </r>
  <r>
    <x v="7"/>
    <x v="8"/>
    <d v="1899-12-30T00:28:40"/>
  </r>
  <r>
    <x v="7"/>
    <x v="8"/>
    <d v="1899-12-30T00:28:41"/>
  </r>
  <r>
    <x v="7"/>
    <x v="8"/>
    <d v="1899-12-30T00:28:42"/>
  </r>
  <r>
    <x v="7"/>
    <x v="8"/>
    <d v="1899-12-30T00:28:44"/>
  </r>
  <r>
    <x v="7"/>
    <x v="8"/>
    <d v="1899-12-30T00:28:44"/>
  </r>
  <r>
    <x v="7"/>
    <x v="8"/>
    <d v="1899-12-30T00:28:45"/>
  </r>
  <r>
    <x v="7"/>
    <x v="8"/>
    <d v="1899-12-30T00:28:45"/>
  </r>
  <r>
    <x v="7"/>
    <x v="8"/>
    <d v="1899-12-30T00:28:46"/>
  </r>
  <r>
    <x v="7"/>
    <x v="8"/>
    <d v="1899-12-30T00:28:46"/>
  </r>
  <r>
    <x v="7"/>
    <x v="8"/>
    <d v="1899-12-30T00:28:47"/>
  </r>
  <r>
    <x v="7"/>
    <x v="8"/>
    <d v="1899-12-30T00:28:47"/>
  </r>
  <r>
    <x v="7"/>
    <x v="8"/>
    <d v="1899-12-30T00:28:48"/>
  </r>
  <r>
    <x v="7"/>
    <x v="8"/>
    <d v="1899-12-30T00:28:49"/>
  </r>
  <r>
    <x v="7"/>
    <x v="8"/>
    <d v="1899-12-30T00:28:49"/>
  </r>
  <r>
    <x v="7"/>
    <x v="8"/>
    <d v="1899-12-30T00:28:49"/>
  </r>
  <r>
    <x v="7"/>
    <x v="8"/>
    <d v="1899-12-30T00:28:49"/>
  </r>
  <r>
    <x v="7"/>
    <x v="8"/>
    <d v="1899-12-30T00:28:49"/>
  </r>
  <r>
    <x v="7"/>
    <x v="8"/>
    <d v="1899-12-30T00:28:49"/>
  </r>
  <r>
    <x v="7"/>
    <x v="8"/>
    <d v="1899-12-30T00:28:49"/>
  </r>
  <r>
    <x v="7"/>
    <x v="8"/>
    <d v="1899-12-30T00:28:50"/>
  </r>
  <r>
    <x v="7"/>
    <x v="8"/>
    <d v="1899-12-30T00:29:10"/>
  </r>
  <r>
    <x v="7"/>
    <x v="8"/>
    <d v="1899-12-30T00:29:11"/>
  </r>
  <r>
    <x v="7"/>
    <x v="8"/>
    <d v="1899-12-30T00:29:12"/>
  </r>
  <r>
    <x v="7"/>
    <x v="8"/>
    <d v="1899-12-30T00:29:14"/>
  </r>
  <r>
    <x v="7"/>
    <x v="8"/>
    <d v="1899-12-30T00:29:17"/>
  </r>
  <r>
    <x v="7"/>
    <x v="8"/>
    <d v="1899-12-30T00:29:17"/>
  </r>
  <r>
    <x v="7"/>
    <x v="8"/>
    <d v="1899-12-30T00:29:48"/>
  </r>
  <r>
    <x v="7"/>
    <x v="8"/>
    <d v="1899-12-30T00:30:01"/>
  </r>
  <r>
    <x v="7"/>
    <x v="8"/>
    <d v="1899-12-30T00:33:46"/>
  </r>
  <r>
    <x v="7"/>
    <x v="8"/>
    <d v="1899-12-30T00:33:49"/>
  </r>
  <r>
    <x v="7"/>
    <x v="8"/>
    <d v="1899-12-30T00:33:49"/>
  </r>
  <r>
    <x v="7"/>
    <x v="8"/>
    <d v="1899-12-30T00:33:52"/>
  </r>
  <r>
    <x v="7"/>
    <x v="8"/>
    <d v="1899-12-30T00:33:53"/>
  </r>
  <r>
    <x v="7"/>
    <x v="8"/>
    <d v="1899-12-30T00:33:54"/>
  </r>
  <r>
    <x v="7"/>
    <x v="8"/>
    <d v="1899-12-30T00:33:56"/>
  </r>
  <r>
    <x v="7"/>
    <x v="8"/>
    <d v="1899-12-30T00:33:56"/>
  </r>
  <r>
    <x v="7"/>
    <x v="8"/>
    <d v="1899-12-30T00:34:04"/>
  </r>
  <r>
    <x v="7"/>
    <x v="8"/>
    <d v="1899-12-30T00:34:05"/>
  </r>
  <r>
    <x v="7"/>
    <x v="8"/>
    <d v="1899-12-30T00:34:07"/>
  </r>
  <r>
    <x v="7"/>
    <x v="8"/>
    <d v="1899-12-30T00:34:11"/>
  </r>
  <r>
    <x v="7"/>
    <x v="8"/>
    <d v="1899-12-30T00:34:11"/>
  </r>
  <r>
    <x v="7"/>
    <x v="8"/>
    <d v="1899-12-30T00:34:12"/>
  </r>
  <r>
    <x v="7"/>
    <x v="8"/>
    <d v="1899-12-30T00:34:12"/>
  </r>
  <r>
    <x v="7"/>
    <x v="8"/>
    <d v="1899-12-30T00:34:13"/>
  </r>
  <r>
    <x v="7"/>
    <x v="8"/>
    <d v="1899-12-30T00:34:13"/>
  </r>
  <r>
    <x v="7"/>
    <x v="8"/>
    <d v="1899-12-30T00:34:13"/>
  </r>
  <r>
    <x v="7"/>
    <x v="8"/>
    <d v="1899-12-30T00:34:13"/>
  </r>
  <r>
    <x v="7"/>
    <x v="8"/>
    <d v="1899-12-30T00:34:14"/>
  </r>
  <r>
    <x v="7"/>
    <x v="8"/>
    <d v="1899-12-30T00:34:14"/>
  </r>
  <r>
    <x v="7"/>
    <x v="8"/>
    <d v="1899-12-30T00:34:15"/>
  </r>
  <r>
    <x v="7"/>
    <x v="8"/>
    <d v="1899-12-30T00:34:16"/>
  </r>
  <r>
    <x v="7"/>
    <x v="8"/>
    <d v="1899-12-30T00:34:18"/>
  </r>
  <r>
    <x v="7"/>
    <x v="8"/>
    <d v="1899-12-30T00:34:18"/>
  </r>
  <r>
    <x v="7"/>
    <x v="8"/>
    <d v="1899-12-30T00:34:18"/>
  </r>
  <r>
    <x v="7"/>
    <x v="8"/>
    <d v="1899-12-30T00:34:20"/>
  </r>
  <r>
    <x v="7"/>
    <x v="8"/>
    <d v="1899-12-30T00:34:25"/>
  </r>
  <r>
    <x v="7"/>
    <x v="8"/>
    <d v="1899-12-30T00:34:28"/>
  </r>
  <r>
    <x v="7"/>
    <x v="8"/>
    <d v="1899-12-30T00:34:28"/>
  </r>
  <r>
    <x v="7"/>
    <x v="8"/>
    <d v="1899-12-30T00:34:29"/>
  </r>
  <r>
    <x v="7"/>
    <x v="8"/>
    <d v="1899-12-30T00:34:29"/>
  </r>
  <r>
    <x v="7"/>
    <x v="8"/>
    <d v="1899-12-30T00:34:29"/>
  </r>
  <r>
    <x v="7"/>
    <x v="8"/>
    <d v="1899-12-30T00:34:30"/>
  </r>
  <r>
    <x v="7"/>
    <x v="8"/>
    <d v="1899-12-30T00:34:30"/>
  </r>
  <r>
    <x v="7"/>
    <x v="8"/>
    <d v="1899-12-30T00:34:30"/>
  </r>
  <r>
    <x v="7"/>
    <x v="8"/>
    <d v="1899-12-30T00:34:30"/>
  </r>
  <r>
    <x v="7"/>
    <x v="8"/>
    <d v="1899-12-30T00:34:34"/>
  </r>
  <r>
    <x v="7"/>
    <x v="8"/>
    <d v="1899-12-30T00:34:34"/>
  </r>
  <r>
    <x v="7"/>
    <x v="8"/>
    <d v="1899-12-30T00:34:37"/>
  </r>
  <r>
    <x v="7"/>
    <x v="8"/>
    <d v="1899-12-30T00:34:38"/>
  </r>
  <r>
    <x v="7"/>
    <x v="8"/>
    <d v="1899-12-30T00:34:38"/>
  </r>
  <r>
    <x v="7"/>
    <x v="8"/>
    <d v="1899-12-30T00:34:39"/>
  </r>
  <r>
    <x v="7"/>
    <x v="8"/>
    <d v="1899-12-30T00:34:40"/>
  </r>
  <r>
    <x v="7"/>
    <x v="8"/>
    <d v="1899-12-30T00:34:41"/>
  </r>
  <r>
    <x v="7"/>
    <x v="8"/>
    <d v="1899-12-30T00:34:42"/>
  </r>
  <r>
    <x v="7"/>
    <x v="8"/>
    <d v="1899-12-30T00:34:42"/>
  </r>
  <r>
    <x v="7"/>
    <x v="8"/>
    <d v="1899-12-30T00:34:42"/>
  </r>
  <r>
    <x v="7"/>
    <x v="8"/>
    <d v="1899-12-30T00:34:43"/>
  </r>
  <r>
    <x v="7"/>
    <x v="8"/>
    <d v="1899-12-30T00:34:43"/>
  </r>
  <r>
    <x v="7"/>
    <x v="8"/>
    <d v="1899-12-30T00:34:44"/>
  </r>
  <r>
    <x v="7"/>
    <x v="8"/>
    <d v="1899-12-30T00:34:45"/>
  </r>
  <r>
    <x v="7"/>
    <x v="8"/>
    <d v="1899-12-30T00:34:45"/>
  </r>
  <r>
    <x v="7"/>
    <x v="8"/>
    <d v="1899-12-30T00:34:48"/>
  </r>
  <r>
    <x v="7"/>
    <x v="8"/>
    <d v="1899-12-30T00:34:48"/>
  </r>
  <r>
    <x v="7"/>
    <x v="8"/>
    <d v="1899-12-30T00:34:48"/>
  </r>
  <r>
    <x v="7"/>
    <x v="8"/>
    <d v="1899-12-30T00:34:48"/>
  </r>
  <r>
    <x v="7"/>
    <x v="8"/>
    <d v="1899-12-30T00:34:48"/>
  </r>
  <r>
    <x v="7"/>
    <x v="8"/>
    <d v="1899-12-30T00:34:48"/>
  </r>
  <r>
    <x v="7"/>
    <x v="8"/>
    <d v="1899-12-30T00:34:50"/>
  </r>
  <r>
    <x v="7"/>
    <x v="8"/>
    <d v="1899-12-30T00:15:45"/>
  </r>
  <r>
    <x v="7"/>
    <x v="8"/>
    <d v="1899-12-30T00:15:47"/>
  </r>
  <r>
    <x v="7"/>
    <x v="8"/>
    <d v="1899-12-30T00:16:00"/>
  </r>
  <r>
    <x v="7"/>
    <x v="8"/>
    <d v="1899-12-30T00:25:43"/>
  </r>
  <r>
    <x v="7"/>
    <x v="8"/>
    <d v="1899-12-30T00:25:52"/>
  </r>
  <r>
    <x v="7"/>
    <x v="8"/>
    <d v="1899-12-30T00:25:59"/>
  </r>
  <r>
    <x v="7"/>
    <x v="8"/>
    <d v="1899-12-30T00:26:00"/>
  </r>
  <r>
    <x v="7"/>
    <x v="8"/>
    <d v="1899-12-30T00:26:03"/>
  </r>
  <r>
    <x v="7"/>
    <x v="8"/>
    <d v="1899-12-30T00:26:04"/>
  </r>
  <r>
    <x v="7"/>
    <x v="8"/>
    <d v="1899-12-30T00:27:01"/>
  </r>
  <r>
    <x v="7"/>
    <x v="8"/>
    <d v="1899-12-30T00:27:04"/>
  </r>
  <r>
    <x v="7"/>
    <x v="8"/>
    <d v="1899-12-30T00:27:05"/>
  </r>
  <r>
    <x v="7"/>
    <x v="8"/>
    <d v="1899-12-30T00:27:28"/>
  </r>
  <r>
    <x v="7"/>
    <x v="8"/>
    <d v="1899-12-30T00:27:29"/>
  </r>
  <r>
    <x v="7"/>
    <x v="8"/>
    <d v="1899-12-30T00:27:44"/>
  </r>
  <r>
    <x v="7"/>
    <x v="8"/>
    <d v="1899-12-30T00:27:45"/>
  </r>
  <r>
    <x v="7"/>
    <x v="8"/>
    <d v="1899-12-30T00:27:50"/>
  </r>
  <r>
    <x v="7"/>
    <x v="8"/>
    <d v="1899-12-30T00:27:51"/>
  </r>
  <r>
    <x v="7"/>
    <x v="8"/>
    <d v="1899-12-30T00:27:52"/>
  </r>
  <r>
    <x v="7"/>
    <x v="8"/>
    <d v="1899-12-30T00:28:03"/>
  </r>
  <r>
    <x v="7"/>
    <x v="8"/>
    <d v="1899-12-30T00:28:04"/>
  </r>
  <r>
    <x v="7"/>
    <x v="8"/>
    <d v="1899-12-30T00:28:08"/>
  </r>
  <r>
    <x v="7"/>
    <x v="8"/>
    <d v="1899-12-30T00:28:10"/>
  </r>
  <r>
    <x v="7"/>
    <x v="8"/>
    <d v="1899-12-30T00:28:10"/>
  </r>
  <r>
    <x v="7"/>
    <x v="8"/>
    <d v="1899-12-30T00:28:10"/>
  </r>
  <r>
    <x v="7"/>
    <x v="8"/>
    <d v="1899-12-30T00:28:11"/>
  </r>
  <r>
    <x v="7"/>
    <x v="8"/>
    <d v="1899-12-30T00:28:11"/>
  </r>
  <r>
    <x v="7"/>
    <x v="8"/>
    <d v="1899-12-30T00:28:13"/>
  </r>
  <r>
    <x v="7"/>
    <x v="8"/>
    <d v="1899-12-30T00:28:13"/>
  </r>
  <r>
    <x v="7"/>
    <x v="8"/>
    <d v="1899-12-30T00:28:13"/>
  </r>
  <r>
    <x v="7"/>
    <x v="8"/>
    <d v="1899-12-30T00:28:13"/>
  </r>
  <r>
    <x v="7"/>
    <x v="8"/>
    <d v="1899-12-30T00:28:13"/>
  </r>
  <r>
    <x v="7"/>
    <x v="8"/>
    <d v="1899-12-30T00:28:13"/>
  </r>
  <r>
    <x v="7"/>
    <x v="8"/>
    <d v="1899-12-30T00:28:14"/>
  </r>
  <r>
    <x v="7"/>
    <x v="8"/>
    <d v="1899-12-30T00:28:14"/>
  </r>
  <r>
    <x v="7"/>
    <x v="8"/>
    <d v="1899-12-30T00:28:14"/>
  </r>
  <r>
    <x v="7"/>
    <x v="8"/>
    <d v="1899-12-30T00:28:15"/>
  </r>
  <r>
    <x v="7"/>
    <x v="8"/>
    <d v="1899-12-30T00:28:15"/>
  </r>
  <r>
    <x v="7"/>
    <x v="8"/>
    <d v="1899-12-30T00:28:15"/>
  </r>
  <r>
    <x v="7"/>
    <x v="8"/>
    <d v="1899-12-30T00:28:18"/>
  </r>
  <r>
    <x v="7"/>
    <x v="8"/>
    <d v="1899-12-30T00:28:20"/>
  </r>
  <r>
    <x v="7"/>
    <x v="8"/>
    <d v="1899-12-30T00:28:20"/>
  </r>
  <r>
    <x v="7"/>
    <x v="8"/>
    <d v="1899-12-30T00:28:20"/>
  </r>
  <r>
    <x v="7"/>
    <x v="8"/>
    <d v="1899-12-30T00:28:21"/>
  </r>
  <r>
    <x v="7"/>
    <x v="8"/>
    <d v="1899-12-30T00:28:21"/>
  </r>
  <r>
    <x v="7"/>
    <x v="8"/>
    <d v="1899-12-30T00:28:21"/>
  </r>
  <r>
    <x v="7"/>
    <x v="8"/>
    <d v="1899-12-30T00:28:21"/>
  </r>
  <r>
    <x v="7"/>
    <x v="8"/>
    <d v="1899-12-30T00:28:22"/>
  </r>
  <r>
    <x v="7"/>
    <x v="8"/>
    <d v="1899-12-30T00:28:22"/>
  </r>
  <r>
    <x v="7"/>
    <x v="8"/>
    <d v="1899-12-30T00:28:22"/>
  </r>
  <r>
    <x v="7"/>
    <x v="8"/>
    <d v="1899-12-30T00:28:22"/>
  </r>
  <r>
    <x v="7"/>
    <x v="8"/>
    <d v="1899-12-30T00:28:23"/>
  </r>
  <r>
    <x v="7"/>
    <x v="8"/>
    <d v="1899-12-30T00:28:23"/>
  </r>
  <r>
    <x v="7"/>
    <x v="8"/>
    <d v="1899-12-30T00:28:24"/>
  </r>
  <r>
    <x v="7"/>
    <x v="8"/>
    <d v="1899-12-30T00:28:24"/>
  </r>
  <r>
    <x v="7"/>
    <x v="8"/>
    <d v="1899-12-30T00:28:24"/>
  </r>
  <r>
    <x v="7"/>
    <x v="8"/>
    <d v="1899-12-30T00:28:24"/>
  </r>
  <r>
    <x v="7"/>
    <x v="8"/>
    <d v="1899-12-30T00:28:24"/>
  </r>
  <r>
    <x v="7"/>
    <x v="8"/>
    <d v="1899-12-30T00:28:25"/>
  </r>
  <r>
    <x v="7"/>
    <x v="8"/>
    <d v="1899-12-30T00:28:25"/>
  </r>
  <r>
    <x v="7"/>
    <x v="8"/>
    <d v="1899-12-30T00:28:25"/>
  </r>
  <r>
    <x v="7"/>
    <x v="8"/>
    <d v="1899-12-30T00:28:25"/>
  </r>
  <r>
    <x v="7"/>
    <x v="8"/>
    <d v="1899-12-30T00:28:26"/>
  </r>
  <r>
    <x v="7"/>
    <x v="8"/>
    <d v="1899-12-30T00:28:26"/>
  </r>
  <r>
    <x v="7"/>
    <x v="8"/>
    <d v="1899-12-30T00:28:26"/>
  </r>
  <r>
    <x v="7"/>
    <x v="8"/>
    <d v="1899-12-30T00:28:27"/>
  </r>
  <r>
    <x v="7"/>
    <x v="8"/>
    <d v="1899-12-30T00:29:16"/>
  </r>
  <r>
    <x v="7"/>
    <x v="8"/>
    <d v="1899-12-30T00:29:51"/>
  </r>
  <r>
    <x v="7"/>
    <x v="8"/>
    <d v="1899-12-30T00:33:23"/>
  </r>
  <r>
    <x v="7"/>
    <x v="8"/>
    <d v="1899-12-30T00:33:25"/>
  </r>
  <r>
    <x v="7"/>
    <x v="8"/>
    <d v="1899-12-30T00:33:29"/>
  </r>
  <r>
    <x v="7"/>
    <x v="8"/>
    <d v="1899-12-30T00:33:30"/>
  </r>
  <r>
    <x v="7"/>
    <x v="8"/>
    <d v="1899-12-30T00:33:30"/>
  </r>
  <r>
    <x v="7"/>
    <x v="8"/>
    <d v="1899-12-30T00:33:31"/>
  </r>
  <r>
    <x v="7"/>
    <x v="8"/>
    <d v="1899-12-30T00:33:32"/>
  </r>
  <r>
    <x v="7"/>
    <x v="8"/>
    <d v="1899-12-30T00:33:33"/>
  </r>
  <r>
    <x v="7"/>
    <x v="8"/>
    <d v="1899-12-30T00:33:35"/>
  </r>
  <r>
    <x v="7"/>
    <x v="8"/>
    <d v="1899-12-30T00:33:49"/>
  </r>
  <r>
    <x v="7"/>
    <x v="8"/>
    <d v="1899-12-30T00:33:50"/>
  </r>
  <r>
    <x v="7"/>
    <x v="8"/>
    <d v="1899-12-30T00:33:52"/>
  </r>
  <r>
    <x v="7"/>
    <x v="8"/>
    <d v="1899-12-30T00:33:54"/>
  </r>
  <r>
    <x v="7"/>
    <x v="8"/>
    <d v="1899-12-30T00:33:54"/>
  </r>
  <r>
    <x v="7"/>
    <x v="8"/>
    <d v="1899-12-30T00:33:55"/>
  </r>
  <r>
    <x v="7"/>
    <x v="8"/>
    <d v="1899-12-30T00:33:58"/>
  </r>
  <r>
    <x v="7"/>
    <x v="8"/>
    <d v="1899-12-30T00:34:03"/>
  </r>
  <r>
    <x v="7"/>
    <x v="8"/>
    <d v="1899-12-30T00:34:03"/>
  </r>
  <r>
    <x v="7"/>
    <x v="8"/>
    <d v="1899-12-30T00:34:06"/>
  </r>
  <r>
    <x v="7"/>
    <x v="8"/>
    <d v="1899-12-30T00:34:06"/>
  </r>
  <r>
    <x v="7"/>
    <x v="8"/>
    <d v="1899-12-30T00:34:06"/>
  </r>
  <r>
    <x v="7"/>
    <x v="8"/>
    <d v="1899-12-30T00:34:06"/>
  </r>
  <r>
    <x v="7"/>
    <x v="8"/>
    <d v="1899-12-30T00:34:07"/>
  </r>
  <r>
    <x v="7"/>
    <x v="8"/>
    <d v="1899-12-30T00:34:07"/>
  </r>
  <r>
    <x v="7"/>
    <x v="8"/>
    <d v="1899-12-30T00:34:08"/>
  </r>
  <r>
    <x v="7"/>
    <x v="8"/>
    <d v="1899-12-30T00:34:10"/>
  </r>
  <r>
    <x v="7"/>
    <x v="8"/>
    <d v="1899-12-30T00:34:11"/>
  </r>
  <r>
    <x v="7"/>
    <x v="8"/>
    <d v="1899-12-30T00:34:12"/>
  </r>
  <r>
    <x v="7"/>
    <x v="8"/>
    <d v="1899-12-30T00:34:13"/>
  </r>
  <r>
    <x v="7"/>
    <x v="8"/>
    <d v="1899-12-30T00:34:14"/>
  </r>
  <r>
    <x v="7"/>
    <x v="8"/>
    <d v="1899-12-30T00:34:15"/>
  </r>
  <r>
    <x v="7"/>
    <x v="8"/>
    <d v="1899-12-30T00:34:15"/>
  </r>
  <r>
    <x v="7"/>
    <x v="8"/>
    <d v="1899-12-30T00:34:17"/>
  </r>
  <r>
    <x v="7"/>
    <x v="8"/>
    <d v="1899-12-30T00:34:17"/>
  </r>
  <r>
    <x v="7"/>
    <x v="8"/>
    <d v="1899-12-30T00:34:18"/>
  </r>
  <r>
    <x v="7"/>
    <x v="8"/>
    <d v="1899-12-30T00:34:19"/>
  </r>
  <r>
    <x v="7"/>
    <x v="8"/>
    <d v="1899-12-30T00:34:19"/>
  </r>
  <r>
    <x v="7"/>
    <x v="8"/>
    <d v="1899-12-30T00:34:20"/>
  </r>
  <r>
    <x v="7"/>
    <x v="8"/>
    <d v="1899-12-30T00:34:20"/>
  </r>
  <r>
    <x v="7"/>
    <x v="8"/>
    <d v="1899-12-30T00:34:21"/>
  </r>
  <r>
    <x v="7"/>
    <x v="8"/>
    <d v="1899-12-30T00:34:21"/>
  </r>
  <r>
    <x v="7"/>
    <x v="8"/>
    <d v="1899-12-30T00:34:21"/>
  </r>
  <r>
    <x v="7"/>
    <x v="8"/>
    <d v="1899-12-30T00:34:21"/>
  </r>
  <r>
    <x v="7"/>
    <x v="8"/>
    <d v="1899-12-30T00:34:21"/>
  </r>
  <r>
    <x v="7"/>
    <x v="8"/>
    <d v="1899-12-30T00:34:21"/>
  </r>
  <r>
    <x v="7"/>
    <x v="8"/>
    <d v="1899-12-30T00:34:21"/>
  </r>
  <r>
    <x v="7"/>
    <x v="8"/>
    <d v="1899-12-30T00:34:22"/>
  </r>
  <r>
    <x v="7"/>
    <x v="8"/>
    <d v="1899-12-30T00:34:22"/>
  </r>
  <r>
    <x v="7"/>
    <x v="8"/>
    <d v="1899-12-30T00:34:22"/>
  </r>
  <r>
    <x v="7"/>
    <x v="8"/>
    <d v="1899-12-30T00:34:22"/>
  </r>
  <r>
    <x v="7"/>
    <x v="8"/>
    <d v="1899-12-30T00:34:22"/>
  </r>
  <r>
    <x v="7"/>
    <x v="8"/>
    <d v="1899-12-30T00:34:22"/>
  </r>
  <r>
    <x v="7"/>
    <x v="8"/>
    <d v="1899-12-30T00:34:23"/>
  </r>
  <r>
    <x v="7"/>
    <x v="8"/>
    <d v="1899-12-30T00:34:23"/>
  </r>
  <r>
    <x v="7"/>
    <x v="8"/>
    <d v="1899-12-30T00:34:23"/>
  </r>
  <r>
    <x v="7"/>
    <x v="8"/>
    <d v="1899-12-30T00:34:23"/>
  </r>
  <r>
    <x v="7"/>
    <x v="8"/>
    <d v="1899-12-30T00:34:23"/>
  </r>
  <r>
    <x v="7"/>
    <x v="8"/>
    <d v="1899-12-30T00:34:23"/>
  </r>
  <r>
    <x v="7"/>
    <x v="8"/>
    <d v="1899-12-30T00:34:25"/>
  </r>
  <r>
    <x v="7"/>
    <x v="8"/>
    <d v="1899-12-30T00:34:25"/>
  </r>
  <r>
    <x v="7"/>
    <x v="8"/>
    <d v="1899-12-30T00:17:20"/>
  </r>
  <r>
    <x v="7"/>
    <x v="8"/>
    <d v="1899-12-30T00:17:22"/>
  </r>
  <r>
    <x v="7"/>
    <x v="8"/>
    <d v="1899-12-30T00:17:25"/>
  </r>
  <r>
    <x v="7"/>
    <x v="8"/>
    <d v="1899-12-30T00:28:59"/>
  </r>
  <r>
    <x v="7"/>
    <x v="8"/>
    <d v="1899-12-30T00:29:22"/>
  </r>
  <r>
    <x v="7"/>
    <x v="8"/>
    <d v="1899-12-30T00:29:22"/>
  </r>
  <r>
    <x v="7"/>
    <x v="8"/>
    <d v="1899-12-30T00:29:27"/>
  </r>
  <r>
    <x v="7"/>
    <x v="8"/>
    <d v="1899-12-30T00:29:28"/>
  </r>
  <r>
    <x v="7"/>
    <x v="8"/>
    <d v="1899-12-30T00:29:28"/>
  </r>
  <r>
    <x v="7"/>
    <x v="8"/>
    <d v="1899-12-30T00:29:28"/>
  </r>
  <r>
    <x v="7"/>
    <x v="8"/>
    <d v="1899-12-30T00:29:29"/>
  </r>
  <r>
    <x v="7"/>
    <x v="8"/>
    <d v="1899-12-30T00:29:37"/>
  </r>
  <r>
    <x v="7"/>
    <x v="8"/>
    <d v="1899-12-30T00:29:39"/>
  </r>
  <r>
    <x v="7"/>
    <x v="8"/>
    <d v="1899-12-30T00:29:40"/>
  </r>
  <r>
    <x v="7"/>
    <x v="8"/>
    <d v="1899-12-30T00:29:40"/>
  </r>
  <r>
    <x v="7"/>
    <x v="8"/>
    <d v="1899-12-30T00:29:41"/>
  </r>
  <r>
    <x v="7"/>
    <x v="8"/>
    <d v="1899-12-30T00:29:43"/>
  </r>
  <r>
    <x v="7"/>
    <x v="8"/>
    <d v="1899-12-30T00:29:47"/>
  </r>
  <r>
    <x v="7"/>
    <x v="8"/>
    <d v="1899-12-30T00:29:47"/>
  </r>
  <r>
    <x v="7"/>
    <x v="8"/>
    <d v="1899-12-30T00:29:49"/>
  </r>
  <r>
    <x v="7"/>
    <x v="8"/>
    <d v="1899-12-30T00:29:49"/>
  </r>
  <r>
    <x v="7"/>
    <x v="8"/>
    <d v="1899-12-30T00:29:51"/>
  </r>
  <r>
    <x v="7"/>
    <x v="8"/>
    <d v="1899-12-30T00:29:53"/>
  </r>
  <r>
    <x v="7"/>
    <x v="8"/>
    <d v="1899-12-30T00:29:53"/>
  </r>
  <r>
    <x v="7"/>
    <x v="8"/>
    <d v="1899-12-30T00:29:57"/>
  </r>
  <r>
    <x v="7"/>
    <x v="8"/>
    <d v="1899-12-30T00:29:58"/>
  </r>
  <r>
    <x v="7"/>
    <x v="8"/>
    <d v="1899-12-30T00:29:59"/>
  </r>
  <r>
    <x v="7"/>
    <x v="8"/>
    <d v="1899-12-30T00:30:00"/>
  </r>
  <r>
    <x v="7"/>
    <x v="8"/>
    <d v="1899-12-30T00:30:02"/>
  </r>
  <r>
    <x v="7"/>
    <x v="8"/>
    <d v="1899-12-30T00:30:02"/>
  </r>
  <r>
    <x v="7"/>
    <x v="8"/>
    <d v="1899-12-30T00:30:04"/>
  </r>
  <r>
    <x v="7"/>
    <x v="8"/>
    <d v="1899-12-30T00:30:05"/>
  </r>
  <r>
    <x v="7"/>
    <x v="8"/>
    <d v="1899-12-30T00:30:05"/>
  </r>
  <r>
    <x v="7"/>
    <x v="8"/>
    <d v="1899-12-30T00:30:06"/>
  </r>
  <r>
    <x v="7"/>
    <x v="8"/>
    <d v="1899-12-30T00:30:09"/>
  </r>
  <r>
    <x v="7"/>
    <x v="8"/>
    <d v="1899-12-30T00:30:09"/>
  </r>
  <r>
    <x v="7"/>
    <x v="8"/>
    <d v="1899-12-30T00:30:11"/>
  </r>
  <r>
    <x v="7"/>
    <x v="8"/>
    <d v="1899-12-30T00:30:11"/>
  </r>
  <r>
    <x v="7"/>
    <x v="8"/>
    <d v="1899-12-30T00:30:13"/>
  </r>
  <r>
    <x v="7"/>
    <x v="8"/>
    <d v="1899-12-30T00:30:13"/>
  </r>
  <r>
    <x v="7"/>
    <x v="8"/>
    <d v="1899-12-30T00:30:13"/>
  </r>
  <r>
    <x v="7"/>
    <x v="8"/>
    <d v="1899-12-30T00:30:14"/>
  </r>
  <r>
    <x v="7"/>
    <x v="8"/>
    <d v="1899-12-30T00:30:14"/>
  </r>
  <r>
    <x v="7"/>
    <x v="8"/>
    <d v="1899-12-30T00:30:14"/>
  </r>
  <r>
    <x v="7"/>
    <x v="8"/>
    <d v="1899-12-30T00:30:14"/>
  </r>
  <r>
    <x v="7"/>
    <x v="8"/>
    <d v="1899-12-30T00:30:15"/>
  </r>
  <r>
    <x v="7"/>
    <x v="8"/>
    <d v="1899-12-30T00:30:15"/>
  </r>
  <r>
    <x v="7"/>
    <x v="8"/>
    <d v="1899-12-30T00:30:15"/>
  </r>
  <r>
    <x v="7"/>
    <x v="8"/>
    <d v="1899-12-30T00:30:16"/>
  </r>
  <r>
    <x v="7"/>
    <x v="8"/>
    <d v="1899-12-30T00:30:16"/>
  </r>
  <r>
    <x v="7"/>
    <x v="8"/>
    <d v="1899-12-30T00:30:16"/>
  </r>
  <r>
    <x v="7"/>
    <x v="8"/>
    <d v="1899-12-30T00:30:16"/>
  </r>
  <r>
    <x v="7"/>
    <x v="8"/>
    <d v="1899-12-30T00:30:16"/>
  </r>
  <r>
    <x v="7"/>
    <x v="8"/>
    <d v="1899-12-30T00:30:16"/>
  </r>
  <r>
    <x v="7"/>
    <x v="8"/>
    <d v="1899-12-30T00:30:16"/>
  </r>
  <r>
    <x v="7"/>
    <x v="8"/>
    <d v="1899-12-30T00:30:17"/>
  </r>
  <r>
    <x v="7"/>
    <x v="8"/>
    <d v="1899-12-30T00:30:17"/>
  </r>
  <r>
    <x v="7"/>
    <x v="8"/>
    <d v="1899-12-30T00:30:17"/>
  </r>
  <r>
    <x v="7"/>
    <x v="8"/>
    <d v="1899-12-30T00:30:17"/>
  </r>
  <r>
    <x v="7"/>
    <x v="8"/>
    <d v="1899-12-30T00:30:18"/>
  </r>
  <r>
    <x v="7"/>
    <x v="8"/>
    <d v="1899-12-30T00:30:19"/>
  </r>
  <r>
    <x v="7"/>
    <x v="8"/>
    <d v="1899-12-30T00:30:19"/>
  </r>
  <r>
    <x v="7"/>
    <x v="8"/>
    <d v="1899-12-30T00:30:20"/>
  </r>
  <r>
    <x v="7"/>
    <x v="8"/>
    <d v="1899-12-30T00:30:20"/>
  </r>
  <r>
    <x v="7"/>
    <x v="8"/>
    <d v="1899-12-30T00:30:20"/>
  </r>
  <r>
    <x v="7"/>
    <x v="8"/>
    <d v="1899-12-30T00:30:27"/>
  </r>
  <r>
    <x v="7"/>
    <x v="8"/>
    <d v="1899-12-30T00:31:51"/>
  </r>
  <r>
    <x v="7"/>
    <x v="8"/>
    <d v="1899-12-30T00:31:59"/>
  </r>
  <r>
    <x v="7"/>
    <x v="8"/>
    <d v="1899-12-30T00:35:16"/>
  </r>
  <r>
    <x v="7"/>
    <x v="8"/>
    <d v="1899-12-30T00:35:21"/>
  </r>
  <r>
    <x v="7"/>
    <x v="8"/>
    <d v="1899-12-30T00:35:28"/>
  </r>
  <r>
    <x v="7"/>
    <x v="8"/>
    <d v="1899-12-30T00:35:35"/>
  </r>
  <r>
    <x v="7"/>
    <x v="8"/>
    <d v="1899-12-30T00:35:39"/>
  </r>
  <r>
    <x v="7"/>
    <x v="8"/>
    <d v="1899-12-30T00:35:40"/>
  </r>
  <r>
    <x v="7"/>
    <x v="8"/>
    <d v="1899-12-30T00:35:40"/>
  </r>
  <r>
    <x v="7"/>
    <x v="8"/>
    <d v="1899-12-30T00:35:42"/>
  </r>
  <r>
    <x v="7"/>
    <x v="8"/>
    <d v="1899-12-30T00:35:42"/>
  </r>
  <r>
    <x v="7"/>
    <x v="8"/>
    <d v="1899-12-30T00:35:43"/>
  </r>
  <r>
    <x v="7"/>
    <x v="8"/>
    <d v="1899-12-30T00:35:43"/>
  </r>
  <r>
    <x v="7"/>
    <x v="8"/>
    <d v="1899-12-30T00:35:43"/>
  </r>
  <r>
    <x v="7"/>
    <x v="8"/>
    <d v="1899-12-30T00:35:44"/>
  </r>
  <r>
    <x v="7"/>
    <x v="8"/>
    <d v="1899-12-30T00:35:44"/>
  </r>
  <r>
    <x v="7"/>
    <x v="8"/>
    <d v="1899-12-30T00:35:44"/>
  </r>
  <r>
    <x v="7"/>
    <x v="8"/>
    <d v="1899-12-30T00:35:44"/>
  </r>
  <r>
    <x v="7"/>
    <x v="8"/>
    <d v="1899-12-30T00:35:45"/>
  </r>
  <r>
    <x v="7"/>
    <x v="8"/>
    <d v="1899-12-30T00:35:45"/>
  </r>
  <r>
    <x v="7"/>
    <x v="8"/>
    <d v="1899-12-30T00:35:45"/>
  </r>
  <r>
    <x v="7"/>
    <x v="8"/>
    <d v="1899-12-30T00:35:45"/>
  </r>
  <r>
    <x v="7"/>
    <x v="8"/>
    <d v="1899-12-30T00:35:45"/>
  </r>
  <r>
    <x v="7"/>
    <x v="8"/>
    <d v="1899-12-30T00:35:47"/>
  </r>
  <r>
    <x v="7"/>
    <x v="8"/>
    <d v="1899-12-30T00:35:48"/>
  </r>
  <r>
    <x v="7"/>
    <x v="8"/>
    <d v="1899-12-30T00:35:49"/>
  </r>
  <r>
    <x v="7"/>
    <x v="8"/>
    <d v="1899-12-30T00:35:49"/>
  </r>
  <r>
    <x v="7"/>
    <x v="8"/>
    <d v="1899-12-30T00:35:49"/>
  </r>
  <r>
    <x v="7"/>
    <x v="8"/>
    <d v="1899-12-30T00:35:49"/>
  </r>
  <r>
    <x v="7"/>
    <x v="8"/>
    <d v="1899-12-30T00:35:49"/>
  </r>
  <r>
    <x v="7"/>
    <x v="8"/>
    <d v="1899-12-30T00:35:50"/>
  </r>
  <r>
    <x v="7"/>
    <x v="8"/>
    <d v="1899-12-30T00:35:50"/>
  </r>
  <r>
    <x v="7"/>
    <x v="8"/>
    <d v="1899-12-30T00:35:51"/>
  </r>
  <r>
    <x v="7"/>
    <x v="8"/>
    <d v="1899-12-30T00:35:51"/>
  </r>
  <r>
    <x v="7"/>
    <x v="8"/>
    <d v="1899-12-30T00:35:52"/>
  </r>
  <r>
    <x v="7"/>
    <x v="8"/>
    <d v="1899-12-30T00:35:52"/>
  </r>
  <r>
    <x v="7"/>
    <x v="8"/>
    <d v="1899-12-30T00:35:52"/>
  </r>
  <r>
    <x v="7"/>
    <x v="8"/>
    <d v="1899-12-30T00:35:53"/>
  </r>
  <r>
    <x v="7"/>
    <x v="8"/>
    <d v="1899-12-30T00:35:53"/>
  </r>
  <r>
    <x v="7"/>
    <x v="8"/>
    <d v="1899-12-30T00:35:54"/>
  </r>
  <r>
    <x v="7"/>
    <x v="8"/>
    <d v="1899-12-30T00:35:54"/>
  </r>
  <r>
    <x v="7"/>
    <x v="8"/>
    <d v="1899-12-30T00:35:54"/>
  </r>
  <r>
    <x v="7"/>
    <x v="8"/>
    <d v="1899-12-30T00:35:54"/>
  </r>
  <r>
    <x v="7"/>
    <x v="8"/>
    <d v="1899-12-30T00:35:54"/>
  </r>
  <r>
    <x v="7"/>
    <x v="8"/>
    <d v="1899-12-30T00:35:55"/>
  </r>
  <r>
    <x v="7"/>
    <x v="8"/>
    <d v="1899-12-30T00:35:55"/>
  </r>
  <r>
    <x v="7"/>
    <x v="8"/>
    <d v="1899-12-30T00:35:55"/>
  </r>
  <r>
    <x v="7"/>
    <x v="8"/>
    <d v="1899-12-30T00:35:56"/>
  </r>
  <r>
    <x v="7"/>
    <x v="8"/>
    <d v="1899-12-30T00:35:57"/>
  </r>
  <r>
    <x v="7"/>
    <x v="8"/>
    <d v="1899-12-30T00:35:57"/>
  </r>
  <r>
    <x v="7"/>
    <x v="8"/>
    <d v="1899-12-30T00:35:57"/>
  </r>
  <r>
    <x v="7"/>
    <x v="8"/>
    <d v="1899-12-30T00:35:58"/>
  </r>
  <r>
    <x v="7"/>
    <x v="8"/>
    <d v="1899-12-30T00:35:59"/>
  </r>
  <r>
    <x v="7"/>
    <x v="8"/>
    <d v="1899-12-30T00:35:59"/>
  </r>
  <r>
    <x v="7"/>
    <x v="8"/>
    <d v="1899-12-30T00:36:01"/>
  </r>
  <r>
    <x v="7"/>
    <x v="8"/>
    <d v="1899-12-30T00:36:02"/>
  </r>
  <r>
    <x v="7"/>
    <x v="8"/>
    <d v="1899-12-30T00:36:03"/>
  </r>
  <r>
    <x v="7"/>
    <x v="8"/>
    <d v="1899-12-30T00:36:04"/>
  </r>
  <r>
    <x v="7"/>
    <x v="8"/>
    <d v="1899-12-30T00:36:05"/>
  </r>
  <r>
    <x v="7"/>
    <x v="8"/>
    <d v="1899-12-30T00:36:05"/>
  </r>
  <r>
    <x v="7"/>
    <x v="8"/>
    <d v="1899-12-30T00:36:07"/>
  </r>
  <r>
    <x v="7"/>
    <x v="8"/>
    <d v="1899-12-30T00:36:08"/>
  </r>
  <r>
    <x v="7"/>
    <x v="8"/>
    <d v="1899-12-30T00:17:13"/>
  </r>
  <r>
    <x v="7"/>
    <x v="8"/>
    <d v="1899-12-30T00:17:14"/>
  </r>
  <r>
    <x v="7"/>
    <x v="8"/>
    <d v="1899-12-30T00:17:18"/>
  </r>
  <r>
    <x v="7"/>
    <x v="8"/>
    <d v="1899-12-30T00:25:48"/>
  </r>
  <r>
    <x v="7"/>
    <x v="8"/>
    <d v="1899-12-30T00:25:59"/>
  </r>
  <r>
    <x v="7"/>
    <x v="8"/>
    <d v="1899-12-30T00:26:19"/>
  </r>
  <r>
    <x v="7"/>
    <x v="8"/>
    <d v="1899-12-30T00:28:07"/>
  </r>
  <r>
    <x v="7"/>
    <x v="8"/>
    <d v="1899-12-30T00:28:09"/>
  </r>
  <r>
    <x v="7"/>
    <x v="8"/>
    <d v="1899-12-30T00:28:14"/>
  </r>
  <r>
    <x v="7"/>
    <x v="8"/>
    <d v="1899-12-30T00:28:16"/>
  </r>
  <r>
    <x v="7"/>
    <x v="8"/>
    <d v="1899-12-30T00:28:42"/>
  </r>
  <r>
    <x v="7"/>
    <x v="8"/>
    <d v="1899-12-30T00:28:48"/>
  </r>
  <r>
    <x v="7"/>
    <x v="8"/>
    <d v="1899-12-30T00:28:53"/>
  </r>
  <r>
    <x v="7"/>
    <x v="8"/>
    <d v="1899-12-30T00:28:57"/>
  </r>
  <r>
    <x v="7"/>
    <x v="8"/>
    <d v="1899-12-30T00:29:00"/>
  </r>
  <r>
    <x v="7"/>
    <x v="8"/>
    <d v="1899-12-30T00:29:10"/>
  </r>
  <r>
    <x v="7"/>
    <x v="8"/>
    <d v="1899-12-30T00:29:10"/>
  </r>
  <r>
    <x v="7"/>
    <x v="8"/>
    <d v="1899-12-30T00:29:18"/>
  </r>
  <r>
    <x v="7"/>
    <x v="8"/>
    <d v="1899-12-30T00:29:20"/>
  </r>
  <r>
    <x v="7"/>
    <x v="8"/>
    <d v="1899-12-30T00:29:26"/>
  </r>
  <r>
    <x v="7"/>
    <x v="8"/>
    <d v="1899-12-30T00:29:27"/>
  </r>
  <r>
    <x v="7"/>
    <x v="8"/>
    <d v="1899-12-30T00:29:28"/>
  </r>
  <r>
    <x v="7"/>
    <x v="8"/>
    <d v="1899-12-30T00:29:31"/>
  </r>
  <r>
    <x v="7"/>
    <x v="8"/>
    <d v="1899-12-30T00:29:31"/>
  </r>
  <r>
    <x v="7"/>
    <x v="8"/>
    <d v="1899-12-30T00:29:32"/>
  </r>
  <r>
    <x v="7"/>
    <x v="8"/>
    <d v="1899-12-30T00:29:35"/>
  </r>
  <r>
    <x v="7"/>
    <x v="8"/>
    <d v="1899-12-30T00:29:36"/>
  </r>
  <r>
    <x v="7"/>
    <x v="8"/>
    <d v="1899-12-30T00:29:36"/>
  </r>
  <r>
    <x v="7"/>
    <x v="8"/>
    <d v="1899-12-30T00:29:36"/>
  </r>
  <r>
    <x v="7"/>
    <x v="8"/>
    <d v="1899-12-30T00:29:37"/>
  </r>
  <r>
    <x v="7"/>
    <x v="8"/>
    <d v="1899-12-30T00:29:37"/>
  </r>
  <r>
    <x v="7"/>
    <x v="8"/>
    <d v="1899-12-30T00:29:39"/>
  </r>
  <r>
    <x v="7"/>
    <x v="8"/>
    <d v="1899-12-30T00:29:40"/>
  </r>
  <r>
    <x v="7"/>
    <x v="8"/>
    <d v="1899-12-30T00:29:40"/>
  </r>
  <r>
    <x v="7"/>
    <x v="8"/>
    <d v="1899-12-30T00:29:40"/>
  </r>
  <r>
    <x v="7"/>
    <x v="8"/>
    <d v="1899-12-30T00:29:43"/>
  </r>
  <r>
    <x v="7"/>
    <x v="8"/>
    <d v="1899-12-30T00:29:45"/>
  </r>
  <r>
    <x v="7"/>
    <x v="8"/>
    <d v="1899-12-30T00:29:45"/>
  </r>
  <r>
    <x v="7"/>
    <x v="8"/>
    <d v="1899-12-30T00:29:45"/>
  </r>
  <r>
    <x v="7"/>
    <x v="8"/>
    <d v="1899-12-30T00:29:46"/>
  </r>
  <r>
    <x v="7"/>
    <x v="8"/>
    <d v="1899-12-30T00:29:47"/>
  </r>
  <r>
    <x v="7"/>
    <x v="8"/>
    <d v="1899-12-30T00:29:49"/>
  </r>
  <r>
    <x v="7"/>
    <x v="8"/>
    <d v="1899-12-30T00:29:49"/>
  </r>
  <r>
    <x v="7"/>
    <x v="8"/>
    <d v="1899-12-30T00:29:53"/>
  </r>
  <r>
    <x v="7"/>
    <x v="8"/>
    <d v="1899-12-30T00:29:53"/>
  </r>
  <r>
    <x v="7"/>
    <x v="8"/>
    <d v="1899-12-30T00:29:53"/>
  </r>
  <r>
    <x v="7"/>
    <x v="8"/>
    <d v="1899-12-30T00:29:53"/>
  </r>
  <r>
    <x v="7"/>
    <x v="8"/>
    <d v="1899-12-30T00:29:53"/>
  </r>
  <r>
    <x v="7"/>
    <x v="8"/>
    <d v="1899-12-30T00:29:54"/>
  </r>
  <r>
    <x v="7"/>
    <x v="8"/>
    <d v="1899-12-30T00:29:54"/>
  </r>
  <r>
    <x v="7"/>
    <x v="8"/>
    <d v="1899-12-30T00:29:54"/>
  </r>
  <r>
    <x v="7"/>
    <x v="8"/>
    <d v="1899-12-30T00:29:58"/>
  </r>
  <r>
    <x v="7"/>
    <x v="8"/>
    <d v="1899-12-30T00:29:58"/>
  </r>
  <r>
    <x v="7"/>
    <x v="8"/>
    <d v="1899-12-30T00:30:00"/>
  </r>
  <r>
    <x v="7"/>
    <x v="8"/>
    <d v="1899-12-30T00:30:00"/>
  </r>
  <r>
    <x v="7"/>
    <x v="8"/>
    <d v="1899-12-30T00:30:00"/>
  </r>
  <r>
    <x v="7"/>
    <x v="8"/>
    <d v="1899-12-30T00:30:01"/>
  </r>
  <r>
    <x v="7"/>
    <x v="8"/>
    <d v="1899-12-30T00:30:01"/>
  </r>
  <r>
    <x v="7"/>
    <x v="8"/>
    <d v="1899-12-30T00:30:01"/>
  </r>
  <r>
    <x v="7"/>
    <x v="8"/>
    <d v="1899-12-30T00:30:04"/>
  </r>
  <r>
    <x v="7"/>
    <x v="8"/>
    <d v="1899-12-30T00:30:04"/>
  </r>
  <r>
    <x v="7"/>
    <x v="8"/>
    <d v="1899-12-30T00:30:04"/>
  </r>
  <r>
    <x v="7"/>
    <x v="8"/>
    <d v="1899-12-30T00:30:06"/>
  </r>
  <r>
    <x v="7"/>
    <x v="8"/>
    <d v="1899-12-30T00:30:06"/>
  </r>
  <r>
    <x v="7"/>
    <x v="8"/>
    <d v="1899-12-30T00:30:07"/>
  </r>
  <r>
    <x v="7"/>
    <x v="8"/>
    <d v="1899-12-30T00:30:07"/>
  </r>
  <r>
    <x v="7"/>
    <x v="8"/>
    <d v="1899-12-30T00:30:12"/>
  </r>
  <r>
    <x v="7"/>
    <x v="8"/>
    <d v="1899-12-30T00:30:12"/>
  </r>
  <r>
    <x v="7"/>
    <x v="8"/>
    <d v="1899-12-30T00:33:28"/>
  </r>
  <r>
    <x v="7"/>
    <x v="8"/>
    <d v="1899-12-30T00:33:32"/>
  </r>
  <r>
    <x v="7"/>
    <x v="8"/>
    <d v="1899-12-30T00:33:32"/>
  </r>
  <r>
    <x v="7"/>
    <x v="8"/>
    <d v="1899-12-30T00:34:43"/>
  </r>
  <r>
    <x v="7"/>
    <x v="8"/>
    <d v="1899-12-30T00:34:46"/>
  </r>
  <r>
    <x v="7"/>
    <x v="8"/>
    <d v="1899-12-30T00:35:00"/>
  </r>
  <r>
    <x v="7"/>
    <x v="8"/>
    <d v="1899-12-30T00:35:02"/>
  </r>
  <r>
    <x v="7"/>
    <x v="8"/>
    <d v="1899-12-30T00:35:03"/>
  </r>
  <r>
    <x v="7"/>
    <x v="8"/>
    <d v="1899-12-30T00:35:03"/>
  </r>
  <r>
    <x v="7"/>
    <x v="8"/>
    <d v="1899-12-30T00:35:05"/>
  </r>
  <r>
    <x v="7"/>
    <x v="8"/>
    <d v="1899-12-30T00:35:06"/>
  </r>
  <r>
    <x v="7"/>
    <x v="8"/>
    <d v="1899-12-30T00:35:06"/>
  </r>
  <r>
    <x v="7"/>
    <x v="8"/>
    <d v="1899-12-30T00:35:07"/>
  </r>
  <r>
    <x v="7"/>
    <x v="8"/>
    <d v="1899-12-30T00:35:08"/>
  </r>
  <r>
    <x v="7"/>
    <x v="8"/>
    <d v="1899-12-30T00:35:17"/>
  </r>
  <r>
    <x v="7"/>
    <x v="8"/>
    <d v="1899-12-30T00:35:20"/>
  </r>
  <r>
    <x v="7"/>
    <x v="8"/>
    <d v="1899-12-30T00:35:21"/>
  </r>
  <r>
    <x v="7"/>
    <x v="8"/>
    <d v="1899-12-30T00:35:21"/>
  </r>
  <r>
    <x v="7"/>
    <x v="8"/>
    <d v="1899-12-30T00:35:22"/>
  </r>
  <r>
    <x v="7"/>
    <x v="8"/>
    <d v="1899-12-30T00:35:27"/>
  </r>
  <r>
    <x v="7"/>
    <x v="8"/>
    <d v="1899-12-30T00:35:27"/>
  </r>
  <r>
    <x v="7"/>
    <x v="8"/>
    <d v="1899-12-30T00:35:36"/>
  </r>
  <r>
    <x v="7"/>
    <x v="8"/>
    <d v="1899-12-30T00:35:36"/>
  </r>
  <r>
    <x v="7"/>
    <x v="8"/>
    <d v="1899-12-30T00:35:37"/>
  </r>
  <r>
    <x v="7"/>
    <x v="8"/>
    <d v="1899-12-30T00:35:38"/>
  </r>
  <r>
    <x v="7"/>
    <x v="8"/>
    <d v="1899-12-30T00:35:38"/>
  </r>
  <r>
    <x v="7"/>
    <x v="8"/>
    <d v="1899-12-30T00:35:38"/>
  </r>
  <r>
    <x v="7"/>
    <x v="8"/>
    <d v="1899-12-30T00:35:38"/>
  </r>
  <r>
    <x v="7"/>
    <x v="8"/>
    <d v="1899-12-30T00:35:39"/>
  </r>
  <r>
    <x v="7"/>
    <x v="8"/>
    <d v="1899-12-30T00:35:40"/>
  </r>
  <r>
    <x v="7"/>
    <x v="8"/>
    <d v="1899-12-30T00:35:40"/>
  </r>
  <r>
    <x v="7"/>
    <x v="8"/>
    <d v="1899-12-30T00:35:40"/>
  </r>
  <r>
    <x v="7"/>
    <x v="8"/>
    <d v="1899-12-30T00:35:40"/>
  </r>
  <r>
    <x v="7"/>
    <x v="8"/>
    <d v="1899-12-30T00:35:41"/>
  </r>
  <r>
    <x v="7"/>
    <x v="8"/>
    <d v="1899-12-30T00:35:41"/>
  </r>
  <r>
    <x v="7"/>
    <x v="8"/>
    <d v="1899-12-30T00:35:41"/>
  </r>
  <r>
    <x v="7"/>
    <x v="8"/>
    <d v="1899-12-30T00:35:41"/>
  </r>
  <r>
    <x v="7"/>
    <x v="8"/>
    <d v="1899-12-30T00:35:42"/>
  </r>
  <r>
    <x v="7"/>
    <x v="8"/>
    <d v="1899-12-30T00:35:42"/>
  </r>
  <r>
    <x v="7"/>
    <x v="8"/>
    <d v="1899-12-30T00:35:43"/>
  </r>
  <r>
    <x v="7"/>
    <x v="8"/>
    <d v="1899-12-30T00:35:44"/>
  </r>
  <r>
    <x v="7"/>
    <x v="8"/>
    <d v="1899-12-30T00:35:44"/>
  </r>
  <r>
    <x v="7"/>
    <x v="8"/>
    <d v="1899-12-30T00:35:45"/>
  </r>
  <r>
    <x v="7"/>
    <x v="8"/>
    <d v="1899-12-30T00:35:45"/>
  </r>
  <r>
    <x v="7"/>
    <x v="8"/>
    <d v="1899-12-30T00:35:45"/>
  </r>
  <r>
    <x v="7"/>
    <x v="8"/>
    <d v="1899-12-30T00:35:45"/>
  </r>
  <r>
    <x v="7"/>
    <x v="8"/>
    <d v="1899-12-30T00:35:45"/>
  </r>
  <r>
    <x v="7"/>
    <x v="8"/>
    <d v="1899-12-30T00:35:46"/>
  </r>
  <r>
    <x v="7"/>
    <x v="8"/>
    <d v="1899-12-30T00:35:46"/>
  </r>
  <r>
    <x v="7"/>
    <x v="8"/>
    <d v="1899-12-30T00:35:46"/>
  </r>
  <r>
    <x v="7"/>
    <x v="8"/>
    <d v="1899-12-30T00:35:46"/>
  </r>
  <r>
    <x v="7"/>
    <x v="8"/>
    <d v="1899-12-30T00:35:47"/>
  </r>
  <r>
    <x v="7"/>
    <x v="8"/>
    <d v="1899-12-30T00:35:47"/>
  </r>
  <r>
    <x v="7"/>
    <x v="8"/>
    <d v="1899-12-30T00:35:48"/>
  </r>
  <r>
    <x v="7"/>
    <x v="8"/>
    <d v="1899-12-30T00:35:48"/>
  </r>
  <r>
    <x v="7"/>
    <x v="8"/>
    <d v="1899-12-30T00:35:48"/>
  </r>
  <r>
    <x v="7"/>
    <x v="8"/>
    <d v="1899-12-30T00:35:48"/>
  </r>
  <r>
    <x v="7"/>
    <x v="8"/>
    <d v="1899-12-30T00:35:48"/>
  </r>
  <r>
    <x v="7"/>
    <x v="8"/>
    <d v="1899-12-30T00:35:48"/>
  </r>
  <r>
    <x v="7"/>
    <x v="8"/>
    <d v="1899-12-30T00:35:50"/>
  </r>
  <r>
    <x v="8"/>
    <x v="9"/>
    <d v="1899-12-30T00:17:50"/>
  </r>
  <r>
    <x v="8"/>
    <x v="9"/>
    <d v="1899-12-30T00:22:27"/>
  </r>
  <r>
    <x v="8"/>
    <x v="9"/>
    <d v="1899-12-30T00:22:29"/>
  </r>
  <r>
    <x v="8"/>
    <x v="9"/>
    <d v="1899-12-30T00:22:29"/>
  </r>
  <r>
    <x v="8"/>
    <x v="9"/>
    <d v="1899-12-30T00:37:43"/>
  </r>
  <r>
    <x v="8"/>
    <x v="9"/>
    <d v="1899-12-30T00:38:03"/>
  </r>
  <r>
    <x v="8"/>
    <x v="9"/>
    <d v="1899-12-30T00:38:04"/>
  </r>
  <r>
    <x v="8"/>
    <x v="9"/>
    <d v="1899-12-30T00:48:32"/>
  </r>
  <r>
    <x v="8"/>
    <x v="9"/>
    <d v="1899-12-30T00:48:35"/>
  </r>
  <r>
    <x v="8"/>
    <x v="9"/>
    <d v="1899-12-30T00:48:36"/>
  </r>
  <r>
    <x v="8"/>
    <x v="9"/>
    <d v="1899-12-30T00:48:54"/>
  </r>
  <r>
    <x v="8"/>
    <x v="9"/>
    <d v="1899-12-30T00:48:58"/>
  </r>
  <r>
    <x v="8"/>
    <x v="9"/>
    <d v="1899-12-30T00:49:02"/>
  </r>
  <r>
    <x v="8"/>
    <x v="9"/>
    <d v="1899-12-30T00:49:05"/>
  </r>
  <r>
    <x v="8"/>
    <x v="9"/>
    <d v="1899-12-30T00:49:05"/>
  </r>
  <r>
    <x v="8"/>
    <x v="9"/>
    <d v="1899-12-30T00:49:05"/>
  </r>
  <r>
    <x v="8"/>
    <x v="9"/>
    <d v="1899-12-30T00:49:06"/>
  </r>
  <r>
    <x v="8"/>
    <x v="9"/>
    <d v="1899-12-30T00:49:06"/>
  </r>
  <r>
    <x v="8"/>
    <x v="9"/>
    <d v="1899-12-30T00:49:09"/>
  </r>
  <r>
    <x v="8"/>
    <x v="9"/>
    <d v="1899-12-30T00:49:09"/>
  </r>
  <r>
    <x v="8"/>
    <x v="9"/>
    <d v="1899-12-30T00:49:12"/>
  </r>
  <r>
    <x v="8"/>
    <x v="9"/>
    <d v="1899-12-30T00:49:12"/>
  </r>
  <r>
    <x v="8"/>
    <x v="9"/>
    <d v="1899-12-30T00:49:12"/>
  </r>
  <r>
    <x v="8"/>
    <x v="9"/>
    <d v="1899-12-30T00:49:13"/>
  </r>
  <r>
    <x v="8"/>
    <x v="9"/>
    <d v="1899-12-30T00:49:13"/>
  </r>
  <r>
    <x v="8"/>
    <x v="9"/>
    <d v="1899-12-30T00:49:14"/>
  </r>
  <r>
    <x v="8"/>
    <x v="9"/>
    <d v="1899-12-30T00:49:15"/>
  </r>
  <r>
    <x v="8"/>
    <x v="9"/>
    <d v="1899-12-30T00:49:15"/>
  </r>
  <r>
    <x v="8"/>
    <x v="9"/>
    <d v="1899-12-30T00:49:15"/>
  </r>
  <r>
    <x v="8"/>
    <x v="9"/>
    <d v="1899-12-30T00:49:15"/>
  </r>
  <r>
    <x v="8"/>
    <x v="9"/>
    <d v="1899-12-30T00:49:15"/>
  </r>
  <r>
    <x v="8"/>
    <x v="9"/>
    <d v="1899-12-30T00:49:15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5"/>
  </r>
  <r>
    <x v="8"/>
    <x v="9"/>
    <d v="1899-12-30T00:49:16"/>
  </r>
  <r>
    <x v="8"/>
    <x v="9"/>
    <d v="1899-12-30T00:49:15"/>
  </r>
  <r>
    <x v="8"/>
    <x v="9"/>
    <d v="1899-12-30T00:49:15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7"/>
  </r>
  <r>
    <x v="8"/>
    <x v="9"/>
    <d v="1899-12-30T00:49:17"/>
  </r>
  <r>
    <x v="8"/>
    <x v="9"/>
    <d v="1899-12-30T00:49:17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7"/>
  </r>
  <r>
    <x v="8"/>
    <x v="9"/>
    <d v="1899-12-30T00:49:17"/>
  </r>
  <r>
    <x v="8"/>
    <x v="9"/>
    <d v="1899-12-30T00:49:17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13:16"/>
  </r>
  <r>
    <x v="8"/>
    <x v="9"/>
    <d v="1899-12-30T00:20:03"/>
  </r>
  <r>
    <x v="8"/>
    <x v="9"/>
    <d v="1899-12-30T00:20:06"/>
  </r>
  <r>
    <x v="8"/>
    <x v="9"/>
    <d v="1899-12-30T00:20:06"/>
  </r>
  <r>
    <x v="8"/>
    <x v="9"/>
    <d v="1899-12-30T00:39:01"/>
  </r>
  <r>
    <x v="8"/>
    <x v="9"/>
    <d v="1899-12-30T00:39:02"/>
  </r>
  <r>
    <x v="8"/>
    <x v="9"/>
    <d v="1899-12-30T00:39:08"/>
  </r>
  <r>
    <x v="8"/>
    <x v="9"/>
    <d v="1899-12-30T00:40:11"/>
  </r>
  <r>
    <x v="8"/>
    <x v="9"/>
    <d v="1899-12-30T00:40:24"/>
  </r>
  <r>
    <x v="8"/>
    <x v="9"/>
    <d v="1899-12-30T00:40:26"/>
  </r>
  <r>
    <x v="8"/>
    <x v="9"/>
    <d v="1899-12-30T00:41:44"/>
  </r>
  <r>
    <x v="8"/>
    <x v="9"/>
    <d v="1899-12-30T00:41:55"/>
  </r>
  <r>
    <x v="8"/>
    <x v="9"/>
    <d v="1899-12-30T00:41:55"/>
  </r>
  <r>
    <x v="8"/>
    <x v="9"/>
    <d v="1899-12-30T00:42:54"/>
  </r>
  <r>
    <x v="8"/>
    <x v="9"/>
    <d v="1899-12-30T00:42:55"/>
  </r>
  <r>
    <x v="8"/>
    <x v="9"/>
    <d v="1899-12-30T00:42:56"/>
  </r>
  <r>
    <x v="8"/>
    <x v="9"/>
    <d v="1899-12-30T00:43:24"/>
  </r>
  <r>
    <x v="8"/>
    <x v="9"/>
    <d v="1899-12-30T00:43:32"/>
  </r>
  <r>
    <x v="8"/>
    <x v="9"/>
    <d v="1899-12-30T00:44:06"/>
  </r>
  <r>
    <x v="8"/>
    <x v="9"/>
    <d v="1899-12-30T00:44:07"/>
  </r>
  <r>
    <x v="8"/>
    <x v="9"/>
    <d v="1899-12-30T00:44:08"/>
  </r>
  <r>
    <x v="8"/>
    <x v="9"/>
    <d v="1899-12-30T00:44:10"/>
  </r>
  <r>
    <x v="8"/>
    <x v="9"/>
    <d v="1899-12-30T00:44:11"/>
  </r>
  <r>
    <x v="8"/>
    <x v="9"/>
    <d v="1899-12-30T00:44:12"/>
  </r>
  <r>
    <x v="8"/>
    <x v="9"/>
    <d v="1899-12-30T00:44:13"/>
  </r>
  <r>
    <x v="8"/>
    <x v="9"/>
    <d v="1899-12-30T00:44:13"/>
  </r>
  <r>
    <x v="8"/>
    <x v="9"/>
    <d v="1899-12-30T00:44:14"/>
  </r>
  <r>
    <x v="8"/>
    <x v="9"/>
    <d v="1899-12-30T00:44:13"/>
  </r>
  <r>
    <x v="8"/>
    <x v="9"/>
    <d v="1899-12-30T00:44:14"/>
  </r>
  <r>
    <x v="8"/>
    <x v="9"/>
    <d v="1899-12-30T00:44:14"/>
  </r>
  <r>
    <x v="8"/>
    <x v="9"/>
    <d v="1899-12-30T00:44:14"/>
  </r>
  <r>
    <x v="8"/>
    <x v="9"/>
    <d v="1899-12-30T00:44:14"/>
  </r>
  <r>
    <x v="8"/>
    <x v="9"/>
    <d v="1899-12-30T00:44:14"/>
  </r>
  <r>
    <x v="8"/>
    <x v="9"/>
    <d v="1899-12-30T00:44:14"/>
  </r>
  <r>
    <x v="8"/>
    <x v="9"/>
    <d v="1899-12-30T00:44:14"/>
  </r>
  <r>
    <x v="8"/>
    <x v="9"/>
    <d v="1899-12-30T00:44:15"/>
  </r>
  <r>
    <x v="8"/>
    <x v="9"/>
    <d v="1899-12-30T00:44:15"/>
  </r>
  <r>
    <x v="8"/>
    <x v="9"/>
    <d v="1899-12-30T00:44:15"/>
  </r>
  <r>
    <x v="8"/>
    <x v="9"/>
    <d v="1899-12-30T00:44:15"/>
  </r>
  <r>
    <x v="8"/>
    <x v="9"/>
    <d v="1899-12-30T00:44:15"/>
  </r>
  <r>
    <x v="8"/>
    <x v="9"/>
    <d v="1899-12-30T00:44:15"/>
  </r>
  <r>
    <x v="8"/>
    <x v="9"/>
    <d v="1899-12-30T00:44:15"/>
  </r>
  <r>
    <x v="8"/>
    <x v="9"/>
    <d v="1899-12-30T00:44:16"/>
  </r>
  <r>
    <x v="8"/>
    <x v="9"/>
    <d v="1899-12-30T00:44:31"/>
  </r>
  <r>
    <x v="8"/>
    <x v="9"/>
    <d v="1899-12-30T00:44:34"/>
  </r>
  <r>
    <x v="8"/>
    <x v="9"/>
    <d v="1899-12-30T00:44:34"/>
  </r>
  <r>
    <x v="8"/>
    <x v="9"/>
    <d v="1899-12-30T00:44:35"/>
  </r>
  <r>
    <x v="8"/>
    <x v="9"/>
    <d v="1899-12-30T00:44:35"/>
  </r>
  <r>
    <x v="8"/>
    <x v="9"/>
    <d v="1899-12-30T00:44:36"/>
  </r>
  <r>
    <x v="8"/>
    <x v="9"/>
    <d v="1899-12-30T00:45:32"/>
  </r>
  <r>
    <x v="8"/>
    <x v="9"/>
    <d v="1899-12-30T00:45:33"/>
  </r>
  <r>
    <x v="8"/>
    <x v="9"/>
    <d v="1899-12-30T00:45:33"/>
  </r>
  <r>
    <x v="8"/>
    <x v="9"/>
    <d v="1899-12-30T00:45:36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8"/>
  </r>
  <r>
    <x v="8"/>
    <x v="9"/>
    <d v="1899-12-30T00:45:38"/>
  </r>
  <r>
    <x v="8"/>
    <x v="9"/>
    <d v="1899-12-30T00:45:38"/>
  </r>
  <r>
    <x v="8"/>
    <x v="9"/>
    <d v="1899-12-30T00:45:38"/>
  </r>
  <r>
    <x v="8"/>
    <x v="9"/>
    <d v="1899-12-30T00:45:38"/>
  </r>
  <r>
    <x v="8"/>
    <x v="9"/>
    <d v="1899-12-30T00:45:38"/>
  </r>
  <r>
    <x v="8"/>
    <x v="9"/>
    <d v="1899-12-30T00:49:23"/>
  </r>
  <r>
    <x v="8"/>
    <x v="9"/>
    <d v="1899-12-30T00:49:23"/>
  </r>
  <r>
    <x v="8"/>
    <x v="9"/>
    <d v="1899-12-30T00:50:16"/>
  </r>
  <r>
    <x v="8"/>
    <x v="9"/>
    <d v="1899-12-30T00:50:22"/>
  </r>
  <r>
    <x v="8"/>
    <x v="9"/>
    <d v="1899-12-30T00:50:23"/>
  </r>
  <r>
    <x v="8"/>
    <x v="9"/>
    <d v="1899-12-30T00:51:25"/>
  </r>
  <r>
    <x v="8"/>
    <x v="9"/>
    <d v="1899-12-30T00:53:31"/>
  </r>
  <r>
    <x v="8"/>
    <x v="9"/>
    <d v="1899-12-30T00:53:34"/>
  </r>
  <r>
    <x v="8"/>
    <x v="9"/>
    <d v="1899-12-30T00:54:06"/>
  </r>
  <r>
    <x v="8"/>
    <x v="9"/>
    <d v="1899-12-30T00:54:49"/>
  </r>
  <r>
    <x v="8"/>
    <x v="9"/>
    <d v="1899-12-30T00:54:55"/>
  </r>
  <r>
    <x v="8"/>
    <x v="9"/>
    <d v="1899-12-30T00:54:55"/>
  </r>
  <r>
    <x v="8"/>
    <x v="9"/>
    <d v="1899-12-30T00:55:11"/>
  </r>
  <r>
    <x v="8"/>
    <x v="9"/>
    <d v="1899-12-30T00:55:16"/>
  </r>
  <r>
    <x v="8"/>
    <x v="9"/>
    <d v="1899-12-30T00:55:17"/>
  </r>
  <r>
    <x v="8"/>
    <x v="9"/>
    <d v="1899-12-30T00:56:17"/>
  </r>
  <r>
    <x v="8"/>
    <x v="9"/>
    <d v="1899-12-30T00:56:20"/>
  </r>
  <r>
    <x v="8"/>
    <x v="9"/>
    <d v="1899-12-30T00:56:20"/>
  </r>
  <r>
    <x v="8"/>
    <x v="9"/>
    <d v="1899-12-30T00:57:16"/>
  </r>
  <r>
    <x v="8"/>
    <x v="9"/>
    <d v="1899-12-30T00:57:18"/>
  </r>
  <r>
    <x v="8"/>
    <x v="9"/>
    <d v="1899-12-30T00:57:18"/>
  </r>
  <r>
    <x v="8"/>
    <x v="9"/>
    <d v="1899-12-30T00:57:18"/>
  </r>
  <r>
    <x v="8"/>
    <x v="9"/>
    <d v="1899-12-30T00:57:19"/>
  </r>
  <r>
    <x v="8"/>
    <x v="9"/>
    <d v="1899-12-30T00:57:20"/>
  </r>
  <r>
    <x v="8"/>
    <x v="9"/>
    <d v="1899-12-30T00:57:28"/>
  </r>
  <r>
    <x v="8"/>
    <x v="9"/>
    <d v="1899-12-30T00:57:29"/>
  </r>
  <r>
    <x v="8"/>
    <x v="9"/>
    <d v="1899-12-30T00:57:30"/>
  </r>
  <r>
    <x v="8"/>
    <x v="9"/>
    <d v="1899-12-30T00:57:30"/>
  </r>
  <r>
    <x v="8"/>
    <x v="9"/>
    <d v="1899-12-30T00:57:33"/>
  </r>
  <r>
    <x v="8"/>
    <x v="9"/>
    <d v="1899-12-30T00:57:35"/>
  </r>
  <r>
    <x v="8"/>
    <x v="9"/>
    <d v="1899-12-30T00:57:51"/>
  </r>
  <r>
    <x v="8"/>
    <x v="9"/>
    <d v="1899-12-30T00:57:53"/>
  </r>
  <r>
    <x v="8"/>
    <x v="9"/>
    <d v="1899-12-30T00:57:56"/>
  </r>
  <r>
    <x v="8"/>
    <x v="9"/>
    <d v="1899-12-30T00:57:58"/>
  </r>
  <r>
    <x v="8"/>
    <x v="9"/>
    <d v="1899-12-30T00:58:00"/>
  </r>
  <r>
    <x v="8"/>
    <x v="9"/>
    <d v="1899-12-30T00:58:00"/>
  </r>
  <r>
    <x v="8"/>
    <x v="9"/>
    <d v="1899-12-30T00:58:02"/>
  </r>
  <r>
    <x v="8"/>
    <x v="9"/>
    <d v="1899-12-30T00:58:05"/>
  </r>
  <r>
    <x v="8"/>
    <x v="9"/>
    <d v="1899-12-30T00:58:05"/>
  </r>
  <r>
    <x v="8"/>
    <x v="9"/>
    <d v="1899-12-30T00:58:06"/>
  </r>
  <r>
    <x v="8"/>
    <x v="9"/>
    <d v="1899-12-30T00:58:13"/>
  </r>
  <r>
    <x v="8"/>
    <x v="9"/>
    <d v="1899-12-30T00:58:57"/>
  </r>
  <r>
    <x v="8"/>
    <x v="9"/>
    <d v="1899-12-30T00:58:58"/>
  </r>
  <r>
    <x v="8"/>
    <x v="9"/>
    <d v="1899-12-30T00:59:00"/>
  </r>
  <r>
    <x v="8"/>
    <x v="9"/>
    <d v="1899-12-30T00:59:01"/>
  </r>
  <r>
    <x v="8"/>
    <x v="9"/>
    <d v="1899-12-30T00:59:20"/>
  </r>
  <r>
    <x v="8"/>
    <x v="9"/>
    <d v="1899-12-30T00:59:21"/>
  </r>
  <r>
    <x v="8"/>
    <x v="9"/>
    <d v="1899-12-30T00:59:24"/>
  </r>
  <r>
    <x v="8"/>
    <x v="9"/>
    <d v="1899-12-30T00:59:25"/>
  </r>
  <r>
    <x v="8"/>
    <x v="9"/>
    <d v="1899-12-30T00:59:24"/>
  </r>
  <r>
    <x v="8"/>
    <x v="9"/>
    <d v="1899-12-30T00:59:25"/>
  </r>
  <r>
    <x v="8"/>
    <x v="9"/>
    <d v="1899-12-30T00:59:25"/>
  </r>
  <r>
    <x v="8"/>
    <x v="9"/>
    <d v="1899-12-30T00:59:43"/>
  </r>
  <r>
    <x v="8"/>
    <x v="9"/>
    <d v="1899-12-30T00:59:43"/>
  </r>
  <r>
    <x v="8"/>
    <x v="9"/>
    <d v="1899-12-30T00:59:49"/>
  </r>
  <r>
    <x v="8"/>
    <x v="9"/>
    <d v="1899-12-30T00:12:42"/>
  </r>
  <r>
    <x v="8"/>
    <x v="9"/>
    <d v="1899-12-30T00:20:32"/>
  </r>
  <r>
    <x v="8"/>
    <x v="9"/>
    <d v="1899-12-30T00:20:34"/>
  </r>
  <r>
    <x v="8"/>
    <x v="9"/>
    <d v="1899-12-30T00:20:35"/>
  </r>
  <r>
    <x v="8"/>
    <x v="9"/>
    <d v="1899-12-30T00:31:17"/>
  </r>
  <r>
    <x v="8"/>
    <x v="9"/>
    <d v="1899-12-30T00:31:28"/>
  </r>
  <r>
    <x v="8"/>
    <x v="9"/>
    <d v="1899-12-30T00:32:24"/>
  </r>
  <r>
    <x v="8"/>
    <x v="9"/>
    <d v="1899-12-30T00:40:37"/>
  </r>
  <r>
    <x v="8"/>
    <x v="9"/>
    <d v="1899-12-30T00:40:46"/>
  </r>
  <r>
    <x v="8"/>
    <x v="9"/>
    <d v="1899-12-30T00:40:55"/>
  </r>
  <r>
    <x v="8"/>
    <x v="9"/>
    <d v="1899-12-30T00:40:57"/>
  </r>
  <r>
    <x v="8"/>
    <x v="9"/>
    <d v="1899-12-30T00:41:01"/>
  </r>
  <r>
    <x v="8"/>
    <x v="9"/>
    <d v="1899-12-30T00:41:10"/>
  </r>
  <r>
    <x v="8"/>
    <x v="9"/>
    <d v="1899-12-30T00:41:13"/>
  </r>
  <r>
    <x v="8"/>
    <x v="9"/>
    <d v="1899-12-30T00:41:17"/>
  </r>
  <r>
    <x v="8"/>
    <x v="9"/>
    <d v="1899-12-30T00:41:25"/>
  </r>
  <r>
    <x v="8"/>
    <x v="9"/>
    <d v="1899-12-30T00:41:39"/>
  </r>
  <r>
    <x v="8"/>
    <x v="9"/>
    <d v="1899-12-30T00:41:40"/>
  </r>
  <r>
    <x v="8"/>
    <x v="9"/>
    <d v="1899-12-30T00:41:41"/>
  </r>
  <r>
    <x v="8"/>
    <x v="9"/>
    <d v="1899-12-30T00:41:42"/>
  </r>
  <r>
    <x v="8"/>
    <x v="9"/>
    <d v="1899-12-30T00:41:45"/>
  </r>
  <r>
    <x v="8"/>
    <x v="9"/>
    <d v="1899-12-30T00:41:47"/>
  </r>
  <r>
    <x v="8"/>
    <x v="9"/>
    <d v="1899-12-30T00:41:48"/>
  </r>
  <r>
    <x v="8"/>
    <x v="9"/>
    <d v="1899-12-30T00:41:51"/>
  </r>
  <r>
    <x v="8"/>
    <x v="9"/>
    <d v="1899-12-30T00:41:53"/>
  </r>
  <r>
    <x v="8"/>
    <x v="9"/>
    <d v="1899-12-30T00:41:54"/>
  </r>
  <r>
    <x v="8"/>
    <x v="9"/>
    <d v="1899-12-30T00:42:01"/>
  </r>
  <r>
    <x v="8"/>
    <x v="9"/>
    <d v="1899-12-30T00:42:01"/>
  </r>
  <r>
    <x v="8"/>
    <x v="9"/>
    <d v="1899-12-30T00:42:21"/>
  </r>
  <r>
    <x v="8"/>
    <x v="9"/>
    <d v="1899-12-30T00:42:22"/>
  </r>
  <r>
    <x v="8"/>
    <x v="9"/>
    <d v="1899-12-30T00:42:22"/>
  </r>
  <r>
    <x v="8"/>
    <x v="9"/>
    <d v="1899-12-30T00:43:54"/>
  </r>
  <r>
    <x v="8"/>
    <x v="9"/>
    <d v="1899-12-30T00:43:57"/>
  </r>
  <r>
    <x v="8"/>
    <x v="9"/>
    <d v="1899-12-30T00:43:59"/>
  </r>
  <r>
    <x v="8"/>
    <x v="9"/>
    <d v="1899-12-30T00:43:59"/>
  </r>
  <r>
    <x v="8"/>
    <x v="9"/>
    <d v="1899-12-30T00:44:06"/>
  </r>
  <r>
    <x v="8"/>
    <x v="9"/>
    <d v="1899-12-30T00:44:04"/>
  </r>
  <r>
    <x v="8"/>
    <x v="9"/>
    <d v="1899-12-30T00:44:04"/>
  </r>
  <r>
    <x v="8"/>
    <x v="9"/>
    <d v="1899-12-30T00:44:05"/>
  </r>
  <r>
    <x v="8"/>
    <x v="9"/>
    <d v="1899-12-30T00:44:05"/>
  </r>
  <r>
    <x v="8"/>
    <x v="9"/>
    <d v="1899-12-30T00:44:07"/>
  </r>
  <r>
    <x v="8"/>
    <x v="9"/>
    <d v="1899-12-30T00:44:06"/>
  </r>
  <r>
    <x v="8"/>
    <x v="9"/>
    <d v="1899-12-30T00:44:05"/>
  </r>
  <r>
    <x v="8"/>
    <x v="9"/>
    <d v="1899-12-30T00:44:07"/>
  </r>
  <r>
    <x v="8"/>
    <x v="9"/>
    <d v="1899-12-30T00:44:06"/>
  </r>
  <r>
    <x v="8"/>
    <x v="9"/>
    <d v="1899-12-30T00:44:06"/>
  </r>
  <r>
    <x v="8"/>
    <x v="9"/>
    <d v="1899-12-30T00:44:06"/>
  </r>
  <r>
    <x v="8"/>
    <x v="9"/>
    <d v="1899-12-30T00:44:06"/>
  </r>
  <r>
    <x v="8"/>
    <x v="9"/>
    <d v="1899-12-30T00:44:07"/>
  </r>
  <r>
    <x v="8"/>
    <x v="9"/>
    <d v="1899-12-30T00:44:08"/>
  </r>
  <r>
    <x v="8"/>
    <x v="9"/>
    <d v="1899-12-30T00:44:11"/>
  </r>
  <r>
    <x v="8"/>
    <x v="9"/>
    <d v="1899-12-30T00:44:11"/>
  </r>
  <r>
    <x v="8"/>
    <x v="9"/>
    <d v="1899-12-30T00:44:11"/>
  </r>
  <r>
    <x v="8"/>
    <x v="9"/>
    <d v="1899-12-30T00:44:12"/>
  </r>
  <r>
    <x v="8"/>
    <x v="9"/>
    <d v="1899-12-30T00:44:16"/>
  </r>
  <r>
    <x v="8"/>
    <x v="9"/>
    <d v="1899-12-30T00:44:17"/>
  </r>
  <r>
    <x v="8"/>
    <x v="9"/>
    <d v="1899-12-30T00:44:17"/>
  </r>
  <r>
    <x v="8"/>
    <x v="9"/>
    <d v="1899-12-30T00:44:17"/>
  </r>
  <r>
    <x v="8"/>
    <x v="9"/>
    <d v="1899-12-30T00:44:17"/>
  </r>
  <r>
    <x v="8"/>
    <x v="9"/>
    <d v="1899-12-30T00:44:17"/>
  </r>
  <r>
    <x v="8"/>
    <x v="9"/>
    <d v="1899-12-30T00:44:18"/>
  </r>
  <r>
    <x v="8"/>
    <x v="9"/>
    <d v="1899-12-30T00:44:19"/>
  </r>
  <r>
    <x v="8"/>
    <x v="9"/>
    <d v="1899-12-30T00:44:21"/>
  </r>
  <r>
    <x v="8"/>
    <x v="9"/>
    <d v="1899-12-30T00:44:29"/>
  </r>
  <r>
    <x v="8"/>
    <x v="9"/>
    <d v="1899-12-30T00:44:30"/>
  </r>
  <r>
    <x v="8"/>
    <x v="9"/>
    <d v="1899-12-30T00:44:31"/>
  </r>
  <r>
    <x v="8"/>
    <x v="9"/>
    <d v="1899-12-30T00:44:31"/>
  </r>
  <r>
    <x v="8"/>
    <x v="9"/>
    <d v="1899-12-30T00:44:52"/>
  </r>
  <r>
    <x v="8"/>
    <x v="9"/>
    <d v="1899-12-30T00:44:54"/>
  </r>
  <r>
    <x v="8"/>
    <x v="9"/>
    <d v="1899-12-30T00:44:56"/>
  </r>
  <r>
    <x v="8"/>
    <x v="9"/>
    <d v="1899-12-30T00:44:56"/>
  </r>
  <r>
    <x v="8"/>
    <x v="9"/>
    <d v="1899-12-30T00:44:58"/>
  </r>
  <r>
    <x v="8"/>
    <x v="9"/>
    <d v="1899-12-30T00:44:58"/>
  </r>
  <r>
    <x v="8"/>
    <x v="9"/>
    <d v="1899-12-30T00:44:58"/>
  </r>
  <r>
    <x v="8"/>
    <x v="9"/>
    <d v="1899-12-30T00:45:00"/>
  </r>
  <r>
    <x v="8"/>
    <x v="9"/>
    <d v="1899-12-30T00:45:00"/>
  </r>
  <r>
    <x v="8"/>
    <x v="9"/>
    <d v="1899-12-30T00:45:00"/>
  </r>
  <r>
    <x v="8"/>
    <x v="9"/>
    <d v="1899-12-30T00:45:01"/>
  </r>
  <r>
    <x v="8"/>
    <x v="9"/>
    <d v="1899-12-30T00:45:01"/>
  </r>
  <r>
    <x v="8"/>
    <x v="9"/>
    <d v="1899-12-30T00:45:01"/>
  </r>
  <r>
    <x v="8"/>
    <x v="9"/>
    <d v="1899-12-30T00:45:05"/>
  </r>
  <r>
    <x v="8"/>
    <x v="9"/>
    <d v="1899-12-30T00:45:07"/>
  </r>
  <r>
    <x v="8"/>
    <x v="9"/>
    <d v="1899-12-30T00:45:07"/>
  </r>
  <r>
    <x v="8"/>
    <x v="9"/>
    <d v="1899-12-30T00:45:07"/>
  </r>
  <r>
    <x v="8"/>
    <x v="9"/>
    <d v="1899-12-30T00:45:07"/>
  </r>
  <r>
    <x v="8"/>
    <x v="9"/>
    <d v="1899-12-30T00:45:06"/>
  </r>
  <r>
    <x v="8"/>
    <x v="9"/>
    <d v="1899-12-30T00:45:06"/>
  </r>
  <r>
    <x v="8"/>
    <x v="9"/>
    <d v="1899-12-30T00:45:07"/>
  </r>
  <r>
    <x v="8"/>
    <x v="9"/>
    <d v="1899-12-30T00:47:51"/>
  </r>
  <r>
    <x v="8"/>
    <x v="9"/>
    <d v="1899-12-30T00:47:55"/>
  </r>
  <r>
    <x v="8"/>
    <x v="9"/>
    <d v="1899-12-30T00:50:40"/>
  </r>
  <r>
    <x v="8"/>
    <x v="9"/>
    <d v="1899-12-30T00:54:03"/>
  </r>
  <r>
    <x v="8"/>
    <x v="9"/>
    <d v="1899-12-30T00:54:03"/>
  </r>
  <r>
    <x v="8"/>
    <x v="9"/>
    <d v="1899-12-30T00:54:04"/>
  </r>
  <r>
    <x v="8"/>
    <x v="9"/>
    <d v="1899-12-30T00:54:06"/>
  </r>
  <r>
    <x v="8"/>
    <x v="9"/>
    <d v="1899-12-30T00:54:06"/>
  </r>
  <r>
    <x v="8"/>
    <x v="9"/>
    <d v="1899-12-30T00:54:07"/>
  </r>
  <r>
    <x v="8"/>
    <x v="9"/>
    <d v="1899-12-30T00:54:52"/>
  </r>
  <r>
    <x v="8"/>
    <x v="9"/>
    <d v="1899-12-30T00:55:39"/>
  </r>
  <r>
    <x v="8"/>
    <x v="9"/>
    <d v="1899-12-30T00:55:44"/>
  </r>
  <r>
    <x v="8"/>
    <x v="9"/>
    <d v="1899-12-30T00:55:45"/>
  </r>
  <r>
    <x v="8"/>
    <x v="9"/>
    <d v="1899-12-30T00:56:20"/>
  </r>
  <r>
    <x v="8"/>
    <x v="9"/>
    <d v="1899-12-30T00:56:20"/>
  </r>
  <r>
    <x v="8"/>
    <x v="9"/>
    <d v="1899-12-30T00:56:30"/>
  </r>
  <r>
    <x v="8"/>
    <x v="9"/>
    <d v="1899-12-30T00:57:00"/>
  </r>
  <r>
    <x v="8"/>
    <x v="9"/>
    <d v="1899-12-30T00:57:10"/>
  </r>
  <r>
    <x v="8"/>
    <x v="9"/>
    <d v="1899-12-30T00:57:28"/>
  </r>
  <r>
    <x v="8"/>
    <x v="9"/>
    <d v="1899-12-30T00:57:34"/>
  </r>
  <r>
    <x v="8"/>
    <x v="9"/>
    <d v="1899-12-30T00:57:41"/>
  </r>
  <r>
    <x v="8"/>
    <x v="9"/>
    <d v="1899-12-30T00:57:48"/>
  </r>
  <r>
    <x v="8"/>
    <x v="9"/>
    <d v="1899-12-30T00:57:49"/>
  </r>
  <r>
    <x v="8"/>
    <x v="9"/>
    <d v="1899-12-30T00:58:04"/>
  </r>
  <r>
    <x v="8"/>
    <x v="9"/>
    <d v="1899-12-30T00:58:08"/>
  </r>
  <r>
    <x v="8"/>
    <x v="9"/>
    <d v="1899-12-30T00:58:09"/>
  </r>
  <r>
    <x v="8"/>
    <x v="9"/>
    <d v="1899-12-30T00:58:09"/>
  </r>
  <r>
    <x v="8"/>
    <x v="9"/>
    <d v="1899-12-30T00:58:09"/>
  </r>
  <r>
    <x v="8"/>
    <x v="9"/>
    <d v="1899-12-30T00:58:10"/>
  </r>
  <r>
    <x v="8"/>
    <x v="9"/>
    <d v="1899-12-30T00:58:24"/>
  </r>
  <r>
    <x v="8"/>
    <x v="9"/>
    <d v="1899-12-30T00:58:37"/>
  </r>
  <r>
    <x v="8"/>
    <x v="9"/>
    <d v="1899-12-30T00:58:38"/>
  </r>
  <r>
    <x v="8"/>
    <x v="9"/>
    <d v="1899-12-30T00:58:38"/>
  </r>
  <r>
    <x v="8"/>
    <x v="9"/>
    <d v="1899-12-30T00:58:44"/>
  </r>
  <r>
    <x v="8"/>
    <x v="9"/>
    <d v="1899-12-30T00:58:44"/>
  </r>
  <r>
    <x v="8"/>
    <x v="9"/>
    <d v="1899-12-30T00:58:44"/>
  </r>
  <r>
    <x v="8"/>
    <x v="9"/>
    <d v="1899-12-30T00:58:45"/>
  </r>
  <r>
    <x v="8"/>
    <x v="9"/>
    <d v="1899-12-30T00:58:49"/>
  </r>
  <r>
    <x v="8"/>
    <x v="9"/>
    <d v="1899-12-30T00:58:49"/>
  </r>
  <r>
    <x v="8"/>
    <x v="9"/>
    <d v="1899-12-30T00:58:49"/>
  </r>
  <r>
    <x v="8"/>
    <x v="9"/>
    <d v="1899-12-30T00:58:50"/>
  </r>
  <r>
    <x v="8"/>
    <x v="9"/>
    <d v="1899-12-30T00:58:50"/>
  </r>
  <r>
    <x v="8"/>
    <x v="9"/>
    <d v="1899-12-30T00:58:50"/>
  </r>
  <r>
    <x v="8"/>
    <x v="9"/>
    <d v="1899-12-30T00:58:50"/>
  </r>
  <r>
    <x v="8"/>
    <x v="9"/>
    <d v="1899-12-30T00:58:50"/>
  </r>
  <r>
    <x v="8"/>
    <x v="9"/>
    <d v="1899-12-30T00:58:52"/>
  </r>
  <r>
    <x v="8"/>
    <x v="9"/>
    <d v="1899-12-30T00:58:52"/>
  </r>
  <r>
    <x v="8"/>
    <x v="9"/>
    <d v="1899-12-30T00:58:52"/>
  </r>
  <r>
    <x v="8"/>
    <x v="9"/>
    <d v="1899-12-30T00:58:52"/>
  </r>
  <r>
    <x v="8"/>
    <x v="9"/>
    <d v="1899-12-30T00:58:53"/>
  </r>
  <r>
    <x v="8"/>
    <x v="9"/>
    <d v="1899-12-30T00:58:55"/>
  </r>
  <r>
    <x v="8"/>
    <x v="9"/>
    <d v="1899-12-30T00:58:54"/>
  </r>
  <r>
    <x v="8"/>
    <x v="9"/>
    <d v="1899-12-30T00:58:55"/>
  </r>
  <r>
    <x v="8"/>
    <x v="9"/>
    <d v="1899-12-30T00:58:55"/>
  </r>
  <r>
    <x v="8"/>
    <x v="9"/>
    <d v="1899-12-30T00:58:56"/>
  </r>
  <r>
    <x v="8"/>
    <x v="9"/>
    <d v="1899-12-30T00:58:55"/>
  </r>
  <r>
    <x v="8"/>
    <x v="9"/>
    <d v="1899-12-30T00:58:55"/>
  </r>
  <r>
    <x v="8"/>
    <x v="9"/>
    <d v="1899-12-30T00:58:56"/>
  </r>
  <r>
    <x v="8"/>
    <x v="9"/>
    <d v="1899-12-30T00:58:58"/>
  </r>
  <r>
    <x v="8"/>
    <x v="9"/>
    <d v="1899-12-30T00:58:58"/>
  </r>
  <r>
    <x v="8"/>
    <x v="9"/>
    <d v="1899-12-30T00:58:56"/>
  </r>
  <r>
    <x v="8"/>
    <x v="9"/>
    <d v="1899-12-30T00:59:01"/>
  </r>
  <r>
    <x v="8"/>
    <x v="9"/>
    <d v="1899-12-30T00:59:00"/>
  </r>
  <r>
    <x v="8"/>
    <x v="9"/>
    <d v="1899-12-30T00:59:00"/>
  </r>
  <r>
    <x v="8"/>
    <x v="9"/>
    <d v="1899-12-30T00:59:02"/>
  </r>
  <r>
    <x v="8"/>
    <x v="9"/>
    <d v="1899-12-30T00:59:03"/>
  </r>
  <r>
    <x v="8"/>
    <x v="9"/>
    <d v="1899-12-30T00:59:02"/>
  </r>
  <r>
    <x v="8"/>
    <x v="9"/>
    <d v="1899-12-30T00:59:02"/>
  </r>
  <r>
    <x v="8"/>
    <x v="9"/>
    <d v="1899-12-30T00:59:03"/>
  </r>
  <r>
    <x v="8"/>
    <x v="9"/>
    <d v="1899-12-30T00:59:03"/>
  </r>
  <r>
    <x v="8"/>
    <x v="9"/>
    <d v="1899-12-30T00:59:04"/>
  </r>
  <r>
    <x v="8"/>
    <x v="9"/>
    <d v="1899-12-30T00:59:06"/>
  </r>
  <r>
    <x v="8"/>
    <x v="9"/>
    <d v="1899-12-30T00:59:07"/>
  </r>
  <r>
    <x v="8"/>
    <x v="9"/>
    <d v="1899-12-30T00:59:07"/>
  </r>
  <r>
    <x v="8"/>
    <x v="9"/>
    <d v="1899-12-30T00:59:07"/>
  </r>
  <r>
    <x v="8"/>
    <x v="9"/>
    <d v="1899-12-30T00:59:07"/>
  </r>
  <r>
    <x v="8"/>
    <x v="9"/>
    <d v="1899-12-30T00:59:07"/>
  </r>
  <r>
    <x v="8"/>
    <x v="9"/>
    <d v="1899-12-30T00:59:07"/>
  </r>
  <r>
    <x v="8"/>
    <x v="9"/>
    <d v="1899-12-30T00:59:08"/>
  </r>
  <r>
    <x v="8"/>
    <x v="9"/>
    <d v="1899-12-30T00:59:08"/>
  </r>
  <r>
    <x v="8"/>
    <x v="9"/>
    <d v="1899-12-30T00:59:08"/>
  </r>
  <r>
    <x v="8"/>
    <x v="9"/>
    <d v="1899-12-30T00:59:08"/>
  </r>
  <r>
    <x v="8"/>
    <x v="9"/>
    <d v="1899-12-30T00:59:08"/>
  </r>
  <r>
    <x v="8"/>
    <x v="9"/>
    <d v="1899-12-30T00:59:09"/>
  </r>
  <r>
    <x v="8"/>
    <x v="9"/>
    <d v="1899-12-30T00:59:26"/>
  </r>
  <r>
    <x v="8"/>
    <x v="9"/>
    <d v="1899-12-30T00:59:27"/>
  </r>
  <r>
    <x v="8"/>
    <x v="9"/>
    <d v="1899-12-30T00:59:28"/>
  </r>
  <r>
    <x v="8"/>
    <x v="9"/>
    <d v="1899-12-30T00:59:34"/>
  </r>
  <r>
    <x v="8"/>
    <x v="9"/>
    <d v="1899-12-30T00:59:36"/>
  </r>
  <r>
    <x v="8"/>
    <x v="9"/>
    <d v="1899-12-30T00:59:37"/>
  </r>
  <r>
    <x v="8"/>
    <x v="9"/>
    <d v="1899-12-30T00:59:37"/>
  </r>
  <r>
    <x v="8"/>
    <x v="9"/>
    <d v="1899-12-30T00:59:41"/>
  </r>
  <r>
    <x v="8"/>
    <x v="9"/>
    <d v="1899-12-30T00:59:41"/>
  </r>
  <r>
    <x v="8"/>
    <x v="9"/>
    <d v="1899-12-30T00:59:44"/>
  </r>
  <r>
    <x v="8"/>
    <x v="9"/>
    <d v="1899-12-30T00:59:44"/>
  </r>
  <r>
    <x v="8"/>
    <x v="9"/>
    <d v="1899-12-30T00:59:45"/>
  </r>
  <r>
    <x v="8"/>
    <x v="9"/>
    <d v="1899-12-30T00:59:45"/>
  </r>
  <r>
    <x v="8"/>
    <x v="9"/>
    <d v="1899-12-30T00:59:45"/>
  </r>
  <r>
    <x v="8"/>
    <x v="9"/>
    <d v="1899-12-30T00:59:46"/>
  </r>
  <r>
    <x v="8"/>
    <x v="9"/>
    <d v="1899-12-30T00:59:46"/>
  </r>
  <r>
    <x v="8"/>
    <x v="9"/>
    <d v="1899-12-30T00:59:46"/>
  </r>
  <r>
    <x v="8"/>
    <x v="9"/>
    <d v="1899-12-30T00:59:47"/>
  </r>
  <r>
    <x v="8"/>
    <x v="9"/>
    <d v="1899-12-30T00:59:47"/>
  </r>
  <r>
    <x v="8"/>
    <x v="9"/>
    <d v="1899-12-30T00:59:48"/>
  </r>
  <r>
    <x v="8"/>
    <x v="9"/>
    <d v="1899-12-30T00:59:48"/>
  </r>
  <r>
    <x v="8"/>
    <x v="9"/>
    <d v="1899-12-30T00:59:48"/>
  </r>
  <r>
    <x v="8"/>
    <x v="9"/>
    <d v="1899-12-30T00:59:48"/>
  </r>
  <r>
    <x v="8"/>
    <x v="9"/>
    <d v="1899-12-30T00:59:48"/>
  </r>
  <r>
    <x v="8"/>
    <x v="9"/>
    <d v="1899-12-30T00:59:49"/>
  </r>
  <r>
    <x v="8"/>
    <x v="9"/>
    <d v="1899-12-30T00:59:49"/>
  </r>
  <r>
    <x v="8"/>
    <x v="9"/>
    <d v="1899-12-30T00:59:50"/>
  </r>
  <r>
    <x v="8"/>
    <x v="9"/>
    <d v="1899-12-30T00:59:50"/>
  </r>
  <r>
    <x v="8"/>
    <x v="9"/>
    <d v="1899-12-30T00:59:50"/>
  </r>
  <r>
    <x v="8"/>
    <x v="9"/>
    <d v="1899-12-30T00:59:50"/>
  </r>
  <r>
    <x v="8"/>
    <x v="9"/>
    <d v="1899-12-30T00:59:53"/>
  </r>
  <r>
    <x v="8"/>
    <x v="9"/>
    <d v="1899-12-30T00:59:54"/>
  </r>
  <r>
    <x v="8"/>
    <x v="9"/>
    <d v="1899-12-30T00:59:53"/>
  </r>
  <r>
    <x v="8"/>
    <x v="9"/>
    <d v="1899-12-30T00:59:54"/>
  </r>
  <r>
    <x v="8"/>
    <x v="9"/>
    <d v="1899-12-30T00:59:54"/>
  </r>
  <r>
    <x v="8"/>
    <x v="9"/>
    <d v="1899-12-30T00:59:54"/>
  </r>
  <r>
    <x v="8"/>
    <x v="9"/>
    <d v="1899-12-30T00:59:54"/>
  </r>
  <r>
    <x v="8"/>
    <x v="9"/>
    <d v="1899-12-30T00:59:54"/>
  </r>
  <r>
    <x v="8"/>
    <x v="9"/>
    <d v="1899-12-30T00:59:54"/>
  </r>
  <r>
    <x v="8"/>
    <x v="9"/>
    <d v="1899-12-30T00:59:54"/>
  </r>
  <r>
    <x v="8"/>
    <x v="9"/>
    <d v="1899-12-30T00:59:55"/>
  </r>
  <r>
    <x v="8"/>
    <x v="9"/>
    <d v="1899-12-30T00:59:55"/>
  </r>
  <r>
    <x v="8"/>
    <x v="9"/>
    <d v="1899-12-30T00:59:56"/>
  </r>
  <r>
    <x v="8"/>
    <x v="9"/>
    <d v="1899-12-30T00:59:58"/>
  </r>
  <r>
    <x v="8"/>
    <x v="9"/>
    <d v="1899-12-30T00:59:57"/>
  </r>
  <r>
    <x v="8"/>
    <x v="9"/>
    <d v="1899-12-30T00:59:58"/>
  </r>
  <r>
    <x v="8"/>
    <x v="9"/>
    <d v="1899-12-30T00:59:58"/>
  </r>
  <r>
    <x v="8"/>
    <x v="9"/>
    <d v="1899-12-30T00:59:59"/>
  </r>
  <r>
    <x v="8"/>
    <x v="9"/>
    <d v="1899-12-30T00:59:59"/>
  </r>
  <r>
    <x v="8"/>
    <x v="9"/>
    <d v="1899-12-30T00:59:58"/>
  </r>
  <r>
    <x v="8"/>
    <x v="9"/>
    <d v="1899-12-30T00:59:59"/>
  </r>
  <r>
    <x v="8"/>
    <x v="9"/>
    <d v="1899-12-30T00:59:59"/>
  </r>
  <r>
    <x v="8"/>
    <x v="9"/>
    <d v="1899-12-30T00:59:58"/>
  </r>
  <r>
    <x v="8"/>
    <x v="9"/>
    <d v="1899-12-30T00:59:58"/>
  </r>
  <r>
    <x v="8"/>
    <x v="9"/>
    <d v="1899-12-30T00:59:58"/>
  </r>
  <r>
    <x v="8"/>
    <x v="9"/>
    <d v="1899-12-30T00:59:58"/>
  </r>
  <r>
    <x v="8"/>
    <x v="9"/>
    <d v="1899-12-30T00:59:59"/>
  </r>
  <r>
    <x v="8"/>
    <x v="9"/>
    <d v="1899-12-30T00:59:59"/>
  </r>
  <r>
    <x v="8"/>
    <x v="9"/>
    <d v="1899-12-30T00:59:58"/>
  </r>
  <r>
    <x v="8"/>
    <x v="9"/>
    <d v="1899-12-30T00:59:59"/>
  </r>
  <r>
    <x v="8"/>
    <x v="9"/>
    <d v="1899-12-30T00:59:58"/>
  </r>
  <r>
    <x v="8"/>
    <x v="9"/>
    <d v="1899-12-30T00:59:59"/>
  </r>
  <r>
    <x v="8"/>
    <x v="9"/>
    <d v="1899-12-30T00:59:59"/>
  </r>
  <r>
    <x v="8"/>
    <x v="9"/>
    <d v="1899-12-30T00:59:59"/>
  </r>
  <r>
    <x v="8"/>
    <x v="9"/>
    <d v="1899-12-30T00:59:58"/>
  </r>
  <r>
    <x v="8"/>
    <x v="9"/>
    <d v="1899-12-30T00:59:58"/>
  </r>
  <r>
    <x v="8"/>
    <x v="9"/>
    <d v="1899-12-30T00:59:59"/>
  </r>
  <r>
    <x v="8"/>
    <x v="9"/>
    <d v="1899-12-30T00:59:59"/>
  </r>
  <r>
    <x v="8"/>
    <x v="9"/>
    <d v="1899-12-30T00:59:58"/>
  </r>
  <r>
    <x v="8"/>
    <x v="9"/>
    <d v="1899-12-30T00:59:59"/>
  </r>
  <r>
    <x v="8"/>
    <x v="9"/>
    <d v="1899-12-30T00:59:59"/>
  </r>
  <r>
    <x v="8"/>
    <x v="9"/>
    <d v="1899-12-30T00:59:59"/>
  </r>
  <r>
    <x v="8"/>
    <x v="9"/>
    <d v="1899-12-30T01:00:00"/>
  </r>
  <r>
    <x v="8"/>
    <x v="9"/>
    <d v="1899-12-30T00:13:47"/>
  </r>
  <r>
    <x v="8"/>
    <x v="9"/>
    <d v="1899-12-30T00:16:01"/>
  </r>
  <r>
    <x v="8"/>
    <x v="9"/>
    <d v="1899-12-30T00:16:02"/>
  </r>
  <r>
    <x v="8"/>
    <x v="9"/>
    <d v="1899-12-30T00:19:10"/>
  </r>
  <r>
    <x v="8"/>
    <x v="9"/>
    <d v="1899-12-30T00:35:58"/>
  </r>
  <r>
    <x v="8"/>
    <x v="9"/>
    <d v="1899-12-30T00:37:04"/>
  </r>
  <r>
    <x v="8"/>
    <x v="9"/>
    <d v="1899-12-30T00:38:00"/>
  </r>
  <r>
    <x v="8"/>
    <x v="9"/>
    <d v="1899-12-30T00:38:15"/>
  </r>
  <r>
    <x v="8"/>
    <x v="9"/>
    <d v="1899-12-30T00:38:43"/>
  </r>
  <r>
    <x v="8"/>
    <x v="9"/>
    <d v="1899-12-30T00:38:46"/>
  </r>
  <r>
    <x v="8"/>
    <x v="9"/>
    <d v="1899-12-30T00:39:19"/>
  </r>
  <r>
    <x v="8"/>
    <x v="9"/>
    <d v="1899-12-30T00:40:42"/>
  </r>
  <r>
    <x v="8"/>
    <x v="9"/>
    <d v="1899-12-30T00:40:46"/>
  </r>
  <r>
    <x v="8"/>
    <x v="9"/>
    <d v="1899-12-30T00:40:49"/>
  </r>
  <r>
    <x v="8"/>
    <x v="9"/>
    <d v="1899-12-30T00:40:49"/>
  </r>
  <r>
    <x v="8"/>
    <x v="9"/>
    <d v="1899-12-30T00:40:52"/>
  </r>
  <r>
    <x v="8"/>
    <x v="9"/>
    <d v="1899-12-30T00:40:53"/>
  </r>
  <r>
    <x v="8"/>
    <x v="9"/>
    <d v="1899-12-30T00:40:53"/>
  </r>
  <r>
    <x v="8"/>
    <x v="9"/>
    <d v="1899-12-30T00:41:02"/>
  </r>
  <r>
    <x v="8"/>
    <x v="9"/>
    <d v="1899-12-30T00:41:13"/>
  </r>
  <r>
    <x v="8"/>
    <x v="9"/>
    <d v="1899-12-30T00:41:14"/>
  </r>
  <r>
    <x v="8"/>
    <x v="9"/>
    <d v="1899-12-30T00:41:14"/>
  </r>
  <r>
    <x v="8"/>
    <x v="9"/>
    <d v="1899-12-30T00:41:18"/>
  </r>
  <r>
    <x v="8"/>
    <x v="9"/>
    <d v="1899-12-30T00:41:25"/>
  </r>
  <r>
    <x v="8"/>
    <x v="9"/>
    <d v="1899-12-30T00:41:25"/>
  </r>
  <r>
    <x v="8"/>
    <x v="9"/>
    <d v="1899-12-30T00:41:26"/>
  </r>
  <r>
    <x v="8"/>
    <x v="9"/>
    <d v="1899-12-30T00:41:39"/>
  </r>
  <r>
    <x v="8"/>
    <x v="9"/>
    <d v="1899-12-30T00:41:39"/>
  </r>
  <r>
    <x v="8"/>
    <x v="9"/>
    <d v="1899-12-30T00:41:42"/>
  </r>
  <r>
    <x v="8"/>
    <x v="9"/>
    <d v="1899-12-30T00:41:42"/>
  </r>
  <r>
    <x v="8"/>
    <x v="9"/>
    <d v="1899-12-30T00:41:43"/>
  </r>
  <r>
    <x v="8"/>
    <x v="9"/>
    <d v="1899-12-30T00:41:46"/>
  </r>
  <r>
    <x v="8"/>
    <x v="9"/>
    <d v="1899-12-30T00:41:43"/>
  </r>
  <r>
    <x v="8"/>
    <x v="9"/>
    <d v="1899-12-30T00:41:43"/>
  </r>
  <r>
    <x v="8"/>
    <x v="9"/>
    <d v="1899-12-30T00:41:47"/>
  </r>
  <r>
    <x v="8"/>
    <x v="9"/>
    <d v="1899-12-30T00:41:44"/>
  </r>
  <r>
    <x v="8"/>
    <x v="9"/>
    <d v="1899-12-30T00:41:44"/>
  </r>
  <r>
    <x v="8"/>
    <x v="9"/>
    <d v="1899-12-30T00:41:44"/>
  </r>
  <r>
    <x v="8"/>
    <x v="9"/>
    <d v="1899-12-30T00:41:45"/>
  </r>
  <r>
    <x v="8"/>
    <x v="9"/>
    <d v="1899-12-30T00:41:46"/>
  </r>
  <r>
    <x v="8"/>
    <x v="9"/>
    <d v="1899-12-30T00:41:46"/>
  </r>
  <r>
    <x v="8"/>
    <x v="9"/>
    <d v="1899-12-30T00:41:47"/>
  </r>
  <r>
    <x v="8"/>
    <x v="9"/>
    <d v="1899-12-30T00:41:47"/>
  </r>
  <r>
    <x v="8"/>
    <x v="9"/>
    <d v="1899-12-30T00:41:48"/>
  </r>
  <r>
    <x v="8"/>
    <x v="9"/>
    <d v="1899-12-30T00:41:48"/>
  </r>
  <r>
    <x v="8"/>
    <x v="9"/>
    <d v="1899-12-30T00:41:49"/>
  </r>
  <r>
    <x v="8"/>
    <x v="9"/>
    <d v="1899-12-30T00:41:49"/>
  </r>
  <r>
    <x v="8"/>
    <x v="9"/>
    <d v="1899-12-30T00:41:49"/>
  </r>
  <r>
    <x v="8"/>
    <x v="9"/>
    <d v="1899-12-30T00:41:50"/>
  </r>
  <r>
    <x v="8"/>
    <x v="9"/>
    <d v="1899-12-30T00:41:51"/>
  </r>
  <r>
    <x v="8"/>
    <x v="9"/>
    <d v="1899-12-30T00:41:54"/>
  </r>
  <r>
    <x v="8"/>
    <x v="9"/>
    <d v="1899-12-30T00:41:58"/>
  </r>
  <r>
    <x v="8"/>
    <x v="9"/>
    <d v="1899-12-30T00:41:59"/>
  </r>
  <r>
    <x v="8"/>
    <x v="9"/>
    <d v="1899-12-30T00:41:59"/>
  </r>
  <r>
    <x v="8"/>
    <x v="9"/>
    <d v="1899-12-30T00:42:00"/>
  </r>
  <r>
    <x v="8"/>
    <x v="9"/>
    <d v="1899-12-30T00:42:00"/>
  </r>
  <r>
    <x v="8"/>
    <x v="9"/>
    <d v="1899-12-30T00:42:01"/>
  </r>
  <r>
    <x v="8"/>
    <x v="9"/>
    <d v="1899-12-30T00:42:01"/>
  </r>
  <r>
    <x v="8"/>
    <x v="9"/>
    <d v="1899-12-30T00:42:05"/>
  </r>
  <r>
    <x v="8"/>
    <x v="9"/>
    <d v="1899-12-30T00:42:05"/>
  </r>
  <r>
    <x v="8"/>
    <x v="9"/>
    <d v="1899-12-30T00:42:09"/>
  </r>
  <r>
    <x v="8"/>
    <x v="9"/>
    <d v="1899-12-30T00:42:11"/>
  </r>
  <r>
    <x v="8"/>
    <x v="9"/>
    <d v="1899-12-30T00:42:16"/>
  </r>
  <r>
    <x v="8"/>
    <x v="9"/>
    <d v="1899-12-30T00:42:32"/>
  </r>
  <r>
    <x v="8"/>
    <x v="9"/>
    <d v="1899-12-30T00:42:33"/>
  </r>
  <r>
    <x v="8"/>
    <x v="9"/>
    <d v="1899-12-30T00:42:33"/>
  </r>
  <r>
    <x v="8"/>
    <x v="9"/>
    <d v="1899-12-30T00:42:34"/>
  </r>
  <r>
    <x v="8"/>
    <x v="9"/>
    <d v="1899-12-30T00:42:34"/>
  </r>
  <r>
    <x v="8"/>
    <x v="9"/>
    <d v="1899-12-30T00:42:47"/>
  </r>
  <r>
    <x v="8"/>
    <x v="9"/>
    <d v="1899-12-30T00:42:51"/>
  </r>
  <r>
    <x v="8"/>
    <x v="9"/>
    <d v="1899-12-30T00:42:52"/>
  </r>
  <r>
    <x v="8"/>
    <x v="9"/>
    <d v="1899-12-30T00:42:51"/>
  </r>
  <r>
    <x v="8"/>
    <x v="9"/>
    <d v="1899-12-30T00:42:51"/>
  </r>
  <r>
    <x v="8"/>
    <x v="9"/>
    <d v="1899-12-30T00:42:51"/>
  </r>
  <r>
    <x v="8"/>
    <x v="9"/>
    <d v="1899-12-30T00:42:51"/>
  </r>
  <r>
    <x v="8"/>
    <x v="9"/>
    <d v="1899-12-30T00:42:51"/>
  </r>
  <r>
    <x v="8"/>
    <x v="9"/>
    <d v="1899-12-30T00:42:51"/>
  </r>
  <r>
    <x v="8"/>
    <x v="9"/>
    <d v="1899-12-30T00:42:52"/>
  </r>
  <r>
    <x v="8"/>
    <x v="9"/>
    <d v="1899-12-30T00:42:52"/>
  </r>
  <r>
    <x v="8"/>
    <x v="9"/>
    <d v="1899-12-30T00:42:51"/>
  </r>
  <r>
    <x v="8"/>
    <x v="9"/>
    <d v="1899-12-30T00:42:51"/>
  </r>
  <r>
    <x v="8"/>
    <x v="9"/>
    <d v="1899-12-30T00:42:51"/>
  </r>
  <r>
    <x v="8"/>
    <x v="9"/>
    <d v="1899-12-30T00:42:51"/>
  </r>
  <r>
    <x v="8"/>
    <x v="9"/>
    <d v="1899-12-30T00:42:51"/>
  </r>
  <r>
    <x v="8"/>
    <x v="9"/>
    <d v="1899-12-30T00:43:04"/>
  </r>
  <r>
    <x v="8"/>
    <x v="9"/>
    <d v="1899-12-30T00:43:09"/>
  </r>
  <r>
    <x v="8"/>
    <x v="9"/>
    <d v="1899-12-30T00:43:07"/>
  </r>
  <r>
    <x v="8"/>
    <x v="9"/>
    <d v="1899-12-30T00:43:07"/>
  </r>
  <r>
    <x v="8"/>
    <x v="9"/>
    <d v="1899-12-30T00:48:42"/>
  </r>
  <r>
    <x v="8"/>
    <x v="9"/>
    <d v="1899-12-30T00:50:35"/>
  </r>
  <r>
    <x v="8"/>
    <x v="9"/>
    <d v="1899-12-30T00:50:35"/>
  </r>
  <r>
    <x v="8"/>
    <x v="9"/>
    <d v="1899-12-30T00:51:14"/>
  </r>
  <r>
    <x v="8"/>
    <x v="9"/>
    <d v="1899-12-30T00:51:45"/>
  </r>
  <r>
    <x v="8"/>
    <x v="9"/>
    <d v="1899-12-30T00:52:26"/>
  </r>
  <r>
    <x v="8"/>
    <x v="9"/>
    <d v="1899-12-30T00:53:12"/>
  </r>
  <r>
    <x v="8"/>
    <x v="9"/>
    <d v="1899-12-30T00:53:35"/>
  </r>
  <r>
    <x v="8"/>
    <x v="9"/>
    <d v="1899-12-30T00:54:31"/>
  </r>
  <r>
    <x v="8"/>
    <x v="9"/>
    <d v="1899-12-30T00:54:53"/>
  </r>
  <r>
    <x v="8"/>
    <x v="9"/>
    <d v="1899-12-30T00:54:56"/>
  </r>
  <r>
    <x v="8"/>
    <x v="9"/>
    <d v="1899-12-30T00:55:24"/>
  </r>
  <r>
    <x v="8"/>
    <x v="9"/>
    <d v="1899-12-30T00:55:36"/>
  </r>
  <r>
    <x v="8"/>
    <x v="9"/>
    <d v="1899-12-30T00:55:39"/>
  </r>
  <r>
    <x v="8"/>
    <x v="9"/>
    <d v="1899-12-30T00:56:03"/>
  </r>
  <r>
    <x v="8"/>
    <x v="9"/>
    <d v="1899-12-30T00:56:21"/>
  </r>
  <r>
    <x v="8"/>
    <x v="9"/>
    <d v="1899-12-30T00:56:24"/>
  </r>
  <r>
    <x v="8"/>
    <x v="9"/>
    <d v="1899-12-30T00:56:25"/>
  </r>
  <r>
    <x v="8"/>
    <x v="9"/>
    <d v="1899-12-30T00:56:26"/>
  </r>
  <r>
    <x v="8"/>
    <x v="9"/>
    <d v="1899-12-30T00:56:26"/>
  </r>
  <r>
    <x v="8"/>
    <x v="9"/>
    <d v="1899-12-30T00:56:36"/>
  </r>
  <r>
    <x v="8"/>
    <x v="9"/>
    <d v="1899-12-30T00:56:42"/>
  </r>
  <r>
    <x v="8"/>
    <x v="9"/>
    <d v="1899-12-30T00:56:48"/>
  </r>
  <r>
    <x v="8"/>
    <x v="9"/>
    <d v="1899-12-30T00:56:54"/>
  </r>
  <r>
    <x v="8"/>
    <x v="9"/>
    <d v="1899-12-30T00:56:54"/>
  </r>
  <r>
    <x v="8"/>
    <x v="9"/>
    <d v="1899-12-30T00:57:13"/>
  </r>
  <r>
    <x v="8"/>
    <x v="9"/>
    <d v="1899-12-30T00:57:58"/>
  </r>
  <r>
    <x v="8"/>
    <x v="9"/>
    <d v="1899-12-30T00:57:58"/>
  </r>
  <r>
    <x v="8"/>
    <x v="9"/>
    <d v="1899-12-30T00:58:01"/>
  </r>
  <r>
    <x v="8"/>
    <x v="9"/>
    <d v="1899-12-30T00:58:03"/>
  </r>
  <r>
    <x v="8"/>
    <x v="9"/>
    <d v="1899-12-30T00:58:31"/>
  </r>
  <r>
    <x v="8"/>
    <x v="9"/>
    <d v="1899-12-30T00:58:40"/>
  </r>
  <r>
    <x v="8"/>
    <x v="9"/>
    <d v="1899-12-30T00:58:41"/>
  </r>
  <r>
    <x v="8"/>
    <x v="9"/>
    <d v="1899-12-30T00:58:41"/>
  </r>
  <r>
    <x v="8"/>
    <x v="9"/>
    <d v="1899-12-30T00:58:46"/>
  </r>
  <r>
    <x v="8"/>
    <x v="9"/>
    <d v="1899-12-30T00:58:46"/>
  </r>
  <r>
    <x v="8"/>
    <x v="9"/>
    <d v="1899-12-30T00:58:48"/>
  </r>
  <r>
    <x v="8"/>
    <x v="9"/>
    <d v="1899-12-30T00:58:49"/>
  </r>
  <r>
    <x v="8"/>
    <x v="9"/>
    <d v="1899-12-30T00:58:49"/>
  </r>
  <r>
    <x v="8"/>
    <x v="9"/>
    <d v="1899-12-30T00:58:50"/>
  </r>
  <r>
    <x v="8"/>
    <x v="9"/>
    <d v="1899-12-30T00:58:50"/>
  </r>
  <r>
    <x v="8"/>
    <x v="9"/>
    <d v="1899-12-30T00:58:51"/>
  </r>
  <r>
    <x v="8"/>
    <x v="9"/>
    <d v="1899-12-30T00:58:51"/>
  </r>
  <r>
    <x v="8"/>
    <x v="9"/>
    <d v="1899-12-30T00:58:51"/>
  </r>
  <r>
    <x v="8"/>
    <x v="9"/>
    <d v="1899-12-30T00:58:52"/>
  </r>
  <r>
    <x v="8"/>
    <x v="9"/>
    <d v="1899-12-30T00:58:55"/>
  </r>
  <r>
    <x v="8"/>
    <x v="9"/>
    <d v="1899-12-30T00:58:57"/>
  </r>
  <r>
    <x v="8"/>
    <x v="9"/>
    <d v="1899-12-30T00:58:58"/>
  </r>
  <r>
    <x v="8"/>
    <x v="9"/>
    <d v="1899-12-30T00:58:58"/>
  </r>
  <r>
    <x v="8"/>
    <x v="9"/>
    <d v="1899-12-30T00:58:59"/>
  </r>
  <r>
    <x v="8"/>
    <x v="9"/>
    <d v="1899-12-30T00:58:59"/>
  </r>
  <r>
    <x v="8"/>
    <x v="9"/>
    <d v="1899-12-30T00:59:16"/>
  </r>
  <r>
    <x v="8"/>
    <x v="9"/>
    <d v="1899-12-30T00:59:16"/>
  </r>
  <r>
    <x v="8"/>
    <x v="9"/>
    <d v="1899-12-30T00:59:17"/>
  </r>
  <r>
    <x v="8"/>
    <x v="9"/>
    <d v="1899-12-30T00:59:26"/>
  </r>
  <r>
    <x v="8"/>
    <x v="9"/>
    <d v="1899-12-30T00:59:27"/>
  </r>
  <r>
    <x v="8"/>
    <x v="9"/>
    <d v="1899-12-30T00:59:28"/>
  </r>
  <r>
    <x v="8"/>
    <x v="9"/>
    <d v="1899-12-30T00:59:29"/>
  </r>
  <r>
    <x v="8"/>
    <x v="9"/>
    <d v="1899-12-30T00:59:29"/>
  </r>
  <r>
    <x v="8"/>
    <x v="9"/>
    <d v="1899-12-30T00:59:29"/>
  </r>
  <r>
    <x v="8"/>
    <x v="9"/>
    <d v="1899-12-30T00:59:30"/>
  </r>
  <r>
    <x v="8"/>
    <x v="9"/>
    <d v="1899-12-30T00:59:31"/>
  </r>
  <r>
    <x v="8"/>
    <x v="9"/>
    <d v="1899-12-30T00:59:33"/>
  </r>
  <r>
    <x v="8"/>
    <x v="9"/>
    <d v="1899-12-30T00:59:33"/>
  </r>
  <r>
    <x v="8"/>
    <x v="9"/>
    <d v="1899-12-30T00:59:33"/>
  </r>
  <r>
    <x v="8"/>
    <x v="9"/>
    <d v="1899-12-30T00:59:34"/>
  </r>
  <r>
    <x v="8"/>
    <x v="9"/>
    <d v="1899-12-30T00:59:36"/>
  </r>
  <r>
    <x v="8"/>
    <x v="9"/>
    <d v="1899-12-30T00:59:37"/>
  </r>
  <r>
    <x v="8"/>
    <x v="9"/>
    <d v="1899-12-30T00:59:37"/>
  </r>
  <r>
    <x v="8"/>
    <x v="9"/>
    <d v="1899-12-30T00:59:38"/>
  </r>
  <r>
    <x v="8"/>
    <x v="9"/>
    <d v="1899-12-30T00:59:38"/>
  </r>
  <r>
    <x v="8"/>
    <x v="9"/>
    <d v="1899-12-30T00:59:39"/>
  </r>
  <r>
    <x v="8"/>
    <x v="9"/>
    <d v="1899-12-30T00:59:39"/>
  </r>
  <r>
    <x v="8"/>
    <x v="9"/>
    <d v="1899-12-30T00:59:40"/>
  </r>
  <r>
    <x v="8"/>
    <x v="9"/>
    <d v="1899-12-30T00:59:40"/>
  </r>
  <r>
    <x v="8"/>
    <x v="9"/>
    <d v="1899-12-30T00:59:49"/>
  </r>
  <r>
    <x v="8"/>
    <x v="9"/>
    <d v="1899-12-30T00:59:49"/>
  </r>
  <r>
    <x v="8"/>
    <x v="9"/>
    <d v="1899-12-30T00:59:50"/>
  </r>
  <r>
    <x v="8"/>
    <x v="9"/>
    <d v="1899-12-30T00:59:50"/>
  </r>
  <r>
    <x v="8"/>
    <x v="9"/>
    <d v="1899-12-30T00:59:53"/>
  </r>
  <r>
    <x v="8"/>
    <x v="9"/>
    <d v="1899-12-30T00:59:54"/>
  </r>
  <r>
    <x v="8"/>
    <x v="9"/>
    <d v="1899-12-30T00:59:54"/>
  </r>
  <r>
    <x v="8"/>
    <x v="9"/>
    <d v="1899-12-30T01:00:00"/>
  </r>
  <r>
    <x v="8"/>
    <x v="9"/>
    <d v="1899-12-30T00:28:52"/>
  </r>
  <r>
    <x v="8"/>
    <x v="9"/>
    <d v="1899-12-30T00:38:15"/>
  </r>
  <r>
    <x v="8"/>
    <x v="9"/>
    <d v="1899-12-30T00:38:21"/>
  </r>
  <r>
    <x v="8"/>
    <x v="9"/>
    <d v="1899-12-30T00:38:23"/>
  </r>
  <r>
    <x v="8"/>
    <x v="9"/>
    <d v="1899-12-30T00:38:23"/>
  </r>
  <r>
    <x v="8"/>
    <x v="9"/>
    <d v="1899-12-30T00:38:23"/>
  </r>
  <r>
    <x v="8"/>
    <x v="9"/>
    <d v="1899-12-30T00:38:25"/>
  </r>
  <r>
    <x v="8"/>
    <x v="9"/>
    <d v="1899-12-30T00:38:25"/>
  </r>
  <r>
    <x v="8"/>
    <x v="9"/>
    <d v="1899-12-30T00:38:26"/>
  </r>
  <r>
    <x v="8"/>
    <x v="9"/>
    <d v="1899-12-30T00:38:27"/>
  </r>
  <r>
    <x v="8"/>
    <x v="9"/>
    <d v="1899-12-30T00:39:00"/>
  </r>
  <r>
    <x v="8"/>
    <x v="9"/>
    <d v="1899-12-30T00:39:00"/>
  </r>
  <r>
    <x v="8"/>
    <x v="9"/>
    <d v="1899-12-30T00:39:02"/>
  </r>
  <r>
    <x v="8"/>
    <x v="9"/>
    <d v="1899-12-30T00:39:23"/>
  </r>
  <r>
    <x v="8"/>
    <x v="9"/>
    <d v="1899-12-30T00:39:23"/>
  </r>
  <r>
    <x v="8"/>
    <x v="9"/>
    <d v="1899-12-30T00:39:24"/>
  </r>
  <r>
    <x v="8"/>
    <x v="9"/>
    <d v="1899-12-30T00:39:40"/>
  </r>
  <r>
    <x v="8"/>
    <x v="9"/>
    <d v="1899-12-30T00:39:41"/>
  </r>
  <r>
    <x v="8"/>
    <x v="9"/>
    <d v="1899-12-30T00:39:42"/>
  </r>
  <r>
    <x v="8"/>
    <x v="9"/>
    <d v="1899-12-30T00:39:57"/>
  </r>
  <r>
    <x v="8"/>
    <x v="9"/>
    <d v="1899-12-30T00:40:01"/>
  </r>
  <r>
    <x v="8"/>
    <x v="9"/>
    <d v="1899-12-30T00:40:04"/>
  </r>
  <r>
    <x v="8"/>
    <x v="9"/>
    <d v="1899-12-30T00:47:08"/>
  </r>
  <r>
    <x v="8"/>
    <x v="9"/>
    <d v="1899-12-30T00:47:11"/>
  </r>
  <r>
    <x v="8"/>
    <x v="9"/>
    <d v="1899-12-30T00:47:11"/>
  </r>
  <r>
    <x v="8"/>
    <x v="9"/>
    <d v="1899-12-30T00:55:04"/>
  </r>
  <r>
    <x v="8"/>
    <x v="9"/>
    <d v="1899-12-30T00:55:08"/>
  </r>
  <r>
    <x v="8"/>
    <x v="9"/>
    <d v="1899-12-30T00:55:08"/>
  </r>
  <r>
    <x v="8"/>
    <x v="9"/>
    <d v="1899-12-30T00:59:54"/>
  </r>
  <r>
    <x v="8"/>
    <x v="9"/>
    <d v="1899-12-30T00:59:55"/>
  </r>
  <r>
    <x v="8"/>
    <x v="9"/>
    <d v="1899-12-30T00:59:57"/>
  </r>
  <r>
    <x v="8"/>
    <x v="9"/>
    <d v="1899-12-30T00:16:42"/>
  </r>
  <r>
    <x v="8"/>
    <x v="9"/>
    <d v="1899-12-30T00:19:24"/>
  </r>
  <r>
    <x v="8"/>
    <x v="9"/>
    <d v="1899-12-30T00:19:26"/>
  </r>
  <r>
    <x v="8"/>
    <x v="9"/>
    <d v="1899-12-30T00:19:27"/>
  </r>
  <r>
    <x v="8"/>
    <x v="9"/>
    <d v="1899-12-30T00:30:19"/>
  </r>
  <r>
    <x v="8"/>
    <x v="9"/>
    <d v="1899-12-30T00:30:24"/>
  </r>
  <r>
    <x v="8"/>
    <x v="9"/>
    <d v="1899-12-30T00:31:36"/>
  </r>
  <r>
    <x v="8"/>
    <x v="9"/>
    <d v="1899-12-30T00:38:38"/>
  </r>
  <r>
    <x v="8"/>
    <x v="9"/>
    <d v="1899-12-30T00:38:51"/>
  </r>
  <r>
    <x v="8"/>
    <x v="9"/>
    <d v="1899-12-30T00:39:21"/>
  </r>
  <r>
    <x v="8"/>
    <x v="9"/>
    <d v="1899-12-30T00:39:21"/>
  </r>
  <r>
    <x v="8"/>
    <x v="9"/>
    <d v="1899-12-30T00:39:50"/>
  </r>
  <r>
    <x v="8"/>
    <x v="9"/>
    <d v="1899-12-30T00:39:56"/>
  </r>
  <r>
    <x v="8"/>
    <x v="9"/>
    <d v="1899-12-30T00:40:00"/>
  </r>
  <r>
    <x v="8"/>
    <x v="9"/>
    <d v="1899-12-30T00:39:59"/>
  </r>
  <r>
    <x v="8"/>
    <x v="9"/>
    <d v="1899-12-30T00:40:12"/>
  </r>
  <r>
    <x v="8"/>
    <x v="9"/>
    <d v="1899-12-30T00:40:14"/>
  </r>
  <r>
    <x v="8"/>
    <x v="9"/>
    <d v="1899-12-30T00:40:24"/>
  </r>
  <r>
    <x v="8"/>
    <x v="9"/>
    <d v="1899-12-30T00:40:32"/>
  </r>
  <r>
    <x v="8"/>
    <x v="9"/>
    <d v="1899-12-30T00:40:32"/>
  </r>
  <r>
    <x v="8"/>
    <x v="9"/>
    <d v="1899-12-30T00:40:47"/>
  </r>
  <r>
    <x v="8"/>
    <x v="9"/>
    <d v="1899-12-30T00:40:47"/>
  </r>
  <r>
    <x v="8"/>
    <x v="9"/>
    <d v="1899-12-30T00:40:54"/>
  </r>
  <r>
    <x v="8"/>
    <x v="9"/>
    <d v="1899-12-30T00:40:57"/>
  </r>
  <r>
    <x v="8"/>
    <x v="9"/>
    <d v="1899-12-30T00:40:59"/>
  </r>
  <r>
    <x v="8"/>
    <x v="9"/>
    <d v="1899-12-30T00:41:00"/>
  </r>
  <r>
    <x v="8"/>
    <x v="9"/>
    <d v="1899-12-30T00:40:58"/>
  </r>
  <r>
    <x v="8"/>
    <x v="9"/>
    <d v="1899-12-30T00:40:57"/>
  </r>
  <r>
    <x v="8"/>
    <x v="9"/>
    <d v="1899-12-30T00:41:03"/>
  </r>
  <r>
    <x v="8"/>
    <x v="9"/>
    <d v="1899-12-30T00:40:59"/>
  </r>
  <r>
    <x v="8"/>
    <x v="9"/>
    <d v="1899-12-30T00:41:04"/>
  </r>
  <r>
    <x v="8"/>
    <x v="9"/>
    <d v="1899-12-30T00:41:09"/>
  </r>
  <r>
    <x v="8"/>
    <x v="9"/>
    <d v="1899-12-30T00:41:08"/>
  </r>
  <r>
    <x v="8"/>
    <x v="9"/>
    <d v="1899-12-30T00:41:15"/>
  </r>
  <r>
    <x v="8"/>
    <x v="9"/>
    <d v="1899-12-30T00:41:17"/>
  </r>
  <r>
    <x v="8"/>
    <x v="9"/>
    <d v="1899-12-30T00:41:16"/>
  </r>
  <r>
    <x v="8"/>
    <x v="9"/>
    <d v="1899-12-30T00:41:16"/>
  </r>
  <r>
    <x v="8"/>
    <x v="9"/>
    <d v="1899-12-30T00:41:23"/>
  </r>
  <r>
    <x v="8"/>
    <x v="9"/>
    <d v="1899-12-30T00:41:20"/>
  </r>
  <r>
    <x v="8"/>
    <x v="9"/>
    <d v="1899-12-30T00:41:22"/>
  </r>
  <r>
    <x v="8"/>
    <x v="9"/>
    <d v="1899-12-30T00:41:33"/>
  </r>
  <r>
    <x v="8"/>
    <x v="9"/>
    <d v="1899-12-30T00:41:33"/>
  </r>
  <r>
    <x v="8"/>
    <x v="9"/>
    <d v="1899-12-30T00:41:38"/>
  </r>
  <r>
    <x v="8"/>
    <x v="9"/>
    <d v="1899-12-30T00:42:28"/>
  </r>
  <r>
    <x v="8"/>
    <x v="9"/>
    <d v="1899-12-30T00:42:41"/>
  </r>
  <r>
    <x v="8"/>
    <x v="9"/>
    <d v="1899-12-30T00:42:40"/>
  </r>
  <r>
    <x v="8"/>
    <x v="9"/>
    <d v="1899-12-30T00:42:40"/>
  </r>
  <r>
    <x v="8"/>
    <x v="9"/>
    <d v="1899-12-30T00:42:44"/>
  </r>
  <r>
    <x v="8"/>
    <x v="9"/>
    <d v="1899-12-30T00:42:44"/>
  </r>
  <r>
    <x v="8"/>
    <x v="9"/>
    <d v="1899-12-30T00:42:48"/>
  </r>
  <r>
    <x v="8"/>
    <x v="9"/>
    <d v="1899-12-30T00:42:48"/>
  </r>
  <r>
    <x v="8"/>
    <x v="9"/>
    <d v="1899-12-30T00:42:48"/>
  </r>
  <r>
    <x v="8"/>
    <x v="9"/>
    <d v="1899-12-30T00:42:50"/>
  </r>
  <r>
    <x v="8"/>
    <x v="9"/>
    <d v="1899-12-30T00:42:53"/>
  </r>
  <r>
    <x v="8"/>
    <x v="9"/>
    <d v="1899-12-30T00:42:56"/>
  </r>
  <r>
    <x v="8"/>
    <x v="9"/>
    <d v="1899-12-30T00:42:56"/>
  </r>
  <r>
    <x v="8"/>
    <x v="9"/>
    <d v="1899-12-30T00:42:58"/>
  </r>
  <r>
    <x v="8"/>
    <x v="9"/>
    <d v="1899-12-30T00:43:01"/>
  </r>
  <r>
    <x v="8"/>
    <x v="9"/>
    <d v="1899-12-30T00:43:05"/>
  </r>
  <r>
    <x v="8"/>
    <x v="9"/>
    <d v="1899-12-30T00:43:07"/>
  </r>
  <r>
    <x v="8"/>
    <x v="9"/>
    <d v="1899-12-30T00:43:11"/>
  </r>
  <r>
    <x v="8"/>
    <x v="9"/>
    <d v="1899-12-30T00:43:09"/>
  </r>
  <r>
    <x v="8"/>
    <x v="9"/>
    <d v="1899-12-30T00:43:28"/>
  </r>
  <r>
    <x v="8"/>
    <x v="9"/>
    <d v="1899-12-30T00:43:28"/>
  </r>
  <r>
    <x v="8"/>
    <x v="9"/>
    <d v="1899-12-30T00:43:28"/>
  </r>
  <r>
    <x v="8"/>
    <x v="9"/>
    <d v="1899-12-30T00:43:29"/>
  </r>
  <r>
    <x v="8"/>
    <x v="9"/>
    <d v="1899-12-30T00:43:30"/>
  </r>
  <r>
    <x v="8"/>
    <x v="9"/>
    <d v="1899-12-30T00:43:54"/>
  </r>
  <r>
    <x v="8"/>
    <x v="9"/>
    <d v="1899-12-30T00:43:56"/>
  </r>
  <r>
    <x v="8"/>
    <x v="9"/>
    <d v="1899-12-30T00:44:00"/>
  </r>
  <r>
    <x v="8"/>
    <x v="9"/>
    <d v="1899-12-30T00:44:14"/>
  </r>
  <r>
    <x v="8"/>
    <x v="9"/>
    <d v="1899-12-30T00:44:16"/>
  </r>
  <r>
    <x v="8"/>
    <x v="9"/>
    <d v="1899-12-30T00:44:19"/>
  </r>
  <r>
    <x v="8"/>
    <x v="9"/>
    <d v="1899-12-30T00:44:20"/>
  </r>
  <r>
    <x v="8"/>
    <x v="9"/>
    <d v="1899-12-30T00:44:20"/>
  </r>
  <r>
    <x v="8"/>
    <x v="9"/>
    <d v="1899-12-30T00:44:28"/>
  </r>
  <r>
    <x v="8"/>
    <x v="9"/>
    <d v="1899-12-30T00:44:25"/>
  </r>
  <r>
    <x v="8"/>
    <x v="9"/>
    <d v="1899-12-30T00:44:26"/>
  </r>
  <r>
    <x v="8"/>
    <x v="9"/>
    <d v="1899-12-30T00:44:29"/>
  </r>
  <r>
    <x v="8"/>
    <x v="9"/>
    <d v="1899-12-30T00:44:26"/>
  </r>
  <r>
    <x v="8"/>
    <x v="9"/>
    <d v="1899-12-30T00:44:29"/>
  </r>
  <r>
    <x v="8"/>
    <x v="9"/>
    <d v="1899-12-30T00:44:31"/>
  </r>
  <r>
    <x v="8"/>
    <x v="9"/>
    <d v="1899-12-30T00:44:32"/>
  </r>
  <r>
    <x v="8"/>
    <x v="9"/>
    <d v="1899-12-30T00:44:32"/>
  </r>
  <r>
    <x v="8"/>
    <x v="9"/>
    <d v="1899-12-30T00:44:32"/>
  </r>
  <r>
    <x v="8"/>
    <x v="9"/>
    <d v="1899-12-30T00:44:33"/>
  </r>
  <r>
    <x v="8"/>
    <x v="9"/>
    <d v="1899-12-30T00:44:33"/>
  </r>
  <r>
    <x v="8"/>
    <x v="9"/>
    <d v="1899-12-30T00:44:34"/>
  </r>
  <r>
    <x v="8"/>
    <x v="9"/>
    <d v="1899-12-30T00:45:00"/>
  </r>
  <r>
    <x v="8"/>
    <x v="9"/>
    <d v="1899-12-30T00:46:55"/>
  </r>
  <r>
    <x v="8"/>
    <x v="9"/>
    <d v="1899-12-30T00:47:00"/>
  </r>
  <r>
    <x v="8"/>
    <x v="9"/>
    <d v="1899-12-30T00:47:39"/>
  </r>
  <r>
    <x v="8"/>
    <x v="9"/>
    <d v="1899-12-30T00:48:01"/>
  </r>
  <r>
    <x v="8"/>
    <x v="9"/>
    <d v="1899-12-30T00:48:02"/>
  </r>
  <r>
    <x v="8"/>
    <x v="9"/>
    <d v="1899-12-30T00:48:13"/>
  </r>
  <r>
    <x v="8"/>
    <x v="9"/>
    <d v="1899-12-30T00:48:26"/>
  </r>
  <r>
    <x v="8"/>
    <x v="9"/>
    <d v="1899-12-30T00:49:32"/>
  </r>
  <r>
    <x v="8"/>
    <x v="9"/>
    <d v="1899-12-30T00:50:04"/>
  </r>
  <r>
    <x v="8"/>
    <x v="9"/>
    <d v="1899-12-30T00:50:45"/>
  </r>
  <r>
    <x v="8"/>
    <x v="9"/>
    <d v="1899-12-30T00:50:48"/>
  </r>
  <r>
    <x v="8"/>
    <x v="9"/>
    <d v="1899-12-30T00:54:01"/>
  </r>
  <r>
    <x v="8"/>
    <x v="9"/>
    <d v="1899-12-30T00:54:12"/>
  </r>
  <r>
    <x v="8"/>
    <x v="9"/>
    <d v="1899-12-30T00:54:13"/>
  </r>
  <r>
    <x v="8"/>
    <x v="9"/>
    <d v="1899-12-30T00:54:15"/>
  </r>
  <r>
    <x v="8"/>
    <x v="9"/>
    <d v="1899-12-30T00:54:18"/>
  </r>
  <r>
    <x v="8"/>
    <x v="9"/>
    <d v="1899-12-30T00:54:20"/>
  </r>
  <r>
    <x v="8"/>
    <x v="9"/>
    <d v="1899-12-30T00:54:21"/>
  </r>
  <r>
    <x v="8"/>
    <x v="9"/>
    <d v="1899-12-30T00:54:24"/>
  </r>
  <r>
    <x v="8"/>
    <x v="9"/>
    <d v="1899-12-30T00:54:29"/>
  </r>
  <r>
    <x v="8"/>
    <x v="9"/>
    <d v="1899-12-30T00:54:26"/>
  </r>
  <r>
    <x v="8"/>
    <x v="9"/>
    <d v="1899-12-30T00:54:26"/>
  </r>
  <r>
    <x v="8"/>
    <x v="9"/>
    <d v="1899-12-30T00:54:27"/>
  </r>
  <r>
    <x v="8"/>
    <x v="9"/>
    <d v="1899-12-30T00:55:03"/>
  </r>
  <r>
    <x v="8"/>
    <x v="9"/>
    <d v="1899-12-30T00:55:07"/>
  </r>
  <r>
    <x v="8"/>
    <x v="9"/>
    <d v="1899-12-30T00:55:08"/>
  </r>
  <r>
    <x v="8"/>
    <x v="9"/>
    <d v="1899-12-30T00:55:15"/>
  </r>
  <r>
    <x v="8"/>
    <x v="9"/>
    <d v="1899-12-30T00:55:17"/>
  </r>
  <r>
    <x v="8"/>
    <x v="9"/>
    <d v="1899-12-30T00:55:17"/>
  </r>
  <r>
    <x v="8"/>
    <x v="9"/>
    <d v="1899-12-30T00:55:43"/>
  </r>
  <r>
    <x v="8"/>
    <x v="9"/>
    <d v="1899-12-30T00:55:50"/>
  </r>
  <r>
    <x v="8"/>
    <x v="9"/>
    <d v="1899-12-30T00:56:22"/>
  </r>
  <r>
    <x v="8"/>
    <x v="9"/>
    <d v="1899-12-30T00:56:24"/>
  </r>
  <r>
    <x v="8"/>
    <x v="9"/>
    <d v="1899-12-30T00:56:25"/>
  </r>
  <r>
    <x v="8"/>
    <x v="9"/>
    <d v="1899-12-30T00:56:27"/>
  </r>
  <r>
    <x v="8"/>
    <x v="9"/>
    <d v="1899-12-30T00:56:28"/>
  </r>
  <r>
    <x v="8"/>
    <x v="9"/>
    <d v="1899-12-30T00:56:31"/>
  </r>
  <r>
    <x v="8"/>
    <x v="9"/>
    <d v="1899-12-30T00:56:35"/>
  </r>
  <r>
    <x v="8"/>
    <x v="9"/>
    <d v="1899-12-30T00:56:37"/>
  </r>
  <r>
    <x v="8"/>
    <x v="9"/>
    <d v="1899-12-30T00:56:42"/>
  </r>
  <r>
    <x v="8"/>
    <x v="9"/>
    <d v="1899-12-30T00:56:47"/>
  </r>
  <r>
    <x v="8"/>
    <x v="9"/>
    <d v="1899-12-30T00:56:44"/>
  </r>
  <r>
    <x v="8"/>
    <x v="9"/>
    <d v="1899-12-30T00:56:44"/>
  </r>
  <r>
    <x v="8"/>
    <x v="9"/>
    <d v="1899-12-30T00:56:49"/>
  </r>
  <r>
    <x v="8"/>
    <x v="9"/>
    <d v="1899-12-30T00:56:50"/>
  </r>
  <r>
    <x v="8"/>
    <x v="9"/>
    <d v="1899-12-30T00:56:50"/>
  </r>
  <r>
    <x v="8"/>
    <x v="9"/>
    <d v="1899-12-30T00:56:54"/>
  </r>
  <r>
    <x v="8"/>
    <x v="9"/>
    <d v="1899-12-30T00:56:55"/>
  </r>
  <r>
    <x v="8"/>
    <x v="9"/>
    <d v="1899-12-30T00:56:55"/>
  </r>
  <r>
    <x v="8"/>
    <x v="9"/>
    <d v="1899-12-30T00:56:57"/>
  </r>
  <r>
    <x v="8"/>
    <x v="9"/>
    <d v="1899-12-30T00:56:59"/>
  </r>
  <r>
    <x v="8"/>
    <x v="9"/>
    <d v="1899-12-30T00:57:04"/>
  </r>
  <r>
    <x v="8"/>
    <x v="9"/>
    <d v="1899-12-30T00:57:09"/>
  </r>
  <r>
    <x v="8"/>
    <x v="9"/>
    <d v="1899-12-30T00:57:10"/>
  </r>
  <r>
    <x v="8"/>
    <x v="9"/>
    <d v="1899-12-30T00:57:15"/>
  </r>
  <r>
    <x v="8"/>
    <x v="9"/>
    <d v="1899-12-30T00:57:17"/>
  </r>
  <r>
    <x v="8"/>
    <x v="9"/>
    <d v="1899-12-30T00:57:17"/>
  </r>
  <r>
    <x v="8"/>
    <x v="9"/>
    <d v="1899-12-30T00:57:18"/>
  </r>
  <r>
    <x v="8"/>
    <x v="9"/>
    <d v="1899-12-30T00:57:17"/>
  </r>
  <r>
    <x v="8"/>
    <x v="9"/>
    <d v="1899-12-30T00:57:17"/>
  </r>
  <r>
    <x v="8"/>
    <x v="9"/>
    <d v="1899-12-30T00:57:22"/>
  </r>
  <r>
    <x v="8"/>
    <x v="9"/>
    <d v="1899-12-30T00:57:23"/>
  </r>
  <r>
    <x v="8"/>
    <x v="9"/>
    <d v="1899-12-30T00:57:24"/>
  </r>
  <r>
    <x v="8"/>
    <x v="9"/>
    <d v="1899-12-30T00:57:23"/>
  </r>
  <r>
    <x v="8"/>
    <x v="9"/>
    <d v="1899-12-30T00:57:23"/>
  </r>
  <r>
    <x v="8"/>
    <x v="9"/>
    <d v="1899-12-30T00:57:25"/>
  </r>
  <r>
    <x v="8"/>
    <x v="9"/>
    <d v="1899-12-30T00:57:24"/>
  </r>
  <r>
    <x v="8"/>
    <x v="9"/>
    <d v="1899-12-30T00:57:31"/>
  </r>
  <r>
    <x v="8"/>
    <x v="9"/>
    <d v="1899-12-30T00:57:32"/>
  </r>
  <r>
    <x v="8"/>
    <x v="9"/>
    <d v="1899-12-30T00:57:33"/>
  </r>
  <r>
    <x v="8"/>
    <x v="9"/>
    <d v="1899-12-30T00:57:39"/>
  </r>
  <r>
    <x v="8"/>
    <x v="9"/>
    <d v="1899-12-30T00:57:39"/>
  </r>
  <r>
    <x v="8"/>
    <x v="9"/>
    <d v="1899-12-30T00:57:36"/>
  </r>
  <r>
    <x v="8"/>
    <x v="9"/>
    <d v="1899-12-30T00:57:39"/>
  </r>
  <r>
    <x v="8"/>
    <x v="9"/>
    <d v="1899-12-30T00:57:41"/>
  </r>
  <r>
    <x v="8"/>
    <x v="9"/>
    <d v="1899-12-30T00:57:38"/>
  </r>
  <r>
    <x v="8"/>
    <x v="9"/>
    <d v="1899-12-30T00:57:43"/>
  </r>
  <r>
    <x v="8"/>
    <x v="9"/>
    <d v="1899-12-30T00:57:43"/>
  </r>
  <r>
    <x v="8"/>
    <x v="9"/>
    <d v="1899-12-30T00:57:43"/>
  </r>
  <r>
    <x v="8"/>
    <x v="9"/>
    <d v="1899-12-30T00:57:44"/>
  </r>
  <r>
    <x v="8"/>
    <x v="9"/>
    <d v="1899-12-30T00:57:45"/>
  </r>
  <r>
    <x v="8"/>
    <x v="9"/>
    <d v="1899-12-30T00:57:48"/>
  </r>
  <r>
    <x v="8"/>
    <x v="9"/>
    <d v="1899-12-30T00:57:46"/>
  </r>
  <r>
    <x v="8"/>
    <x v="9"/>
    <d v="1899-12-30T00:57:50"/>
  </r>
  <r>
    <x v="8"/>
    <x v="9"/>
    <d v="1899-12-30T00:57:52"/>
  </r>
  <r>
    <x v="8"/>
    <x v="9"/>
    <d v="1899-12-30T00:57:52"/>
  </r>
  <r>
    <x v="8"/>
    <x v="9"/>
    <d v="1899-12-30T00:57:53"/>
  </r>
  <r>
    <x v="8"/>
    <x v="9"/>
    <d v="1899-12-30T00:57:53"/>
  </r>
  <r>
    <x v="8"/>
    <x v="9"/>
    <d v="1899-12-30T00:57:52"/>
  </r>
  <r>
    <x v="8"/>
    <x v="9"/>
    <d v="1899-12-30T00:57:53"/>
  </r>
  <r>
    <x v="8"/>
    <x v="9"/>
    <d v="1899-12-30T00:57:56"/>
  </r>
  <r>
    <x v="8"/>
    <x v="9"/>
    <d v="1899-12-30T00:57:58"/>
  </r>
  <r>
    <x v="8"/>
    <x v="9"/>
    <d v="1899-12-30T00:58:03"/>
  </r>
  <r>
    <x v="8"/>
    <x v="9"/>
    <d v="1899-12-30T00:58:03"/>
  </r>
  <r>
    <x v="8"/>
    <x v="9"/>
    <d v="1899-12-30T00:58:00"/>
  </r>
  <r>
    <x v="8"/>
    <x v="9"/>
    <d v="1899-12-30T00:58:04"/>
  </r>
  <r>
    <x v="8"/>
    <x v="9"/>
    <d v="1899-12-30T00:58:01"/>
  </r>
  <r>
    <x v="8"/>
    <x v="9"/>
    <d v="1899-12-30T00:58:01"/>
  </r>
  <r>
    <x v="8"/>
    <x v="9"/>
    <d v="1899-12-30T00:58:06"/>
  </r>
  <r>
    <x v="8"/>
    <x v="9"/>
    <d v="1899-12-30T00:58:09"/>
  </r>
  <r>
    <x v="8"/>
    <x v="9"/>
    <d v="1899-12-30T00:58:06"/>
  </r>
  <r>
    <x v="8"/>
    <x v="9"/>
    <d v="1899-12-30T00:58:06"/>
  </r>
  <r>
    <x v="8"/>
    <x v="9"/>
    <d v="1899-12-30T00:58:09"/>
  </r>
  <r>
    <x v="8"/>
    <x v="9"/>
    <d v="1899-12-30T00:58:06"/>
  </r>
  <r>
    <x v="8"/>
    <x v="9"/>
    <d v="1899-12-30T00:58:10"/>
  </r>
  <r>
    <x v="8"/>
    <x v="9"/>
    <d v="1899-12-30T00:58:08"/>
  </r>
  <r>
    <x v="8"/>
    <x v="9"/>
    <d v="1899-12-30T00:58:09"/>
  </r>
  <r>
    <x v="8"/>
    <x v="9"/>
    <d v="1899-12-30T00:58:09"/>
  </r>
  <r>
    <x v="8"/>
    <x v="9"/>
    <d v="1899-12-30T00:58:10"/>
  </r>
  <r>
    <x v="8"/>
    <x v="9"/>
    <d v="1899-12-30T00:58:15"/>
  </r>
  <r>
    <x v="8"/>
    <x v="9"/>
    <d v="1899-12-30T00:58:11"/>
  </r>
  <r>
    <x v="8"/>
    <x v="9"/>
    <d v="1899-12-30T00:58:15"/>
  </r>
  <r>
    <x v="8"/>
    <x v="9"/>
    <d v="1899-12-30T00:58:17"/>
  </r>
  <r>
    <x v="8"/>
    <x v="9"/>
    <d v="1899-12-30T00:58:13"/>
  </r>
  <r>
    <x v="8"/>
    <x v="9"/>
    <d v="1899-12-30T00:58:16"/>
  </r>
  <r>
    <x v="8"/>
    <x v="9"/>
    <d v="1899-12-30T00:58:18"/>
  </r>
  <r>
    <x v="8"/>
    <x v="9"/>
    <d v="1899-12-30T00:58:18"/>
  </r>
  <r>
    <x v="8"/>
    <x v="9"/>
    <d v="1899-12-30T00:58:15"/>
  </r>
  <r>
    <x v="8"/>
    <x v="9"/>
    <d v="1899-12-30T00:58:20"/>
  </r>
  <r>
    <x v="8"/>
    <x v="9"/>
    <d v="1899-12-30T00:58:17"/>
  </r>
  <r>
    <x v="8"/>
    <x v="9"/>
    <d v="1899-12-30T00:58:17"/>
  </r>
  <r>
    <x v="8"/>
    <x v="9"/>
    <d v="1899-12-30T00:58:21"/>
  </r>
  <r>
    <x v="8"/>
    <x v="9"/>
    <d v="1899-12-30T00:58:21"/>
  </r>
  <r>
    <x v="8"/>
    <x v="9"/>
    <d v="1899-12-30T00:58:21"/>
  </r>
  <r>
    <x v="8"/>
    <x v="9"/>
    <d v="1899-12-30T00:58:20"/>
  </r>
  <r>
    <x v="8"/>
    <x v="9"/>
    <d v="1899-12-30T00:58:22"/>
  </r>
  <r>
    <x v="8"/>
    <x v="9"/>
    <d v="1899-12-30T00:58:20"/>
  </r>
  <r>
    <x v="8"/>
    <x v="9"/>
    <d v="1899-12-30T00:58:22"/>
  </r>
  <r>
    <x v="8"/>
    <x v="9"/>
    <d v="1899-12-30T00:58:20"/>
  </r>
  <r>
    <x v="8"/>
    <x v="9"/>
    <d v="1899-12-30T00:58:22"/>
  </r>
  <r>
    <x v="8"/>
    <x v="9"/>
    <d v="1899-12-30T00:58:18"/>
  </r>
  <r>
    <x v="8"/>
    <x v="9"/>
    <d v="1899-12-30T00:58:22"/>
  </r>
  <r>
    <x v="8"/>
    <x v="9"/>
    <d v="1899-12-30T00:58:18"/>
  </r>
  <r>
    <x v="8"/>
    <x v="9"/>
    <d v="1899-12-30T00:58:18"/>
  </r>
  <r>
    <x v="8"/>
    <x v="9"/>
    <d v="1899-12-30T00:58:22"/>
  </r>
  <r>
    <x v="8"/>
    <x v="9"/>
    <d v="1899-12-30T00:58:18"/>
  </r>
  <r>
    <x v="8"/>
    <x v="9"/>
    <d v="1899-12-30T00:58:18"/>
  </r>
  <r>
    <x v="8"/>
    <x v="9"/>
    <d v="1899-12-30T00:58:18"/>
  </r>
  <r>
    <x v="8"/>
    <x v="9"/>
    <d v="1899-12-30T00:58:22"/>
  </r>
  <r>
    <x v="8"/>
    <x v="9"/>
    <d v="1899-12-30T00:58:22"/>
  </r>
  <r>
    <x v="8"/>
    <x v="9"/>
    <d v="1899-12-30T00:58:18"/>
  </r>
  <r>
    <x v="8"/>
    <x v="9"/>
    <d v="1899-12-30T00:58:18"/>
  </r>
  <r>
    <x v="8"/>
    <x v="9"/>
    <d v="1899-12-30T00:58:19"/>
  </r>
  <r>
    <x v="8"/>
    <x v="9"/>
    <d v="1899-12-30T00:58:23"/>
  </r>
  <r>
    <x v="8"/>
    <x v="9"/>
    <d v="1899-12-30T00:58:20"/>
  </r>
  <r>
    <x v="8"/>
    <x v="9"/>
    <d v="1899-12-30T00:58:21"/>
  </r>
  <r>
    <x v="8"/>
    <x v="9"/>
    <d v="1899-12-30T00:58:24"/>
  </r>
  <r>
    <x v="8"/>
    <x v="9"/>
    <d v="1899-12-30T00:58:24"/>
  </r>
  <r>
    <x v="8"/>
    <x v="9"/>
    <d v="1899-12-30T00:58:24"/>
  </r>
  <r>
    <x v="8"/>
    <x v="9"/>
    <d v="1899-12-30T00:58:23"/>
  </r>
  <r>
    <x v="8"/>
    <x v="9"/>
    <d v="1899-12-30T00:58:23"/>
  </r>
  <r>
    <x v="8"/>
    <x v="9"/>
    <d v="1899-12-30T00:58:21"/>
  </r>
  <r>
    <x v="8"/>
    <x v="9"/>
    <d v="1899-12-30T00:58:26"/>
  </r>
  <r>
    <x v="8"/>
    <x v="9"/>
    <d v="1899-12-30T00:58:26"/>
  </r>
  <r>
    <x v="8"/>
    <x v="9"/>
    <d v="1899-12-30T00:58:22"/>
  </r>
  <r>
    <x v="8"/>
    <x v="9"/>
    <d v="1899-12-30T00:58:23"/>
  </r>
  <r>
    <x v="8"/>
    <x v="9"/>
    <d v="1899-12-30T00:58:24"/>
  </r>
  <r>
    <x v="8"/>
    <x v="9"/>
    <d v="1899-12-30T00:58:24"/>
  </r>
  <r>
    <x v="8"/>
    <x v="9"/>
    <d v="1899-12-30T00:58:33"/>
  </r>
  <r>
    <x v="8"/>
    <x v="9"/>
    <d v="1899-12-30T00:58:39"/>
  </r>
  <r>
    <x v="8"/>
    <x v="9"/>
    <d v="1899-12-30T00:58:39"/>
  </r>
  <r>
    <x v="8"/>
    <x v="9"/>
    <d v="1899-12-30T00:58:39"/>
  </r>
  <r>
    <x v="8"/>
    <x v="9"/>
    <d v="1899-12-30T00:58:44"/>
  </r>
  <r>
    <x v="8"/>
    <x v="9"/>
    <d v="1899-12-30T00:58:45"/>
  </r>
  <r>
    <x v="8"/>
    <x v="9"/>
    <d v="1899-12-30T00:58:45"/>
  </r>
  <r>
    <x v="8"/>
    <x v="9"/>
    <d v="1899-12-30T00:58:51"/>
  </r>
  <r>
    <x v="8"/>
    <x v="9"/>
    <d v="1899-12-30T00:58:52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77">
  <r>
    <n v="0"/>
    <s v="bigjob:bj-0c08450e-3f5d-11e1-8a7c-00003ea40000:localhost"/>
    <n v="12"/>
    <n v="12"/>
    <x v="0"/>
    <n v="32.340636969999998"/>
    <n v="799.86473990000002"/>
    <n v="799.92099289999999"/>
    <s v="redis://cyder.cct.lsu.edu:2525"/>
    <x v="0"/>
    <n v="767.52410293000003"/>
  </r>
  <r>
    <n v="1"/>
    <s v="bigjob:bj-e8ed4112-3f5e-11e1-8a7c-00003ea40000:localhost"/>
    <n v="12"/>
    <n v="12"/>
    <x v="0"/>
    <n v="26.223428009999999"/>
    <n v="808.92489790000002"/>
    <n v="808.98111510000001"/>
    <s v="redis://cyder.cct.lsu.edu:2525"/>
    <x v="0"/>
    <n v="782.70146989"/>
  </r>
  <r>
    <n v="2"/>
    <s v="bigjob:bj-cb3eeb6e-3f60-11e1-8a7c-00003ea40000:localhost"/>
    <n v="12"/>
    <n v="12"/>
    <x v="0"/>
    <n v="39.713917969999997"/>
    <n v="807.23407789999999"/>
    <n v="807.29026009999995"/>
    <s v="redis://cyder.cct.lsu.edu:2525"/>
    <x v="0"/>
    <n v="767.52015992999998"/>
  </r>
  <r>
    <n v="0"/>
    <s v="bigjob:bj-fd9ec96e-3f72-11e1-8c39-00003e980000:localhost"/>
    <n v="12"/>
    <n v="12"/>
    <x v="1"/>
    <n v="157.6812549"/>
    <n v="929.52906299999995"/>
    <n v="929.58529899999996"/>
    <s v="redis://cyder.cct.lsu.edu:2525"/>
    <x v="0"/>
    <n v="771.84780809999995"/>
  </r>
  <r>
    <n v="1"/>
    <s v="bigjob:bj-27dfb9c0-3f75-11e1-8c39-00003e980000:localhost"/>
    <n v="12"/>
    <n v="12"/>
    <x v="1"/>
    <n v="40.492433069999997"/>
    <n v="1061.6710869999999"/>
    <n v="1061.7272820000001"/>
    <s v="redis://cyder.cct.lsu.edu:2525"/>
    <x v="0"/>
    <n v="1021.17865393"/>
  </r>
  <r>
    <n v="2"/>
    <s v="bigjob:bj-a0ec00f6-3f77-11e1-8c39-00003e980000:localhost"/>
    <n v="12"/>
    <n v="12"/>
    <x v="1"/>
    <n v="20.448225019999999"/>
    <n v="792.30420400000003"/>
    <n v="792.36042310000005"/>
    <s v="redis://cyder.cct.lsu.edu:2525"/>
    <x v="0"/>
    <n v="771.85597898000003"/>
  </r>
  <r>
    <n v="3"/>
    <s v="bigjob:bj-794fa51e-3f79-11e1-8c39-00003e980000:localhost"/>
    <n v="12"/>
    <n v="12"/>
    <x v="1"/>
    <n v="25.718528030000002"/>
    <n v="782.39077899999995"/>
    <n v="782.44696499999998"/>
    <s v="redis://cyder.cct.lsu.edu:2525"/>
    <x v="0"/>
    <n v="756.67225096999994"/>
  </r>
  <r>
    <n v="4"/>
    <s v="bigjob:bj-4bca6708-3f7b-11e1-8c39-00003e980000:localhost"/>
    <n v="12"/>
    <n v="12"/>
    <x v="1"/>
    <n v="200.39511300000001"/>
    <n v="970.07505490000005"/>
    <n v="970.13127989999998"/>
    <s v="redis://cyder.cct.lsu.edu:2525"/>
    <x v="0"/>
    <n v="769.67994190000002"/>
  </r>
  <r>
    <n v="0"/>
    <s v="bigjob:bj-8469f034-3f7f-11e1-a3ea-00003e980000:localhost"/>
    <n v="24"/>
    <n v="12"/>
    <x v="2"/>
    <n v="47.728116040000003"/>
    <n v="823.91218300000003"/>
    <n v="823.96842500000002"/>
    <s v="redis://cyder.cct.lsu.edu:2525"/>
    <x v="0"/>
    <n v="776.18406696"/>
  </r>
  <r>
    <n v="1"/>
    <s v="bigjob:bj-6fa538e6-3f81-11e1-a3ea-00003e980000:localhost"/>
    <n v="24"/>
    <n v="12"/>
    <x v="2"/>
    <n v="19.76917791"/>
    <n v="800.30513689999998"/>
    <n v="800.3612809"/>
    <s v="redis://cyder.cct.lsu.edu:2525"/>
    <x v="0"/>
    <n v="780.53595898999993"/>
  </r>
  <r>
    <n v="2"/>
    <s v="bigjob:bj-4ccdf19e-3f83-11e1-a3ea-00003e980000:localhost"/>
    <n v="24"/>
    <n v="12"/>
    <x v="2"/>
    <n v="34.380319120000003"/>
    <n v="810.56427599999995"/>
    <n v="810.62049100000002"/>
    <s v="redis://cyder.cct.lsu.edu:2525"/>
    <x v="0"/>
    <n v="776.18395687999998"/>
  </r>
  <r>
    <n v="3"/>
    <s v="bigjob:bj-30169e64-3f85-11e1-a3ea-00003e980000:localhost"/>
    <n v="24"/>
    <n v="12"/>
    <x v="2"/>
    <n v="37.25956893"/>
    <n v="822.11555190000001"/>
    <n v="822.17175510000004"/>
    <s v="redis://cyder.cct.lsu.edu:2525"/>
    <x v="0"/>
    <n v="784.85598297000001"/>
  </r>
  <r>
    <n v="4"/>
    <s v="bigjob:bj-1a41c558-3f87-11e1-a3ea-00003e980000:localhost"/>
    <n v="24"/>
    <n v="12"/>
    <x v="2"/>
    <n v="21.25285697"/>
    <n v="829.98006799999996"/>
    <n v="830.03694199999995"/>
    <s v="redis://cyder.cct.lsu.edu:2525"/>
    <x v="0"/>
    <n v="808.72721102999992"/>
  </r>
  <r>
    <n v="0"/>
    <s v="bigjob:bj-b0a824cc-3f89-11e1-8c67-00003e980000:localhost"/>
    <n v="36"/>
    <n v="12"/>
    <x v="3"/>
    <n v="20.459074019999999"/>
    <n v="803.14673110000001"/>
    <n v="803.20291899999995"/>
    <s v="redis://cyder.cct.lsu.edu:2525"/>
    <x v="0"/>
    <n v="782.68765708000001"/>
  </r>
  <r>
    <n v="1"/>
    <s v="bigjob:bj-8f821ee0-3f8b-11e1-8c67-00003e980000:localhost"/>
    <n v="36"/>
    <n v="12"/>
    <x v="3"/>
    <n v="20.790534019999999"/>
    <n v="803.48221520000004"/>
    <n v="803.53838610000003"/>
    <s v="redis://cyder.cct.lsu.edu:2525"/>
    <x v="0"/>
    <n v="782.69168118000005"/>
  </r>
  <r>
    <n v="2"/>
    <s v="bigjob:bj-6e8f3504-3f8d-11e1-8c67-00003e980000:localhost"/>
    <n v="36"/>
    <n v="12"/>
    <x v="3"/>
    <n v="32.154963019999997"/>
    <n v="821.35056280000003"/>
    <n v="821.40704300000004"/>
    <s v="redis://cyder.cct.lsu.edu:2525"/>
    <x v="0"/>
    <n v="789.19559978000007"/>
  </r>
  <r>
    <n v="3"/>
    <s v="bigjob:bj-5842f306-3f8f-11e1-8c67-00003e980000:localhost"/>
    <n v="36"/>
    <n v="12"/>
    <x v="3"/>
    <n v="21.37018204"/>
    <n v="838.74921919999997"/>
    <n v="838.80544020000002"/>
    <s v="redis://cyder.cct.lsu.edu:2525"/>
    <x v="0"/>
    <n v="817.37903715999994"/>
  </r>
  <r>
    <n v="4"/>
    <s v="bigjob:bj-4c556770-3f91-11e1-8c67-00003e980000:localhost"/>
    <n v="36"/>
    <n v="12"/>
    <x v="3"/>
    <n v="59.062036990000003"/>
    <n v="850.42564419999997"/>
    <n v="850.48185799999999"/>
    <s v="redis://cyder.cct.lsu.edu:2525"/>
    <x v="0"/>
    <n v="791.36360720999994"/>
  </r>
  <r>
    <n v="0"/>
    <s v="bigjob:bj-af43b8d4-3f99-11e1-be4b-00003e980000:localhost"/>
    <n v="72"/>
    <n v="12"/>
    <x v="4"/>
    <n v="34.00335097"/>
    <n v="855.72228500000006"/>
    <n v="855.77851410000005"/>
    <s v="redis://cyder.cct.lsu.edu:2525"/>
    <x v="0"/>
    <n v="821.71893403000001"/>
  </r>
  <r>
    <n v="1"/>
    <s v="bigjob:bj-ad740aac-3f9b-11e1-be4b-00003e980000:localhost"/>
    <n v="72"/>
    <n v="12"/>
    <x v="4"/>
    <n v="20.758719920000001"/>
    <n v="879.32485989999998"/>
    <n v="879.38105180000002"/>
    <s v="redis://cyder.cct.lsu.edu:2525"/>
    <x v="0"/>
    <n v="858.56613998"/>
  </r>
  <r>
    <n v="2"/>
    <s v="bigjob:bj-b9b5cd30-3f9d-11e1-be4b-00003e980000:localhost"/>
    <n v="72"/>
    <n v="12"/>
    <x v="4"/>
    <n v="31.338909149999999"/>
    <n v="1059.0054869999999"/>
    <n v="1059.0617440000001"/>
    <s v="redis://cyder.cct.lsu.edu:2525"/>
    <x v="0"/>
    <n v="1027.6665778499998"/>
  </r>
  <r>
    <n v="3"/>
    <s v="bigjob:bj-3110b78a-3fa0-11e1-be4b-00003e980000:localhost"/>
    <n v="72"/>
    <n v="12"/>
    <x v="4"/>
    <n v="23.570682999999999"/>
    <n v="890.81651810000005"/>
    <n v="890.87272810000002"/>
    <s v="redis://cyder.cct.lsu.edu:2525"/>
    <x v="0"/>
    <n v="867.24583510000002"/>
  </r>
  <r>
    <n v="4"/>
    <s v="bigjob:bj-44342b7e-3fa2-11e1-be4b-00003e980000:localhost"/>
    <n v="72"/>
    <n v="12"/>
    <x v="4"/>
    <n v="22.033457039999998"/>
    <n v="869.75969310000005"/>
    <n v="869.81586909999999"/>
    <s v="redis://cyder.cct.lsu.edu:2525"/>
    <x v="0"/>
    <n v="847.72623606000002"/>
  </r>
  <r>
    <n v="0"/>
    <s v="bigjob:bj-5e5ea41e-3ed2-11e1-9ee1-00003eb40000:localhost"/>
    <n v="144"/>
    <n v="12"/>
    <x v="5"/>
    <n v="30.277578120000001"/>
    <n v="1120.8138919999999"/>
    <n v="1120.8700859999999"/>
    <s v="redis://cyder.cct.lsu.edu:2525"/>
    <x v="0"/>
    <n v="1090.5363138799999"/>
  </r>
  <r>
    <n v="1"/>
    <s v="bigjob:bj-fa908ea4-3ed4-11e1-9ee1-00003eb40000:localhost"/>
    <n v="144"/>
    <n v="12"/>
    <x v="5"/>
    <n v="51.122617009999999"/>
    <n v="1135.2670889999999"/>
    <n v="1135.3232869999999"/>
    <s v="redis://cyder.cct.lsu.edu:2525"/>
    <x v="0"/>
    <n v="1084.1444719900001"/>
  </r>
  <r>
    <n v="2"/>
    <s v="bigjob:bj-9f5ff03a-3ed7-11e1-9ee1-00003eb40000:localhost"/>
    <n v="144"/>
    <n v="12"/>
    <x v="5"/>
    <n v="24.031425949999999"/>
    <n v="1123.3999329999999"/>
    <n v="1123.4563760000001"/>
    <s v="redis://cyder.cct.lsu.edu:2525"/>
    <x v="0"/>
    <n v="1099.3685070499998"/>
  </r>
  <r>
    <n v="3"/>
    <s v="bigjob:bj-3d1cf88e-3eda-11e1-9ee1-00003eb40000:localhost"/>
    <n v="144"/>
    <n v="12"/>
    <x v="5"/>
    <n v="35.580463889999997"/>
    <n v="1124.144327"/>
    <n v="1124.200683"/>
    <s v="redis://cyder.cct.lsu.edu:2525"/>
    <x v="0"/>
    <n v="1088.5638631100001"/>
  </r>
  <r>
    <n v="4"/>
    <s v="bigjob:bj-db4f9bb8-3edc-11e1-9ee1-00003eb40000:localhost"/>
    <n v="144"/>
    <n v="12"/>
    <x v="5"/>
    <n v="3389.263708"/>
    <n v="4826.7086170000002"/>
    <n v="4826.7648609999997"/>
    <s v="redis://cyder.cct.lsu.edu:2525"/>
    <x v="0"/>
    <n v="1437.4449090000003"/>
  </r>
  <r>
    <n v="0"/>
    <s v="bigjob:bj-afa95ce4-3fa7-11e1-b087-00003e980000:localhost"/>
    <n v="264"/>
    <n v="12"/>
    <x v="6"/>
    <n v="27.19682598"/>
    <n v="1494.9738460000001"/>
    <n v="1495.0301039999999"/>
    <s v="redis://cyder.cct.lsu.edu:2525"/>
    <x v="0"/>
    <n v="1467.77702002"/>
  </r>
  <r>
    <n v="1"/>
    <s v="bigjob:bj-2adfba72-3fab-11e1-b087-00003e980000:localhost"/>
    <n v="264"/>
    <n v="12"/>
    <x v="6"/>
    <n v="28.782545089999999"/>
    <n v="1420.709288"/>
    <n v="1420.7654829999999"/>
    <s v="redis://cyder.cct.lsu.edu:2525"/>
    <x v="0"/>
    <n v="1391.92674291"/>
  </r>
  <r>
    <n v="2"/>
    <s v="bigjob:bj-79d2628a-3fae-11e1-b087-00003e980000:localhost"/>
    <n v="264"/>
    <n v="12"/>
    <x v="6"/>
    <n v="95.636404990000003"/>
    <n v="1457.199981"/>
    <n v="1457.2561430000001"/>
    <s v="redis://cyder.cct.lsu.edu:2525"/>
    <x v="0"/>
    <n v="1361.5635760099999"/>
  </r>
  <r>
    <n v="3"/>
    <s v="bigjob:bj-de84f55a-3fb1-11e1-b087-00003e980000:localhost"/>
    <n v="264"/>
    <n v="12"/>
    <x v="6"/>
    <n v="28.742375849999998"/>
    <n v="1450.996476"/>
    <n v="1451.0527440000001"/>
    <s v="redis://cyder.cct.lsu.edu:2525"/>
    <x v="0"/>
    <n v="1422.2541001500001"/>
  </r>
  <r>
    <n v="4"/>
    <s v="bigjob:bj-3f84fe92-3fb5-11e1-b087-00003e980000:localhost"/>
    <n v="264"/>
    <n v="12"/>
    <x v="6"/>
    <n v="46.050134900000003"/>
    <n v="1518.279258"/>
    <n v="1518.3356779999999"/>
    <s v="redis://cyder.cct.lsu.edu:2525"/>
    <x v="0"/>
    <n v="1472.2291230999999"/>
  </r>
  <r>
    <n v="0"/>
    <s v="bigjob:bj-979b0248-3fba-11e1-a482-00003e980000:localhost"/>
    <n v="516"/>
    <n v="12"/>
    <x v="7"/>
    <n v="29.271165849999999"/>
    <n v="2203.8415490000002"/>
    <n v="2203.897755"/>
    <s v="redis://cyder.cct.lsu.edu:2525"/>
    <x v="0"/>
    <n v="2174.57038315"/>
  </r>
  <r>
    <n v="1"/>
    <s v="bigjob:bj-b955ee84-3fbf-11e1-a482-00003e980000:localhost"/>
    <n v="516"/>
    <n v="12"/>
    <x v="7"/>
    <n v="113.8089349"/>
    <n v="2292.7513760000002"/>
    <n v="2292.8076430000001"/>
    <s v="redis://cyder.cct.lsu.edu:2525"/>
    <x v="0"/>
    <n v="2178.9424411"/>
  </r>
  <r>
    <n v="2"/>
    <s v="bigjob:bj-100f8be0-3fc5-11e1-a482-00003e980000:localhost"/>
    <n v="516"/>
    <n v="12"/>
    <x v="7"/>
    <n v="19.842720029999999"/>
    <n v="2122.8430370000001"/>
    <n v="2122.8992880000001"/>
    <s v="redis://cyder.cct.lsu.edu:2525"/>
    <x v="0"/>
    <n v="2103.0003169700003"/>
  </r>
  <r>
    <n v="3"/>
    <s v="bigjob:bj-018659f0-3fca-11e1-a482-00003e980000:localhost"/>
    <n v="516"/>
    <n v="12"/>
    <x v="7"/>
    <n v="30.69754601"/>
    <n v="2188.160946"/>
    <n v="2188.2171360000002"/>
    <s v="redis://cyder.cct.lsu.edu:2525"/>
    <x v="0"/>
    <n v="2157.4633999899997"/>
  </r>
  <r>
    <n v="4"/>
    <s v="bigjob:bj-19e8b48e-3fcf-11e1-a482-00003e980000:localhost"/>
    <n v="516"/>
    <n v="12"/>
    <x v="7"/>
    <n v="192.238811"/>
    <n v="2262.7239589999999"/>
    <n v="2262.7802339999998"/>
    <s v="redis://cyder.cct.lsu.edu:2525"/>
    <x v="0"/>
    <n v="2070.4851479999998"/>
  </r>
  <r>
    <n v="0"/>
    <s v="bigjob:bj-d9108276-415d-11e1-a410-00003e980000:localhost"/>
    <n v="1032"/>
    <n v="12"/>
    <x v="8"/>
    <n v="9426.9373810300003"/>
    <n v="12964.549777"/>
    <n v="12964.606116999999"/>
    <s v="redis://cyder.cct.lsu.edu:2525"/>
    <x v="0"/>
    <n v="3537.6123959699999"/>
  </r>
  <r>
    <n v="1"/>
    <s v="bigjob:bj-141d37ec-417c-11e1-a410-00003e980000:localhost"/>
    <n v="1032"/>
    <n v="12"/>
    <x v="8"/>
    <n v="203.78184986100001"/>
    <n v="4325.1744568300001"/>
    <n v="4325.2306599599997"/>
    <s v="redis://cyder.cct.lsu.edu:2525"/>
    <x v="0"/>
    <n v="4121.3926069689996"/>
  </r>
  <r>
    <n v="2"/>
    <s v="bigjob:bj-319a86e4-4186-11e1-a410-00003e980000:localhost"/>
    <n v="1032"/>
    <n v="12"/>
    <x v="8"/>
    <n v="116.122174978"/>
    <n v="3837.7869861099998"/>
    <n v="3837.8431890000002"/>
    <s v="redis://cyder.cct.lsu.edu:2525"/>
    <x v="0"/>
    <n v="3721.6648111319996"/>
  </r>
  <r>
    <n v="3"/>
    <s v="bigjob:bj-2744eb2c-418f-11e1-a410-00003e980000:localhost"/>
    <n v="1032"/>
    <n v="12"/>
    <x v="8"/>
    <n v="60.423153877300003"/>
    <n v="3679.0172908300001"/>
    <n v="3679.0736548899999"/>
    <s v="redis://cyder.cct.lsu.edu:2525"/>
    <x v="0"/>
    <n v="3618.5941369527"/>
  </r>
  <r>
    <n v="4"/>
    <s v="bigjob:bj-bae7a61e-4197-11e1-a410-00003e980000:localhost"/>
    <n v="1032"/>
    <n v="12"/>
    <x v="8"/>
    <n v="348.12263894099999"/>
    <n v="5554.2033958399998"/>
    <n v="5554.2595999200003"/>
    <s v="redis://cyder.cct.lsu.edu:2525"/>
    <x v="0"/>
    <n v="5206.0807568989994"/>
  </r>
  <r>
    <n v="0"/>
    <s v="bigjob:bj-69dd8cc6-3fbb-11e1-a80d-e61f1322a75c:india.futuregrid.org"/>
    <n v="8"/>
    <n v="8"/>
    <x v="2"/>
    <n v="4.7189860340000003"/>
    <n v="584.56191490000003"/>
    <n v="584.60752390000005"/>
    <s v="redis://cyder.cct.lsu.edu:2525"/>
    <x v="1"/>
    <n v="579.84292886600008"/>
  </r>
  <r>
    <n v="1"/>
    <s v="bigjob:bj-c6fa0faa-3fbc-11e1-a80d-e61f1322a75c:india.futuregrid.org"/>
    <n v="8"/>
    <n v="8"/>
    <x v="2"/>
    <n v="4.6051619050000001"/>
    <n v="595.80212189999997"/>
    <n v="595.84770800000001"/>
    <s v="redis://cyder.cct.lsu.edu:2525"/>
    <x v="1"/>
    <n v="591.19695999499993"/>
  </r>
  <r>
    <n v="2"/>
    <s v="bigjob:bj-2acc13a6-3fbe-11e1-a80d-e61f1322a75c:india.futuregrid.org"/>
    <n v="8"/>
    <n v="8"/>
    <x v="2"/>
    <n v="4.7073860170000001"/>
    <n v="595.96937390000005"/>
    <n v="596.01498909999998"/>
    <s v="redis://cyder.cct.lsu.edu:2525"/>
    <x v="1"/>
    <n v="591.26198788300007"/>
  </r>
  <r>
    <n v="3"/>
    <s v="bigjob:bj-8ea717e4-3fbf-11e1-a80d-e61f1322a75c:india.futuregrid.org"/>
    <n v="8"/>
    <n v="8"/>
    <x v="2"/>
    <n v="4.7408800129999999"/>
    <n v="584.58494689999998"/>
    <n v="584.63060399999995"/>
    <s v="redis://cyder.cct.lsu.edu:2525"/>
    <x v="1"/>
    <n v="579.84406688699994"/>
  </r>
  <r>
    <n v="4"/>
    <s v="bigjob:bj-ebda5f4c-3fc0-11e1-a80d-e61f1322a75c:india.futuregrid.org"/>
    <n v="8"/>
    <n v="8"/>
    <x v="2"/>
    <n v="4.7097589969999998"/>
    <n v="579.99256990000003"/>
    <n v="580.03817700000002"/>
    <s v="redis://cyder.cct.lsu.edu:2525"/>
    <x v="1"/>
    <n v="575.28281090300004"/>
  </r>
  <r>
    <n v="0"/>
    <s v="bigjob:bj-66154208-3fb3-11e1-8eb6-e61f1322a75c:india.futuregrid.org"/>
    <n v="8"/>
    <n v="8"/>
    <x v="3"/>
    <n v="5.6160609719999997"/>
    <n v="612.38488289999998"/>
    <n v="612.43048690000001"/>
    <s v="redis://cyder.cct.lsu.edu:2525"/>
    <x v="1"/>
    <n v="606.76882192799997"/>
  </r>
  <r>
    <n v="1"/>
    <s v="bigjob:bj-d3bb1a84-3fb4-11e1-8eb6-e61f1322a75c:india.futuregrid.org"/>
    <n v="8"/>
    <n v="8"/>
    <x v="3"/>
    <n v="3.1110088829999998"/>
    <n v="612.37691310000002"/>
    <n v="612.42250899999999"/>
    <s v="redis://cyder.cct.lsu.edu:2525"/>
    <x v="1"/>
    <n v="609.26590421700007"/>
  </r>
  <r>
    <n v="2"/>
    <s v="bigjob:bj-417b5448-3fb6-11e1-8eb6-e61f1322a75c:india.futuregrid.org"/>
    <n v="8"/>
    <n v="8"/>
    <x v="3"/>
    <n v="5.6672790050000001"/>
    <n v="607.48708390000002"/>
    <n v="607.53265999999996"/>
    <s v="redis://cyder.cct.lsu.edu:2525"/>
    <x v="1"/>
    <n v="601.81980489500006"/>
  </r>
  <r>
    <n v="3"/>
    <s v="bigjob:bj-ac51bb9e-3fb7-11e1-8eb6-e61f1322a75c:india.futuregrid.org"/>
    <n v="8"/>
    <n v="8"/>
    <x v="3"/>
    <n v="3.2235131259999998"/>
    <n v="605.13595320000002"/>
    <n v="605.18157010000004"/>
    <s v="redis://cyder.cct.lsu.edu:2525"/>
    <x v="1"/>
    <n v="601.91244007400007"/>
  </r>
  <r>
    <n v="4"/>
    <s v="bigjob:bj-15b2df4a-3fb9-11e1-8eb6-e61f1322a75c:india.futuregrid.org"/>
    <n v="8"/>
    <n v="8"/>
    <x v="3"/>
    <n v="3.12480402"/>
    <n v="612.47503019999999"/>
    <n v="612.52066300000001"/>
    <s v="redis://cyder.cct.lsu.edu:2525"/>
    <x v="1"/>
    <n v="609.35022617999994"/>
  </r>
  <r>
    <n v="0"/>
    <s v="bigjob:bj-f561a036-3faa-11e1-88d3-e61f1322a75c:india.futuregrid.org"/>
    <n v="16"/>
    <n v="8"/>
    <x v="4"/>
    <n v="7.4835610389999996"/>
    <n v="645.27866510000001"/>
    <n v="645.32426599999997"/>
    <s v="redis://cyder.cct.lsu.edu:2525"/>
    <x v="1"/>
    <n v="637.79510406099996"/>
  </r>
  <r>
    <n v="1"/>
    <s v="bigjob:bj-76b4eba6-3fac-11e1-88d3-e61f1322a75c:india.futuregrid.org"/>
    <n v="16"/>
    <n v="8"/>
    <x v="4"/>
    <n v="7.4409389499999996"/>
    <n v="633.91484400000002"/>
    <n v="633.96043799999995"/>
    <s v="redis://cyder.cct.lsu.edu:2525"/>
    <x v="1"/>
    <n v="626.47390504999998"/>
  </r>
  <r>
    <n v="2"/>
    <s v="bigjob:bj-f13df3a8-3fad-11e1-88d3-e61f1322a75c:india.futuregrid.org"/>
    <n v="16"/>
    <n v="8"/>
    <x v="4"/>
    <n v="4.595300913"/>
    <n v="631.23250289999999"/>
    <n v="631.2781129"/>
    <s v="redis://cyder.cct.lsu.edu:2525"/>
    <x v="1"/>
    <n v="626.63720198700003"/>
  </r>
  <r>
    <n v="3"/>
    <s v="bigjob:bj-6a2d5e88-3faf-11e1-88d3-e61f1322a75c:india.futuregrid.org"/>
    <n v="16"/>
    <n v="8"/>
    <x v="4"/>
    <n v="4.5341789720000003"/>
    <n v="625.57474709999997"/>
    <n v="625.62037210000005"/>
    <s v="redis://cyder.cct.lsu.edu:2525"/>
    <x v="1"/>
    <n v="621.04056812800002"/>
  </r>
  <r>
    <n v="4"/>
    <s v="bigjob:bj-dfbe3770-3fb0-11e1-88d3-e61f1322a75c:india.futuregrid.org"/>
    <n v="16"/>
    <n v="8"/>
    <x v="4"/>
    <n v="4.4694361689999997"/>
    <n v="631.02536009999994"/>
    <n v="631.07096909999996"/>
    <s v="redis://cyder.cct.lsu.edu:2525"/>
    <x v="1"/>
    <n v="626.55592393099994"/>
  </r>
  <r>
    <n v="0"/>
    <s v="bigjob:bj-390f1c6e-3eed-11e1-ae56-e61f1322a75c:india.futuregrid.org"/>
    <n v="32"/>
    <n v="8"/>
    <x v="5"/>
    <n v="7.6656711099999999"/>
    <n v="643.9477091"/>
    <n v="643.993336"/>
    <s v="redis://cyder.cct.lsu.edu:2525"/>
    <x v="1"/>
    <n v="636.28203799000005"/>
  </r>
  <r>
    <n v="0"/>
    <s v="bigjob:bj-d36ff86c-3eef-11e1-b7ea-e61f1322a75c:india.futuregrid.org"/>
    <n v="32"/>
    <n v="8"/>
    <x v="5"/>
    <n v="7.532893896"/>
    <n v="750.299576"/>
    <n v="750.34518600000001"/>
    <s v="redis://cyder.cct.lsu.edu:2525"/>
    <x v="1"/>
    <n v="742.76668210399998"/>
  </r>
  <r>
    <n v="1"/>
    <s v="bigjob:bj-936e8196-3ef1-11e1-b7ea-e61f1322a75c:india.futuregrid.org"/>
    <n v="32"/>
    <n v="8"/>
    <x v="5"/>
    <n v="11.150451179999999"/>
    <n v="714.71397520000005"/>
    <n v="714.75957110000002"/>
    <s v="redis://cyder.cct.lsu.edu:2525"/>
    <x v="1"/>
    <n v="703.56352402000005"/>
  </r>
  <r>
    <n v="0"/>
    <s v="bigjob:bj-796c82aa-3ef3-11e1-bce8-e61f1322a75c:india.futuregrid.org"/>
    <n v="64"/>
    <n v="8"/>
    <x v="6"/>
    <n v="13.39554906"/>
    <n v="841.69471720000001"/>
    <n v="841.74033999999995"/>
    <s v="redis://cyder.cct.lsu.edu:2525"/>
    <x v="1"/>
    <n v="828.29916814000001"/>
  </r>
  <r>
    <n v="1"/>
    <s v="bigjob:bj-6ff330be-3ef5-11e1-bce8-e61f1322a75c:india.futuregrid.org"/>
    <n v="64"/>
    <n v="8"/>
    <x v="6"/>
    <n v="13.28596497"/>
    <n v="831.49853680000001"/>
    <n v="831.5441558"/>
    <s v="redis://cyder.cct.lsu.edu:2525"/>
    <x v="1"/>
    <n v="818.21257183"/>
  </r>
  <r>
    <n v="2"/>
    <s v="bigjob:bj-6067e9d0-3ef7-11e1-bce8-e61f1322a75c:india.futuregrid.org"/>
    <n v="64"/>
    <n v="8"/>
    <x v="6"/>
    <n v="13.41017008"/>
    <n v="1001.621369"/>
    <n v="1001.667095"/>
    <s v="redis://cyder.cct.lsu.edu:2525"/>
    <x v="1"/>
    <n v="988.21119892000002"/>
  </r>
  <r>
    <n v="3"/>
    <s v="bigjob:bj-b633d1a6-3ef9-11e1-bce8-e61f1322a75c:india.futuregrid.org"/>
    <n v="64"/>
    <n v="8"/>
    <x v="6"/>
    <n v="13.39958"/>
    <n v="936.67738699999995"/>
    <n v="936.72297790000005"/>
    <s v="redis://cyder.cct.lsu.edu:2525"/>
    <x v="1"/>
    <n v="923.27780699999994"/>
  </r>
  <r>
    <n v="4"/>
    <s v="bigjob:bj-e559f558-3efb-11e1-bce8-e61f1322a75c:india.futuregrid.org"/>
    <n v="64"/>
    <n v="8"/>
    <x v="6"/>
    <n v="13.429281"/>
    <n v="951.705375"/>
    <n v="951.75098590000005"/>
    <s v="redis://cyder.cct.lsu.edu:2525"/>
    <x v="1"/>
    <n v="938.27609400000006"/>
  </r>
  <r>
    <n v="0"/>
    <s v="bigjob:bj-284b537c-3eff-11e1-9b3e-e61f1322a75c:india.futuregrid.org"/>
    <n v="128"/>
    <n v="8"/>
    <x v="7"/>
    <n v="25.20250416"/>
    <n v="1265.257507"/>
    <n v="1265.3031189999999"/>
    <s v="redis://cyder.cct.lsu.edu:2525"/>
    <x v="1"/>
    <n v="1240.05500284"/>
  </r>
  <r>
    <n v="1"/>
    <s v="bigjob:bj-1b4ccbda-3f02-11e1-9b3e-e61f1322a75c:india.futuregrid.org"/>
    <n v="128"/>
    <n v="8"/>
    <x v="7"/>
    <n v="25.040404079999998"/>
    <n v="1637.0553130000001"/>
    <n v="1637.100929"/>
    <s v="redis://cyder.cct.lsu.edu:2525"/>
    <x v="1"/>
    <n v="1612.0149089200002"/>
  </r>
  <r>
    <n v="2"/>
    <s v="bigjob:bj-ebf81408-3f05-11e1-9b3e-e61f1322a75c:india.futuregrid.org"/>
    <n v="128"/>
    <n v="8"/>
    <x v="7"/>
    <n v="25.119391920000002"/>
    <n v="1834.762369"/>
    <n v="1834.8080649999999"/>
    <s v="redis://cyder.cct.lsu.edu:2525"/>
    <x v="1"/>
    <n v="1809.64297708"/>
  </r>
  <r>
    <n v="3"/>
    <s v="bigjob:bj-3269cf5e-3f0a-11e1-9b3e-e61f1322a75c:india.futuregrid.org"/>
    <n v="128"/>
    <n v="8"/>
    <x v="7"/>
    <n v="25.17579293"/>
    <n v="1962.67335"/>
    <n v="1962.718971"/>
    <s v="redis://cyder.cct.lsu.edu:2525"/>
    <x v="1"/>
    <n v="1937.4975570700001"/>
  </r>
  <r>
    <n v="4"/>
    <s v="bigjob:bj-c51fc8fe-3f0e-11e1-9b3e-e61f1322a75c:india.futuregrid.org"/>
    <n v="128"/>
    <n v="8"/>
    <x v="7"/>
    <n v="404.91705389999998"/>
    <n v="1779.5442"/>
    <n v="1779.589835"/>
    <s v="redis://cyder.cct.lsu.edu:2525"/>
    <x v="1"/>
    <n v="1374.6271461000001"/>
  </r>
  <r>
    <n v="0"/>
    <s v="bigjob:bj-67886aae-3f66-11e1-972e-e61f1322a75c:india.futuregrid.org"/>
    <n v="256"/>
    <n v="8"/>
    <x v="8"/>
    <n v="48.619924070000003"/>
    <n v="2696.672192"/>
    <n v="2696.717791"/>
    <s v="redis://cyder.cct.lsu.edu:2525"/>
    <x v="1"/>
    <n v="2648.0522679300002"/>
  </r>
  <r>
    <n v="1"/>
    <s v="bigjob:bj-afdfe376-3f6c-11e1-972e-e61f1322a75c:india.futuregrid.org"/>
    <n v="256"/>
    <n v="8"/>
    <x v="8"/>
    <n v="48.462046149999999"/>
    <n v="2654.9528660000001"/>
    <n v="2654.9984840000002"/>
    <s v="redis://cyder.cct.lsu.edu:2525"/>
    <x v="1"/>
    <n v="2606.4908198500002"/>
  </r>
  <r>
    <n v="2"/>
    <s v="bigjob:bj-df46ad2e-3f72-11e1-972e-e61f1322a75c:india.futuregrid.org"/>
    <n v="256"/>
    <n v="8"/>
    <x v="8"/>
    <n v="48.611485960000003"/>
    <n v="2860.665199"/>
    <n v="2860.7108509999998"/>
    <s v="redis://cyder.cct.lsu.edu:2525"/>
    <x v="1"/>
    <n v="2812.0537130399998"/>
  </r>
  <r>
    <n v="3"/>
    <s v="bigjob:bj-894c89fa-3f79-11e1-972e-e61f1322a75c:india.futuregrid.org"/>
    <n v="256"/>
    <n v="8"/>
    <x v="8"/>
    <n v="378.11959000000002"/>
    <n v="3395.9869530000001"/>
    <n v="3396.0325600000001"/>
    <s v="redis://cyder.cct.lsu.edu:2525"/>
    <x v="1"/>
    <n v="3017.8673630000003"/>
  </r>
  <r>
    <n v="4"/>
    <s v="bigjob:bj-7267bc2a-3f81-11e1-972e-e61f1322a75c:india.futuregrid.org"/>
    <n v="256"/>
    <n v="8"/>
    <x v="8"/>
    <n v="48.578436850000003"/>
    <n v="3025.0677350000001"/>
    <n v="3025.1133220000002"/>
    <s v="redis://cyder.cct.lsu.edu:2525"/>
    <x v="1"/>
    <n v="2976.4892981500002"/>
  </r>
  <r>
    <m/>
    <m/>
    <m/>
    <m/>
    <x v="9"/>
    <m/>
    <m/>
    <m/>
    <m/>
    <x v="2"/>
    <m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31">
  <r>
    <n v="0"/>
    <s v="bigjob:bj-8267ba3c-442a-11e1-bedf-00003eb40000:localhost"/>
    <n v="264"/>
    <n v="12"/>
    <n v="64"/>
    <n v="39.167788028700002"/>
    <n v="1413.31066394"/>
    <n v="1417.01772809"/>
    <s v="redis://cyder.cct.lsu.edu:2525"/>
    <x v="0"/>
  </r>
  <r>
    <n v="0"/>
    <s v="bigjob:bj-83fadb7c-442a-11e1-bedf-00003eb40000:india.futuregrid.org"/>
    <n v="64"/>
    <n v="8"/>
    <n v="64"/>
    <n v="21.497041940700001"/>
    <n v="947.18463110899995"/>
    <n v="1417.01772809"/>
    <s v="redis://cyder.cct.lsu.edu:2525"/>
    <x v="1"/>
  </r>
  <r>
    <n v="1"/>
    <s v="bigjob:bj-d1aa679a-442d-11e1-bedf-00003eb40000:localhost"/>
    <n v="264"/>
    <n v="12"/>
    <n v="64"/>
    <n v="45.065774202299998"/>
    <n v="1600.3404600599999"/>
    <n v="1604.0428981800001"/>
    <s v="redis://cyder.cct.lsu.edu:2525"/>
    <x v="0"/>
  </r>
  <r>
    <n v="1"/>
    <s v="bigjob:bj-d35cf986-442d-11e1-bedf-00003eb40000:india.futuregrid.org"/>
    <n v="64"/>
    <n v="8"/>
    <n v="64"/>
    <n v="21.5378801823"/>
    <n v="1005.3648190500001"/>
    <n v="1604.0428981800001"/>
    <s v="redis://cyder.cct.lsu.edu:2525"/>
    <x v="1"/>
  </r>
  <r>
    <n v="2"/>
    <s v="bigjob:bj-90023832-4431-11e1-bedf-00003eb40000:localhost"/>
    <n v="264"/>
    <n v="12"/>
    <n v="64"/>
    <n v="38.198520183600003"/>
    <n v="1429.23286009"/>
    <n v="1432.9367761599999"/>
    <s v="redis://cyder.cct.lsu.edu:2525"/>
    <x v="0"/>
  </r>
  <r>
    <n v="2"/>
    <s v="bigjob:bj-91314ec8-4431-11e1-bedf-00003eb40000:india.futuregrid.org"/>
    <n v="64"/>
    <n v="8"/>
    <n v="64"/>
    <n v="20.537039041500002"/>
    <n v="910.54238605499995"/>
    <n v="1432.9367761599999"/>
    <s v="redis://cyder.cct.lsu.edu:2525"/>
    <x v="1"/>
  </r>
  <r>
    <n v="3"/>
    <s v="bigjob:bj-e85831a0-4434-11e1-bedf-00003eb40000:localhost"/>
    <n v="264"/>
    <n v="12"/>
    <n v="64"/>
    <n v="50.490038871800003"/>
    <n v="1412.80108595"/>
    <n v="1416.50474381"/>
    <s v="redis://cyder.cct.lsu.edu:2525"/>
    <x v="0"/>
  </r>
  <r>
    <n v="3"/>
    <s v="bigjob:bj-e9f38ab4-4434-11e1-bedf-00003eb40000:india.futuregrid.org"/>
    <n v="64"/>
    <n v="8"/>
    <n v="64"/>
    <n v="21.081934928900001"/>
    <n v="946.83650994300001"/>
    <n v="1416.50474381"/>
    <s v="redis://cyder.cct.lsu.edu:2525"/>
    <x v="1"/>
  </r>
  <r>
    <n v="4"/>
    <s v="bigjob:bj-367333dc-4438-11e1-bedf-00003eb40000:localhost"/>
    <n v="264"/>
    <n v="12"/>
    <n v="64"/>
    <n v="57.089904069900001"/>
    <n v="1396.3976569199999"/>
    <n v="1400.0998389700001"/>
    <s v="redis://cyder.cct.lsu.edu:2525"/>
    <x v="0"/>
  </r>
  <r>
    <n v="4"/>
    <s v="bigjob:bj-3781b0a0-4438-11e1-bedf-00003eb40000:india.futuregrid.org"/>
    <n v="64"/>
    <n v="8"/>
    <n v="64"/>
    <n v="21.823041915899999"/>
    <n v="954.02606391899997"/>
    <n v="1400.0998389700001"/>
    <s v="redis://cyder.cct.lsu.edu:2525"/>
    <x v="1"/>
  </r>
  <r>
    <n v="5"/>
    <s v="bigjob:bj-cdcedad6-4408-11e1-a01d-00003eb40000:india.futuregrid.org"/>
    <n v="64"/>
    <n v="8"/>
    <n v="64"/>
    <n v="220.97108697900001"/>
    <n v="1228.8441650899999"/>
    <n v="3824.6060969800001"/>
    <s v="redis://cyder.cct.lsu.edu:2525"/>
    <x v="1"/>
  </r>
  <r>
    <n v="6"/>
    <s v="bigjob:bj-67ecf490-4265-11e1-97c5-00003eb40000:localhost"/>
    <n v="264"/>
    <n v="12"/>
    <n v="64"/>
    <n v="122.449388981"/>
    <n v="1408.3830029999999"/>
    <n v="1412.0865111400001"/>
    <s v="redis://cyder.cct.lsu.edu:2525"/>
    <x v="0"/>
  </r>
  <r>
    <n v="6"/>
    <s v="bigjob:bj-a56d1458-4265-11e1-97c5-00003eb40000:india.futuregrid.org"/>
    <n v="64"/>
    <n v="8"/>
    <n v="64"/>
    <n v="122.50563097"/>
    <n v="1059.7851810499999"/>
    <n v="1412.0865111400001"/>
    <s v="redis://cyder.cct.lsu.edu:2525"/>
    <x v="1"/>
  </r>
  <r>
    <n v="7"/>
    <s v="bigjob:bj-b3b495b0-4268-11e1-97c5-00003eb40000:localhost"/>
    <n v="264"/>
    <n v="12"/>
    <n v="64"/>
    <n v="32.246130943300003"/>
    <n v="1323.8348290900001"/>
    <n v="1327.5373809299999"/>
    <s v="redis://cyder.cct.lsu.edu:2525"/>
    <x v="0"/>
  </r>
  <r>
    <n v="7"/>
    <s v="bigjob:bj-b4e1875e-4268-11e1-97c5-00003eb40000:india.futuregrid.org"/>
    <n v="64"/>
    <n v="8"/>
    <n v="64"/>
    <n v="20.4135661125"/>
    <n v="951.78088307400003"/>
    <n v="1327.5373809299999"/>
    <s v="redis://cyder.cct.lsu.edu:2525"/>
    <x v="1"/>
  </r>
  <r>
    <n v="8"/>
    <s v="bigjob:bj-ccdb55da-426b-11e1-97c5-00003eb40000:localhost"/>
    <n v="264"/>
    <n v="12"/>
    <n v="64"/>
    <n v="31.450355052900001"/>
    <n v="1346.9226479500001"/>
    <n v="1350.6255128400001"/>
    <s v="redis://cyder.cct.lsu.edu:2525"/>
    <x v="0"/>
  </r>
  <r>
    <n v="8"/>
    <s v="bigjob:bj-d0fec1e2-426b-11e1-97c5-00003eb40000:india.futuregrid.org"/>
    <n v="64"/>
    <n v="8"/>
    <n v="64"/>
    <n v="25.5253288746"/>
    <n v="875.02339291600003"/>
    <n v="1350.6255128400001"/>
    <s v="redis://cyder.cct.lsu.edu:2525"/>
    <x v="1"/>
  </r>
  <r>
    <n v="9"/>
    <s v="bigjob:bj-f4212cde-426e-11e1-97c5-00003eb40000:localhost"/>
    <n v="264"/>
    <n v="12"/>
    <n v="64"/>
    <n v="32.142376899699997"/>
    <n v="1329.398911"/>
    <n v="1333.10122299"/>
    <s v="redis://cyder.cct.lsu.edu:2525"/>
    <x v="0"/>
  </r>
  <r>
    <n v="9"/>
    <s v="bigjob:bj-f54a8b00-426e-11e1-97c5-00003eb40000:india.futuregrid.org"/>
    <n v="64"/>
    <n v="8"/>
    <n v="64"/>
    <n v="20.341579914099999"/>
    <n v="963.28213095700005"/>
    <n v="1333.10122299"/>
    <s v="redis://cyder.cct.lsu.edu:2525"/>
    <x v="1"/>
  </r>
  <r>
    <n v="10"/>
    <s v="bigjob:bj-10d55d98-4272-11e1-97c5-00003eb40000:localhost"/>
    <n v="264"/>
    <n v="12"/>
    <n v="64"/>
    <n v="32.134410858199999"/>
    <n v="1317.6233119999999"/>
    <n v="1321.3276550800001"/>
    <s v="redis://cyder.cct.lsu.edu:2525"/>
    <x v="0"/>
  </r>
  <r>
    <n v="10"/>
    <s v="bigjob:bj-11fc32b4-4272-11e1-97c5-00003eb40000:india.futuregrid.org"/>
    <n v="64"/>
    <n v="8"/>
    <n v="64"/>
    <n v="20.338257074400001"/>
    <n v="922.17073392899999"/>
    <n v="1321.3276550800001"/>
    <s v="redis://cyder.cct.lsu.edu:2525"/>
    <x v="1"/>
  </r>
  <r>
    <n v="11"/>
    <s v="bigjob:bj-afd64bd8-421c-11e1-bbbe-00003ea40000:localhost"/>
    <n v="264"/>
    <n v="12"/>
    <n v="64"/>
    <n v="62.763838052700002"/>
    <n v="1543.42536402"/>
    <n v="1547.13568902"/>
    <s v="redis://cyder.cct.lsu.edu:2525"/>
    <x v="0"/>
  </r>
  <r>
    <n v="11"/>
    <s v="bigjob:bj-b19a635a-421c-11e1-bbbe-00003ea40000:india.futuregrid.org"/>
    <n v="64"/>
    <n v="8"/>
    <n v="64"/>
    <n v="21.520488977399999"/>
    <n v="748.04140806199996"/>
    <n v="1547.13568902"/>
    <s v="redis://cyder.cct.lsu.edu:2525"/>
    <x v="1"/>
  </r>
  <r>
    <n v="12"/>
    <s v="bigjob:bj-4c3490cc-4220-11e1-bbbe-00003ea40000:localhost"/>
    <n v="264"/>
    <n v="12"/>
    <n v="64"/>
    <n v="37.778441190700001"/>
    <n v="1383.16831303"/>
    <n v="1386.8724072"/>
    <s v="redis://cyder.cct.lsu.edu:2525"/>
    <x v="0"/>
  </r>
  <r>
    <n v="12"/>
    <s v="bigjob:bj-4d36140a-4220-11e1-bbbe-00003ea40000:india.futuregrid.org"/>
    <n v="64"/>
    <n v="8"/>
    <n v="64"/>
    <n v="20.1079881191"/>
    <n v="787.46557998699996"/>
    <n v="1386.8724072"/>
    <s v="redis://cyder.cct.lsu.edu:2525"/>
    <x v="1"/>
  </r>
  <r>
    <n v="13"/>
    <s v="bigjob:bj-88c8c0fa-4223-11e1-bbbe-00003ea40000:localhost"/>
    <n v="264"/>
    <n v="12"/>
    <n v="64"/>
    <n v="26.5749640465"/>
    <n v="1336.5342540700001"/>
    <n v="1340.23782396"/>
    <s v="redis://cyder.cct.lsu.edu:2525"/>
    <x v="0"/>
  </r>
  <r>
    <n v="13"/>
    <s v="bigjob:bj-89fe8ec8-4223-11e1-bbbe-00003ea40000:india.futuregrid.org"/>
    <n v="64"/>
    <n v="8"/>
    <n v="64"/>
    <n v="20.647578954699998"/>
    <n v="864.43439006799997"/>
    <n v="1340.23782396"/>
    <s v="redis://cyder.cct.lsu.edu:2525"/>
    <x v="1"/>
  </r>
  <r>
    <n v="14"/>
    <s v="bigjob:bj-a9a184f8-4226-11e1-bbbe-00003ea40000:localhost"/>
    <n v="264"/>
    <n v="12"/>
    <n v="64"/>
    <n v="32.454650878899997"/>
    <n v="1354.0647489999999"/>
    <n v="1357.76691985"/>
    <s v="redis://cyder.cct.lsu.edu:2525"/>
    <x v="0"/>
  </r>
  <r>
    <n v="14"/>
    <s v="bigjob:bj-aaabf2fc-4226-11e1-bbbe-00003ea40000:india.futuregrid.org"/>
    <n v="64"/>
    <n v="8"/>
    <n v="64"/>
    <n v="20.653827905699998"/>
    <n v="981.99814295800002"/>
    <n v="1357.76691985"/>
    <s v="redis://cyder.cct.lsu.edu:2525"/>
    <x v="1"/>
  </r>
  <r>
    <n v="15"/>
    <s v="bigjob:bj-d4c9ef3c-4229-11e1-bbbe-00003ea40000:localhost"/>
    <n v="264"/>
    <n v="12"/>
    <n v="64"/>
    <n v="49.602899074600003"/>
    <n v="1418.8209559899999"/>
    <n v="1422.5258469600001"/>
    <s v="redis://cyder.cct.lsu.edu:2525"/>
    <x v="0"/>
  </r>
  <r>
    <n v="15"/>
    <s v="bigjob:bj-d5d060f0-4229-11e1-bbbe-00003ea40000:india.futuregrid.org"/>
    <n v="64"/>
    <n v="8"/>
    <n v="64"/>
    <n v="20.167595863300001"/>
    <n v="975.95407390599996"/>
    <n v="1422.5258469600001"/>
    <s v="redis://cyder.cct.lsu.edu:2525"/>
    <x v="1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count="12">
  <r>
    <x v="0"/>
    <s v="bigjob:bj-aff746cc-917b-11e1-a9eb-bc305b7ee8dc:sierra.futuregrid.org"/>
    <n v="32"/>
    <n v="8"/>
    <n v="32"/>
    <n v="30.872246026999999"/>
    <n v="9624.9724540700008"/>
    <n v="10142.329308"/>
    <s v="redis://ILikeBigJob_wITH-REdIS@gw68.quarry.iu.teragrid.org:6379"/>
    <s v="pbs-ssh://pmantha@sierra.futuregrid.org"/>
  </r>
  <r>
    <x v="0"/>
    <s v="bigjob:bj-b5f29158-917b-11e1-a9eb-bc305b7ee8dc:sierra.futuregrid.org"/>
    <n v="32"/>
    <n v="8"/>
    <n v="32"/>
    <n v="35.5793919563"/>
    <n v="9724.9150030599994"/>
    <n v="10142.329308"/>
    <s v="redis://ILikeBigJob_wITH-REdIS@gw68.quarry.iu.teragrid.org:6379"/>
    <s v="pbs-ssh://pmantha@sierra.futuregrid.org"/>
  </r>
  <r>
    <x v="0"/>
    <s v="bigjob:bj-bbaf26a6-917b-11e1-a9eb-bc305b7ee8dc:india.futuregrid.org"/>
    <n v="32"/>
    <n v="8"/>
    <n v="32"/>
    <n v="37.014262914699998"/>
    <n v="10108.4680591"/>
    <n v="10142.329308"/>
    <s v="redis://ILikeBigJob_wITH-REdIS@gw68.quarry.iu.teragrid.org:6379"/>
    <s v="pbs-ssh://pmantha@india.futuregrid.org"/>
  </r>
  <r>
    <x v="0"/>
    <s v="bigjob:bj-bda24fa6-917b-11e1-a9eb-bc305b7ee8dc:india.futuregrid.org"/>
    <n v="32"/>
    <n v="8"/>
    <n v="32"/>
    <n v="38.351100921600001"/>
    <n v="10140.9886279"/>
    <n v="10142.329308"/>
    <s v="redis://ILikeBigJob_wITH-REdIS@gw68.quarry.iu.teragrid.org:6379"/>
    <s v="pbs-ssh://pmantha@india.futuregrid.org"/>
  </r>
  <r>
    <x v="1"/>
    <s v="bigjob:bj-5553695e-9193-11e1-a9eb-bc305b7ee8dc:sierra.futuregrid.org"/>
    <n v="32"/>
    <n v="8"/>
    <n v="32"/>
    <n v="30.8952770233"/>
    <n v="7480.1843180699998"/>
    <n v="8313.7364161000005"/>
    <s v="redis://ILikeBigJob_wITH-REdIS@gw68.quarry.iu.teragrid.org:6379"/>
    <s v="pbs-ssh://pmantha@sierra.futuregrid.org"/>
  </r>
  <r>
    <x v="1"/>
    <s v="bigjob:bj-5b809c7a-9193-11e1-a9eb-bc305b7ee8dc:sierra.futuregrid.org"/>
    <n v="32"/>
    <n v="8"/>
    <n v="32"/>
    <n v="35.605715990100002"/>
    <n v="7641.5092239400001"/>
    <n v="8313.7364161000005"/>
    <s v="redis://ILikeBigJob_wITH-REdIS@gw68.quarry.iu.teragrid.org:6379"/>
    <s v="pbs-ssh://pmantha@sierra.futuregrid.org"/>
  </r>
  <r>
    <x v="1"/>
    <s v="bigjob:bj-614cd920-9193-11e1-a9eb-bc305b7ee8dc:india.futuregrid.org"/>
    <n v="32"/>
    <n v="8"/>
    <n v="32"/>
    <n v="832.90166497200005"/>
    <n v="8310.0284941200007"/>
    <n v="8313.7364161000005"/>
    <s v="redis://ILikeBigJob_wITH-REdIS@gw68.quarry.iu.teragrid.org:6379"/>
    <s v="pbs-ssh://pmantha@india.futuregrid.org"/>
  </r>
  <r>
    <x v="1"/>
    <s v="bigjob:bj-6327ea6e-9193-11e1-a9eb-bc305b7ee8dc:india.futuregrid.org"/>
    <n v="32"/>
    <n v="8"/>
    <n v="32"/>
    <n v="800.63245511100001"/>
    <n v="8312.4067189699999"/>
    <n v="8313.7364161000005"/>
    <s v="redis://ILikeBigJob_wITH-REdIS@gw68.quarry.iu.teragrid.org:6379"/>
    <s v="pbs-ssh://pmantha@india.futuregrid.org"/>
  </r>
  <r>
    <x v="2"/>
    <s v="bigjob:bj-b8726e32-91a6-11e1-a9eb-bc305b7ee8dc:sierra.futuregrid.org"/>
    <n v="32"/>
    <n v="8"/>
    <n v="32"/>
    <n v="30.460361003900001"/>
    <n v="7255.1056170499996"/>
    <n v="7749.2488341300004"/>
    <s v="redis://ILikeBigJob_wITH-REdIS@gw68.quarry.iu.teragrid.org:6379"/>
    <s v="pbs-ssh://pmantha@sierra.futuregrid.org"/>
  </r>
  <r>
    <x v="2"/>
    <s v="bigjob:bj-be8f4b0a-91a6-11e1-a9eb-bc305b7ee8dc:sierra.futuregrid.org"/>
    <n v="32"/>
    <n v="8"/>
    <n v="32"/>
    <n v="35.1687569618"/>
    <n v="7421.4965550899997"/>
    <n v="7749.2488341300004"/>
    <s v="redis://ILikeBigJob_wITH-REdIS@gw68.quarry.iu.teragrid.org:6379"/>
    <s v="pbs-ssh://pmantha@sierra.futuregrid.org"/>
  </r>
  <r>
    <x v="2"/>
    <s v="bigjob:bj-c45aee54-91a6-11e1-a9eb-bc305b7ee8dc:india.futuregrid.org"/>
    <n v="32"/>
    <n v="8"/>
    <n v="32"/>
    <n v="52.7022640705"/>
    <n v="7684.46806216"/>
    <n v="7749.2488341300004"/>
    <s v="redis://ILikeBigJob_wITH-REdIS@gw68.quarry.iu.teragrid.org:6379"/>
    <s v="pbs-ssh://pmantha@india.futuregrid.org"/>
  </r>
  <r>
    <x v="2"/>
    <s v="bigjob:bj-c625fd3c-91a6-11e1-a9eb-bc305b7ee8dc:india.futuregrid.org"/>
    <n v="32"/>
    <n v="8"/>
    <n v="32"/>
    <n v="119.38696813599999"/>
    <n v="7747.8027331800004"/>
    <n v="7749.2488341300004"/>
    <s v="redis://ILikeBigJob_wITH-REdIS@gw68.quarry.iu.teragrid.org:6379"/>
    <s v="pbs-ssh://pmantha@india.futuregrid.org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count="6">
  <r>
    <n v="0"/>
    <s v="bigjob:bj-fd8126ee-9412-11e1-84cd-bc305b7ee8dc:india.futuregrid.org"/>
    <n v="64"/>
    <n v="8"/>
    <n v="64"/>
    <n v="13.372823"/>
    <n v="5112.9851040800004"/>
    <n v="12488.289187"/>
    <s v="redis://ILikeBigJob_wITH-REdIS@gw68.quarry.iu.teragrid.org:6379"/>
    <x v="0"/>
    <n v="5099.6122810800007"/>
  </r>
  <r>
    <n v="0"/>
    <s v="bigjob:bj-013eccd2-9413-11e1-84cd-bc305b7ee8dc:trestles.sdsc.edu"/>
    <n v="64"/>
    <n v="32"/>
    <n v="64"/>
    <n v="9138.7722568499994"/>
    <n v="12486.001956"/>
    <n v="12488.289187"/>
    <s v="redis://ILikeBigJob_wITH-REdIS@gw68.quarry.iu.teragrid.org:6379"/>
    <x v="1"/>
    <n v="3347.2296991500007"/>
  </r>
  <r>
    <n v="1"/>
    <s v="bigjob:bj-13857a0e-9430-11e1-84cd-bc305b7ee8dc:india.futuregrid.org"/>
    <n v="64"/>
    <n v="8"/>
    <n v="64"/>
    <n v="11.3641088009"/>
    <n v="7746.5628709800003"/>
    <n v="7752.1863899199998"/>
    <s v="redis://ILikeBigJob_wITH-REdIS@gw68.quarry.iu.teragrid.org:6379"/>
    <x v="0"/>
    <n v="7735.1987621791004"/>
  </r>
  <r>
    <n v="1"/>
    <s v="bigjob:bj-158cca78-9430-11e1-84cd-bc305b7ee8dc:trestles.sdsc.edu"/>
    <n v="64"/>
    <n v="32"/>
    <n v="64"/>
    <n v="67.904299020799996"/>
    <n v="5474.9704988000003"/>
    <n v="7752.1863899199998"/>
    <s v="redis://ILikeBigJob_wITH-REdIS@gw68.quarry.iu.teragrid.org:6379"/>
    <x v="1"/>
    <n v="5407.0661997792004"/>
  </r>
  <r>
    <n v="2"/>
    <s v="bigjob:bj-22b92086-9442-11e1-84cd-bc305b7ee8dc:india.futuregrid.org"/>
    <n v="64"/>
    <n v="8"/>
    <n v="64"/>
    <n v="10.5786662102"/>
    <n v="6553.1529450400003"/>
    <n v="6558.7503042199996"/>
    <s v="redis://ILikeBigJob_wITH-REdIS@gw68.quarry.iu.teragrid.org:6379"/>
    <x v="0"/>
    <n v="6542.5742788298003"/>
  </r>
  <r>
    <n v="2"/>
    <s v="bigjob:bj-24c6f574-9442-11e1-84cd-bc305b7ee8dc:trestles.sdsc.edu"/>
    <n v="64"/>
    <n v="32"/>
    <n v="64"/>
    <n v="43.676649093599998"/>
    <n v="5515.1282181699999"/>
    <n v="6558.7503042199996"/>
    <s v="redis://ILikeBigJob_wITH-REdIS@gw68.quarry.iu.teragrid.org:6379"/>
    <x v="1"/>
    <n v="5471.4515690764001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count="36">
  <r>
    <n v="0"/>
    <s v="bigjob:bj-887db1c6-910d-11e1-b0d6-00259019a082:trestles.sdsc.edu"/>
    <n v="16"/>
    <n v="16"/>
    <x v="0"/>
    <n v="954.949452877"/>
    <n v="1904.65635991"/>
    <n v="1905.0930659799999"/>
    <s v="redis://ILikeBigJob_wITH-REdIS@gw68.quarry.iu.teragrid.org:6379"/>
    <x v="0"/>
    <n v="949.70690703299999"/>
  </r>
  <r>
    <n v="0"/>
    <s v="bigjob:bj-6eaa9054-9115-11e1-98f3-00259019a082:trestles.sdsc.edu"/>
    <n v="16"/>
    <n v="16"/>
    <x v="1"/>
    <n v="2756.7323818199998"/>
    <n v="3690.6159229300001"/>
    <n v="3691.0615439399999"/>
    <s v="redis://ILikeBigJob_wITH-REdIS@gw68.quarry.iu.teragrid.org:6379"/>
    <x v="0"/>
    <n v="933.88354111000035"/>
  </r>
  <r>
    <n v="1"/>
    <s v="bigjob:bj-074da80c-911e-11e1-98f3-00259019a082:trestles.sdsc.edu"/>
    <n v="16"/>
    <n v="16"/>
    <x v="1"/>
    <n v="763.49348592800004"/>
    <n v="1723.08778095"/>
    <n v="1723.5316910700001"/>
    <s v="redis://ILikeBigJob_wITH-REdIS@gw68.quarry.iu.teragrid.org:6379"/>
    <x v="0"/>
    <n v="959.59429502199998"/>
  </r>
  <r>
    <n v="0"/>
    <s v="bigjob:bj-0e36ce2c-9124-11e1-8878-00259019a082:trestles.sdsc.edu"/>
    <n v="16"/>
    <n v="16"/>
    <x v="2"/>
    <n v="926.05387902300004"/>
    <n v="1960.3043100800001"/>
    <n v="1960.7434251300001"/>
    <s v="redis://ILikeBigJob_wITH-REdIS@gw68.quarry.iu.teragrid.org:6379"/>
    <x v="0"/>
    <n v="1034.250431057"/>
  </r>
  <r>
    <n v="1"/>
    <s v="bigjob:bj-9f8569ac-9128-11e1-8878-00259019a082:trestles.sdsc.edu"/>
    <n v="16"/>
    <n v="16"/>
    <x v="2"/>
    <n v="3333.1491689700001"/>
    <n v="4343.1737480199999"/>
    <n v="4343.7153339400002"/>
    <s v="redis://ILikeBigJob_wITH-REdIS@gw68.quarry.iu.teragrid.org:6379"/>
    <x v="0"/>
    <n v="1010.0245790499998"/>
  </r>
  <r>
    <n v="0"/>
    <s v="bigjob:bj-7d5abb86-9135-11e1-9521-00259019a082:trestles.sdsc.edu"/>
    <n v="16"/>
    <n v="16"/>
    <x v="3"/>
    <n v="37.059126853899997"/>
    <n v="1116.8879890400001"/>
    <n v="1117.33498502"/>
    <s v="redis://ILikeBigJob_wITH-REdIS@gw68.quarry.iu.teragrid.org:6379"/>
    <x v="0"/>
    <n v="1079.8288621861002"/>
  </r>
  <r>
    <n v="1"/>
    <s v="bigjob:bj-17ff803e-9138-11e1-9521-00259019a082:trestles.sdsc.edu"/>
    <n v="16"/>
    <n v="16"/>
    <x v="3"/>
    <n v="57.486021995500003"/>
    <n v="1199.46437597"/>
    <n v="1200.04477"/>
    <s v="redis://ILikeBigJob_wITH-REdIS@gw68.quarry.iu.teragrid.org:6379"/>
    <x v="0"/>
    <n v="1141.9783539744999"/>
  </r>
  <r>
    <n v="2"/>
    <s v="bigjob:bj-e3f22442-913a-11e1-9521-00259019a082:trestles.sdsc.edu"/>
    <n v="16"/>
    <n v="16"/>
    <x v="3"/>
    <n v="2489.0308990499998"/>
    <n v="3594.5141370299998"/>
    <n v="3595.0533909800001"/>
    <s v="redis://ILikeBigJob_wITH-REdIS@gw68.quarry.iu.teragrid.org:6379"/>
    <x v="0"/>
    <n v="1105.48323798"/>
  </r>
  <r>
    <n v="0"/>
    <s v="bigjob:bj-77e71942-9144-11e1-a3da-00259019a082:trestles.sdsc.edu"/>
    <n v="16"/>
    <n v="16"/>
    <x v="4"/>
    <n v="215.984438896"/>
    <n v="1851.46343207"/>
    <n v="1851.9019539400001"/>
    <s v="redis://ILikeBigJob_wITH-REdIS@gw68.quarry.iu.teragrid.org:6379"/>
    <x v="0"/>
    <n v="1635.4789931739999"/>
  </r>
  <r>
    <n v="1"/>
    <s v="bigjob:bj-c9cb5f94-9148-11e1-a3da-00259019a082:trestles.sdsc.edu"/>
    <n v="16"/>
    <n v="16"/>
    <x v="4"/>
    <n v="1587.50521493"/>
    <n v="2996.0286328799998"/>
    <n v="2996.4767038800001"/>
    <s v="redis://ILikeBigJob_wITH-REdIS@gw68.quarry.iu.teragrid.org:6379"/>
    <x v="0"/>
    <n v="1408.5234179499998"/>
  </r>
  <r>
    <n v="2"/>
    <s v="bigjob:bj-c46c6c4e-914f-11e1-a3da-00259019a082:trestles.sdsc.edu"/>
    <n v="16"/>
    <n v="16"/>
    <x v="4"/>
    <n v="1925.84539294"/>
    <n v="3292.3419399300001"/>
    <n v="3292.7900688599998"/>
    <s v="redis://ILikeBigJob_wITH-REdIS@gw68.quarry.iu.teragrid.org:6379"/>
    <x v="0"/>
    <n v="1366.4965469900001"/>
  </r>
  <r>
    <n v="0"/>
    <s v="bigjob:bj-93be4550-9158-11e1-ba03-00259019a082:trestles.sdsc.edu"/>
    <n v="32"/>
    <n v="16"/>
    <x v="5"/>
    <n v="1001.75782609"/>
    <n v="4281.8598151200003"/>
    <n v="4282.3115339300002"/>
    <s v="redis://ILikeBigJob_wITH-REdIS@gw68.quarry.iu.teragrid.org:6379"/>
    <x v="0"/>
    <n v="3280.1019890300004"/>
  </r>
  <r>
    <n v="1"/>
    <s v="bigjob:bj-8ce94fb8-9162-11e1-ba03-00259019a082:trestles.sdsc.edu"/>
    <n v="32"/>
    <n v="16"/>
    <x v="5"/>
    <n v="1210.1403880099999"/>
    <n v="3310.2213969200002"/>
    <n v="3310.6605689500002"/>
    <s v="redis://ILikeBigJob_wITH-REdIS@gw68.quarry.iu.teragrid.org:6379"/>
    <x v="0"/>
    <n v="2100.0810089100005"/>
  </r>
  <r>
    <n v="2"/>
    <s v="bigjob:bj-42db75e2-916a-11e1-ba03-00259019a082:trestles.sdsc.edu"/>
    <n v="32"/>
    <n v="16"/>
    <x v="5"/>
    <n v="2226.8310780500001"/>
    <n v="4308.7829060599997"/>
    <n v="4309.21431708"/>
    <s v="redis://ILikeBigJob_wITH-REdIS@gw68.quarry.iu.teragrid.org:6379"/>
    <x v="0"/>
    <n v="2081.9518280099996"/>
  </r>
  <r>
    <n v="0"/>
    <s v="bigjob:bj-ff8c95b8-922d-11e1-8232-00259019a084:trestles.sdsc.edu"/>
    <n v="128"/>
    <n v="16"/>
    <x v="6"/>
    <n v="22768.135295200002"/>
    <n v="37332.644954199997"/>
    <n v="37333.205501999997"/>
    <s v="redis://ILikeBigJob_wITH-REdIS@gw68.quarry.iu.teragrid.org:6379"/>
    <x v="0"/>
    <n v="14564.509658999996"/>
  </r>
  <r>
    <n v="0"/>
    <s v="bigjob:bj-3ff74b52-935f-11e1-ac66-00259019a084:trestles.sdsc.edu"/>
    <n v="128"/>
    <n v="16"/>
    <x v="6"/>
    <n v="25158.968379999998"/>
    <n v="36750.259590000001"/>
    <n v="36750.694069999998"/>
    <s v="redis://ILikeBigJob_wITH-REdIS@gw68.quarry.iu.teragrid.org:6379"/>
    <x v="0"/>
    <n v="11591.291210000003"/>
  </r>
  <r>
    <n v="0"/>
    <s v="bigjob:bj-3f8cbd32-93a0-11e1-bbde-bc305b7ee8dc:trestles.sdsc.edu"/>
    <n v="128"/>
    <n v="32"/>
    <x v="6"/>
    <n v="2217.9745159099998"/>
    <n v="13175.735358"/>
    <n v="13178.010752"/>
    <s v="redis://ILikeBigJob_wITH-REdIS@gw68.quarry.iu.teragrid.org:6379"/>
    <x v="0"/>
    <n v="10957.76084209"/>
  </r>
  <r>
    <n v="1"/>
    <s v="bigjob:bj-ca2a8246-92c7-11e1-83ec-bc305b7ee8dc:india.futuregrid.org"/>
    <n v="128"/>
    <n v="8"/>
    <x v="6"/>
    <n v="5.7084000110600002"/>
    <n v="22380.652238800001"/>
    <n v="22382.094851999998"/>
    <s v="redis://ILikeBigJob_wITH-REdIS@gw68.quarry.iu.teragrid.org:6379"/>
    <x v="1"/>
    <n v="22374.943838788942"/>
  </r>
  <r>
    <n v="2"/>
    <s v="bigjob:bj-e99b42c6-92fb-11e1-83ec-bc305b7ee8dc:india.futuregrid.org"/>
    <n v="128"/>
    <n v="8"/>
    <x v="6"/>
    <n v="4.6857481002799997"/>
    <n v="13308.208080099999"/>
    <n v="13309.640333200001"/>
    <s v="redis://ILikeBigJob_wITH-REdIS@gw68.quarry.iu.teragrid.org:6379"/>
    <x v="1"/>
    <n v="13303.522331999719"/>
  </r>
  <r>
    <n v="0"/>
    <s v="bigjob:bj-5221b9d8-949b-11e1-ba79-bc305b7ee8dc:india.futuregrid.org"/>
    <n v="128"/>
    <n v="8"/>
    <x v="6"/>
    <n v="6.1047720909100001"/>
    <n v="9601.0439431699997"/>
    <n v="9602.4777331400001"/>
    <s v="redis://ILikeBigJob_wITH-REdIS@gw68.quarry.iu.teragrid.org:6379"/>
    <x v="1"/>
    <n v="9594.9391710790896"/>
  </r>
  <r>
    <n v="1"/>
    <s v="bigjob:bj-b2611c38-94b1-11e1-ba79-bc305b7ee8dc:india.futuregrid.org"/>
    <n v="128"/>
    <n v="8"/>
    <x v="6"/>
    <n v="48.316945076000003"/>
    <n v="9398.2399060700009"/>
    <n v="9399.7276799699994"/>
    <s v="redis://ILikeBigJob_wITH-REdIS@gw68.quarry.iu.teragrid.org:6379"/>
    <x v="1"/>
    <n v="9349.9229609940012"/>
  </r>
  <r>
    <n v="2"/>
    <s v="bigjob:bj-979f66f0-94c7-11e1-ba79-bc305b7ee8dc:india.futuregrid.org"/>
    <n v="128"/>
    <n v="8"/>
    <x v="6"/>
    <n v="40.209950923900003"/>
    <n v="9153.62272596"/>
    <n v="9154.9730839700005"/>
    <s v="redis://ILikeBigJob_wITH-REdIS@gw68.quarry.iu.teragrid.org:6379"/>
    <x v="1"/>
    <n v="9113.4127750361004"/>
  </r>
  <r>
    <n v="0"/>
    <s v="bigjob:bj-4612a348-9124-11e1-a963-f04da2004b3c:login2.ls4.tacc.utexas.edu"/>
    <n v="12"/>
    <n v="12"/>
    <x v="1"/>
    <n v="300.654438019"/>
    <n v="934.00202012099999"/>
    <n v="935.09974002800004"/>
    <s v="redis://ILikeBigJob_wITH-REdIS@gw68.quarry.iu.teragrid.org:6379"/>
    <x v="2"/>
    <n v="633.34758210199993"/>
  </r>
  <r>
    <n v="1"/>
    <s v="bigjob:bj-747550ee-9126-11e1-a963-f04da2004b3c:login2.ls4.tacc.utexas.edu"/>
    <n v="12"/>
    <n v="12"/>
    <x v="1"/>
    <n v="113.3769629"/>
    <n v="756.88640379900005"/>
    <n v="758.091012955"/>
    <s v="redis://ILikeBigJob_wITH-REdIS@gw68.quarry.iu.teragrid.org:6379"/>
    <x v="2"/>
    <n v="643.50944089900008"/>
  </r>
  <r>
    <n v="2"/>
    <s v="bigjob:bj-39586116-9128-11e1-a963-f04da2004b3c:login2.ls4.tacc.utexas.edu"/>
    <n v="12"/>
    <n v="12"/>
    <x v="1"/>
    <n v="100.828622103"/>
    <n v="727.96860408800001"/>
    <n v="729.173197985"/>
    <s v="redis://ILikeBigJob_wITH-REdIS@gw68.quarry.iu.teragrid.org:6379"/>
    <x v="2"/>
    <n v="627.13998198499996"/>
  </r>
  <r>
    <n v="0"/>
    <s v="bigjob:bj-4a0e58e8-9138-11e1-b8c2-f04da2004b3c:login2.ls4.tacc.utexas.edu"/>
    <n v="12"/>
    <n v="12"/>
    <x v="2"/>
    <n v="252.339545012"/>
    <n v="927.508314133"/>
    <n v="928.868350029"/>
    <s v="redis://ILikeBigJob_wITH-REdIS@gw68.quarry.iu.teragrid.org:6379"/>
    <x v="2"/>
    <n v="675.16876912099997"/>
  </r>
  <r>
    <n v="1"/>
    <s v="bigjob:bj-74bdac40-913a-11e1-b8c2-f04da2004b3c:login2.ls4.tacc.utexas.edu"/>
    <n v="12"/>
    <n v="12"/>
    <x v="2"/>
    <n v="220.36070990600001"/>
    <n v="912.68654990200002"/>
    <n v="913.90338492399997"/>
    <s v="redis://ILikeBigJob_wITH-REdIS@gw68.quarry.iu.teragrid.org:6379"/>
    <x v="2"/>
    <n v="692.32583999600001"/>
  </r>
  <r>
    <n v="2"/>
    <s v="bigjob:bj-967df9aa-913c-11e1-b8c2-f04da2004b3c:login2.ls4.tacc.utexas.edu"/>
    <n v="12"/>
    <n v="12"/>
    <x v="2"/>
    <n v="55.585777044300002"/>
    <n v="727.22062802300002"/>
    <n v="728.41032099699999"/>
    <s v="redis://ILikeBigJob_wITH-REdIS@gw68.quarry.iu.teragrid.org:6379"/>
    <x v="2"/>
    <n v="671.6348509787"/>
  </r>
  <r>
    <n v="0"/>
    <s v="bigjob:bj-649d717e-913f-11e1-b681-f04da2004b3c:login2.ls4.tacc.utexas.edu"/>
    <n v="12"/>
    <n v="12"/>
    <x v="3"/>
    <n v="1703.66234207"/>
    <n v="2510.5651390600001"/>
    <n v="2511.7870490599998"/>
    <s v="redis://ILikeBigJob_wITH-REdIS@gw68.quarry.iu.teragrid.org:6379"/>
    <x v="2"/>
    <n v="806.90279699000007"/>
  </r>
  <r>
    <n v="1"/>
    <s v="bigjob:bj-3ec875c4-9145-11e1-b681-f04da2004b3c:login2.ls4.tacc.utexas.edu"/>
    <n v="12"/>
    <n v="12"/>
    <x v="3"/>
    <n v="90.235594987900001"/>
    <n v="1207.55374312"/>
    <n v="1208.7523281599999"/>
    <s v="redis://ILikeBigJob_wITH-REdIS@gw68.quarry.iu.teragrid.org:6379"/>
    <x v="2"/>
    <n v="1117.3181481321001"/>
  </r>
  <r>
    <n v="2"/>
    <s v="bigjob:bj-104d361e-9148-11e1-b681-f04da2004b3c:login2.ls4.tacc.utexas.edu"/>
    <n v="12"/>
    <n v="12"/>
    <x v="3"/>
    <n v="79.823445081700001"/>
    <n v="866.61979699100004"/>
    <n v="867.81867504100001"/>
    <s v="redis://ILikeBigJob_wITH-REdIS@gw68.quarry.iu.teragrid.org:6379"/>
    <x v="2"/>
    <n v="786.79635190930003"/>
  </r>
  <r>
    <n v="0"/>
    <s v="bigjob:bj-6b6d5e78-914a-11e1-94be-f04da2004b3c:login2.ls4.tacc.utexas.edu"/>
    <n v="24"/>
    <n v="12"/>
    <x v="4"/>
    <n v="263.91831493400002"/>
    <n v="1318.27436304"/>
    <n v="1319.4774529900001"/>
    <s v="redis://ILikeBigJob_wITH-REdIS@gw68.quarry.iu.teragrid.org:6379"/>
    <x v="2"/>
    <n v="1054.3560481059999"/>
  </r>
  <r>
    <n v="1"/>
    <s v="bigjob:bj-7ef5a772-914d-11e1-94be-f04da2004b3c:login2.ls4.tacc.utexas.edu"/>
    <n v="24"/>
    <n v="12"/>
    <x v="4"/>
    <n v="141.600160837"/>
    <n v="1207.09737587"/>
    <n v="1208.20039296"/>
    <s v="redis://ILikeBigJob_wITH-REdIS@gw68.quarry.iu.teragrid.org:6379"/>
    <x v="2"/>
    <n v="1065.497215033"/>
  </r>
  <r>
    <n v="2"/>
    <s v="bigjob:bj-503066f4-9150-11e1-94be-f04da2004b3c:login2.ls4.tacc.utexas.edu"/>
    <n v="24"/>
    <n v="12"/>
    <x v="4"/>
    <n v="2982.8733580100002"/>
    <n v="4049.5441341400001"/>
    <n v="4050.7455921199999"/>
    <s v="redis://ILikeBigJob_wITH-REdIS@gw68.quarry.iu.teragrid.org:6379"/>
    <x v="2"/>
    <n v="1066.6707761299999"/>
  </r>
  <r>
    <n v="0"/>
    <s v="bigjob:bj-58acbc06-915a-11e1-88ca-f04da2004b3c:login2.ls4.tacc.utexas.edu"/>
    <n v="36"/>
    <n v="12"/>
    <x v="5"/>
    <n v="23.373319864300001"/>
    <n v="2503.21842599"/>
    <n v="2504.4764480600002"/>
    <s v="redis://ILikeBigJob_wITH-REdIS@gw68.quarry.iu.teragrid.org:6379"/>
    <x v="2"/>
    <n v="2479.8451061257001"/>
  </r>
  <r>
    <n v="1"/>
    <s v="bigjob:bj-2eac1446-9160-11e1-88ca-f04da2004b3c:login2.ls4.tacc.utexas.edu"/>
    <n v="36"/>
    <n v="12"/>
    <x v="5"/>
    <n v="371.93604397799999"/>
    <n v="1988.56460881"/>
    <n v="1989.9456028899999"/>
    <s v="redis://ILikeBigJob_wITH-REdIS@gw68.quarry.iu.teragrid.org:6379"/>
    <x v="2"/>
    <n v="1616.62856483199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name="PivotTable3" cacheId="1" applyNumberFormats="0" applyBorderFormats="0" applyFontFormats="0" applyPatternFormats="0" applyAlignmentFormats="0" applyWidthHeightFormats="1" dataCaption="Werte" updatedVersion="4" minRefreshableVersion="3" useAutoFormatting="1" itemPrintTitles="1" createdVersion="4" indent="0" outline="1" outlineData="1" gridDropZones="1" multipleFieldFilters="0">
  <location ref="I33:K41" firstHeaderRow="1" firstDataRow="2" firstDataCol="1" rowPageCount="1" colPageCount="1"/>
  <pivotFields count="3">
    <pivotField axis="axisRow" showAll="0">
      <items count="7">
        <item x="5"/>
        <item x="4"/>
        <item x="0"/>
        <item x="1"/>
        <item x="2"/>
        <item x="3"/>
        <item t="default"/>
      </items>
    </pivotField>
    <pivotField axis="axisPage" showAll="0">
      <items count="7">
        <item x="0"/>
        <item x="1"/>
        <item x="2"/>
        <item x="3"/>
        <item x="4"/>
        <item x="5"/>
        <item t="default"/>
      </items>
    </pivotField>
    <pivotField dataField="1" numFmtId="47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pageFields count="1">
    <pageField fld="1" hier="-1"/>
  </pageFields>
  <dataFields count="2">
    <dataField name="Mittelwert - India" fld="2" subtotal="average" baseField="0" baseItem="0"/>
    <dataField name="STABW - India" fld="2" subtotal="stdDev" baseField="0" baseItem="0"/>
  </dataFields>
  <formats count="1">
    <format dxfId="1">
      <pivotArea outline="0" collapsedLevelsAreSubtotals="1" fieldPosition="0"/>
    </format>
  </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2" applyNumberFormats="0" applyBorderFormats="0" applyFontFormats="0" applyPatternFormats="0" applyAlignmentFormats="0" applyWidthHeightFormats="1" dataCaption="Werte" updatedVersion="4" minRefreshableVersion="3" useAutoFormatting="1" itemPrintTitles="1" createdVersion="4" indent="0" outline="1" outlineData="1" gridDropZones="1" multipleFieldFilters="0">
  <location ref="I54:K65" firstHeaderRow="1" firstDataRow="2" firstDataCol="1" rowPageCount="1" colPageCount="1"/>
  <pivotFields count="3"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Page" showAll="0">
      <items count="11">
        <item x="0"/>
        <item x="1"/>
        <item x="2"/>
        <item x="3"/>
        <item x="4"/>
        <item x="5"/>
        <item x="7"/>
        <item x="6"/>
        <item x="8"/>
        <item x="9"/>
        <item t="default"/>
      </items>
    </pivotField>
    <pivotField dataField="1"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2">
    <i>
      <x/>
    </i>
    <i i="1">
      <x v="1"/>
    </i>
  </colItems>
  <pageFields count="1">
    <pageField fld="1" hier="-1"/>
  </pageFields>
  <dataFields count="2">
    <dataField name="Mittelwert - Kraken" fld="2" subtotal="average" baseField="0" baseItem="0"/>
    <dataField name="STABW - Kraken2" fld="2" subtotal="stdDev" baseField="0" baseItem="0"/>
  </dataFields>
  <formats count="1">
    <format dxfId="2">
      <pivotArea outline="0" collapsedLevelsAreSubtotals="1" fieldPosition="0"/>
    </format>
  </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Werte" updatedVersion="4" minRefreshableVersion="3" useAutoFormatting="1" itemPrintTitles="1" createdVersion="4" indent="0" outline="1" outlineData="1" gridDropZones="1" multipleFieldFilters="0">
  <location ref="I4:K21" firstHeaderRow="1" firstDataRow="2" firstDataCol="1"/>
  <pivotFields count="3">
    <pivotField axis="axisRow" showAll="0">
      <items count="7">
        <item x="0"/>
        <item x="5"/>
        <item x="1"/>
        <item x="2"/>
        <item x="3"/>
        <item x="4"/>
        <item t="default"/>
      </items>
    </pivotField>
    <pivotField axis="axisRow" showAll="0">
      <items count="9">
        <item x="0"/>
        <item x="4"/>
        <item x="5"/>
        <item x="6"/>
        <item x="7"/>
        <item x="3"/>
        <item x="1"/>
        <item x="2"/>
        <item t="default"/>
      </items>
    </pivotField>
    <pivotField dataField="1" showAll="0"/>
  </pivotFields>
  <rowFields count="2">
    <field x="0"/>
    <field x="1"/>
  </rowFields>
  <rowItems count="16">
    <i>
      <x/>
    </i>
    <i r="1">
      <x/>
    </i>
    <i>
      <x v="1"/>
    </i>
    <i r="1">
      <x v="1"/>
    </i>
    <i r="1">
      <x v="2"/>
    </i>
    <i r="1">
      <x v="3"/>
    </i>
    <i r="1">
      <x v="4"/>
    </i>
    <i>
      <x v="2"/>
    </i>
    <i r="1">
      <x/>
    </i>
    <i>
      <x v="3"/>
    </i>
    <i r="1">
      <x v="6"/>
    </i>
    <i>
      <x v="4"/>
    </i>
    <i r="1">
      <x v="7"/>
    </i>
    <i>
      <x v="5"/>
    </i>
    <i r="1"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Mittelwert - Kraken" fld="2" subtotal="average" baseField="0" baseItem="0"/>
    <dataField name="STABW - Kraken" fld="2" subtotal="stdDev" baseField="0" baseItem="0"/>
  </dataFields>
  <formats count="11">
    <format dxfId="13">
      <pivotArea collapsedLevelsAreSubtotals="1" fieldPosition="0">
        <references count="2">
          <reference field="0" count="1" selected="0">
            <x v="0"/>
          </reference>
          <reference field="1" count="1">
            <x v="0"/>
          </reference>
        </references>
      </pivotArea>
    </format>
    <format dxfId="12">
      <pivotArea collapsedLevelsAreSubtotals="1" fieldPosition="0">
        <references count="1">
          <reference field="0" count="1">
            <x v="1"/>
          </reference>
        </references>
      </pivotArea>
    </format>
    <format dxfId="11">
      <pivotArea collapsedLevelsAreSubtotals="1" fieldPosition="0">
        <references count="2">
          <reference field="0" count="1" selected="0">
            <x v="1"/>
          </reference>
          <reference field="1" count="4">
            <x v="1"/>
            <x v="2"/>
            <x v="3"/>
            <x v="4"/>
          </reference>
        </references>
      </pivotArea>
    </format>
    <format dxfId="10">
      <pivotArea grandRow="1" outline="0" collapsedLevelsAreSubtotals="1" fieldPosition="0"/>
    </format>
    <format dxfId="9">
      <pivotArea collapsedLevelsAreSubtotals="1" fieldPosition="0">
        <references count="1">
          <reference field="0" count="1">
            <x v="0"/>
          </reference>
        </references>
      </pivotArea>
    </format>
    <format dxfId="8">
      <pivotArea collapsedLevelsAreSubtotals="1" fieldPosition="0">
        <references count="1">
          <reference field="0" count="1">
            <x v="2"/>
          </reference>
        </references>
      </pivotArea>
    </format>
    <format dxfId="7">
      <pivotArea collapsedLevelsAreSubtotals="1" fieldPosition="0">
        <references count="2">
          <reference field="0" count="1" selected="0">
            <x v="2"/>
          </reference>
          <reference field="1" count="1">
            <x v="0"/>
          </reference>
        </references>
      </pivotArea>
    </format>
    <format dxfId="6">
      <pivotArea collapsedLevelsAreSubtotals="1" fieldPosition="0">
        <references count="1">
          <reference field="0" count="1">
            <x v="3"/>
          </reference>
        </references>
      </pivotArea>
    </format>
    <format dxfId="5">
      <pivotArea collapsedLevelsAreSubtotals="1" fieldPosition="0">
        <references count="2">
          <reference field="0" count="1" selected="0">
            <x v="3"/>
          </reference>
          <reference field="1" count="1">
            <x v="6"/>
          </reference>
        </references>
      </pivotArea>
    </format>
    <format dxfId="4">
      <pivotArea collapsedLevelsAreSubtotals="1" fieldPosition="0">
        <references count="1">
          <reference field="0" count="1">
            <x v="4"/>
          </reference>
        </references>
      </pivotArea>
    </format>
    <format dxfId="3">
      <pivotArea collapsedLevelsAreSubtotals="1" fieldPosition="0">
        <references count="2">
          <reference field="0" count="1" selected="0">
            <x v="4"/>
          </reference>
          <reference field="1" count="1">
            <x v="7"/>
          </reference>
        </references>
      </pivotArea>
    </format>
  </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5" cacheId="3" applyNumberFormats="0" applyBorderFormats="0" applyFontFormats="0" applyPatternFormats="0" applyAlignmentFormats="0" applyWidthHeightFormats="1" dataCaption="Werte" updatedVersion="4" minRefreshableVersion="3" useAutoFormatting="1" colGrandTotals="0" itemPrintTitles="1" createdVersion="4" indent="0" outline="1" outlineData="1" gridDropZones="1" multipleFieldFilters="0">
  <location ref="M21:AB31" firstHeaderRow="1" firstDataRow="3" firstDataCol="1"/>
  <pivotFields count="11">
    <pivotField showAll="0"/>
    <pivotField showAll="0"/>
    <pivotField showAll="0"/>
    <pivotField showAll="0"/>
    <pivotField axis="axisRow" showAll="0">
      <items count="11">
        <item h="1" x="0"/>
        <item h="1" x="1"/>
        <item h="1" x="2"/>
        <item x="3"/>
        <item x="4"/>
        <item x="5"/>
        <item x="6"/>
        <item x="7"/>
        <item x="8"/>
        <item x="9"/>
        <item t="default"/>
      </items>
    </pivotField>
    <pivotField dataField="1" showAll="0"/>
    <pivotField dataField="1" showAll="0"/>
    <pivotField showAll="0"/>
    <pivotField showAll="0"/>
    <pivotField axis="axisCol" showAll="0">
      <items count="4">
        <item x="1"/>
        <item x="0"/>
        <item x="2"/>
        <item t="default"/>
      </items>
    </pivotField>
    <pivotField dataField="1" showAll="0" defaultSubtotal="0"/>
  </pivotFields>
  <rowFields count="1">
    <field x="4"/>
  </rowFields>
  <rowItems count="8"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2">
    <field x="-2"/>
    <field x="9"/>
  </colFields>
  <colItems count="15">
    <i>
      <x/>
      <x/>
    </i>
    <i r="1">
      <x v="1"/>
    </i>
    <i r="1">
      <x v="2"/>
    </i>
    <i i="1">
      <x v="1"/>
      <x/>
    </i>
    <i r="1" i="1">
      <x v="1"/>
    </i>
    <i r="1" i="1">
      <x v="2"/>
    </i>
    <i i="2">
      <x v="2"/>
      <x/>
    </i>
    <i r="1" i="2">
      <x v="1"/>
    </i>
    <i r="1" i="2">
      <x v="2"/>
    </i>
    <i i="3">
      <x v="3"/>
      <x/>
    </i>
    <i r="1" i="3">
      <x v="1"/>
    </i>
    <i r="1" i="3">
      <x v="2"/>
    </i>
    <i i="4">
      <x v="4"/>
      <x/>
    </i>
    <i r="1" i="4">
      <x v="1"/>
    </i>
    <i r="1" i="4">
      <x v="2"/>
    </i>
  </colItems>
  <dataFields count="5">
    <dataField name="Mittelwert - Queuing Time" fld="5" subtotal="average" baseField="0" baseItem="0"/>
    <dataField name="Mittelwert - BJ Runtime" fld="6" subtotal="average" baseField="0" baseItem="0"/>
    <dataField name="Mittelwert - Net Runtime" fld="10" subtotal="average" baseField="0" baseItem="0"/>
    <dataField name="STABW - Net Runtime" fld="10" subtotal="stdDev" baseField="0" baseItem="0"/>
    <dataField name="STABW - BJ Runtime" fld="6" subtotal="stdDev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5" cacheId="7" applyNumberFormats="0" applyBorderFormats="0" applyFontFormats="0" applyPatternFormats="0" applyAlignmentFormats="0" applyWidthHeightFormats="1" dataCaption="Werte" updatedVersion="4" minRefreshableVersion="3" useAutoFormatting="1" itemPrintTitles="1" createdVersion="4" indent="0" outline="1" outlineData="1" gridDropZones="1" multipleFieldFilters="0">
  <location ref="M1:Q19" firstHeaderRow="1" firstDataRow="2" firstDataCol="1"/>
  <pivotFields count="11">
    <pivotField showAll="0"/>
    <pivotField showAll="0"/>
    <pivotField showAll="0"/>
    <pivotField showAll="0"/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dataField="1" showAll="0"/>
    <pivotField dataField="1" showAll="0"/>
    <pivotField showAll="0"/>
    <pivotField showAll="0"/>
    <pivotField axis="axisRow" showAll="0">
      <items count="5">
        <item x="0"/>
        <item x="1"/>
        <item x="2"/>
        <item m="1" x="3"/>
        <item t="default"/>
      </items>
    </pivotField>
    <pivotField dataField="1" showAll="0" defaultSubtotal="0"/>
  </pivotFields>
  <rowFields count="2">
    <field x="9"/>
    <field x="4"/>
  </rowFields>
  <rowItems count="17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"/>
    </i>
    <i r="1">
      <x v="6"/>
    </i>
    <i>
      <x v="2"/>
    </i>
    <i r="1">
      <x v="1"/>
    </i>
    <i r="1">
      <x v="2"/>
    </i>
    <i r="1">
      <x v="3"/>
    </i>
    <i r="1">
      <x v="4"/>
    </i>
    <i r="1">
      <x v="5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Mittelwert - Queuing Time" fld="5" subtotal="average" baseField="0" baseItem="0"/>
    <dataField name="Mittelwert - BJ Runtime" fld="6" subtotal="average" baseField="0" baseItem="0"/>
    <dataField name="STABW - Queuing Time2" fld="5" subtotal="stdDev" baseField="0" baseItem="0"/>
    <dataField name="STABW - Net Runtime" fld="10" subtotal="stdDev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7" cacheId="5" applyNumberFormats="0" applyBorderFormats="0" applyFontFormats="0" applyPatternFormats="0" applyAlignmentFormats="0" applyWidthHeightFormats="1" dataCaption="Werte" updatedVersion="4" minRefreshableVersion="3" useAutoFormatting="1" itemPrintTitles="1" createdVersion="4" indent="0" outline="1" outlineData="1" gridDropZones="1" multipleFieldFilters="0">
  <location ref="M2:O7" firstHeaderRow="1" firstDataRow="2" firstDataCol="1"/>
  <pivotFields count="10"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Maximum - Queuing Time" fld="5" subtotal="max" baseField="0" baseItem="0"/>
    <dataField name="Maximum - BJ Runtime" fld="6" subtotal="max" baseField="0" baseItem="0"/>
  </dataFields>
  <formats count="1">
    <format dxfId="0">
      <pivotArea outline="0" collapsedLevelsAreSubtotals="1" fieldPosition="0"/>
    </format>
  </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1" cacheId="6" applyNumberFormats="0" applyBorderFormats="0" applyFontFormats="0" applyPatternFormats="0" applyAlignmentFormats="0" applyWidthHeightFormats="1" dataCaption="Werte" updatedVersion="4" minRefreshableVersion="3" useAutoFormatting="1" itemPrintTitles="1" createdVersion="4" indent="0" outline="1" outlineData="1" gridDropZones="1" multipleFieldFilters="0">
  <location ref="M1:O5" firstHeaderRow="1" firstDataRow="2" firstDataCol="1"/>
  <pivotFields count="11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dataField="1" showAll="0"/>
  </pivotFields>
  <rowFields count="1">
    <field x="9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Mittelwert - Net Runtime" fld="10" subtotal="average" baseField="0" baseItem="0"/>
    <dataField name="STABW - Net Runtime2" fld="10" subtotal="stdDev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PivotTable2" cacheId="4" applyNumberFormats="0" applyBorderFormats="0" applyFontFormats="0" applyPatternFormats="0" applyAlignmentFormats="0" applyWidthHeightFormats="1" dataCaption="Werte" updatedVersion="4" minRefreshableVersion="3" useAutoFormatting="1" itemPrintTitles="1" createdVersion="4" indent="0" outline="1" outlineData="1" gridDropZones="1" multipleFieldFilters="0">
  <location ref="O6:U10" firstHeaderRow="1" firstDataRow="2" firstDataCol="1"/>
  <pivotFields count="10"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showAll="0"/>
    <pivotField axis="axisRow" showAll="0">
      <items count="3">
        <item x="1"/>
        <item x="0"/>
        <item t="default"/>
      </items>
    </pivotField>
  </pivotFields>
  <rowFields count="1">
    <field x="9"/>
  </rowFields>
  <rowItems count="3">
    <i>
      <x/>
    </i>
    <i>
      <x v="1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Mittelwert - Queuing Time" fld="5" subtotal="average" baseField="0" baseItem="0"/>
    <dataField name="Mittelwert - BJ Runtime" fld="6" subtotal="average" baseField="0" baseItem="0"/>
    <dataField name="Mittelwert - Total Runtime" fld="7" subtotal="average" baseField="0" baseItem="0"/>
    <dataField name="STABW - Queuing Time" fld="5" subtotal="stdDev" baseField="0" baseItem="0"/>
    <dataField name="STABW - BJ Runtime" fld="6" subtotal="stdDev" baseField="0" baseItem="0"/>
    <dataField name="STABW - Total Runtime" fld="7" subtotal="stdDev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daten" connectionId="9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bj-india_1" connectionId="4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bj-india" connectionId="3" autoFormatId="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bj-singleresource" connectionId="6" autoFormatId="0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1bj_results" connectionId="1" autoFormatId="0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2bj-results" connectionId="2" autoFormatId="0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daten_1" connectionId="11" autoFormatId="0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bj-multi-fg-xsede" connectionId="5" autoFormatId="0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data-interop" connectionId="7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4" Type="http://schemas.openxmlformats.org/officeDocument/2006/relationships/drawing" Target="../drawings/drawing1.xml"/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Relationship Id="rId2" Type="http://schemas.openxmlformats.org/officeDocument/2006/relationships/drawing" Target="../drawings/drawing4.xml"/><Relationship Id="rId3" Type="http://schemas.openxmlformats.org/officeDocument/2006/relationships/queryTable" Target="../queryTables/queryTable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Relationship Id="rId2" Type="http://schemas.openxmlformats.org/officeDocument/2006/relationships/drawing" Target="../drawings/drawing2.xml"/><Relationship Id="rId3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4" Type="http://schemas.openxmlformats.org/officeDocument/2006/relationships/queryTable" Target="../queryTables/queryTable4.xml"/><Relationship Id="rId5" Type="http://schemas.openxmlformats.org/officeDocument/2006/relationships/queryTable" Target="../queryTables/queryTable5.xml"/><Relationship Id="rId1" Type="http://schemas.openxmlformats.org/officeDocument/2006/relationships/pivotTable" Target="../pivotTables/pivotTable5.xml"/><Relationship Id="rId2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Relationship Id="rId2" Type="http://schemas.openxmlformats.org/officeDocument/2006/relationships/queryTable" Target="../queryTables/query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Relationship Id="rId2" Type="http://schemas.openxmlformats.org/officeDocument/2006/relationships/queryTable" Target="../queryTables/query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60"/>
  <sheetViews>
    <sheetView workbookViewId="0">
      <pane ySplit="3" topLeftCell="A4" activePane="bottomLeft" state="frozen"/>
      <selection pane="bottomLeft" activeCell="L40" sqref="L40"/>
    </sheetView>
  </sheetViews>
  <sheetFormatPr baseColWidth="10" defaultRowHeight="15" x14ac:dyDescent="0"/>
  <cols>
    <col min="1" max="1" width="13.33203125" bestFit="1" customWidth="1"/>
    <col min="2" max="2" width="12" bestFit="1" customWidth="1"/>
    <col min="4" max="4" width="10.83203125" style="3"/>
    <col min="5" max="5" width="10.83203125" style="10"/>
    <col min="9" max="9" width="21" customWidth="1"/>
    <col min="10" max="10" width="17.1640625" customWidth="1"/>
    <col min="11" max="11" width="15.33203125" customWidth="1"/>
  </cols>
  <sheetData>
    <row r="1" spans="1:11">
      <c r="A1" s="2" t="s">
        <v>0</v>
      </c>
    </row>
    <row r="2" spans="1:11" ht="28">
      <c r="A2" s="62" t="s">
        <v>1</v>
      </c>
      <c r="B2" s="62"/>
      <c r="C2" s="63"/>
      <c r="D2" s="64" t="s">
        <v>5</v>
      </c>
      <c r="E2" s="65"/>
      <c r="F2" s="65"/>
    </row>
    <row r="3" spans="1:11">
      <c r="A3" s="2" t="s">
        <v>2</v>
      </c>
      <c r="B3" s="2" t="s">
        <v>3</v>
      </c>
      <c r="C3" s="2" t="s">
        <v>1</v>
      </c>
      <c r="D3" s="4" t="s">
        <v>12</v>
      </c>
      <c r="E3" s="5" t="s">
        <v>4</v>
      </c>
      <c r="F3" s="5" t="s">
        <v>5</v>
      </c>
    </row>
    <row r="4" spans="1:11">
      <c r="A4">
        <v>1</v>
      </c>
      <c r="B4">
        <v>12</v>
      </c>
      <c r="C4" s="1">
        <v>8.81886574074074E-3</v>
      </c>
      <c r="D4" s="12">
        <v>32</v>
      </c>
      <c r="E4" s="11">
        <v>32</v>
      </c>
      <c r="F4" s="1">
        <v>7.2762962962962972E-3</v>
      </c>
      <c r="J4" s="6" t="s">
        <v>9</v>
      </c>
    </row>
    <row r="5" spans="1:11">
      <c r="A5">
        <v>1</v>
      </c>
      <c r="B5">
        <v>12</v>
      </c>
      <c r="C5" s="1">
        <v>8.9811342592592599E-3</v>
      </c>
      <c r="D5" s="12">
        <v>32</v>
      </c>
      <c r="E5" s="11">
        <v>32</v>
      </c>
      <c r="F5" s="1">
        <v>7.2874421296296307E-3</v>
      </c>
      <c r="I5" s="6" t="s">
        <v>6</v>
      </c>
      <c r="J5" t="s">
        <v>10</v>
      </c>
      <c r="K5" t="s">
        <v>11</v>
      </c>
    </row>
    <row r="6" spans="1:11">
      <c r="A6">
        <v>1</v>
      </c>
      <c r="B6">
        <v>12</v>
      </c>
      <c r="C6" s="1">
        <v>8.8196759259259253E-3</v>
      </c>
      <c r="D6" s="12">
        <v>32</v>
      </c>
      <c r="E6" s="11">
        <v>32</v>
      </c>
      <c r="F6" s="1">
        <v>7.0003125000000005E-3</v>
      </c>
      <c r="I6" s="8">
        <v>1</v>
      </c>
      <c r="J6" s="1">
        <v>8.8734567901234563E-3</v>
      </c>
      <c r="K6" s="1">
        <v>9.3552126951999167E-5</v>
      </c>
    </row>
    <row r="7" spans="1:11">
      <c r="A7">
        <v>2</v>
      </c>
      <c r="B7">
        <v>12</v>
      </c>
      <c r="C7" s="1">
        <v>1.1770254629629629E-2</v>
      </c>
      <c r="D7" s="12">
        <v>32</v>
      </c>
      <c r="E7" s="11">
        <v>32</v>
      </c>
      <c r="F7" s="1">
        <v>7.1409490740740739E-3</v>
      </c>
      <c r="I7" s="9">
        <v>12</v>
      </c>
      <c r="J7" s="1">
        <v>8.8734567901234563E-3</v>
      </c>
      <c r="K7" s="1">
        <v>9.3552126951999167E-5</v>
      </c>
    </row>
    <row r="8" spans="1:11">
      <c r="A8">
        <v>2</v>
      </c>
      <c r="B8">
        <v>12</v>
      </c>
      <c r="C8" s="1">
        <v>1.1770717592592593E-2</v>
      </c>
      <c r="D8" s="12">
        <v>32</v>
      </c>
      <c r="E8" s="11">
        <v>32</v>
      </c>
      <c r="F8" s="1">
        <v>7.2105208333333335E-3</v>
      </c>
      <c r="I8" s="8">
        <v>32</v>
      </c>
      <c r="J8" s="1">
        <v>1.2351925338036451E-2</v>
      </c>
      <c r="K8" s="1">
        <v>1.6551824745474543E-3</v>
      </c>
    </row>
    <row r="9" spans="1:11">
      <c r="A9">
        <v>2</v>
      </c>
      <c r="B9">
        <v>12</v>
      </c>
      <c r="C9" s="1">
        <v>8.8524305555555561E-3</v>
      </c>
      <c r="D9" s="12">
        <v>32</v>
      </c>
      <c r="E9" s="11">
        <v>32</v>
      </c>
      <c r="F9" s="1">
        <v>7.3456134259259264E-3</v>
      </c>
      <c r="I9" s="9">
        <v>72</v>
      </c>
      <c r="J9" s="1">
        <v>1.4297067901234568E-2</v>
      </c>
      <c r="K9" s="1">
        <v>2.3384330177967892E-3</v>
      </c>
    </row>
    <row r="10" spans="1:11">
      <c r="A10">
        <v>2</v>
      </c>
      <c r="B10">
        <v>12</v>
      </c>
      <c r="C10" s="1">
        <v>8.8527777777777771E-3</v>
      </c>
      <c r="D10" s="12">
        <v>32</v>
      </c>
      <c r="E10" s="11">
        <v>32</v>
      </c>
      <c r="F10" s="1">
        <v>7.4254629629629627E-3</v>
      </c>
      <c r="I10" s="9">
        <v>144</v>
      </c>
      <c r="J10" s="1">
        <v>1.1914785879629627E-2</v>
      </c>
      <c r="K10" s="1">
        <v>8.8296356917886426E-4</v>
      </c>
    </row>
    <row r="11" spans="1:11">
      <c r="A11">
        <v>2</v>
      </c>
      <c r="B11">
        <v>12</v>
      </c>
      <c r="C11" s="1">
        <v>8.7437499999999998E-3</v>
      </c>
      <c r="D11" s="12">
        <v>32</v>
      </c>
      <c r="E11" s="11">
        <v>32</v>
      </c>
      <c r="F11" s="1">
        <v>7.103761574074074E-3</v>
      </c>
      <c r="I11" s="9">
        <v>196</v>
      </c>
      <c r="J11" s="1">
        <v>1.1788917824074071E-2</v>
      </c>
      <c r="K11" s="1">
        <v>4.5174714572483775E-4</v>
      </c>
    </row>
    <row r="12" spans="1:11">
      <c r="A12">
        <v>2</v>
      </c>
      <c r="B12">
        <v>12</v>
      </c>
      <c r="C12" s="1">
        <v>8.7438657407407413E-3</v>
      </c>
      <c r="D12" s="12">
        <v>32</v>
      </c>
      <c r="E12" s="11">
        <v>32</v>
      </c>
      <c r="F12" s="1">
        <v>7.4832638888888891E-3</v>
      </c>
      <c r="I12" s="9">
        <v>384</v>
      </c>
      <c r="J12" s="1">
        <v>1.1528501157407405E-2</v>
      </c>
      <c r="K12" s="1">
        <v>2.4865258541501695E-4</v>
      </c>
    </row>
    <row r="13" spans="1:11">
      <c r="A13">
        <v>2</v>
      </c>
      <c r="B13">
        <v>12</v>
      </c>
      <c r="C13" s="1">
        <v>8.8606481481481487E-3</v>
      </c>
      <c r="D13" s="12">
        <v>32</v>
      </c>
      <c r="E13" s="11">
        <v>32</v>
      </c>
      <c r="F13" s="1">
        <v>7.0060995370370372E-3</v>
      </c>
      <c r="I13" s="8">
        <v>2</v>
      </c>
      <c r="J13" s="1">
        <v>9.4259259259259244E-3</v>
      </c>
      <c r="K13" s="1">
        <v>1.2372078256218349E-3</v>
      </c>
    </row>
    <row r="14" spans="1:11">
      <c r="A14">
        <v>2</v>
      </c>
      <c r="B14">
        <v>12</v>
      </c>
      <c r="C14" s="1">
        <v>8.8607638888888885E-3</v>
      </c>
      <c r="D14" s="12">
        <v>32</v>
      </c>
      <c r="E14" s="11">
        <v>32</v>
      </c>
      <c r="F14" s="1">
        <v>8.0669328703703701E-3</v>
      </c>
      <c r="I14" s="9">
        <v>12</v>
      </c>
      <c r="J14" s="1">
        <v>9.4259259259259244E-3</v>
      </c>
      <c r="K14" s="1">
        <v>1.2372078256218349E-3</v>
      </c>
    </row>
    <row r="15" spans="1:11">
      <c r="A15">
        <v>2</v>
      </c>
      <c r="B15">
        <v>12</v>
      </c>
      <c r="C15" s="1">
        <v>8.8986111111111106E-3</v>
      </c>
      <c r="D15" s="12">
        <v>32</v>
      </c>
      <c r="E15" s="11">
        <v>32</v>
      </c>
      <c r="F15" s="1">
        <v>7.2635416666666673E-3</v>
      </c>
      <c r="I15" s="8">
        <v>4</v>
      </c>
      <c r="J15" s="1">
        <v>8.8854166666666647E-3</v>
      </c>
      <c r="K15" s="1">
        <v>1.8079671628868025E-4</v>
      </c>
    </row>
    <row r="16" spans="1:11">
      <c r="A16">
        <v>2</v>
      </c>
      <c r="B16">
        <v>12</v>
      </c>
      <c r="C16" s="1">
        <v>8.8989583333333334E-3</v>
      </c>
      <c r="D16" s="12">
        <v>32</v>
      </c>
      <c r="E16" s="11">
        <v>32</v>
      </c>
      <c r="F16" s="1">
        <v>7.1321875000000005E-3</v>
      </c>
      <c r="I16" s="9">
        <v>24</v>
      </c>
      <c r="J16" s="1">
        <v>8.8854166666666647E-3</v>
      </c>
      <c r="K16" s="1">
        <v>1.8079671628868025E-4</v>
      </c>
    </row>
    <row r="17" spans="1:11">
      <c r="A17">
        <v>4</v>
      </c>
      <c r="B17">
        <v>24</v>
      </c>
      <c r="C17" s="1">
        <v>8.7059027777777777E-3</v>
      </c>
      <c r="D17" s="12">
        <v>32</v>
      </c>
      <c r="E17" s="11">
        <v>32</v>
      </c>
      <c r="F17" s="1">
        <v>7.3020370370370374E-3</v>
      </c>
      <c r="I17" s="8">
        <v>8</v>
      </c>
      <c r="J17" s="1">
        <v>8.9869791666666674E-3</v>
      </c>
      <c r="K17" s="1">
        <v>1.8934859205769558E-4</v>
      </c>
    </row>
    <row r="18" spans="1:11">
      <c r="A18">
        <v>4</v>
      </c>
      <c r="B18">
        <v>24</v>
      </c>
      <c r="C18" s="1">
        <v>9.1800925925925921E-3</v>
      </c>
      <c r="D18" s="12">
        <v>32</v>
      </c>
      <c r="E18" s="11">
        <v>32</v>
      </c>
      <c r="F18" s="1">
        <v>7.3212500000000005E-3</v>
      </c>
      <c r="I18" s="9">
        <v>36</v>
      </c>
      <c r="J18" s="1">
        <v>8.9869791666666674E-3</v>
      </c>
      <c r="K18" s="1">
        <v>1.8934859205769558E-4</v>
      </c>
    </row>
    <row r="19" spans="1:11">
      <c r="A19">
        <v>4</v>
      </c>
      <c r="B19">
        <v>24</v>
      </c>
      <c r="C19" s="1">
        <v>9.2103009259259256E-3</v>
      </c>
      <c r="D19" s="12">
        <v>32</v>
      </c>
      <c r="E19" s="11">
        <v>32</v>
      </c>
      <c r="F19" s="1">
        <v>7.4708101851851845E-3</v>
      </c>
      <c r="I19" s="8" t="s">
        <v>7</v>
      </c>
      <c r="J19" s="7"/>
      <c r="K19" s="7"/>
    </row>
    <row r="20" spans="1:11">
      <c r="A20">
        <v>4</v>
      </c>
      <c r="B20">
        <v>24</v>
      </c>
      <c r="C20" s="1">
        <v>9.2771990740740749E-3</v>
      </c>
      <c r="D20" s="12">
        <v>32</v>
      </c>
      <c r="E20" s="11">
        <v>32</v>
      </c>
      <c r="F20" s="1">
        <v>7.3583796296296305E-3</v>
      </c>
      <c r="I20" s="9" t="s">
        <v>7</v>
      </c>
      <c r="J20" s="7"/>
      <c r="K20" s="7"/>
    </row>
    <row r="21" spans="1:11">
      <c r="A21">
        <v>4</v>
      </c>
      <c r="B21">
        <v>24</v>
      </c>
      <c r="C21" s="1">
        <v>8.6888888888888901E-3</v>
      </c>
      <c r="D21" s="12">
        <v>32</v>
      </c>
      <c r="E21" s="11">
        <v>32</v>
      </c>
      <c r="F21" s="1">
        <v>7.1128356481481476E-3</v>
      </c>
      <c r="I21" s="8" t="s">
        <v>8</v>
      </c>
      <c r="J21" s="1">
        <v>1.1127687046342826E-2</v>
      </c>
      <c r="K21" s="1">
        <v>2.1023983398051347E-3</v>
      </c>
    </row>
    <row r="22" spans="1:11">
      <c r="A22">
        <v>4</v>
      </c>
      <c r="B22">
        <v>24</v>
      </c>
      <c r="C22" s="1">
        <v>8.8123842592592577E-3</v>
      </c>
      <c r="D22" s="12">
        <v>32</v>
      </c>
      <c r="E22" s="11">
        <v>32</v>
      </c>
      <c r="F22" s="1">
        <v>7.0569791666666671E-3</v>
      </c>
    </row>
    <row r="23" spans="1:11">
      <c r="A23">
        <v>4</v>
      </c>
      <c r="B23">
        <v>24</v>
      </c>
      <c r="C23" s="1">
        <v>8.8467592592592591E-3</v>
      </c>
      <c r="D23" s="12">
        <v>32</v>
      </c>
      <c r="E23" s="11">
        <v>32</v>
      </c>
      <c r="F23" s="1">
        <v>7.2596990740740738E-3</v>
      </c>
    </row>
    <row r="24" spans="1:11">
      <c r="A24">
        <v>4</v>
      </c>
      <c r="B24">
        <v>24</v>
      </c>
      <c r="C24" s="1">
        <v>9.0069444444444442E-3</v>
      </c>
      <c r="D24" s="12">
        <v>32</v>
      </c>
      <c r="E24" s="11">
        <v>32</v>
      </c>
      <c r="F24" s="1">
        <v>8.0929050925925925E-3</v>
      </c>
    </row>
    <row r="25" spans="1:11">
      <c r="A25">
        <v>4</v>
      </c>
      <c r="B25">
        <v>24</v>
      </c>
      <c r="C25" s="1">
        <v>8.6855324074074074E-3</v>
      </c>
      <c r="D25" s="12">
        <v>32</v>
      </c>
      <c r="E25" s="11">
        <v>32</v>
      </c>
      <c r="F25" s="1">
        <v>7.3811805555555549E-3</v>
      </c>
    </row>
    <row r="26" spans="1:11">
      <c r="A26">
        <v>4</v>
      </c>
      <c r="B26">
        <v>24</v>
      </c>
      <c r="C26" s="1">
        <v>8.83449074074074E-3</v>
      </c>
      <c r="D26" s="12">
        <v>32</v>
      </c>
      <c r="E26" s="11">
        <v>32</v>
      </c>
      <c r="F26" s="1">
        <v>7.9714120370370373E-3</v>
      </c>
    </row>
    <row r="27" spans="1:11">
      <c r="A27">
        <v>4</v>
      </c>
      <c r="B27">
        <v>24</v>
      </c>
      <c r="C27" s="1">
        <v>8.8442129629629634E-3</v>
      </c>
      <c r="D27" s="12">
        <v>32</v>
      </c>
      <c r="E27" s="11">
        <v>32</v>
      </c>
      <c r="F27" s="1">
        <v>7.9012500000000003E-3</v>
      </c>
    </row>
    <row r="28" spans="1:11">
      <c r="A28">
        <v>4</v>
      </c>
      <c r="B28">
        <v>24</v>
      </c>
      <c r="C28" s="1">
        <v>8.9458333333333334E-3</v>
      </c>
      <c r="D28" s="12">
        <v>32</v>
      </c>
      <c r="E28" s="11">
        <v>32</v>
      </c>
      <c r="F28" s="1">
        <v>6.988449074074074E-3</v>
      </c>
    </row>
    <row r="29" spans="1:11">
      <c r="A29">
        <v>4</v>
      </c>
      <c r="B29">
        <v>24</v>
      </c>
      <c r="C29" s="1">
        <v>8.6626157407407416E-3</v>
      </c>
      <c r="D29" s="12">
        <v>32</v>
      </c>
      <c r="E29" s="11">
        <v>32</v>
      </c>
      <c r="F29" s="1">
        <v>7.8507523148148156E-3</v>
      </c>
    </row>
    <row r="30" spans="1:11">
      <c r="A30">
        <v>4</v>
      </c>
      <c r="B30">
        <v>24</v>
      </c>
      <c r="C30" s="1">
        <v>8.8837962962962976E-3</v>
      </c>
      <c r="D30" s="12">
        <v>32</v>
      </c>
      <c r="E30" s="11">
        <v>32</v>
      </c>
      <c r="F30" s="1">
        <v>8.0606134259259259E-3</v>
      </c>
    </row>
    <row r="31" spans="1:11">
      <c r="A31">
        <v>4</v>
      </c>
      <c r="B31">
        <v>24</v>
      </c>
      <c r="C31" s="1">
        <v>8.9179398148148143E-3</v>
      </c>
      <c r="D31" s="12">
        <v>32</v>
      </c>
      <c r="E31" s="11">
        <v>32</v>
      </c>
      <c r="F31" s="1">
        <v>7.2629976851851857E-3</v>
      </c>
      <c r="I31" s="6" t="s">
        <v>4</v>
      </c>
      <c r="J31" t="s">
        <v>15</v>
      </c>
    </row>
    <row r="32" spans="1:11">
      <c r="A32">
        <v>4</v>
      </c>
      <c r="B32">
        <v>24</v>
      </c>
      <c r="C32" s="1">
        <v>8.9924768518518522E-3</v>
      </c>
      <c r="D32" s="12">
        <v>32</v>
      </c>
      <c r="E32" s="11">
        <v>32</v>
      </c>
      <c r="F32" s="1">
        <v>8.0263194444444453E-3</v>
      </c>
    </row>
    <row r="33" spans="1:12">
      <c r="A33">
        <v>4</v>
      </c>
      <c r="B33">
        <v>24</v>
      </c>
      <c r="C33" s="1">
        <v>8.6437500000000004E-3</v>
      </c>
      <c r="D33" s="12">
        <v>32</v>
      </c>
      <c r="E33" s="11">
        <v>32</v>
      </c>
      <c r="F33" s="1">
        <v>7.0837037037037032E-3</v>
      </c>
      <c r="J33" s="6" t="s">
        <v>9</v>
      </c>
    </row>
    <row r="34" spans="1:12">
      <c r="A34">
        <v>4</v>
      </c>
      <c r="B34">
        <v>24</v>
      </c>
      <c r="C34" s="1">
        <v>8.8335648148148132E-3</v>
      </c>
      <c r="D34" s="12">
        <v>32</v>
      </c>
      <c r="E34" s="11">
        <v>32</v>
      </c>
      <c r="F34" s="1">
        <v>7.3106365740740744E-3</v>
      </c>
      <c r="I34" s="6" t="s">
        <v>6</v>
      </c>
      <c r="J34" t="s">
        <v>13</v>
      </c>
      <c r="K34" t="s">
        <v>14</v>
      </c>
    </row>
    <row r="35" spans="1:12">
      <c r="A35">
        <v>4</v>
      </c>
      <c r="B35">
        <v>24</v>
      </c>
      <c r="C35" s="1">
        <v>8.8373842592592601E-3</v>
      </c>
      <c r="D35" s="12">
        <v>32</v>
      </c>
      <c r="E35" s="11">
        <v>32</v>
      </c>
      <c r="F35" s="1">
        <v>8.0430671296296292E-3</v>
      </c>
      <c r="I35" s="8">
        <v>8</v>
      </c>
      <c r="J35" s="1">
        <v>6.8594001610305967E-3</v>
      </c>
      <c r="K35" s="1">
        <v>7.0195217014066861E-5</v>
      </c>
    </row>
    <row r="36" spans="1:12">
      <c r="A36">
        <v>4</v>
      </c>
      <c r="B36">
        <v>24</v>
      </c>
      <c r="C36" s="1">
        <v>8.9052083333333327E-3</v>
      </c>
      <c r="D36" s="12">
        <v>32</v>
      </c>
      <c r="E36" s="11">
        <v>32</v>
      </c>
      <c r="F36" s="1">
        <v>7.7434490740740736E-3</v>
      </c>
      <c r="I36" s="8">
        <v>16</v>
      </c>
      <c r="J36" s="1">
        <v>7.0008680555555571E-3</v>
      </c>
      <c r="K36" s="1">
        <v>1.174925299699834E-4</v>
      </c>
    </row>
    <row r="37" spans="1:12">
      <c r="A37">
        <v>8</v>
      </c>
      <c r="B37">
        <v>36</v>
      </c>
      <c r="C37" s="1">
        <v>8.7707175925925921E-3</v>
      </c>
      <c r="D37" s="12">
        <v>32</v>
      </c>
      <c r="E37" s="11">
        <v>32</v>
      </c>
      <c r="F37" s="1">
        <v>7.9694791666666664E-3</v>
      </c>
      <c r="I37" s="8">
        <v>32</v>
      </c>
      <c r="J37" s="1">
        <v>7.6278573495370365E-3</v>
      </c>
      <c r="K37" s="1">
        <v>3.7785255837135368E-4</v>
      </c>
    </row>
    <row r="38" spans="1:12">
      <c r="A38">
        <v>8</v>
      </c>
      <c r="B38">
        <v>36</v>
      </c>
      <c r="C38" s="1">
        <v>8.8285879629629634E-3</v>
      </c>
      <c r="D38" s="12">
        <v>32</v>
      </c>
      <c r="E38" s="11">
        <v>32</v>
      </c>
      <c r="F38" s="1">
        <v>7.6753819444444447E-3</v>
      </c>
      <c r="I38" s="8">
        <v>64</v>
      </c>
      <c r="J38" s="1">
        <v>8.4432870370370356E-3</v>
      </c>
      <c r="K38" s="1">
        <v>3.1390871219094717E-4</v>
      </c>
    </row>
    <row r="39" spans="1:12">
      <c r="A39">
        <v>8</v>
      </c>
      <c r="B39">
        <v>36</v>
      </c>
      <c r="C39" s="1">
        <v>8.8394675925925932E-3</v>
      </c>
      <c r="D39" s="12">
        <v>32</v>
      </c>
      <c r="E39" s="11">
        <v>32</v>
      </c>
      <c r="F39" s="1">
        <v>7.625509259259259E-3</v>
      </c>
      <c r="I39" s="8">
        <v>128</v>
      </c>
      <c r="J39" s="1">
        <v>1.2371419270833336E-2</v>
      </c>
      <c r="K39" s="1">
        <v>1.7794230577630272E-3</v>
      </c>
      <c r="L39">
        <f>J39/J38</f>
        <v>1.4652373200822488</v>
      </c>
    </row>
    <row r="40" spans="1:12">
      <c r="A40">
        <v>8</v>
      </c>
      <c r="B40">
        <v>36</v>
      </c>
      <c r="C40" s="1">
        <v>8.8451388888888885E-3</v>
      </c>
      <c r="D40" s="12">
        <v>32</v>
      </c>
      <c r="E40" s="11">
        <v>32</v>
      </c>
      <c r="F40" s="1">
        <v>7.7613541666666655E-3</v>
      </c>
      <c r="I40" s="8">
        <v>256</v>
      </c>
      <c r="J40" s="1">
        <v>1.9207221493146697E-2</v>
      </c>
      <c r="K40" s="1">
        <v>6.9038513687476027E-3</v>
      </c>
    </row>
    <row r="41" spans="1:12">
      <c r="A41">
        <v>8</v>
      </c>
      <c r="B41">
        <v>36</v>
      </c>
      <c r="C41" s="1">
        <v>8.8481481481481484E-3</v>
      </c>
      <c r="D41" s="12">
        <v>32</v>
      </c>
      <c r="E41" s="11">
        <v>32</v>
      </c>
      <c r="F41" s="1">
        <v>7.8821875000000003E-3</v>
      </c>
      <c r="I41" s="8" t="s">
        <v>8</v>
      </c>
      <c r="J41" s="1">
        <v>1.413571814072726E-2</v>
      </c>
      <c r="K41" s="1">
        <v>6.9177106736093607E-3</v>
      </c>
    </row>
    <row r="42" spans="1:12">
      <c r="A42">
        <v>8</v>
      </c>
      <c r="B42">
        <v>36</v>
      </c>
      <c r="C42" s="1">
        <v>8.9208333333333344E-3</v>
      </c>
      <c r="D42" s="12">
        <v>32</v>
      </c>
      <c r="E42" s="11">
        <v>32</v>
      </c>
      <c r="F42" s="1">
        <v>8.0511574074074079E-3</v>
      </c>
    </row>
    <row r="43" spans="1:12">
      <c r="A43">
        <v>8</v>
      </c>
      <c r="B43">
        <v>36</v>
      </c>
      <c r="C43" s="1">
        <v>9.0231481481481482E-3</v>
      </c>
      <c r="D43" s="12">
        <v>32</v>
      </c>
      <c r="E43" s="11">
        <v>32</v>
      </c>
      <c r="F43" s="1">
        <v>7.6184606481481476E-3</v>
      </c>
    </row>
    <row r="44" spans="1:12">
      <c r="A44">
        <v>8</v>
      </c>
      <c r="B44">
        <v>36</v>
      </c>
      <c r="C44" s="1">
        <v>9.0500000000000008E-3</v>
      </c>
      <c r="D44" s="12">
        <v>32</v>
      </c>
      <c r="E44" s="11">
        <v>32</v>
      </c>
      <c r="F44" s="1">
        <v>7.5165972222222223E-3</v>
      </c>
    </row>
    <row r="45" spans="1:12">
      <c r="A45">
        <v>8</v>
      </c>
      <c r="B45">
        <v>36</v>
      </c>
      <c r="C45" s="1">
        <v>9.2123842592592587E-3</v>
      </c>
      <c r="D45" s="12">
        <v>32</v>
      </c>
      <c r="E45" s="11">
        <v>32</v>
      </c>
      <c r="F45" s="1">
        <v>7.8586689814814821E-3</v>
      </c>
    </row>
    <row r="46" spans="1:12">
      <c r="A46">
        <v>8</v>
      </c>
      <c r="B46">
        <v>36</v>
      </c>
      <c r="C46" s="1">
        <v>9.2999999999999992E-3</v>
      </c>
      <c r="D46" s="12">
        <v>32</v>
      </c>
      <c r="E46" s="11">
        <v>32</v>
      </c>
      <c r="F46" s="1">
        <v>8.3166087962962959E-3</v>
      </c>
    </row>
    <row r="47" spans="1:12">
      <c r="A47">
        <v>8</v>
      </c>
      <c r="B47">
        <v>36</v>
      </c>
      <c r="C47" s="1">
        <v>9.3059027777777775E-3</v>
      </c>
      <c r="D47" s="12">
        <v>32</v>
      </c>
      <c r="E47" s="11">
        <v>32</v>
      </c>
      <c r="F47" s="1">
        <v>8.1867592592592582E-3</v>
      </c>
    </row>
    <row r="48" spans="1:12">
      <c r="A48">
        <v>8</v>
      </c>
      <c r="B48">
        <v>36</v>
      </c>
      <c r="C48" s="1">
        <v>9.3046296296296297E-3</v>
      </c>
      <c r="D48" s="12">
        <v>32</v>
      </c>
      <c r="E48" s="11">
        <v>32</v>
      </c>
      <c r="F48" s="1">
        <v>7.5963078703703705E-3</v>
      </c>
    </row>
    <row r="49" spans="1:11">
      <c r="A49">
        <v>8</v>
      </c>
      <c r="B49">
        <v>36</v>
      </c>
      <c r="C49" s="1">
        <v>9.3124999999999996E-3</v>
      </c>
      <c r="D49" s="12">
        <v>32</v>
      </c>
      <c r="E49" s="11">
        <v>32</v>
      </c>
      <c r="F49" s="1">
        <v>8.0641203703703708E-3</v>
      </c>
    </row>
    <row r="50" spans="1:11">
      <c r="A50">
        <v>8</v>
      </c>
      <c r="B50">
        <v>36</v>
      </c>
      <c r="C50" s="1">
        <v>9.3143518518518514E-3</v>
      </c>
      <c r="D50" s="12">
        <v>32</v>
      </c>
      <c r="E50" s="11">
        <v>32</v>
      </c>
      <c r="F50" s="1">
        <v>7.5830324074074073E-3</v>
      </c>
    </row>
    <row r="51" spans="1:11">
      <c r="A51">
        <v>8</v>
      </c>
      <c r="B51">
        <v>36</v>
      </c>
      <c r="C51" s="1">
        <v>9.3835648148148151E-3</v>
      </c>
      <c r="D51" s="12">
        <v>32</v>
      </c>
      <c r="E51" s="11">
        <v>32</v>
      </c>
      <c r="F51" s="1">
        <v>8.254560185185186E-3</v>
      </c>
    </row>
    <row r="52" spans="1:11">
      <c r="A52">
        <v>8</v>
      </c>
      <c r="B52">
        <v>36</v>
      </c>
      <c r="C52" s="1">
        <v>9.3822916666666673E-3</v>
      </c>
      <c r="D52" s="12">
        <v>32</v>
      </c>
      <c r="E52" s="11">
        <v>32</v>
      </c>
      <c r="F52" s="1">
        <v>7.7556365740740736E-3</v>
      </c>
      <c r="I52" s="6" t="s">
        <v>3</v>
      </c>
      <c r="J52" t="s">
        <v>15</v>
      </c>
    </row>
    <row r="53" spans="1:11">
      <c r="A53">
        <v>8</v>
      </c>
      <c r="B53">
        <v>36</v>
      </c>
      <c r="C53" s="1">
        <v>8.9487268518518518E-3</v>
      </c>
      <c r="D53" s="12">
        <v>32</v>
      </c>
      <c r="E53" s="11">
        <v>32</v>
      </c>
      <c r="F53" s="1">
        <v>7.5677314814814817E-3</v>
      </c>
    </row>
    <row r="54" spans="1:11">
      <c r="A54">
        <v>8</v>
      </c>
      <c r="B54">
        <v>36</v>
      </c>
      <c r="C54" s="1">
        <v>8.957986111111111E-3</v>
      </c>
      <c r="D54" s="12">
        <v>32</v>
      </c>
      <c r="E54" s="11">
        <v>32</v>
      </c>
      <c r="F54" s="1">
        <v>7.7821296296296293E-3</v>
      </c>
      <c r="J54" s="6" t="s">
        <v>9</v>
      </c>
    </row>
    <row r="55" spans="1:11">
      <c r="A55">
        <v>8</v>
      </c>
      <c r="B55">
        <v>36</v>
      </c>
      <c r="C55" s="1">
        <v>8.9666666666666662E-3</v>
      </c>
      <c r="D55" s="12">
        <v>32</v>
      </c>
      <c r="E55" s="11">
        <v>32</v>
      </c>
      <c r="F55" s="1">
        <v>7.6042361111111111E-3</v>
      </c>
      <c r="I55" s="6" t="s">
        <v>6</v>
      </c>
      <c r="J55" t="s">
        <v>10</v>
      </c>
      <c r="K55" t="s">
        <v>78</v>
      </c>
    </row>
    <row r="56" spans="1:11">
      <c r="A56">
        <v>8</v>
      </c>
      <c r="B56">
        <v>36</v>
      </c>
      <c r="C56" s="1">
        <v>8.9885416666666672E-3</v>
      </c>
      <c r="D56" s="12">
        <v>32</v>
      </c>
      <c r="E56" s="11">
        <v>32</v>
      </c>
      <c r="F56" s="1">
        <v>7.8545717592592591E-3</v>
      </c>
      <c r="I56" s="8">
        <v>1</v>
      </c>
      <c r="J56" s="1">
        <v>8.8734567901234563E-3</v>
      </c>
      <c r="K56" s="1">
        <v>9.3552126951999167E-5</v>
      </c>
    </row>
    <row r="57" spans="1:11">
      <c r="A57">
        <v>8</v>
      </c>
      <c r="B57">
        <v>36</v>
      </c>
      <c r="C57" s="1">
        <v>8.9934027777777772E-3</v>
      </c>
      <c r="D57" s="12">
        <v>32</v>
      </c>
      <c r="E57" s="11">
        <v>32</v>
      </c>
      <c r="F57" s="1">
        <v>7.5471643518518518E-3</v>
      </c>
      <c r="I57" s="8">
        <v>2</v>
      </c>
      <c r="J57" s="1">
        <v>9.4259259259259244E-3</v>
      </c>
      <c r="K57" s="1">
        <v>1.2372078256218349E-3</v>
      </c>
    </row>
    <row r="58" spans="1:11">
      <c r="A58">
        <v>8</v>
      </c>
      <c r="B58">
        <v>36</v>
      </c>
      <c r="C58" s="1">
        <v>9.0060185185185191E-3</v>
      </c>
      <c r="D58" s="12">
        <v>32</v>
      </c>
      <c r="E58" s="11">
        <v>32</v>
      </c>
      <c r="F58" s="1">
        <v>7.8536921296296306E-3</v>
      </c>
      <c r="I58" s="8">
        <v>4</v>
      </c>
      <c r="J58" s="1">
        <v>8.8854166666666647E-3</v>
      </c>
      <c r="K58" s="1">
        <v>1.8079671628868025E-4</v>
      </c>
    </row>
    <row r="59" spans="1:11">
      <c r="A59">
        <v>8</v>
      </c>
      <c r="B59">
        <v>36</v>
      </c>
      <c r="C59" s="1">
        <v>9.023263888888888E-3</v>
      </c>
      <c r="D59" s="12">
        <v>32</v>
      </c>
      <c r="E59" s="11">
        <v>32</v>
      </c>
      <c r="F59" s="1">
        <v>8.4677893518518513E-3</v>
      </c>
      <c r="I59" s="8">
        <v>8</v>
      </c>
      <c r="J59" s="1">
        <v>8.9869791666666674E-3</v>
      </c>
      <c r="K59" s="1">
        <v>1.8934859205769558E-4</v>
      </c>
    </row>
    <row r="60" spans="1:11">
      <c r="A60">
        <v>8</v>
      </c>
      <c r="B60">
        <v>36</v>
      </c>
      <c r="C60" s="1">
        <v>9.0651620370370365E-3</v>
      </c>
      <c r="D60" s="12">
        <v>32</v>
      </c>
      <c r="E60" s="11">
        <v>32</v>
      </c>
      <c r="F60" s="1">
        <v>8.5136689814814814E-3</v>
      </c>
      <c r="I60" s="8">
        <v>16</v>
      </c>
      <c r="J60" s="1">
        <v>9.9455656828703731E-3</v>
      </c>
      <c r="K60" s="1">
        <v>8.1840719602391243E-4</v>
      </c>
    </row>
    <row r="61" spans="1:11">
      <c r="A61">
        <v>8</v>
      </c>
      <c r="B61">
        <v>36</v>
      </c>
      <c r="C61" s="1">
        <v>8.7846064814814818E-3</v>
      </c>
      <c r="D61" s="12">
        <v>32</v>
      </c>
      <c r="E61" s="11">
        <v>32</v>
      </c>
      <c r="F61" s="1">
        <v>7.752233796296297E-3</v>
      </c>
      <c r="I61" s="8">
        <v>32</v>
      </c>
      <c r="J61" s="1">
        <v>1.2351925338036451E-2</v>
      </c>
      <c r="K61" s="1">
        <v>1.6551824745474543E-3</v>
      </c>
    </row>
    <row r="62" spans="1:11">
      <c r="A62">
        <v>8</v>
      </c>
      <c r="B62">
        <v>36</v>
      </c>
      <c r="C62" s="1">
        <v>8.7991898148148135E-3</v>
      </c>
      <c r="D62" s="12">
        <v>32</v>
      </c>
      <c r="E62" s="11">
        <v>32</v>
      </c>
      <c r="F62" s="1">
        <v>7.4557523148148152E-3</v>
      </c>
      <c r="I62" s="8">
        <v>64</v>
      </c>
      <c r="J62" s="1">
        <v>1.5485062210648156E-2</v>
      </c>
      <c r="K62" s="1">
        <v>1.6608910859518824E-3</v>
      </c>
    </row>
    <row r="63" spans="1:11">
      <c r="A63">
        <v>8</v>
      </c>
      <c r="B63">
        <v>36</v>
      </c>
      <c r="C63" s="1">
        <v>8.8159722222222233E-3</v>
      </c>
      <c r="D63" s="12">
        <v>32</v>
      </c>
      <c r="E63" s="11">
        <v>32</v>
      </c>
      <c r="F63" s="1">
        <v>7.6898148148148151E-3</v>
      </c>
      <c r="I63" s="8">
        <v>128</v>
      </c>
      <c r="J63" s="1">
        <v>2.1949869791666646E-2</v>
      </c>
      <c r="K63" s="1">
        <v>2.6546833783614335E-3</v>
      </c>
    </row>
    <row r="64" spans="1:11">
      <c r="A64">
        <v>8</v>
      </c>
      <c r="B64">
        <v>36</v>
      </c>
      <c r="C64" s="1">
        <v>8.8209490740740731E-3</v>
      </c>
      <c r="D64" s="12">
        <v>32</v>
      </c>
      <c r="E64" s="11">
        <v>32</v>
      </c>
      <c r="F64" s="1">
        <v>7.7461574074074065E-3</v>
      </c>
      <c r="I64" s="8">
        <v>256</v>
      </c>
      <c r="J64" s="1">
        <v>3.4853167876120181E-2</v>
      </c>
      <c r="K64" s="1">
        <v>6.1455560444415771E-3</v>
      </c>
    </row>
    <row r="65" spans="1:11">
      <c r="A65">
        <v>8</v>
      </c>
      <c r="B65">
        <v>36</v>
      </c>
      <c r="C65" s="1">
        <v>8.8337962962962962E-3</v>
      </c>
      <c r="D65" s="12">
        <v>32</v>
      </c>
      <c r="E65" s="11">
        <v>32</v>
      </c>
      <c r="F65" s="1">
        <v>7.7038194444444446E-3</v>
      </c>
      <c r="I65" s="8" t="s">
        <v>8</v>
      </c>
      <c r="J65" s="1">
        <v>2.52234220196089E-2</v>
      </c>
      <c r="K65" s="1">
        <v>1.0097693856717908E-2</v>
      </c>
    </row>
    <row r="66" spans="1:11">
      <c r="A66">
        <v>8</v>
      </c>
      <c r="B66">
        <v>36</v>
      </c>
      <c r="C66" s="1">
        <v>8.9215277777777765E-3</v>
      </c>
      <c r="D66" s="12">
        <v>32</v>
      </c>
      <c r="E66" s="11">
        <v>32</v>
      </c>
      <c r="F66" s="1">
        <v>7.8009953703703713E-3</v>
      </c>
    </row>
    <row r="67" spans="1:11">
      <c r="A67">
        <v>8</v>
      </c>
      <c r="B67">
        <v>36</v>
      </c>
      <c r="C67" s="1">
        <v>9.0020833333333324E-3</v>
      </c>
      <c r="D67" s="12">
        <v>32</v>
      </c>
      <c r="E67" s="11">
        <v>32</v>
      </c>
      <c r="F67" s="1">
        <v>7.7266898148148147E-3</v>
      </c>
    </row>
    <row r="68" spans="1:11">
      <c r="A68">
        <v>8</v>
      </c>
      <c r="B68">
        <v>36</v>
      </c>
      <c r="C68" s="1">
        <v>9.0056712962962963E-3</v>
      </c>
      <c r="D68" s="12">
        <v>64</v>
      </c>
      <c r="E68" s="11">
        <v>64</v>
      </c>
      <c r="F68" s="1">
        <v>8.5454976851851838E-3</v>
      </c>
    </row>
    <row r="69" spans="1:11">
      <c r="A69">
        <v>8</v>
      </c>
      <c r="B69">
        <v>36</v>
      </c>
      <c r="C69" s="1">
        <v>8.7392361111111108E-3</v>
      </c>
      <c r="D69" s="12">
        <v>64</v>
      </c>
      <c r="E69" s="11">
        <v>64</v>
      </c>
      <c r="F69" s="1">
        <v>8.1439236111111105E-3</v>
      </c>
    </row>
    <row r="70" spans="1:11">
      <c r="A70">
        <v>8</v>
      </c>
      <c r="B70">
        <v>36</v>
      </c>
      <c r="C70" s="1">
        <v>8.7489583333333325E-3</v>
      </c>
      <c r="D70" s="12">
        <v>64</v>
      </c>
      <c r="E70" s="11">
        <v>64</v>
      </c>
      <c r="F70" s="1">
        <v>8.2887615740740734E-3</v>
      </c>
    </row>
    <row r="71" spans="1:11">
      <c r="A71">
        <v>8</v>
      </c>
      <c r="B71">
        <v>36</v>
      </c>
      <c r="C71" s="1">
        <v>8.7700231481481466E-3</v>
      </c>
      <c r="D71" s="12">
        <v>64</v>
      </c>
      <c r="E71" s="11">
        <v>64</v>
      </c>
      <c r="F71" s="1">
        <v>8.0640277777777776E-3</v>
      </c>
    </row>
    <row r="72" spans="1:11">
      <c r="A72">
        <v>8</v>
      </c>
      <c r="B72">
        <v>36</v>
      </c>
      <c r="C72" s="1">
        <v>8.8894675925925929E-3</v>
      </c>
      <c r="D72" s="12">
        <v>64</v>
      </c>
      <c r="E72" s="11">
        <v>64</v>
      </c>
      <c r="F72" s="1">
        <v>8.4591087962962962E-3</v>
      </c>
    </row>
    <row r="73" spans="1:11">
      <c r="A73">
        <v>8</v>
      </c>
      <c r="B73">
        <v>36</v>
      </c>
      <c r="C73" s="1">
        <v>8.8937500000000006E-3</v>
      </c>
      <c r="D73" s="12">
        <v>64</v>
      </c>
      <c r="E73" s="11">
        <v>64</v>
      </c>
      <c r="F73" s="1">
        <v>8.132569444444444E-3</v>
      </c>
    </row>
    <row r="74" spans="1:11">
      <c r="A74">
        <v>8</v>
      </c>
      <c r="B74">
        <v>36</v>
      </c>
      <c r="C74" s="1">
        <v>8.9069444444444448E-3</v>
      </c>
      <c r="D74" s="12">
        <v>64</v>
      </c>
      <c r="E74" s="11">
        <v>64</v>
      </c>
      <c r="F74" s="1">
        <v>8.387777777777777E-3</v>
      </c>
    </row>
    <row r="75" spans="1:11">
      <c r="A75">
        <v>8</v>
      </c>
      <c r="B75">
        <v>36</v>
      </c>
      <c r="C75" s="1">
        <v>8.9577546296296297E-3</v>
      </c>
      <c r="D75" s="12">
        <v>64</v>
      </c>
      <c r="E75" s="11">
        <v>64</v>
      </c>
      <c r="F75" s="1">
        <v>8.5957870370370372E-3</v>
      </c>
    </row>
    <row r="76" spans="1:11">
      <c r="A76">
        <v>8</v>
      </c>
      <c r="B76">
        <v>36</v>
      </c>
      <c r="C76" s="1">
        <v>8.9616898148148147E-3</v>
      </c>
      <c r="D76" s="12">
        <v>64</v>
      </c>
      <c r="E76" s="11">
        <v>64</v>
      </c>
      <c r="F76" s="1">
        <v>9.2223958333333342E-3</v>
      </c>
    </row>
    <row r="77" spans="1:11">
      <c r="A77">
        <v>16</v>
      </c>
      <c r="B77">
        <v>72</v>
      </c>
      <c r="C77" s="1">
        <v>8.8550925925925932E-3</v>
      </c>
      <c r="D77" s="12">
        <v>64</v>
      </c>
      <c r="E77" s="11">
        <v>64</v>
      </c>
      <c r="F77" s="1">
        <v>8.1317939814814829E-3</v>
      </c>
    </row>
    <row r="78" spans="1:11">
      <c r="A78">
        <v>16</v>
      </c>
      <c r="B78">
        <v>72</v>
      </c>
      <c r="C78" s="1">
        <v>9.3141203703703702E-3</v>
      </c>
      <c r="D78" s="12">
        <v>64</v>
      </c>
      <c r="E78" s="11">
        <v>64</v>
      </c>
      <c r="F78" s="1">
        <v>8.3439120370370368E-3</v>
      </c>
    </row>
    <row r="79" spans="1:11">
      <c r="A79">
        <v>16</v>
      </c>
      <c r="B79">
        <v>72</v>
      </c>
      <c r="C79" s="1">
        <v>9.3437499999999996E-3</v>
      </c>
      <c r="D79" s="12">
        <v>64</v>
      </c>
      <c r="E79" s="11">
        <v>64</v>
      </c>
      <c r="F79" s="1">
        <v>8.2984259259259261E-3</v>
      </c>
    </row>
    <row r="80" spans="1:11">
      <c r="A80">
        <v>16</v>
      </c>
      <c r="B80">
        <v>72</v>
      </c>
      <c r="C80" s="1">
        <v>9.4502314814814813E-3</v>
      </c>
      <c r="D80" s="12">
        <v>64</v>
      </c>
      <c r="E80" s="11">
        <v>64</v>
      </c>
      <c r="F80" s="1">
        <v>8.276782407407408E-3</v>
      </c>
    </row>
    <row r="81" spans="1:6">
      <c r="A81">
        <v>16</v>
      </c>
      <c r="B81">
        <v>72</v>
      </c>
      <c r="C81" s="1">
        <v>9.4582175925925927E-3</v>
      </c>
      <c r="D81" s="12">
        <v>64</v>
      </c>
      <c r="E81" s="11">
        <v>64</v>
      </c>
      <c r="F81" s="1">
        <v>8.567175925925926E-3</v>
      </c>
    </row>
    <row r="82" spans="1:6">
      <c r="A82">
        <v>16</v>
      </c>
      <c r="B82">
        <v>72</v>
      </c>
      <c r="C82" s="1">
        <v>9.4802083333333335E-3</v>
      </c>
      <c r="D82" s="12">
        <v>64</v>
      </c>
      <c r="E82" s="11">
        <v>64</v>
      </c>
      <c r="F82" s="1">
        <v>8.3893981481481476E-3</v>
      </c>
    </row>
    <row r="83" spans="1:6">
      <c r="A83">
        <v>16</v>
      </c>
      <c r="B83">
        <v>72</v>
      </c>
      <c r="C83" s="1">
        <v>9.5400462962962947E-3</v>
      </c>
      <c r="D83" s="12">
        <v>64</v>
      </c>
      <c r="E83" s="11">
        <v>64</v>
      </c>
      <c r="F83" s="1">
        <v>8.3660532407407399E-3</v>
      </c>
    </row>
    <row r="84" spans="1:6">
      <c r="A84">
        <v>16</v>
      </c>
      <c r="B84">
        <v>72</v>
      </c>
      <c r="C84" s="1">
        <v>9.5427083333333336E-3</v>
      </c>
      <c r="D84" s="12">
        <v>64</v>
      </c>
      <c r="E84" s="11">
        <v>64</v>
      </c>
      <c r="F84" s="1">
        <v>8.2917939814814816E-3</v>
      </c>
    </row>
    <row r="85" spans="1:6">
      <c r="A85">
        <v>16</v>
      </c>
      <c r="B85">
        <v>72</v>
      </c>
      <c r="C85" s="1">
        <v>9.5579861111111126E-3</v>
      </c>
      <c r="D85" s="12">
        <v>64</v>
      </c>
      <c r="E85" s="11">
        <v>64</v>
      </c>
      <c r="F85" s="1">
        <v>8.3416550925925915E-3</v>
      </c>
    </row>
    <row r="86" spans="1:6">
      <c r="A86">
        <v>16</v>
      </c>
      <c r="B86">
        <v>72</v>
      </c>
      <c r="C86" s="1">
        <v>9.5730324074074068E-3</v>
      </c>
      <c r="D86" s="12">
        <v>64</v>
      </c>
      <c r="E86" s="11">
        <v>64</v>
      </c>
      <c r="F86" s="1">
        <v>9.3123379629629615E-3</v>
      </c>
    </row>
    <row r="87" spans="1:6">
      <c r="A87">
        <v>16</v>
      </c>
      <c r="B87">
        <v>72</v>
      </c>
      <c r="C87" s="1">
        <v>9.6027777777777778E-3</v>
      </c>
      <c r="D87" s="12">
        <v>64</v>
      </c>
      <c r="E87" s="11">
        <v>64</v>
      </c>
      <c r="F87" s="1">
        <v>8.3154398148148154E-3</v>
      </c>
    </row>
    <row r="88" spans="1:6">
      <c r="A88">
        <v>16</v>
      </c>
      <c r="B88">
        <v>72</v>
      </c>
      <c r="C88" s="1">
        <v>9.6179398148148135E-3</v>
      </c>
      <c r="D88" s="12">
        <v>64</v>
      </c>
      <c r="E88" s="11">
        <v>64</v>
      </c>
      <c r="F88" s="1">
        <v>8.285231481481482E-3</v>
      </c>
    </row>
    <row r="89" spans="1:6">
      <c r="A89">
        <v>16</v>
      </c>
      <c r="B89">
        <v>72</v>
      </c>
      <c r="C89" s="1">
        <v>9.6788194444444448E-3</v>
      </c>
      <c r="D89" s="12">
        <v>64</v>
      </c>
      <c r="E89" s="11">
        <v>64</v>
      </c>
      <c r="F89" s="1">
        <v>8.3591666666666658E-3</v>
      </c>
    </row>
    <row r="90" spans="1:6">
      <c r="A90">
        <v>16</v>
      </c>
      <c r="B90">
        <v>72</v>
      </c>
      <c r="C90" s="1">
        <v>9.7504629629629625E-3</v>
      </c>
      <c r="D90" s="12">
        <v>64</v>
      </c>
      <c r="E90" s="11">
        <v>64</v>
      </c>
      <c r="F90" s="1">
        <v>8.1997337962962952E-3</v>
      </c>
    </row>
    <row r="91" spans="1:6">
      <c r="A91">
        <v>16</v>
      </c>
      <c r="B91">
        <v>72</v>
      </c>
      <c r="C91" s="1">
        <v>9.7534722222222224E-3</v>
      </c>
      <c r="D91" s="12">
        <v>64</v>
      </c>
      <c r="E91" s="11">
        <v>64</v>
      </c>
      <c r="F91" s="1">
        <v>8.3856365740740731E-3</v>
      </c>
    </row>
    <row r="92" spans="1:6">
      <c r="A92">
        <v>16</v>
      </c>
      <c r="B92">
        <v>72</v>
      </c>
      <c r="C92" s="1">
        <v>9.791203703703703E-3</v>
      </c>
      <c r="D92" s="12">
        <v>64</v>
      </c>
      <c r="E92" s="11">
        <v>64</v>
      </c>
      <c r="F92" s="1">
        <v>8.3782986111111107E-3</v>
      </c>
    </row>
    <row r="93" spans="1:6">
      <c r="A93">
        <v>16</v>
      </c>
      <c r="B93">
        <v>72</v>
      </c>
      <c r="C93" s="1">
        <v>8.8746527777777782E-3</v>
      </c>
      <c r="D93" s="12">
        <v>64</v>
      </c>
      <c r="E93" s="11">
        <v>64</v>
      </c>
      <c r="F93" s="1">
        <v>8.4971296296296305E-3</v>
      </c>
    </row>
    <row r="94" spans="1:6">
      <c r="A94">
        <v>16</v>
      </c>
      <c r="B94">
        <v>72</v>
      </c>
      <c r="C94" s="1">
        <v>9.1418981481481473E-3</v>
      </c>
      <c r="D94" s="12">
        <v>64</v>
      </c>
      <c r="E94" s="11">
        <v>64</v>
      </c>
      <c r="F94" s="1">
        <v>8.3349074074074072E-3</v>
      </c>
    </row>
    <row r="95" spans="1:6">
      <c r="A95">
        <v>16</v>
      </c>
      <c r="B95">
        <v>72</v>
      </c>
      <c r="C95" s="1">
        <v>9.1513888888888895E-3</v>
      </c>
      <c r="D95" s="12">
        <v>64</v>
      </c>
      <c r="E95" s="11">
        <v>64</v>
      </c>
      <c r="F95" s="1">
        <v>8.3920370370370364E-3</v>
      </c>
    </row>
    <row r="96" spans="1:6">
      <c r="A96">
        <v>16</v>
      </c>
      <c r="B96">
        <v>72</v>
      </c>
      <c r="C96" s="1">
        <v>9.2479166666666664E-3</v>
      </c>
      <c r="D96" s="12">
        <v>64</v>
      </c>
      <c r="E96" s="11">
        <v>64</v>
      </c>
      <c r="F96" s="1">
        <v>8.1541435185185189E-3</v>
      </c>
    </row>
    <row r="97" spans="1:6">
      <c r="A97">
        <v>16</v>
      </c>
      <c r="B97">
        <v>72</v>
      </c>
      <c r="C97" s="1">
        <v>9.5277777777777791E-3</v>
      </c>
      <c r="D97" s="12">
        <v>64</v>
      </c>
      <c r="E97" s="11">
        <v>64</v>
      </c>
      <c r="F97" s="1">
        <v>8.264016203703704E-3</v>
      </c>
    </row>
    <row r="98" spans="1:6">
      <c r="A98">
        <v>16</v>
      </c>
      <c r="B98">
        <v>72</v>
      </c>
      <c r="C98" s="1">
        <v>9.5621527777777788E-3</v>
      </c>
      <c r="D98" s="12">
        <v>64</v>
      </c>
      <c r="E98" s="11">
        <v>64</v>
      </c>
      <c r="F98" s="1">
        <v>8.4112384259259262E-3</v>
      </c>
    </row>
    <row r="99" spans="1:6">
      <c r="A99">
        <v>16</v>
      </c>
      <c r="B99">
        <v>72</v>
      </c>
      <c r="C99" s="1">
        <v>9.5777777777777771E-3</v>
      </c>
      <c r="D99" s="12">
        <v>64</v>
      </c>
      <c r="E99" s="11">
        <v>64</v>
      </c>
      <c r="F99" s="1">
        <v>8.4188194444444458E-3</v>
      </c>
    </row>
    <row r="100" spans="1:6">
      <c r="A100">
        <v>16</v>
      </c>
      <c r="B100">
        <v>72</v>
      </c>
      <c r="C100" s="1">
        <v>9.5944444444444454E-3</v>
      </c>
      <c r="D100" s="12">
        <v>64</v>
      </c>
      <c r="E100" s="11">
        <v>64</v>
      </c>
      <c r="F100" s="1">
        <v>9.3212847222222239E-3</v>
      </c>
    </row>
    <row r="101" spans="1:6">
      <c r="A101">
        <v>16</v>
      </c>
      <c r="B101">
        <v>72</v>
      </c>
      <c r="C101" s="1">
        <v>9.7012731481481481E-3</v>
      </c>
      <c r="D101" s="12">
        <v>64</v>
      </c>
      <c r="E101" s="11">
        <v>64</v>
      </c>
      <c r="F101" s="1">
        <v>8.2286342592592602E-3</v>
      </c>
    </row>
    <row r="102" spans="1:6">
      <c r="A102">
        <v>16</v>
      </c>
      <c r="B102">
        <v>72</v>
      </c>
      <c r="C102" s="1">
        <v>9.7255787037037033E-3</v>
      </c>
      <c r="D102" s="12">
        <v>64</v>
      </c>
      <c r="E102" s="11">
        <v>64</v>
      </c>
      <c r="F102" s="1">
        <v>8.3003009259259262E-3</v>
      </c>
    </row>
    <row r="103" spans="1:6">
      <c r="A103">
        <v>16</v>
      </c>
      <c r="B103">
        <v>72</v>
      </c>
      <c r="C103" s="1">
        <v>9.7425925925925926E-3</v>
      </c>
      <c r="D103" s="12">
        <v>64</v>
      </c>
      <c r="E103" s="11">
        <v>64</v>
      </c>
      <c r="F103" s="1">
        <v>8.306296296296296E-3</v>
      </c>
    </row>
    <row r="104" spans="1:6">
      <c r="A104">
        <v>16</v>
      </c>
      <c r="B104">
        <v>72</v>
      </c>
      <c r="C104" s="1">
        <v>9.7541666666666662E-3</v>
      </c>
      <c r="D104" s="12">
        <v>64</v>
      </c>
      <c r="E104" s="11">
        <v>64</v>
      </c>
      <c r="F104" s="1">
        <v>8.237916666666666E-3</v>
      </c>
    </row>
    <row r="105" spans="1:6">
      <c r="A105">
        <v>16</v>
      </c>
      <c r="B105">
        <v>72</v>
      </c>
      <c r="C105" s="1">
        <v>9.7658564814814813E-3</v>
      </c>
      <c r="D105" s="12">
        <v>64</v>
      </c>
      <c r="E105" s="11">
        <v>64</v>
      </c>
      <c r="F105" s="1">
        <v>8.2079166666666672E-3</v>
      </c>
    </row>
    <row r="106" spans="1:6">
      <c r="A106">
        <v>16</v>
      </c>
      <c r="B106">
        <v>72</v>
      </c>
      <c r="C106" s="1">
        <v>9.7697916666666679E-3</v>
      </c>
      <c r="D106" s="12">
        <v>64</v>
      </c>
      <c r="E106" s="11">
        <v>64</v>
      </c>
      <c r="F106" s="1">
        <v>8.3580671296296285E-3</v>
      </c>
    </row>
    <row r="107" spans="1:6">
      <c r="A107">
        <v>16</v>
      </c>
      <c r="B107">
        <v>72</v>
      </c>
      <c r="C107" s="1">
        <v>9.9422453703703704E-3</v>
      </c>
      <c r="D107" s="12">
        <v>64</v>
      </c>
      <c r="E107" s="11">
        <v>64</v>
      </c>
      <c r="F107" s="1">
        <v>8.3935532407407396E-3</v>
      </c>
    </row>
    <row r="108" spans="1:6">
      <c r="A108">
        <v>16</v>
      </c>
      <c r="B108">
        <v>72</v>
      </c>
      <c r="C108" s="1">
        <v>9.9668981481481483E-3</v>
      </c>
      <c r="D108" s="12">
        <v>64</v>
      </c>
      <c r="E108" s="11">
        <v>64</v>
      </c>
      <c r="F108" s="1">
        <v>8.8879050925925931E-3</v>
      </c>
    </row>
    <row r="109" spans="1:6">
      <c r="A109">
        <v>16</v>
      </c>
      <c r="B109">
        <v>72</v>
      </c>
      <c r="C109" s="1">
        <v>1.0005555555555556E-2</v>
      </c>
      <c r="D109" s="12">
        <v>64</v>
      </c>
      <c r="E109" s="11">
        <v>64</v>
      </c>
      <c r="F109" s="1">
        <v>8.4011226851851851E-3</v>
      </c>
    </row>
    <row r="110" spans="1:6">
      <c r="A110">
        <v>16</v>
      </c>
      <c r="B110">
        <v>72</v>
      </c>
      <c r="C110" s="1">
        <v>1.1004282407407409E-2</v>
      </c>
      <c r="D110" s="12">
        <v>64</v>
      </c>
      <c r="E110" s="11">
        <v>64</v>
      </c>
      <c r="F110" s="1">
        <v>8.3387962962962973E-3</v>
      </c>
    </row>
    <row r="111" spans="1:6">
      <c r="A111">
        <v>16</v>
      </c>
      <c r="B111">
        <v>72</v>
      </c>
      <c r="C111" s="1">
        <v>1.1004398148148147E-2</v>
      </c>
      <c r="D111" s="12">
        <v>64</v>
      </c>
      <c r="E111" s="11">
        <v>64</v>
      </c>
      <c r="F111" s="1">
        <v>8.2785069444444442E-3</v>
      </c>
    </row>
    <row r="112" spans="1:6">
      <c r="A112">
        <v>16</v>
      </c>
      <c r="B112">
        <v>72</v>
      </c>
      <c r="C112" s="1">
        <v>1.1110185185185186E-2</v>
      </c>
      <c r="D112" s="12">
        <v>64</v>
      </c>
      <c r="E112" s="11">
        <v>64</v>
      </c>
      <c r="F112" s="1">
        <v>9.3554166666666664E-3</v>
      </c>
    </row>
    <row r="113" spans="1:6">
      <c r="A113">
        <v>16</v>
      </c>
      <c r="B113">
        <v>72</v>
      </c>
      <c r="C113" s="1">
        <v>1.1110185185185186E-2</v>
      </c>
      <c r="D113" s="12">
        <v>64</v>
      </c>
      <c r="E113" s="11">
        <v>64</v>
      </c>
      <c r="F113" s="1">
        <v>8.3111226851851853E-3</v>
      </c>
    </row>
    <row r="114" spans="1:6">
      <c r="A114">
        <v>16</v>
      </c>
      <c r="B114">
        <v>72</v>
      </c>
      <c r="C114" s="1">
        <v>1.1110763888888889E-2</v>
      </c>
      <c r="D114" s="12">
        <v>64</v>
      </c>
      <c r="E114" s="11">
        <v>64</v>
      </c>
      <c r="F114" s="1">
        <v>8.4343171296296284E-3</v>
      </c>
    </row>
    <row r="115" spans="1:6">
      <c r="A115">
        <v>16</v>
      </c>
      <c r="B115">
        <v>72</v>
      </c>
      <c r="C115" s="1">
        <v>1.1118055555555556E-2</v>
      </c>
      <c r="D115" s="12">
        <v>64</v>
      </c>
      <c r="E115" s="11">
        <v>64</v>
      </c>
      <c r="F115" s="1">
        <v>8.5324305555555553E-3</v>
      </c>
    </row>
    <row r="116" spans="1:6">
      <c r="A116">
        <v>16</v>
      </c>
      <c r="B116">
        <v>72</v>
      </c>
      <c r="C116" s="1">
        <v>1.1121874999999998E-2</v>
      </c>
      <c r="D116" s="12">
        <v>64</v>
      </c>
      <c r="E116" s="11">
        <v>64</v>
      </c>
      <c r="F116" s="1">
        <v>8.3114351851851839E-3</v>
      </c>
    </row>
    <row r="117" spans="1:6">
      <c r="A117">
        <v>16</v>
      </c>
      <c r="B117">
        <v>72</v>
      </c>
      <c r="C117" s="1">
        <v>1.132025462962963E-2</v>
      </c>
      <c r="D117" s="12">
        <v>64</v>
      </c>
      <c r="E117" s="11">
        <v>64</v>
      </c>
      <c r="F117" s="1">
        <v>8.2979050925925928E-3</v>
      </c>
    </row>
    <row r="118" spans="1:6">
      <c r="A118">
        <v>16</v>
      </c>
      <c r="B118">
        <v>72</v>
      </c>
      <c r="C118" s="1">
        <v>1.133287037037037E-2</v>
      </c>
      <c r="D118" s="12">
        <v>64</v>
      </c>
      <c r="E118" s="11">
        <v>64</v>
      </c>
      <c r="F118" s="1">
        <v>8.4320833333333348E-3</v>
      </c>
    </row>
    <row r="119" spans="1:6">
      <c r="A119">
        <v>16</v>
      </c>
      <c r="B119">
        <v>72</v>
      </c>
      <c r="C119" s="1">
        <v>1.1333796296296298E-2</v>
      </c>
      <c r="D119" s="12">
        <v>64</v>
      </c>
      <c r="E119" s="11">
        <v>64</v>
      </c>
      <c r="F119" s="1">
        <v>8.3234953703703717E-3</v>
      </c>
    </row>
    <row r="120" spans="1:6">
      <c r="A120">
        <v>16</v>
      </c>
      <c r="B120">
        <v>72</v>
      </c>
      <c r="C120" s="1">
        <v>1.1336226851851851E-2</v>
      </c>
      <c r="D120" s="12">
        <v>64</v>
      </c>
      <c r="E120" s="11">
        <v>64</v>
      </c>
      <c r="F120" s="1">
        <v>8.2723842592592588E-3</v>
      </c>
    </row>
    <row r="121" spans="1:6">
      <c r="A121">
        <v>16</v>
      </c>
      <c r="B121">
        <v>72</v>
      </c>
      <c r="C121" s="1">
        <v>1.1468981481481483E-2</v>
      </c>
      <c r="D121" s="12">
        <v>64</v>
      </c>
      <c r="E121" s="11">
        <v>64</v>
      </c>
      <c r="F121" s="1">
        <v>8.1787500000000003E-3</v>
      </c>
    </row>
    <row r="122" spans="1:6">
      <c r="A122">
        <v>16</v>
      </c>
      <c r="B122">
        <v>72</v>
      </c>
      <c r="C122" s="1">
        <v>1.1790162037037038E-2</v>
      </c>
      <c r="D122" s="12">
        <v>64</v>
      </c>
      <c r="E122" s="11">
        <v>64</v>
      </c>
      <c r="F122" s="1">
        <v>9.1102893518518521E-3</v>
      </c>
    </row>
    <row r="123" spans="1:6">
      <c r="A123">
        <v>16</v>
      </c>
      <c r="B123">
        <v>72</v>
      </c>
      <c r="C123" s="1">
        <v>1.1834606481481482E-2</v>
      </c>
      <c r="D123" s="12">
        <v>64</v>
      </c>
      <c r="E123" s="11">
        <v>64</v>
      </c>
      <c r="F123" s="1">
        <v>8.5251736111111101E-3</v>
      </c>
    </row>
    <row r="124" spans="1:6">
      <c r="A124">
        <v>16</v>
      </c>
      <c r="B124">
        <v>72</v>
      </c>
      <c r="C124" s="1">
        <v>1.1837268518518518E-2</v>
      </c>
      <c r="D124" s="12">
        <v>64</v>
      </c>
      <c r="E124" s="11">
        <v>64</v>
      </c>
      <c r="F124" s="1">
        <v>8.3987615740740741E-3</v>
      </c>
    </row>
    <row r="125" spans="1:6">
      <c r="A125">
        <v>16</v>
      </c>
      <c r="B125">
        <v>72</v>
      </c>
      <c r="C125" s="1">
        <v>8.7271990740740747E-3</v>
      </c>
      <c r="D125" s="12">
        <v>64</v>
      </c>
      <c r="E125" s="11">
        <v>64</v>
      </c>
      <c r="F125" s="1">
        <v>8.3270833333333339E-3</v>
      </c>
    </row>
    <row r="126" spans="1:6">
      <c r="A126">
        <v>16</v>
      </c>
      <c r="B126">
        <v>72</v>
      </c>
      <c r="C126" s="1">
        <v>9.0880787037037041E-3</v>
      </c>
      <c r="D126" s="12">
        <v>64</v>
      </c>
      <c r="E126" s="11">
        <v>64</v>
      </c>
      <c r="F126" s="1">
        <v>9.2796064814814807E-3</v>
      </c>
    </row>
    <row r="127" spans="1:6">
      <c r="A127">
        <v>16</v>
      </c>
      <c r="B127">
        <v>72</v>
      </c>
      <c r="C127" s="1">
        <v>9.0936342592592596E-3</v>
      </c>
      <c r="D127" s="12">
        <v>64</v>
      </c>
      <c r="E127" s="11">
        <v>64</v>
      </c>
      <c r="F127" s="1">
        <v>8.3779513888888896E-3</v>
      </c>
    </row>
    <row r="128" spans="1:6">
      <c r="A128">
        <v>16</v>
      </c>
      <c r="B128">
        <v>72</v>
      </c>
      <c r="C128" s="1">
        <v>9.2443287037037043E-3</v>
      </c>
      <c r="D128" s="12">
        <v>64</v>
      </c>
      <c r="E128" s="11">
        <v>64</v>
      </c>
      <c r="F128" s="1">
        <v>9.1751851851851855E-3</v>
      </c>
    </row>
    <row r="129" spans="1:6">
      <c r="A129">
        <v>16</v>
      </c>
      <c r="B129">
        <v>72</v>
      </c>
      <c r="C129" s="1">
        <v>9.4100694444444449E-3</v>
      </c>
      <c r="D129" s="12">
        <v>64</v>
      </c>
      <c r="E129" s="11">
        <v>64</v>
      </c>
      <c r="F129" s="1">
        <v>8.3327199074074085E-3</v>
      </c>
    </row>
    <row r="130" spans="1:6">
      <c r="A130">
        <v>16</v>
      </c>
      <c r="B130">
        <v>72</v>
      </c>
      <c r="C130" s="1">
        <v>9.4253472222222221E-3</v>
      </c>
      <c r="D130" s="12">
        <v>64</v>
      </c>
      <c r="E130" s="11">
        <v>64</v>
      </c>
      <c r="F130" s="1">
        <v>8.2026041666666671E-3</v>
      </c>
    </row>
    <row r="131" spans="1:6">
      <c r="A131">
        <v>16</v>
      </c>
      <c r="B131">
        <v>72</v>
      </c>
      <c r="C131" s="1">
        <v>9.4814814814814814E-3</v>
      </c>
      <c r="D131" s="12">
        <v>64</v>
      </c>
      <c r="E131" s="11">
        <v>64</v>
      </c>
      <c r="F131" s="1">
        <v>8.3491898148148145E-3</v>
      </c>
    </row>
    <row r="132" spans="1:6">
      <c r="A132">
        <v>16</v>
      </c>
      <c r="B132">
        <v>72</v>
      </c>
      <c r="C132" s="1">
        <v>9.4917824074074071E-3</v>
      </c>
      <c r="D132" s="3">
        <v>128</v>
      </c>
      <c r="E132" s="10">
        <v>128</v>
      </c>
      <c r="F132" s="1">
        <v>1.3353125E-2</v>
      </c>
    </row>
    <row r="133" spans="1:6">
      <c r="A133">
        <v>16</v>
      </c>
      <c r="B133">
        <v>72</v>
      </c>
      <c r="C133" s="1">
        <v>9.4949074074074068E-3</v>
      </c>
      <c r="D133" s="3">
        <v>128</v>
      </c>
      <c r="E133" s="10">
        <v>128</v>
      </c>
      <c r="F133" s="1">
        <v>1.3604629629629631E-2</v>
      </c>
    </row>
    <row r="134" spans="1:6">
      <c r="A134">
        <v>16</v>
      </c>
      <c r="B134">
        <v>72</v>
      </c>
      <c r="C134" s="1">
        <v>9.5234953703703714E-3</v>
      </c>
      <c r="D134" s="3">
        <v>128</v>
      </c>
      <c r="E134" s="10">
        <v>128</v>
      </c>
      <c r="F134" s="1">
        <v>1.0372800925925926E-2</v>
      </c>
    </row>
    <row r="135" spans="1:6">
      <c r="A135">
        <v>16</v>
      </c>
      <c r="B135">
        <v>72</v>
      </c>
      <c r="C135" s="1">
        <v>9.6468750000000009E-3</v>
      </c>
      <c r="D135" s="3">
        <v>128</v>
      </c>
      <c r="E135" s="10">
        <v>128</v>
      </c>
      <c r="F135" s="1">
        <v>1.3631481481481482E-2</v>
      </c>
    </row>
    <row r="136" spans="1:6">
      <c r="A136">
        <v>16</v>
      </c>
      <c r="B136">
        <v>72</v>
      </c>
      <c r="C136" s="1">
        <v>9.6674768518518524E-3</v>
      </c>
      <c r="D136" s="3">
        <v>128</v>
      </c>
      <c r="E136" s="10">
        <v>128</v>
      </c>
      <c r="F136" s="1">
        <v>1.3399074074074075E-2</v>
      </c>
    </row>
    <row r="137" spans="1:6">
      <c r="A137">
        <v>16</v>
      </c>
      <c r="B137">
        <v>72</v>
      </c>
      <c r="C137" s="1">
        <v>9.6936342592592577E-3</v>
      </c>
      <c r="D137" s="3">
        <v>128</v>
      </c>
      <c r="E137" s="10">
        <v>128</v>
      </c>
      <c r="F137" s="1">
        <v>1.1229282407407407E-2</v>
      </c>
    </row>
    <row r="138" spans="1:6">
      <c r="A138">
        <v>16</v>
      </c>
      <c r="B138">
        <v>72</v>
      </c>
      <c r="C138" s="1">
        <v>9.7155092592592588E-3</v>
      </c>
      <c r="D138" s="3">
        <v>128</v>
      </c>
      <c r="E138" s="10">
        <v>128</v>
      </c>
      <c r="F138" s="1">
        <v>9.4758101851851861E-3</v>
      </c>
    </row>
    <row r="139" spans="1:6">
      <c r="A139">
        <v>16</v>
      </c>
      <c r="B139">
        <v>72</v>
      </c>
      <c r="C139" s="1">
        <v>9.7378472222222224E-3</v>
      </c>
      <c r="D139" s="3">
        <v>128</v>
      </c>
      <c r="E139" s="10">
        <v>128</v>
      </c>
      <c r="F139" s="1">
        <v>1.3255000000000001E-2</v>
      </c>
    </row>
    <row r="140" spans="1:6">
      <c r="A140">
        <v>16</v>
      </c>
      <c r="B140">
        <v>72</v>
      </c>
      <c r="C140" s="1">
        <v>9.8868055555555567E-3</v>
      </c>
      <c r="D140" s="3">
        <v>128</v>
      </c>
      <c r="E140" s="10">
        <v>128</v>
      </c>
      <c r="F140" s="1">
        <v>1.3554976851851851E-2</v>
      </c>
    </row>
    <row r="141" spans="1:6">
      <c r="A141">
        <v>32</v>
      </c>
      <c r="B141">
        <v>72</v>
      </c>
      <c r="C141" s="1">
        <v>9.9097222222222208E-3</v>
      </c>
      <c r="D141" s="3">
        <v>128</v>
      </c>
      <c r="E141" s="10">
        <v>128</v>
      </c>
      <c r="F141" s="1">
        <v>1.4013541666666669E-2</v>
      </c>
    </row>
    <row r="142" spans="1:6">
      <c r="A142">
        <v>32</v>
      </c>
      <c r="B142">
        <v>72</v>
      </c>
      <c r="C142" s="1">
        <v>9.9185185185185192E-3</v>
      </c>
      <c r="D142" s="3">
        <v>128</v>
      </c>
      <c r="E142" s="10">
        <v>128</v>
      </c>
      <c r="F142" s="1">
        <v>1.3329050925925926E-2</v>
      </c>
    </row>
    <row r="143" spans="1:6">
      <c r="A143">
        <v>32</v>
      </c>
      <c r="B143">
        <v>72</v>
      </c>
      <c r="C143" s="1">
        <v>1.0664930555555556E-2</v>
      </c>
      <c r="D143" s="3">
        <v>128</v>
      </c>
      <c r="E143" s="10">
        <v>128</v>
      </c>
      <c r="F143" s="1">
        <v>1.3999340277777779E-2</v>
      </c>
    </row>
    <row r="144" spans="1:6">
      <c r="A144">
        <v>32</v>
      </c>
      <c r="B144">
        <v>72</v>
      </c>
      <c r="C144" s="1">
        <v>1.0689351851851853E-2</v>
      </c>
      <c r="D144" s="3">
        <v>128</v>
      </c>
      <c r="E144" s="10">
        <v>128</v>
      </c>
      <c r="F144" s="1">
        <v>1.4121296296296297E-2</v>
      </c>
    </row>
    <row r="145" spans="1:6">
      <c r="A145">
        <v>32</v>
      </c>
      <c r="B145">
        <v>72</v>
      </c>
      <c r="C145" s="1">
        <v>1.0689351851851853E-2</v>
      </c>
      <c r="D145" s="3">
        <v>128</v>
      </c>
      <c r="E145" s="10">
        <v>128</v>
      </c>
      <c r="F145" s="1">
        <v>1.1266435185185185E-2</v>
      </c>
    </row>
    <row r="146" spans="1:6">
      <c r="A146">
        <v>32</v>
      </c>
      <c r="B146">
        <v>72</v>
      </c>
      <c r="C146" s="1">
        <v>1.0689467592592592E-2</v>
      </c>
      <c r="D146" s="3">
        <v>128</v>
      </c>
      <c r="E146" s="10">
        <v>128</v>
      </c>
      <c r="F146" s="1">
        <v>9.4832175925925934E-3</v>
      </c>
    </row>
    <row r="147" spans="1:6">
      <c r="A147">
        <v>32</v>
      </c>
      <c r="B147">
        <v>72</v>
      </c>
      <c r="C147" s="1">
        <v>1.0689351851851853E-2</v>
      </c>
      <c r="D147" s="3">
        <v>128</v>
      </c>
      <c r="E147" s="10">
        <v>128</v>
      </c>
      <c r="F147" s="1">
        <v>1.3685532407407407E-2</v>
      </c>
    </row>
    <row r="148" spans="1:6">
      <c r="A148">
        <v>32</v>
      </c>
      <c r="B148">
        <v>72</v>
      </c>
      <c r="C148" s="1">
        <v>1.070474537037037E-2</v>
      </c>
      <c r="D148" s="3">
        <v>128</v>
      </c>
      <c r="E148" s="10">
        <v>128</v>
      </c>
      <c r="F148" s="1">
        <v>1.0349305555555556E-2</v>
      </c>
    </row>
    <row r="149" spans="1:6">
      <c r="A149">
        <v>32</v>
      </c>
      <c r="B149">
        <v>72</v>
      </c>
      <c r="C149" s="1">
        <v>1.5534490740740743E-2</v>
      </c>
      <c r="D149" s="3">
        <v>128</v>
      </c>
      <c r="E149" s="10">
        <v>128</v>
      </c>
      <c r="F149" s="1">
        <v>1.3265787037037036E-2</v>
      </c>
    </row>
    <row r="150" spans="1:6">
      <c r="A150">
        <v>32</v>
      </c>
      <c r="B150">
        <v>72</v>
      </c>
      <c r="C150" s="1">
        <v>1.5580671296296296E-2</v>
      </c>
      <c r="D150" s="3">
        <v>128</v>
      </c>
      <c r="E150" s="10">
        <v>128</v>
      </c>
      <c r="F150" s="1">
        <v>1.1237962962962963E-2</v>
      </c>
    </row>
    <row r="151" spans="1:6">
      <c r="A151">
        <v>32</v>
      </c>
      <c r="B151">
        <v>72</v>
      </c>
      <c r="C151" s="1">
        <v>1.5595833333333331E-2</v>
      </c>
      <c r="D151" s="3">
        <v>128</v>
      </c>
      <c r="E151" s="10">
        <v>128</v>
      </c>
      <c r="F151" s="1">
        <v>9.1903935185185196E-3</v>
      </c>
    </row>
    <row r="152" spans="1:6">
      <c r="A152">
        <v>32</v>
      </c>
      <c r="B152">
        <v>72</v>
      </c>
      <c r="C152" s="1">
        <v>1.5631828703703703E-2</v>
      </c>
      <c r="D152" s="3">
        <v>128</v>
      </c>
      <c r="E152" s="10">
        <v>128</v>
      </c>
      <c r="F152" s="1">
        <v>1.0430011574074074E-2</v>
      </c>
    </row>
    <row r="153" spans="1:6">
      <c r="A153">
        <v>32</v>
      </c>
      <c r="B153">
        <v>72</v>
      </c>
      <c r="C153" s="1">
        <v>1.5637037037037036E-2</v>
      </c>
      <c r="D153" s="3">
        <v>128</v>
      </c>
      <c r="E153" s="10">
        <v>128</v>
      </c>
      <c r="F153" s="1">
        <v>1.3316203703703705E-2</v>
      </c>
    </row>
    <row r="154" spans="1:6">
      <c r="A154">
        <v>32</v>
      </c>
      <c r="B154">
        <v>72</v>
      </c>
      <c r="C154" s="1">
        <v>1.5646990740740743E-2</v>
      </c>
      <c r="D154" s="3">
        <v>128</v>
      </c>
      <c r="E154" s="10">
        <v>128</v>
      </c>
      <c r="F154" s="1">
        <v>1.3457638888888889E-2</v>
      </c>
    </row>
    <row r="155" spans="1:6">
      <c r="A155">
        <v>32</v>
      </c>
      <c r="B155">
        <v>72</v>
      </c>
      <c r="C155" s="1">
        <v>1.5653009259259259E-2</v>
      </c>
      <c r="D155" s="3">
        <v>128</v>
      </c>
      <c r="E155" s="10">
        <v>128</v>
      </c>
      <c r="F155" s="1">
        <v>1.0374305555555555E-2</v>
      </c>
    </row>
    <row r="156" spans="1:6">
      <c r="A156">
        <v>32</v>
      </c>
      <c r="B156">
        <v>72</v>
      </c>
      <c r="C156" s="1">
        <v>1.565335648148148E-2</v>
      </c>
      <c r="D156" s="3">
        <v>128</v>
      </c>
      <c r="E156" s="10">
        <v>128</v>
      </c>
      <c r="F156" s="1">
        <v>1.4004861111111112E-2</v>
      </c>
    </row>
    <row r="157" spans="1:6">
      <c r="A157">
        <v>32</v>
      </c>
      <c r="B157">
        <v>72</v>
      </c>
      <c r="C157" s="1">
        <v>1.5654166666666667E-2</v>
      </c>
      <c r="D157" s="3">
        <v>128</v>
      </c>
      <c r="E157" s="10">
        <v>128</v>
      </c>
      <c r="F157" s="1">
        <v>1.3397916666666667E-2</v>
      </c>
    </row>
    <row r="158" spans="1:6">
      <c r="A158">
        <v>32</v>
      </c>
      <c r="B158">
        <v>72</v>
      </c>
      <c r="C158" s="1">
        <v>1.5683564814814813E-2</v>
      </c>
      <c r="D158" s="3">
        <v>128</v>
      </c>
      <c r="E158" s="10">
        <v>128</v>
      </c>
      <c r="F158" s="1">
        <v>9.2233796296296282E-3</v>
      </c>
    </row>
    <row r="159" spans="1:6">
      <c r="A159">
        <v>32</v>
      </c>
      <c r="B159">
        <v>72</v>
      </c>
      <c r="C159" s="1">
        <v>1.5685069444444446E-2</v>
      </c>
      <c r="D159" s="3">
        <v>128</v>
      </c>
      <c r="E159" s="10">
        <v>128</v>
      </c>
      <c r="F159" s="1">
        <v>1.0444155092592592E-2</v>
      </c>
    </row>
    <row r="160" spans="1:6">
      <c r="A160">
        <v>32</v>
      </c>
      <c r="B160">
        <v>72</v>
      </c>
      <c r="C160" s="1">
        <v>1.5691666666666666E-2</v>
      </c>
      <c r="D160" s="3">
        <v>128</v>
      </c>
      <c r="E160" s="10">
        <v>128</v>
      </c>
      <c r="F160" s="1">
        <v>1.040636574074074E-2</v>
      </c>
    </row>
    <row r="161" spans="1:6">
      <c r="A161">
        <v>32</v>
      </c>
      <c r="B161">
        <v>72</v>
      </c>
      <c r="C161" s="1">
        <v>1.5698032407407407E-2</v>
      </c>
      <c r="D161" s="3">
        <v>128</v>
      </c>
      <c r="E161" s="10">
        <v>128</v>
      </c>
      <c r="F161" s="1">
        <v>1.3326736111111112E-2</v>
      </c>
    </row>
    <row r="162" spans="1:6">
      <c r="A162">
        <v>32</v>
      </c>
      <c r="B162">
        <v>72</v>
      </c>
      <c r="C162" s="1">
        <v>1.571712962962963E-2</v>
      </c>
      <c r="D162" s="3">
        <v>128</v>
      </c>
      <c r="E162" s="10">
        <v>128</v>
      </c>
      <c r="F162" s="1">
        <v>1.3299652777777777E-2</v>
      </c>
    </row>
    <row r="163" spans="1:6">
      <c r="A163">
        <v>32</v>
      </c>
      <c r="B163">
        <v>72</v>
      </c>
      <c r="C163" s="1">
        <v>1.5721064814814813E-2</v>
      </c>
      <c r="D163" s="3">
        <v>128</v>
      </c>
      <c r="E163" s="10">
        <v>128</v>
      </c>
      <c r="F163" s="1">
        <v>1.4088541666666668E-2</v>
      </c>
    </row>
    <row r="164" spans="1:6">
      <c r="A164">
        <v>32</v>
      </c>
      <c r="B164">
        <v>72</v>
      </c>
      <c r="C164" s="1">
        <v>1.5728009259259258E-2</v>
      </c>
      <c r="D164" s="3">
        <v>128</v>
      </c>
      <c r="E164" s="10">
        <v>128</v>
      </c>
      <c r="F164" s="1">
        <v>9.4686342592592582E-3</v>
      </c>
    </row>
    <row r="165" spans="1:6">
      <c r="A165">
        <v>32</v>
      </c>
      <c r="B165">
        <v>72</v>
      </c>
      <c r="C165" s="1">
        <v>1.5731712962962965E-2</v>
      </c>
      <c r="D165" s="3">
        <v>128</v>
      </c>
      <c r="E165" s="10">
        <v>128</v>
      </c>
      <c r="F165" s="1">
        <v>1.3458217592592593E-2</v>
      </c>
    </row>
    <row r="166" spans="1:6">
      <c r="A166">
        <v>32</v>
      </c>
      <c r="B166">
        <v>72</v>
      </c>
      <c r="C166" s="1">
        <v>1.5742939814814814E-2</v>
      </c>
      <c r="D166" s="3">
        <v>128</v>
      </c>
      <c r="E166" s="10">
        <v>128</v>
      </c>
      <c r="F166" s="1">
        <v>1.3592129629629629E-2</v>
      </c>
    </row>
    <row r="167" spans="1:6">
      <c r="A167">
        <v>32</v>
      </c>
      <c r="B167">
        <v>72</v>
      </c>
      <c r="C167" s="1">
        <v>1.5743171296296297E-2</v>
      </c>
      <c r="D167" s="3">
        <v>128</v>
      </c>
      <c r="E167" s="10">
        <v>128</v>
      </c>
      <c r="F167" s="1">
        <v>1.1235416666666666E-2</v>
      </c>
    </row>
    <row r="168" spans="1:6">
      <c r="A168">
        <v>32</v>
      </c>
      <c r="B168">
        <v>72</v>
      </c>
      <c r="C168" s="1">
        <v>1.5729976851851853E-2</v>
      </c>
      <c r="D168" s="3">
        <v>128</v>
      </c>
      <c r="E168" s="10">
        <v>128</v>
      </c>
      <c r="F168" s="1">
        <v>1.4139351851851853E-2</v>
      </c>
    </row>
    <row r="169" spans="1:6">
      <c r="A169">
        <v>32</v>
      </c>
      <c r="B169">
        <v>72</v>
      </c>
      <c r="C169" s="1">
        <v>1.5735763888888889E-2</v>
      </c>
      <c r="D169" s="3">
        <v>128</v>
      </c>
      <c r="E169" s="10">
        <v>128</v>
      </c>
      <c r="F169" s="1">
        <v>1.3988842592592593E-2</v>
      </c>
    </row>
    <row r="170" spans="1:6">
      <c r="A170">
        <v>32</v>
      </c>
      <c r="B170">
        <v>72</v>
      </c>
      <c r="C170" s="1">
        <v>1.5766319444444444E-2</v>
      </c>
      <c r="D170" s="3">
        <v>128</v>
      </c>
      <c r="E170" s="10">
        <v>128</v>
      </c>
      <c r="F170" s="1">
        <v>1.4088773148148147E-2</v>
      </c>
    </row>
    <row r="171" spans="1:6">
      <c r="A171">
        <v>32</v>
      </c>
      <c r="B171">
        <v>144</v>
      </c>
      <c r="C171" s="1">
        <v>9.6951388888888886E-3</v>
      </c>
      <c r="D171" s="3">
        <v>128</v>
      </c>
      <c r="E171" s="10">
        <v>128</v>
      </c>
      <c r="F171" s="1">
        <v>1.3564004629629629E-2</v>
      </c>
    </row>
    <row r="172" spans="1:6">
      <c r="A172">
        <v>32</v>
      </c>
      <c r="B172">
        <v>144</v>
      </c>
      <c r="C172" s="1">
        <v>9.7599537037037047E-3</v>
      </c>
      <c r="D172" s="3">
        <v>128</v>
      </c>
      <c r="E172" s="10">
        <v>128</v>
      </c>
      <c r="F172" s="1">
        <v>1.1228009259259259E-2</v>
      </c>
    </row>
    <row r="173" spans="1:6">
      <c r="A173">
        <v>32</v>
      </c>
      <c r="B173">
        <v>144</v>
      </c>
      <c r="C173" s="1">
        <v>9.9598379629629637E-3</v>
      </c>
      <c r="D173" s="3">
        <v>128</v>
      </c>
      <c r="E173" s="10">
        <v>128</v>
      </c>
      <c r="F173" s="1">
        <v>9.1947916666666671E-3</v>
      </c>
    </row>
    <row r="174" spans="1:6">
      <c r="A174">
        <v>32</v>
      </c>
      <c r="B174">
        <v>144</v>
      </c>
      <c r="C174" s="1">
        <v>1.0022453703703705E-2</v>
      </c>
      <c r="D174" s="3">
        <v>128</v>
      </c>
      <c r="E174" s="10">
        <v>128</v>
      </c>
      <c r="F174" s="1">
        <v>1.3450925925925927E-2</v>
      </c>
    </row>
    <row r="175" spans="1:6">
      <c r="A175">
        <v>32</v>
      </c>
      <c r="B175">
        <v>144</v>
      </c>
      <c r="C175" s="1">
        <v>1.0374074074074074E-2</v>
      </c>
      <c r="D175" s="3">
        <v>128</v>
      </c>
      <c r="E175" s="10">
        <v>128</v>
      </c>
      <c r="F175" s="1">
        <v>9.4092592592592596E-3</v>
      </c>
    </row>
    <row r="176" spans="1:6">
      <c r="A176">
        <v>32</v>
      </c>
      <c r="B176">
        <v>144</v>
      </c>
      <c r="C176" s="1">
        <v>1.1855092592592591E-2</v>
      </c>
      <c r="D176" s="3">
        <v>128</v>
      </c>
      <c r="E176" s="10">
        <v>128</v>
      </c>
      <c r="F176" s="1">
        <v>1.0209837962962964E-2</v>
      </c>
    </row>
    <row r="177" spans="1:6">
      <c r="A177">
        <v>32</v>
      </c>
      <c r="B177">
        <v>144</v>
      </c>
      <c r="C177" s="1">
        <v>1.1855555555555555E-2</v>
      </c>
      <c r="D177" s="3">
        <v>128</v>
      </c>
      <c r="E177" s="10">
        <v>128</v>
      </c>
      <c r="F177" s="1">
        <v>1.338587962962963E-2</v>
      </c>
    </row>
    <row r="178" spans="1:6">
      <c r="A178">
        <v>32</v>
      </c>
      <c r="B178">
        <v>144</v>
      </c>
      <c r="C178" s="1">
        <v>1.1904629629629631E-2</v>
      </c>
      <c r="D178" s="3">
        <v>128</v>
      </c>
      <c r="E178" s="10">
        <v>128</v>
      </c>
      <c r="F178" s="1">
        <v>1.3552083333333333E-2</v>
      </c>
    </row>
    <row r="179" spans="1:6">
      <c r="A179">
        <v>32</v>
      </c>
      <c r="B179">
        <v>144</v>
      </c>
      <c r="C179" s="1">
        <v>1.1916898148148149E-2</v>
      </c>
      <c r="D179" s="3">
        <v>128</v>
      </c>
      <c r="E179" s="10">
        <v>128</v>
      </c>
      <c r="F179" s="1">
        <v>1.3416087962962965E-2</v>
      </c>
    </row>
    <row r="180" spans="1:6">
      <c r="A180">
        <v>32</v>
      </c>
      <c r="B180">
        <v>144</v>
      </c>
      <c r="C180" s="1">
        <v>1.1966203703703703E-2</v>
      </c>
      <c r="D180" s="3">
        <v>128</v>
      </c>
      <c r="E180" s="10">
        <v>128</v>
      </c>
      <c r="F180" s="1">
        <v>1.3291944444444445E-2</v>
      </c>
    </row>
    <row r="181" spans="1:6">
      <c r="A181">
        <v>32</v>
      </c>
      <c r="B181">
        <v>144</v>
      </c>
      <c r="C181" s="1">
        <v>1.2034606481481481E-2</v>
      </c>
      <c r="D181" s="3">
        <v>128</v>
      </c>
      <c r="E181" s="10">
        <v>128</v>
      </c>
      <c r="F181" s="1">
        <v>1.4132523148148148E-2</v>
      </c>
    </row>
    <row r="182" spans="1:6">
      <c r="A182">
        <v>32</v>
      </c>
      <c r="B182">
        <v>144</v>
      </c>
      <c r="C182" s="1">
        <v>1.2209606481481479E-2</v>
      </c>
      <c r="D182" s="3">
        <v>128</v>
      </c>
      <c r="E182" s="10">
        <v>128</v>
      </c>
      <c r="F182" s="1">
        <v>1.0390856481481482E-2</v>
      </c>
    </row>
    <row r="183" spans="1:6">
      <c r="A183">
        <v>32</v>
      </c>
      <c r="B183">
        <v>144</v>
      </c>
      <c r="C183" s="1">
        <v>1.2216550925925926E-2</v>
      </c>
      <c r="D183" s="3">
        <v>128</v>
      </c>
      <c r="E183" s="10">
        <v>128</v>
      </c>
      <c r="F183" s="1">
        <v>1.3463194444444444E-2</v>
      </c>
    </row>
    <row r="184" spans="1:6">
      <c r="A184">
        <v>32</v>
      </c>
      <c r="B184">
        <v>144</v>
      </c>
      <c r="C184" s="1">
        <v>1.222800925925926E-2</v>
      </c>
      <c r="D184" s="3">
        <v>128</v>
      </c>
      <c r="E184" s="10">
        <v>128</v>
      </c>
      <c r="F184" s="1">
        <v>1.3467013888888888E-2</v>
      </c>
    </row>
    <row r="185" spans="1:6">
      <c r="A185">
        <v>32</v>
      </c>
      <c r="B185">
        <v>144</v>
      </c>
      <c r="C185" s="1">
        <v>1.2230787037037035E-2</v>
      </c>
      <c r="D185" s="3">
        <v>128</v>
      </c>
      <c r="E185" s="10">
        <v>128</v>
      </c>
      <c r="F185" s="1">
        <v>1.0402314814814814E-2</v>
      </c>
    </row>
    <row r="186" spans="1:6">
      <c r="A186">
        <v>32</v>
      </c>
      <c r="B186">
        <v>144</v>
      </c>
      <c r="C186" s="1">
        <v>1.2234027777777779E-2</v>
      </c>
      <c r="D186" s="3">
        <v>128</v>
      </c>
      <c r="E186" s="10">
        <v>128</v>
      </c>
      <c r="F186" s="1">
        <v>1.4115972222222224E-2</v>
      </c>
    </row>
    <row r="187" spans="1:6">
      <c r="A187">
        <v>32</v>
      </c>
      <c r="B187">
        <v>144</v>
      </c>
      <c r="C187" s="1">
        <v>1.2236342592592592E-2</v>
      </c>
      <c r="D187" s="3">
        <v>128</v>
      </c>
      <c r="E187" s="10">
        <v>128</v>
      </c>
      <c r="F187" s="1">
        <v>1.414548611111111E-2</v>
      </c>
    </row>
    <row r="188" spans="1:6">
      <c r="A188">
        <v>32</v>
      </c>
      <c r="B188">
        <v>144</v>
      </c>
      <c r="C188" s="1">
        <v>1.224652777777778E-2</v>
      </c>
      <c r="D188" s="3">
        <v>128</v>
      </c>
      <c r="E188" s="10">
        <v>128</v>
      </c>
      <c r="F188" s="1">
        <v>1.0384837962962964E-2</v>
      </c>
    </row>
    <row r="189" spans="1:6">
      <c r="A189">
        <v>32</v>
      </c>
      <c r="B189">
        <v>144</v>
      </c>
      <c r="C189" s="1">
        <v>1.225636574074074E-2</v>
      </c>
      <c r="D189" s="3">
        <v>128</v>
      </c>
      <c r="E189" s="10">
        <v>128</v>
      </c>
      <c r="F189" s="1">
        <v>1.335798611111111E-2</v>
      </c>
    </row>
    <row r="190" spans="1:6">
      <c r="A190">
        <v>32</v>
      </c>
      <c r="B190">
        <v>144</v>
      </c>
      <c r="C190" s="1">
        <v>1.2293287037037035E-2</v>
      </c>
      <c r="D190" s="3">
        <v>128</v>
      </c>
      <c r="E190" s="10">
        <v>128</v>
      </c>
      <c r="F190" s="1">
        <v>1.0410416666666667E-2</v>
      </c>
    </row>
    <row r="191" spans="1:6">
      <c r="A191">
        <v>32</v>
      </c>
      <c r="B191">
        <v>144</v>
      </c>
      <c r="C191" s="1">
        <v>1.2397569444444444E-2</v>
      </c>
      <c r="D191" s="3">
        <v>128</v>
      </c>
      <c r="E191" s="10">
        <v>128</v>
      </c>
      <c r="F191" s="1">
        <v>1.34E-2</v>
      </c>
    </row>
    <row r="192" spans="1:6">
      <c r="A192">
        <v>32</v>
      </c>
      <c r="B192">
        <v>144</v>
      </c>
      <c r="C192" s="1">
        <v>1.2404976851851853E-2</v>
      </c>
      <c r="D192" s="3">
        <v>128</v>
      </c>
      <c r="E192" s="10">
        <v>128</v>
      </c>
      <c r="F192" s="1">
        <v>1.3361226851851852E-2</v>
      </c>
    </row>
    <row r="193" spans="1:6">
      <c r="A193">
        <v>32</v>
      </c>
      <c r="B193">
        <v>144</v>
      </c>
      <c r="C193" s="1">
        <v>1.2433796296296297E-2</v>
      </c>
      <c r="D193" s="3">
        <v>128</v>
      </c>
      <c r="E193" s="10">
        <v>128</v>
      </c>
      <c r="F193" s="1">
        <v>1.4048842592592594E-2</v>
      </c>
    </row>
    <row r="194" spans="1:6">
      <c r="A194">
        <v>32</v>
      </c>
      <c r="B194">
        <v>144</v>
      </c>
      <c r="C194" s="1">
        <v>1.2457291666666669E-2</v>
      </c>
      <c r="D194" s="3">
        <v>128</v>
      </c>
      <c r="E194" s="10">
        <v>128</v>
      </c>
      <c r="F194" s="1">
        <v>1.0377199074074073E-2</v>
      </c>
    </row>
    <row r="195" spans="1:6">
      <c r="A195">
        <v>32</v>
      </c>
      <c r="B195">
        <v>144</v>
      </c>
      <c r="C195" s="1">
        <v>1.2491782407407408E-2</v>
      </c>
      <c r="D195" s="3">
        <v>128</v>
      </c>
      <c r="E195" s="10">
        <v>128</v>
      </c>
      <c r="F195" s="1">
        <v>1.4149305555555556E-2</v>
      </c>
    </row>
    <row r="196" spans="1:6">
      <c r="A196">
        <v>32</v>
      </c>
      <c r="B196">
        <v>144</v>
      </c>
      <c r="C196" s="1">
        <v>1.2492708333333333E-2</v>
      </c>
      <c r="D196" s="3">
        <v>128</v>
      </c>
      <c r="E196" s="10">
        <v>128</v>
      </c>
      <c r="F196" s="1">
        <v>1.0365046296296296E-2</v>
      </c>
    </row>
    <row r="197" spans="1:6">
      <c r="A197">
        <v>32</v>
      </c>
      <c r="B197">
        <v>144</v>
      </c>
      <c r="C197" s="1">
        <v>1.2499189814814815E-2</v>
      </c>
      <c r="D197" s="3">
        <v>128</v>
      </c>
      <c r="E197" s="10">
        <v>128</v>
      </c>
      <c r="F197" s="1">
        <v>1.4089004629629628E-2</v>
      </c>
    </row>
    <row r="198" spans="1:6">
      <c r="A198">
        <v>32</v>
      </c>
      <c r="B198">
        <v>144</v>
      </c>
      <c r="C198" s="1">
        <v>1.249837962962963E-2</v>
      </c>
      <c r="D198" s="3">
        <v>128</v>
      </c>
      <c r="E198" s="10">
        <v>128</v>
      </c>
      <c r="F198" s="1">
        <v>1.401261574074074E-2</v>
      </c>
    </row>
    <row r="199" spans="1:6">
      <c r="A199">
        <v>32</v>
      </c>
      <c r="B199">
        <v>144</v>
      </c>
      <c r="C199" s="1">
        <v>1.2499999999999999E-2</v>
      </c>
      <c r="D199" s="3">
        <v>128</v>
      </c>
      <c r="E199" s="10">
        <v>128</v>
      </c>
      <c r="F199" s="1">
        <v>1.3338541666666667E-2</v>
      </c>
    </row>
    <row r="200" spans="1:6">
      <c r="A200">
        <v>32</v>
      </c>
      <c r="B200">
        <v>144</v>
      </c>
      <c r="C200" s="1">
        <v>1.2511689814814814E-2</v>
      </c>
      <c r="D200" s="3">
        <v>128</v>
      </c>
      <c r="E200" s="10">
        <v>128</v>
      </c>
      <c r="F200" s="1">
        <v>1.0387268518518518E-2</v>
      </c>
    </row>
    <row r="201" spans="1:6">
      <c r="A201">
        <v>32</v>
      </c>
      <c r="B201">
        <v>144</v>
      </c>
      <c r="C201" s="1">
        <v>1.2532986111111111E-2</v>
      </c>
      <c r="D201" s="3">
        <v>128</v>
      </c>
      <c r="E201" s="10">
        <v>128</v>
      </c>
      <c r="F201" s="1">
        <v>1.037511574074074E-2</v>
      </c>
    </row>
    <row r="202" spans="1:6">
      <c r="A202">
        <v>32</v>
      </c>
      <c r="B202">
        <v>144</v>
      </c>
      <c r="C202" s="1">
        <v>1.2543402777777777E-2</v>
      </c>
      <c r="D202" s="3">
        <v>128</v>
      </c>
      <c r="E202" s="10">
        <v>128</v>
      </c>
      <c r="F202" s="1">
        <v>1.3316550925925924E-2</v>
      </c>
    </row>
    <row r="203" spans="1:6">
      <c r="A203">
        <v>32</v>
      </c>
      <c r="B203">
        <v>196</v>
      </c>
      <c r="C203" s="1">
        <v>1.0079745370370371E-2</v>
      </c>
      <c r="D203" s="3">
        <v>128</v>
      </c>
      <c r="E203" s="10">
        <v>128</v>
      </c>
      <c r="F203" s="1">
        <v>1.118568287037037E-2</v>
      </c>
    </row>
    <row r="204" spans="1:6">
      <c r="A204">
        <v>32</v>
      </c>
      <c r="B204">
        <v>196</v>
      </c>
      <c r="C204" s="1">
        <v>1.0097222222222221E-2</v>
      </c>
      <c r="D204" s="3">
        <v>128</v>
      </c>
      <c r="E204" s="10">
        <v>128</v>
      </c>
      <c r="F204" s="1">
        <v>1.399925925925926E-2</v>
      </c>
    </row>
    <row r="205" spans="1:6">
      <c r="A205">
        <v>32</v>
      </c>
      <c r="B205">
        <v>196</v>
      </c>
      <c r="C205" s="1">
        <v>1.1651967592592594E-2</v>
      </c>
      <c r="D205" s="3">
        <v>128</v>
      </c>
      <c r="E205" s="10">
        <v>128</v>
      </c>
      <c r="F205" s="1">
        <v>1.4017129629629629E-2</v>
      </c>
    </row>
    <row r="206" spans="1:6">
      <c r="A206">
        <v>32</v>
      </c>
      <c r="B206">
        <v>196</v>
      </c>
      <c r="C206" s="1">
        <v>1.1659375E-2</v>
      </c>
      <c r="D206" s="3">
        <v>128</v>
      </c>
      <c r="E206" s="10">
        <v>128</v>
      </c>
      <c r="F206" s="1">
        <v>1.3248749999999998E-2</v>
      </c>
    </row>
    <row r="207" spans="1:6">
      <c r="A207">
        <v>32</v>
      </c>
      <c r="B207">
        <v>196</v>
      </c>
      <c r="C207" s="1">
        <v>1.1860069444444442E-2</v>
      </c>
      <c r="D207" s="3">
        <v>128</v>
      </c>
      <c r="E207" s="10">
        <v>128</v>
      </c>
      <c r="F207" s="1">
        <v>1.3569675925925924E-2</v>
      </c>
    </row>
    <row r="208" spans="1:6">
      <c r="A208">
        <v>32</v>
      </c>
      <c r="B208">
        <v>196</v>
      </c>
      <c r="C208" s="1">
        <v>1.1867013888888889E-2</v>
      </c>
      <c r="D208" s="3">
        <v>128</v>
      </c>
      <c r="E208" s="10">
        <v>128</v>
      </c>
      <c r="F208" s="1">
        <v>1.4075578703703705E-2</v>
      </c>
    </row>
    <row r="209" spans="1:6">
      <c r="A209">
        <v>32</v>
      </c>
      <c r="B209">
        <v>196</v>
      </c>
      <c r="C209" s="1">
        <v>1.1872800925925924E-2</v>
      </c>
      <c r="D209" s="3">
        <v>128</v>
      </c>
      <c r="E209" s="10">
        <v>128</v>
      </c>
      <c r="F209" s="1">
        <v>9.1989583333333333E-3</v>
      </c>
    </row>
    <row r="210" spans="1:6">
      <c r="A210">
        <v>32</v>
      </c>
      <c r="B210">
        <v>196</v>
      </c>
      <c r="C210" s="1">
        <v>1.1883796296296295E-2</v>
      </c>
      <c r="D210" s="3">
        <v>128</v>
      </c>
      <c r="E210" s="10">
        <v>128</v>
      </c>
      <c r="F210" s="1">
        <v>1.4056249999999999E-2</v>
      </c>
    </row>
    <row r="211" spans="1:6">
      <c r="A211">
        <v>32</v>
      </c>
      <c r="B211">
        <v>196</v>
      </c>
      <c r="C211" s="1">
        <v>1.1902199074074075E-2</v>
      </c>
      <c r="D211" s="3">
        <v>128</v>
      </c>
      <c r="E211" s="10">
        <v>128</v>
      </c>
      <c r="F211" s="1">
        <v>1.4153819444444445E-2</v>
      </c>
    </row>
    <row r="212" spans="1:6">
      <c r="A212">
        <v>32</v>
      </c>
      <c r="B212">
        <v>196</v>
      </c>
      <c r="C212" s="1">
        <v>1.1907291666666667E-2</v>
      </c>
      <c r="D212" s="3">
        <v>128</v>
      </c>
      <c r="E212" s="10">
        <v>128</v>
      </c>
      <c r="F212" s="1">
        <v>1.0435393518518519E-2</v>
      </c>
    </row>
    <row r="213" spans="1:6">
      <c r="A213">
        <v>32</v>
      </c>
      <c r="B213">
        <v>196</v>
      </c>
      <c r="C213" s="1">
        <v>1.1916435185185184E-2</v>
      </c>
      <c r="D213" s="3">
        <v>128</v>
      </c>
      <c r="E213" s="10">
        <v>128</v>
      </c>
      <c r="F213" s="1">
        <v>1.4029745370370371E-2</v>
      </c>
    </row>
    <row r="214" spans="1:6">
      <c r="A214">
        <v>32</v>
      </c>
      <c r="B214">
        <v>196</v>
      </c>
      <c r="C214" s="1">
        <v>1.1920486111111113E-2</v>
      </c>
      <c r="D214" s="3">
        <v>128</v>
      </c>
      <c r="E214" s="10">
        <v>128</v>
      </c>
      <c r="F214" s="1">
        <v>1.3624189814814815E-2</v>
      </c>
    </row>
    <row r="215" spans="1:6">
      <c r="A215">
        <v>32</v>
      </c>
      <c r="B215">
        <v>196</v>
      </c>
      <c r="C215" s="1">
        <v>1.1920601851851851E-2</v>
      </c>
      <c r="D215" s="3">
        <v>128</v>
      </c>
      <c r="E215" s="10">
        <v>128</v>
      </c>
      <c r="F215" s="1">
        <v>1.3998645833333332E-2</v>
      </c>
    </row>
    <row r="216" spans="1:6">
      <c r="A216">
        <v>32</v>
      </c>
      <c r="B216">
        <v>196</v>
      </c>
      <c r="C216" s="1">
        <v>1.1922106481481481E-2</v>
      </c>
      <c r="D216" s="3">
        <v>128</v>
      </c>
      <c r="E216" s="10">
        <v>128</v>
      </c>
      <c r="F216" s="1">
        <v>1.3597916666666666E-2</v>
      </c>
    </row>
    <row r="217" spans="1:6">
      <c r="A217">
        <v>32</v>
      </c>
      <c r="B217">
        <v>196</v>
      </c>
      <c r="C217" s="1">
        <v>1.1922337962962964E-2</v>
      </c>
      <c r="D217" s="3">
        <v>128</v>
      </c>
      <c r="E217" s="10">
        <v>128</v>
      </c>
      <c r="F217" s="1">
        <v>1.4100578703703704E-2</v>
      </c>
    </row>
    <row r="218" spans="1:6">
      <c r="A218">
        <v>32</v>
      </c>
      <c r="B218">
        <v>196</v>
      </c>
      <c r="C218" s="1">
        <v>1.1922916666666667E-2</v>
      </c>
      <c r="D218" s="3">
        <v>128</v>
      </c>
      <c r="E218" s="10">
        <v>128</v>
      </c>
      <c r="F218" s="1">
        <v>1.3412037037037037E-2</v>
      </c>
    </row>
    <row r="219" spans="1:6">
      <c r="A219">
        <v>32</v>
      </c>
      <c r="B219">
        <v>196</v>
      </c>
      <c r="C219" s="1">
        <v>1.192372685185185E-2</v>
      </c>
      <c r="D219" s="3">
        <v>128</v>
      </c>
      <c r="E219" s="10">
        <v>128</v>
      </c>
      <c r="F219" s="1">
        <v>1.0404282407407407E-2</v>
      </c>
    </row>
    <row r="220" spans="1:6">
      <c r="A220">
        <v>32</v>
      </c>
      <c r="B220">
        <v>196</v>
      </c>
      <c r="C220" s="1">
        <v>1.1922800925925925E-2</v>
      </c>
      <c r="D220" s="3">
        <v>128</v>
      </c>
      <c r="E220" s="10">
        <v>128</v>
      </c>
      <c r="F220" s="1">
        <v>1.3327199074074076E-2</v>
      </c>
    </row>
    <row r="221" spans="1:6">
      <c r="A221">
        <v>32</v>
      </c>
      <c r="B221">
        <v>196</v>
      </c>
      <c r="C221" s="1">
        <v>1.1927777777777775E-2</v>
      </c>
      <c r="D221" s="3">
        <v>128</v>
      </c>
      <c r="E221" s="10">
        <v>128</v>
      </c>
      <c r="F221" s="1">
        <v>9.2010416666666664E-3</v>
      </c>
    </row>
    <row r="222" spans="1:6">
      <c r="A222">
        <v>32</v>
      </c>
      <c r="B222">
        <v>196</v>
      </c>
      <c r="C222" s="1">
        <v>1.1925347222222223E-2</v>
      </c>
      <c r="D222" s="3">
        <v>128</v>
      </c>
      <c r="E222" s="10">
        <v>128</v>
      </c>
      <c r="F222" s="1">
        <v>1.4116666666666666E-2</v>
      </c>
    </row>
    <row r="223" spans="1:6">
      <c r="A223">
        <v>32</v>
      </c>
      <c r="B223">
        <v>196</v>
      </c>
      <c r="C223" s="1">
        <v>1.1925694444444442E-2</v>
      </c>
      <c r="D223" s="3">
        <v>128</v>
      </c>
      <c r="E223" s="10">
        <v>128</v>
      </c>
      <c r="F223" s="1">
        <v>1.333275462962963E-2</v>
      </c>
    </row>
    <row r="224" spans="1:6">
      <c r="A224">
        <v>32</v>
      </c>
      <c r="B224">
        <v>196</v>
      </c>
      <c r="C224" s="1">
        <v>1.192974537037037E-2</v>
      </c>
      <c r="D224" s="3">
        <v>128</v>
      </c>
      <c r="E224" s="10">
        <v>128</v>
      </c>
      <c r="F224" s="1">
        <v>9.4084490740740743E-3</v>
      </c>
    </row>
    <row r="225" spans="1:6">
      <c r="A225">
        <v>32</v>
      </c>
      <c r="B225">
        <v>196</v>
      </c>
      <c r="C225" s="1">
        <v>1.1926967592592591E-2</v>
      </c>
      <c r="D225" s="3">
        <v>128</v>
      </c>
      <c r="E225" s="10">
        <v>128</v>
      </c>
      <c r="F225" s="1">
        <v>1.3400347222222225E-2</v>
      </c>
    </row>
    <row r="226" spans="1:6">
      <c r="A226">
        <v>32</v>
      </c>
      <c r="B226">
        <v>196</v>
      </c>
      <c r="C226" s="1">
        <v>1.1930324074074074E-2</v>
      </c>
      <c r="D226" s="3">
        <v>128</v>
      </c>
      <c r="E226" s="10">
        <v>128</v>
      </c>
      <c r="F226" s="1">
        <v>1.0430173611111112E-2</v>
      </c>
    </row>
    <row r="227" spans="1:6">
      <c r="A227">
        <v>32</v>
      </c>
      <c r="B227">
        <v>196</v>
      </c>
      <c r="C227" s="1">
        <v>1.1931365740740741E-2</v>
      </c>
      <c r="D227" s="3">
        <v>128</v>
      </c>
      <c r="E227" s="10">
        <v>128</v>
      </c>
      <c r="F227" s="1">
        <v>1.3260185185185186E-2</v>
      </c>
    </row>
    <row r="228" spans="1:6">
      <c r="A228">
        <v>32</v>
      </c>
      <c r="B228">
        <v>196</v>
      </c>
      <c r="C228" s="1">
        <v>1.1939004629629629E-2</v>
      </c>
      <c r="D228" s="3">
        <v>128</v>
      </c>
      <c r="E228" s="10">
        <v>128</v>
      </c>
      <c r="F228" s="1">
        <v>1.1347106481481482E-2</v>
      </c>
    </row>
    <row r="229" spans="1:6">
      <c r="A229">
        <v>32</v>
      </c>
      <c r="B229">
        <v>196</v>
      </c>
      <c r="C229" s="1">
        <v>1.1938078703703704E-2</v>
      </c>
      <c r="D229" s="3">
        <v>128</v>
      </c>
      <c r="E229" s="10">
        <v>128</v>
      </c>
      <c r="F229" s="1">
        <v>1.4082060185185185E-2</v>
      </c>
    </row>
    <row r="230" spans="1:6">
      <c r="A230">
        <v>32</v>
      </c>
      <c r="B230">
        <v>196</v>
      </c>
      <c r="C230" s="1">
        <v>1.1939351851851852E-2</v>
      </c>
      <c r="D230" s="3">
        <v>128</v>
      </c>
      <c r="E230" s="10">
        <v>128</v>
      </c>
      <c r="F230" s="1">
        <v>9.4212962962962957E-3</v>
      </c>
    </row>
    <row r="231" spans="1:6">
      <c r="A231">
        <v>32</v>
      </c>
      <c r="B231">
        <v>196</v>
      </c>
      <c r="C231" s="1">
        <v>1.1940277777777777E-2</v>
      </c>
      <c r="D231" s="3">
        <v>128</v>
      </c>
      <c r="E231" s="10">
        <v>128</v>
      </c>
      <c r="F231" s="1">
        <v>9.203819444444445E-3</v>
      </c>
    </row>
    <row r="232" spans="1:6">
      <c r="A232">
        <v>32</v>
      </c>
      <c r="B232">
        <v>196</v>
      </c>
      <c r="C232" s="1">
        <v>1.1941087962962962E-2</v>
      </c>
      <c r="D232" s="3">
        <v>128</v>
      </c>
      <c r="E232" s="10">
        <v>128</v>
      </c>
      <c r="F232" s="1">
        <v>9.638194444444444E-3</v>
      </c>
    </row>
    <row r="233" spans="1:6">
      <c r="A233">
        <v>32</v>
      </c>
      <c r="B233">
        <v>196</v>
      </c>
      <c r="C233" s="1">
        <v>1.1941087962962962E-2</v>
      </c>
      <c r="D233" s="3">
        <v>128</v>
      </c>
      <c r="E233" s="10">
        <v>128</v>
      </c>
      <c r="F233" s="1">
        <v>1.3402199074074075E-2</v>
      </c>
    </row>
    <row r="234" spans="1:6">
      <c r="A234">
        <v>32</v>
      </c>
      <c r="B234">
        <v>196</v>
      </c>
      <c r="C234" s="1">
        <v>1.1941666666666668E-2</v>
      </c>
      <c r="D234" s="3">
        <v>128</v>
      </c>
      <c r="E234" s="10">
        <v>128</v>
      </c>
      <c r="F234" s="1">
        <v>1.3599884259259259E-2</v>
      </c>
    </row>
    <row r="235" spans="1:6">
      <c r="A235">
        <v>32</v>
      </c>
      <c r="B235">
        <v>384</v>
      </c>
      <c r="C235" s="1">
        <v>1.0359375000000001E-2</v>
      </c>
      <c r="D235" s="3">
        <v>128</v>
      </c>
      <c r="E235" s="10">
        <v>128</v>
      </c>
      <c r="F235" s="1">
        <v>1.4109027777777778E-2</v>
      </c>
    </row>
    <row r="236" spans="1:6">
      <c r="A236">
        <v>32</v>
      </c>
      <c r="B236">
        <v>384</v>
      </c>
      <c r="C236" s="1">
        <v>1.1359606481481481E-2</v>
      </c>
      <c r="D236" s="3">
        <v>128</v>
      </c>
      <c r="E236" s="10">
        <v>128</v>
      </c>
      <c r="F236" s="1">
        <v>1.4089930555555555E-2</v>
      </c>
    </row>
    <row r="237" spans="1:6">
      <c r="A237">
        <v>32</v>
      </c>
      <c r="B237">
        <v>384</v>
      </c>
      <c r="C237" s="1">
        <v>1.1381712962962963E-2</v>
      </c>
      <c r="D237" s="3">
        <v>128</v>
      </c>
      <c r="E237" s="10">
        <v>128</v>
      </c>
      <c r="F237" s="1">
        <v>1.3294386574074073E-2</v>
      </c>
    </row>
    <row r="238" spans="1:6">
      <c r="A238">
        <v>32</v>
      </c>
      <c r="B238">
        <v>384</v>
      </c>
      <c r="C238" s="1">
        <v>1.1379166666666668E-2</v>
      </c>
      <c r="D238" s="3">
        <v>128</v>
      </c>
      <c r="E238" s="10">
        <v>128</v>
      </c>
      <c r="F238" s="1">
        <v>9.4296296296296298E-3</v>
      </c>
    </row>
    <row r="239" spans="1:6">
      <c r="A239">
        <v>32</v>
      </c>
      <c r="B239">
        <v>384</v>
      </c>
      <c r="C239" s="1">
        <v>1.1390046296296296E-2</v>
      </c>
      <c r="D239" s="3">
        <v>128</v>
      </c>
      <c r="E239" s="10">
        <v>128</v>
      </c>
      <c r="F239" s="1">
        <v>1.0392476851851852E-2</v>
      </c>
    </row>
    <row r="240" spans="1:6">
      <c r="A240">
        <v>32</v>
      </c>
      <c r="B240">
        <v>384</v>
      </c>
      <c r="C240" s="1">
        <v>1.1391203703703702E-2</v>
      </c>
      <c r="D240" s="3">
        <v>128</v>
      </c>
      <c r="E240" s="10">
        <v>128</v>
      </c>
      <c r="F240" s="1">
        <v>1.3322916666666665E-2</v>
      </c>
    </row>
    <row r="241" spans="1:6">
      <c r="A241">
        <v>32</v>
      </c>
      <c r="B241">
        <v>384</v>
      </c>
      <c r="C241" s="1">
        <v>1.139722222222222E-2</v>
      </c>
      <c r="D241" s="3">
        <v>128</v>
      </c>
      <c r="E241" s="10">
        <v>128</v>
      </c>
      <c r="F241" s="1">
        <v>1.3325462962962963E-2</v>
      </c>
    </row>
    <row r="242" spans="1:6">
      <c r="A242">
        <v>32</v>
      </c>
      <c r="B242">
        <v>384</v>
      </c>
      <c r="C242" s="1">
        <v>1.1399537037037036E-2</v>
      </c>
      <c r="D242" s="3">
        <v>128</v>
      </c>
      <c r="E242" s="10">
        <v>128</v>
      </c>
      <c r="F242" s="1">
        <v>1.3598495370370368E-2</v>
      </c>
    </row>
    <row r="243" spans="1:6">
      <c r="A243">
        <v>32</v>
      </c>
      <c r="B243">
        <v>384</v>
      </c>
      <c r="C243" s="1">
        <v>1.139409722222222E-2</v>
      </c>
      <c r="D243" s="3">
        <v>128</v>
      </c>
      <c r="E243" s="10">
        <v>128</v>
      </c>
      <c r="F243" s="1">
        <v>9.2033564814814808E-3</v>
      </c>
    </row>
    <row r="244" spans="1:6">
      <c r="A244">
        <v>32</v>
      </c>
      <c r="B244">
        <v>384</v>
      </c>
      <c r="C244" s="1">
        <v>1.1421180555555556E-2</v>
      </c>
      <c r="D244" s="3">
        <v>128</v>
      </c>
      <c r="E244" s="10">
        <v>128</v>
      </c>
      <c r="F244" s="1">
        <v>1.0215277777777778E-2</v>
      </c>
    </row>
    <row r="245" spans="1:6">
      <c r="A245">
        <v>32</v>
      </c>
      <c r="B245">
        <v>384</v>
      </c>
      <c r="C245" s="1">
        <v>1.1440046296296295E-2</v>
      </c>
      <c r="D245" s="3">
        <v>128</v>
      </c>
      <c r="E245" s="10">
        <v>128</v>
      </c>
      <c r="F245" s="1">
        <v>1.3637384259259261E-2</v>
      </c>
    </row>
    <row r="246" spans="1:6">
      <c r="A246">
        <v>32</v>
      </c>
      <c r="B246">
        <v>384</v>
      </c>
      <c r="C246" s="1">
        <v>1.1449768518518519E-2</v>
      </c>
      <c r="D246" s="3">
        <v>128</v>
      </c>
      <c r="E246" s="10">
        <v>128</v>
      </c>
      <c r="F246" s="1">
        <v>1.0329398148148148E-2</v>
      </c>
    </row>
    <row r="247" spans="1:6">
      <c r="A247">
        <v>32</v>
      </c>
      <c r="B247">
        <v>384</v>
      </c>
      <c r="C247" s="1">
        <v>1.1581018518518518E-2</v>
      </c>
      <c r="D247" s="3">
        <v>128</v>
      </c>
      <c r="E247" s="10">
        <v>128</v>
      </c>
      <c r="F247" s="1">
        <v>1.1224108796296296E-2</v>
      </c>
    </row>
    <row r="248" spans="1:6">
      <c r="A248">
        <v>32</v>
      </c>
      <c r="B248">
        <v>384</v>
      </c>
      <c r="C248" s="1">
        <v>1.1609953703703704E-2</v>
      </c>
      <c r="D248" s="3">
        <v>128</v>
      </c>
      <c r="E248" s="10">
        <v>128</v>
      </c>
      <c r="F248" s="1">
        <v>1.0422569444444444E-2</v>
      </c>
    </row>
    <row r="249" spans="1:6">
      <c r="A249">
        <v>32</v>
      </c>
      <c r="B249">
        <v>384</v>
      </c>
      <c r="C249" s="1">
        <v>1.1617129629629628E-2</v>
      </c>
      <c r="D249" s="3">
        <v>128</v>
      </c>
      <c r="E249" s="10">
        <v>128</v>
      </c>
      <c r="F249" s="1">
        <v>1.3580092592592593E-2</v>
      </c>
    </row>
    <row r="250" spans="1:6">
      <c r="A250">
        <v>32</v>
      </c>
      <c r="B250">
        <v>384</v>
      </c>
      <c r="C250" s="1">
        <v>1.162175925925926E-2</v>
      </c>
      <c r="D250" s="3">
        <v>128</v>
      </c>
      <c r="E250" s="10">
        <v>128</v>
      </c>
      <c r="F250" s="1">
        <v>1.0217708333333334E-2</v>
      </c>
    </row>
    <row r="251" spans="1:6">
      <c r="A251">
        <v>32</v>
      </c>
      <c r="B251">
        <v>384</v>
      </c>
      <c r="C251" s="1">
        <v>1.1639583333333333E-2</v>
      </c>
      <c r="D251" s="3">
        <v>128</v>
      </c>
      <c r="E251" s="10">
        <v>128</v>
      </c>
      <c r="F251" s="1">
        <v>1.4156250000000002E-2</v>
      </c>
    </row>
    <row r="252" spans="1:6">
      <c r="A252">
        <v>32</v>
      </c>
      <c r="B252">
        <v>384</v>
      </c>
      <c r="C252" s="1">
        <v>1.1646759259259259E-2</v>
      </c>
      <c r="D252" s="3">
        <v>128</v>
      </c>
      <c r="E252" s="10">
        <v>128</v>
      </c>
      <c r="F252" s="1">
        <v>1.3996701388888888E-2</v>
      </c>
    </row>
    <row r="253" spans="1:6">
      <c r="A253">
        <v>32</v>
      </c>
      <c r="B253">
        <v>384</v>
      </c>
      <c r="C253" s="1">
        <v>1.1658912037037035E-2</v>
      </c>
      <c r="D253" s="3">
        <v>128</v>
      </c>
      <c r="E253" s="10">
        <v>128</v>
      </c>
      <c r="F253" s="1">
        <v>1.3651388888888888E-2</v>
      </c>
    </row>
    <row r="254" spans="1:6">
      <c r="A254">
        <v>32</v>
      </c>
      <c r="B254">
        <v>384</v>
      </c>
      <c r="C254" s="1">
        <v>1.1670717592592592E-2</v>
      </c>
      <c r="D254" s="3">
        <v>128</v>
      </c>
      <c r="E254" s="10">
        <v>128</v>
      </c>
      <c r="F254" s="1">
        <v>1.4004629629629631E-2</v>
      </c>
    </row>
    <row r="255" spans="1:6">
      <c r="A255">
        <v>32</v>
      </c>
      <c r="B255">
        <v>384</v>
      </c>
      <c r="C255" s="1">
        <v>1.1663425925925924E-2</v>
      </c>
      <c r="D255" s="3">
        <v>128</v>
      </c>
      <c r="E255" s="10">
        <v>128</v>
      </c>
      <c r="F255" s="1">
        <v>1.4117592592592593E-2</v>
      </c>
    </row>
    <row r="256" spans="1:6">
      <c r="A256">
        <v>32</v>
      </c>
      <c r="B256">
        <v>384</v>
      </c>
      <c r="C256" s="1">
        <v>1.1667476851851851E-2</v>
      </c>
      <c r="D256" s="3">
        <v>128</v>
      </c>
      <c r="E256" s="10">
        <v>128</v>
      </c>
      <c r="F256" s="1">
        <v>9.1899305555555554E-3</v>
      </c>
    </row>
    <row r="257" spans="1:6">
      <c r="A257">
        <v>32</v>
      </c>
      <c r="B257">
        <v>384</v>
      </c>
      <c r="C257" s="1">
        <v>1.1676504629629629E-2</v>
      </c>
      <c r="D257" s="3">
        <v>128</v>
      </c>
      <c r="E257" s="10">
        <v>128</v>
      </c>
      <c r="F257" s="1">
        <v>1.3619907407407407E-2</v>
      </c>
    </row>
    <row r="258" spans="1:6">
      <c r="A258">
        <v>32</v>
      </c>
      <c r="B258">
        <v>384</v>
      </c>
      <c r="C258" s="1">
        <v>1.1678009259259258E-2</v>
      </c>
      <c r="D258" s="3">
        <v>128</v>
      </c>
      <c r="E258" s="10">
        <v>128</v>
      </c>
      <c r="F258" s="1">
        <v>1.3990613425925925E-2</v>
      </c>
    </row>
    <row r="259" spans="1:6">
      <c r="A259">
        <v>32</v>
      </c>
      <c r="B259">
        <v>384</v>
      </c>
      <c r="C259" s="1">
        <v>1.1669444444444442E-2</v>
      </c>
      <c r="D259" s="3">
        <v>128</v>
      </c>
      <c r="E259" s="10">
        <v>128</v>
      </c>
      <c r="F259" s="1">
        <v>1.0422280092592592E-2</v>
      </c>
    </row>
    <row r="260" spans="1:6">
      <c r="A260">
        <v>32</v>
      </c>
      <c r="B260">
        <v>384</v>
      </c>
      <c r="C260" s="1">
        <v>1.1661921296296297E-2</v>
      </c>
      <c r="D260" s="3">
        <v>256</v>
      </c>
      <c r="E260" s="10">
        <v>256</v>
      </c>
      <c r="F260" s="1">
        <v>2.5962743055555557E-2</v>
      </c>
    </row>
    <row r="261" spans="1:6">
      <c r="A261">
        <v>32</v>
      </c>
      <c r="B261">
        <v>384</v>
      </c>
      <c r="C261" s="1">
        <v>1.1676273148148149E-2</v>
      </c>
      <c r="D261" s="3">
        <v>256</v>
      </c>
      <c r="E261" s="10">
        <v>256</v>
      </c>
      <c r="F261" s="1">
        <v>1.0645312499999999E-2</v>
      </c>
    </row>
    <row r="262" spans="1:6">
      <c r="A262">
        <v>32</v>
      </c>
      <c r="B262">
        <v>384</v>
      </c>
      <c r="C262" s="1">
        <v>1.1680208333333336E-2</v>
      </c>
      <c r="D262" s="3">
        <v>256</v>
      </c>
      <c r="E262" s="10">
        <v>256</v>
      </c>
      <c r="F262" s="1">
        <v>1.0820497685185185E-2</v>
      </c>
    </row>
    <row r="263" spans="1:6">
      <c r="A263">
        <v>32</v>
      </c>
      <c r="B263">
        <v>384</v>
      </c>
      <c r="C263" s="1">
        <v>1.1681597222222222E-2</v>
      </c>
      <c r="D263" s="3">
        <v>256</v>
      </c>
      <c r="E263" s="10">
        <v>256</v>
      </c>
      <c r="F263" s="1">
        <v>2.6681851851851849E-2</v>
      </c>
    </row>
    <row r="264" spans="1:6">
      <c r="A264">
        <v>32</v>
      </c>
      <c r="B264">
        <v>384</v>
      </c>
      <c r="C264" s="1">
        <v>1.168773148148148E-2</v>
      </c>
      <c r="D264" s="3">
        <v>256</v>
      </c>
      <c r="E264" s="10">
        <v>256</v>
      </c>
      <c r="F264" s="1">
        <v>2.0705335648148148E-2</v>
      </c>
    </row>
    <row r="265" spans="1:6">
      <c r="A265">
        <v>32</v>
      </c>
      <c r="B265">
        <v>384</v>
      </c>
      <c r="C265" s="1">
        <v>1.1688194444444444E-2</v>
      </c>
      <c r="D265" s="3">
        <v>256</v>
      </c>
      <c r="E265" s="10">
        <v>256</v>
      </c>
      <c r="F265" s="1">
        <v>7.8415740740740755E-3</v>
      </c>
    </row>
    <row r="266" spans="1:6">
      <c r="A266">
        <v>32</v>
      </c>
      <c r="B266">
        <v>384</v>
      </c>
      <c r="C266" s="1">
        <v>1.1695138888888889E-2</v>
      </c>
      <c r="D266" s="3">
        <v>256</v>
      </c>
      <c r="E266" s="10">
        <v>256</v>
      </c>
      <c r="F266" s="1">
        <v>2.6606122685185186E-2</v>
      </c>
    </row>
    <row r="267" spans="1:6">
      <c r="A267">
        <v>64</v>
      </c>
      <c r="B267">
        <v>264</v>
      </c>
      <c r="C267" s="1">
        <v>9.0475694444444432E-3</v>
      </c>
      <c r="D267" s="3">
        <v>256</v>
      </c>
      <c r="E267" s="10">
        <v>256</v>
      </c>
      <c r="F267" s="1">
        <v>2.5083298611111114E-2</v>
      </c>
    </row>
    <row r="268" spans="1:6">
      <c r="A268">
        <v>64</v>
      </c>
      <c r="B268">
        <v>264</v>
      </c>
      <c r="C268" s="1">
        <v>1.1826157407407408E-2</v>
      </c>
      <c r="D268" s="3">
        <v>256</v>
      </c>
      <c r="E268" s="10">
        <v>256</v>
      </c>
      <c r="F268" s="1">
        <v>2.6377175925925925E-2</v>
      </c>
    </row>
    <row r="269" spans="1:6">
      <c r="A269">
        <v>64</v>
      </c>
      <c r="B269">
        <v>264</v>
      </c>
      <c r="C269" s="1">
        <v>1.183576388888889E-2</v>
      </c>
      <c r="D269" s="3">
        <v>256</v>
      </c>
      <c r="E269" s="10">
        <v>256</v>
      </c>
      <c r="F269" s="1">
        <v>2.1351111111111112E-2</v>
      </c>
    </row>
    <row r="270" spans="1:6">
      <c r="A270">
        <v>64</v>
      </c>
      <c r="B270">
        <v>264</v>
      </c>
      <c r="C270" s="1">
        <v>1.1841319444444444E-2</v>
      </c>
      <c r="D270" s="3">
        <v>256</v>
      </c>
      <c r="E270" s="10">
        <v>256</v>
      </c>
      <c r="F270" s="1">
        <v>1.8881979166666667E-2</v>
      </c>
    </row>
    <row r="271" spans="1:6">
      <c r="A271">
        <v>64</v>
      </c>
      <c r="B271">
        <v>264</v>
      </c>
      <c r="C271" s="1">
        <v>1.4558680555555557E-2</v>
      </c>
      <c r="D271" s="3">
        <v>256</v>
      </c>
      <c r="E271" s="10">
        <v>256</v>
      </c>
      <c r="F271" s="1">
        <v>6.9753009259259265E-3</v>
      </c>
    </row>
    <row r="272" spans="1:6">
      <c r="A272">
        <v>64</v>
      </c>
      <c r="B272">
        <v>264</v>
      </c>
      <c r="C272" s="1">
        <v>1.4578472222222222E-2</v>
      </c>
      <c r="D272" s="3">
        <v>256</v>
      </c>
      <c r="E272" s="10">
        <v>256</v>
      </c>
      <c r="F272" s="1">
        <v>1.9328333333333333E-2</v>
      </c>
    </row>
    <row r="273" spans="1:6">
      <c r="A273">
        <v>64</v>
      </c>
      <c r="B273">
        <v>264</v>
      </c>
      <c r="C273" s="1">
        <v>1.4712500000000002E-2</v>
      </c>
      <c r="D273" s="3">
        <v>256</v>
      </c>
      <c r="E273" s="10">
        <v>256</v>
      </c>
      <c r="F273" s="1">
        <v>1.8817569444444446E-2</v>
      </c>
    </row>
    <row r="274" spans="1:6">
      <c r="A274">
        <v>64</v>
      </c>
      <c r="B274">
        <v>264</v>
      </c>
      <c r="C274" s="1">
        <v>1.476701388888889E-2</v>
      </c>
      <c r="D274" s="3">
        <v>256</v>
      </c>
      <c r="E274" s="10">
        <v>256</v>
      </c>
      <c r="F274" s="1">
        <v>2.4729155092592593E-2</v>
      </c>
    </row>
    <row r="275" spans="1:6">
      <c r="A275">
        <v>64</v>
      </c>
      <c r="B275">
        <v>264</v>
      </c>
      <c r="C275" s="1">
        <v>1.4947685185185187E-2</v>
      </c>
      <c r="D275" s="3">
        <v>256</v>
      </c>
      <c r="E275" s="10">
        <v>256</v>
      </c>
      <c r="F275" s="1">
        <v>2.592059027777778E-2</v>
      </c>
    </row>
    <row r="276" spans="1:6">
      <c r="A276">
        <v>64</v>
      </c>
      <c r="B276">
        <v>264</v>
      </c>
      <c r="C276" s="1">
        <v>1.4994212962962961E-2</v>
      </c>
      <c r="D276" s="3">
        <v>256</v>
      </c>
      <c r="E276" s="10">
        <v>256</v>
      </c>
      <c r="F276" s="1">
        <v>1.136023148148148E-2</v>
      </c>
    </row>
    <row r="277" spans="1:6">
      <c r="A277">
        <v>64</v>
      </c>
      <c r="B277">
        <v>264</v>
      </c>
      <c r="C277" s="1">
        <v>1.5478009259259261E-2</v>
      </c>
      <c r="D277" s="3">
        <v>256</v>
      </c>
      <c r="E277" s="10">
        <v>256</v>
      </c>
      <c r="F277" s="1">
        <v>1.8794513888888888E-2</v>
      </c>
    </row>
    <row r="278" spans="1:6">
      <c r="A278">
        <v>64</v>
      </c>
      <c r="B278">
        <v>264</v>
      </c>
      <c r="C278" s="1">
        <v>1.5486226851851852E-2</v>
      </c>
      <c r="D278" s="3">
        <v>256</v>
      </c>
      <c r="E278" s="10">
        <v>256</v>
      </c>
      <c r="F278" s="1">
        <v>2.6067824074074073E-2</v>
      </c>
    </row>
    <row r="279" spans="1:6">
      <c r="A279">
        <v>64</v>
      </c>
      <c r="B279">
        <v>264</v>
      </c>
      <c r="C279" s="1">
        <v>1.582696759259259E-2</v>
      </c>
      <c r="D279" s="3">
        <v>256</v>
      </c>
      <c r="E279" s="10">
        <v>256</v>
      </c>
      <c r="F279" s="1">
        <v>2.753267361111111E-2</v>
      </c>
    </row>
    <row r="280" spans="1:6">
      <c r="A280">
        <v>64</v>
      </c>
      <c r="B280">
        <v>264</v>
      </c>
      <c r="C280" s="1">
        <v>1.5825000000000002E-2</v>
      </c>
      <c r="D280" s="3">
        <v>256</v>
      </c>
      <c r="E280" s="10">
        <v>256</v>
      </c>
      <c r="F280" s="1">
        <v>7.002210648148148E-3</v>
      </c>
    </row>
    <row r="281" spans="1:6">
      <c r="A281">
        <v>64</v>
      </c>
      <c r="B281">
        <v>264</v>
      </c>
      <c r="C281" s="1">
        <v>1.5836458333333334E-2</v>
      </c>
      <c r="D281" s="3">
        <v>256</v>
      </c>
      <c r="E281" s="10">
        <v>256</v>
      </c>
      <c r="F281" s="1">
        <v>2.584140046296296E-2</v>
      </c>
    </row>
    <row r="282" spans="1:6">
      <c r="A282">
        <v>64</v>
      </c>
      <c r="B282">
        <v>264</v>
      </c>
      <c r="C282" s="1">
        <v>1.5874421296296296E-2</v>
      </c>
      <c r="D282" s="3">
        <v>256</v>
      </c>
      <c r="E282" s="10">
        <v>256</v>
      </c>
      <c r="F282" s="1">
        <v>1.0854351851851853E-2</v>
      </c>
    </row>
    <row r="283" spans="1:6">
      <c r="A283">
        <v>64</v>
      </c>
      <c r="B283">
        <v>264</v>
      </c>
      <c r="C283" s="1">
        <v>1.5877314814814813E-2</v>
      </c>
      <c r="D283" s="3">
        <v>256</v>
      </c>
      <c r="E283" s="10">
        <v>256</v>
      </c>
      <c r="F283" s="1">
        <v>2.1319050925925925E-2</v>
      </c>
    </row>
    <row r="284" spans="1:6">
      <c r="A284">
        <v>64</v>
      </c>
      <c r="B284">
        <v>264</v>
      </c>
      <c r="C284" s="1">
        <v>1.5878935185185187E-2</v>
      </c>
      <c r="D284" s="3">
        <v>256</v>
      </c>
      <c r="E284" s="10">
        <v>256</v>
      </c>
      <c r="F284" s="1">
        <v>2.1334467592592592E-2</v>
      </c>
    </row>
    <row r="285" spans="1:6">
      <c r="A285">
        <v>64</v>
      </c>
      <c r="B285">
        <v>264</v>
      </c>
      <c r="C285" s="1">
        <v>1.5896296296296297E-2</v>
      </c>
      <c r="D285" s="3">
        <v>256</v>
      </c>
      <c r="E285" s="10">
        <v>256</v>
      </c>
      <c r="F285" s="1">
        <v>2.1368287037037036E-2</v>
      </c>
    </row>
    <row r="286" spans="1:6">
      <c r="A286">
        <v>64</v>
      </c>
      <c r="B286">
        <v>264</v>
      </c>
      <c r="C286" s="1">
        <v>1.5897685185185185E-2</v>
      </c>
      <c r="D286" s="3">
        <v>256</v>
      </c>
      <c r="E286" s="10">
        <v>256</v>
      </c>
      <c r="F286" s="1">
        <v>1.9612372685185186E-2</v>
      </c>
    </row>
    <row r="287" spans="1:6">
      <c r="A287">
        <v>64</v>
      </c>
      <c r="B287">
        <v>264</v>
      </c>
      <c r="C287" s="1">
        <v>1.5894791666666668E-2</v>
      </c>
      <c r="D287" s="3">
        <v>256</v>
      </c>
      <c r="E287" s="10">
        <v>256</v>
      </c>
      <c r="F287" s="1">
        <v>1.9705358796296295E-2</v>
      </c>
    </row>
    <row r="288" spans="1:6">
      <c r="A288">
        <v>64</v>
      </c>
      <c r="B288">
        <v>264</v>
      </c>
      <c r="C288" s="1">
        <v>1.5903935185185184E-2</v>
      </c>
      <c r="D288" s="3">
        <v>256</v>
      </c>
      <c r="E288" s="10">
        <v>256</v>
      </c>
      <c r="F288" s="1">
        <v>2.2849930555555554E-2</v>
      </c>
    </row>
    <row r="289" spans="1:6">
      <c r="A289">
        <v>64</v>
      </c>
      <c r="B289">
        <v>264</v>
      </c>
      <c r="C289" s="1">
        <v>1.5898495370370368E-2</v>
      </c>
      <c r="D289" s="3">
        <v>256</v>
      </c>
      <c r="E289" s="10">
        <v>256</v>
      </c>
      <c r="F289" s="1">
        <v>1.5812708333333331E-2</v>
      </c>
    </row>
    <row r="290" spans="1:6">
      <c r="A290">
        <v>64</v>
      </c>
      <c r="B290">
        <v>264</v>
      </c>
      <c r="C290" s="1">
        <v>1.5906018518518517E-2</v>
      </c>
      <c r="D290" s="3">
        <v>256</v>
      </c>
      <c r="E290" s="10">
        <v>256</v>
      </c>
      <c r="F290" s="1">
        <v>1.8158738425925927E-2</v>
      </c>
    </row>
    <row r="291" spans="1:6">
      <c r="A291">
        <v>64</v>
      </c>
      <c r="B291">
        <v>264</v>
      </c>
      <c r="C291" s="1">
        <v>1.5907638888888888E-2</v>
      </c>
      <c r="D291" s="3">
        <v>256</v>
      </c>
      <c r="E291" s="10">
        <v>256</v>
      </c>
      <c r="F291" s="1">
        <v>7.0741782407407411E-3</v>
      </c>
    </row>
    <row r="292" spans="1:6">
      <c r="A292">
        <v>64</v>
      </c>
      <c r="B292">
        <v>264</v>
      </c>
      <c r="C292" s="1">
        <v>1.5909143518518517E-2</v>
      </c>
      <c r="D292" s="3">
        <v>256</v>
      </c>
      <c r="E292" s="10">
        <v>256</v>
      </c>
      <c r="F292" s="1">
        <v>2.4776458333333334E-2</v>
      </c>
    </row>
    <row r="293" spans="1:6">
      <c r="A293">
        <v>64</v>
      </c>
      <c r="B293">
        <v>264</v>
      </c>
      <c r="C293" s="1">
        <v>1.5907986111111109E-2</v>
      </c>
      <c r="D293" s="3">
        <v>256</v>
      </c>
      <c r="E293" s="10">
        <v>256</v>
      </c>
      <c r="F293" s="1">
        <v>2.1445532407407406E-2</v>
      </c>
    </row>
    <row r="294" spans="1:6">
      <c r="A294">
        <v>64</v>
      </c>
      <c r="B294">
        <v>264</v>
      </c>
      <c r="C294" s="1">
        <v>1.5911574074074075E-2</v>
      </c>
      <c r="D294" s="3">
        <v>256</v>
      </c>
      <c r="E294" s="10">
        <v>256</v>
      </c>
      <c r="F294" s="1">
        <v>6.657407407407407E-3</v>
      </c>
    </row>
    <row r="295" spans="1:6">
      <c r="A295">
        <v>64</v>
      </c>
      <c r="B295">
        <v>264</v>
      </c>
      <c r="C295" s="1">
        <v>1.5911458333333333E-2</v>
      </c>
      <c r="D295" s="3">
        <v>256</v>
      </c>
      <c r="E295" s="10">
        <v>256</v>
      </c>
      <c r="F295" s="1">
        <v>2.0678587962962961E-2</v>
      </c>
    </row>
    <row r="296" spans="1:6">
      <c r="A296">
        <v>64</v>
      </c>
      <c r="B296">
        <v>264</v>
      </c>
      <c r="C296" s="1">
        <v>1.5915509259259258E-2</v>
      </c>
      <c r="D296" s="3">
        <v>256</v>
      </c>
      <c r="E296" s="10">
        <v>256</v>
      </c>
      <c r="F296" s="1">
        <v>2.2202557870370371E-2</v>
      </c>
    </row>
    <row r="297" spans="1:6">
      <c r="A297">
        <v>64</v>
      </c>
      <c r="B297">
        <v>264</v>
      </c>
      <c r="C297" s="1">
        <v>1.5909490740740741E-2</v>
      </c>
      <c r="D297" s="3">
        <v>256</v>
      </c>
      <c r="E297" s="10">
        <v>256</v>
      </c>
      <c r="F297" s="1">
        <v>2.6410636574074078E-2</v>
      </c>
    </row>
    <row r="298" spans="1:6">
      <c r="A298">
        <v>64</v>
      </c>
      <c r="B298">
        <v>264</v>
      </c>
      <c r="C298" s="1">
        <v>1.5912152777777775E-2</v>
      </c>
      <c r="D298" s="3">
        <v>256</v>
      </c>
      <c r="E298" s="10">
        <v>256</v>
      </c>
      <c r="F298" s="1">
        <v>1.8795740740740741E-2</v>
      </c>
    </row>
    <row r="299" spans="1:6">
      <c r="A299">
        <v>64</v>
      </c>
      <c r="B299">
        <v>264</v>
      </c>
      <c r="C299" s="1">
        <v>1.5917592592592591E-2</v>
      </c>
      <c r="D299" s="3">
        <v>256</v>
      </c>
      <c r="E299" s="10">
        <v>256</v>
      </c>
      <c r="F299" s="1">
        <v>2.2255393518518518E-2</v>
      </c>
    </row>
    <row r="300" spans="1:6">
      <c r="A300">
        <v>64</v>
      </c>
      <c r="B300">
        <v>264</v>
      </c>
      <c r="C300" s="1">
        <v>1.5915509259259258E-2</v>
      </c>
      <c r="D300" s="3">
        <v>256</v>
      </c>
      <c r="E300" s="10">
        <v>256</v>
      </c>
      <c r="F300" s="1">
        <v>1.6110104166666667E-2</v>
      </c>
    </row>
    <row r="301" spans="1:6">
      <c r="A301">
        <v>64</v>
      </c>
      <c r="B301">
        <v>264</v>
      </c>
      <c r="C301" s="1">
        <v>1.5919097222222223E-2</v>
      </c>
      <c r="D301" s="3">
        <v>256</v>
      </c>
      <c r="E301" s="10">
        <v>256</v>
      </c>
      <c r="F301" s="1">
        <v>2.5166203703703705E-2</v>
      </c>
    </row>
    <row r="302" spans="1:6">
      <c r="A302">
        <v>64</v>
      </c>
      <c r="B302">
        <v>264</v>
      </c>
      <c r="C302" s="1">
        <v>1.5921643518518519E-2</v>
      </c>
      <c r="D302" s="3">
        <v>256</v>
      </c>
      <c r="E302" s="10">
        <v>256</v>
      </c>
      <c r="F302" s="1">
        <v>2.6110405092592593E-2</v>
      </c>
    </row>
    <row r="303" spans="1:6">
      <c r="A303">
        <v>64</v>
      </c>
      <c r="B303">
        <v>264</v>
      </c>
      <c r="C303" s="1">
        <v>1.592488425925926E-2</v>
      </c>
      <c r="D303" s="3">
        <v>256</v>
      </c>
      <c r="E303" s="10">
        <v>256</v>
      </c>
      <c r="F303" s="1">
        <v>2.6090416666666668E-2</v>
      </c>
    </row>
    <row r="304" spans="1:6">
      <c r="A304">
        <v>64</v>
      </c>
      <c r="B304">
        <v>264</v>
      </c>
      <c r="C304" s="1">
        <v>1.5927083333333331E-2</v>
      </c>
      <c r="D304" s="3">
        <v>256</v>
      </c>
      <c r="E304" s="10">
        <v>256</v>
      </c>
      <c r="F304" s="1">
        <v>2.2282800925925925E-2</v>
      </c>
    </row>
    <row r="305" spans="1:6">
      <c r="A305">
        <v>64</v>
      </c>
      <c r="B305">
        <v>264</v>
      </c>
      <c r="C305" s="1">
        <v>1.5925694444444444E-2</v>
      </c>
      <c r="D305" s="3">
        <v>256</v>
      </c>
      <c r="E305" s="10">
        <v>256</v>
      </c>
      <c r="F305" s="1">
        <v>2.4026481481481482E-2</v>
      </c>
    </row>
    <row r="306" spans="1:6">
      <c r="A306">
        <v>64</v>
      </c>
      <c r="B306">
        <v>264</v>
      </c>
      <c r="C306" s="1">
        <v>1.5932291666666664E-2</v>
      </c>
      <c r="D306" s="3">
        <v>256</v>
      </c>
      <c r="E306" s="10">
        <v>256</v>
      </c>
      <c r="F306" s="1">
        <v>2.3655289351851853E-2</v>
      </c>
    </row>
    <row r="307" spans="1:6">
      <c r="A307">
        <v>64</v>
      </c>
      <c r="B307">
        <v>264</v>
      </c>
      <c r="C307" s="1">
        <v>1.593460648148148E-2</v>
      </c>
      <c r="D307" s="3">
        <v>256</v>
      </c>
      <c r="E307" s="10">
        <v>256</v>
      </c>
      <c r="F307" s="1">
        <v>1.9691539351851851E-2</v>
      </c>
    </row>
    <row r="308" spans="1:6">
      <c r="A308">
        <v>64</v>
      </c>
      <c r="B308">
        <v>264</v>
      </c>
      <c r="C308" s="1">
        <v>1.5941435185185183E-2</v>
      </c>
      <c r="D308" s="3">
        <v>256</v>
      </c>
      <c r="E308" s="10">
        <v>256</v>
      </c>
      <c r="F308" s="1">
        <v>2.8877604166666668E-2</v>
      </c>
    </row>
    <row r="309" spans="1:6">
      <c r="A309">
        <v>64</v>
      </c>
      <c r="B309">
        <v>264</v>
      </c>
      <c r="C309" s="1">
        <v>1.5942129629629629E-2</v>
      </c>
      <c r="D309" s="3">
        <v>256</v>
      </c>
      <c r="E309" s="10">
        <v>256</v>
      </c>
      <c r="F309" s="1">
        <v>7.0141550925925918E-3</v>
      </c>
    </row>
    <row r="310" spans="1:6">
      <c r="A310">
        <v>64</v>
      </c>
      <c r="B310">
        <v>264</v>
      </c>
      <c r="C310" s="1">
        <v>1.5941666666666666E-2</v>
      </c>
      <c r="D310" s="3">
        <v>256</v>
      </c>
      <c r="E310" s="10">
        <v>256</v>
      </c>
      <c r="F310" s="1">
        <v>2.2230173611111112E-2</v>
      </c>
    </row>
    <row r="311" spans="1:6">
      <c r="A311">
        <v>64</v>
      </c>
      <c r="B311">
        <v>264</v>
      </c>
      <c r="C311" s="1">
        <v>1.5942939814814813E-2</v>
      </c>
      <c r="D311" s="3">
        <v>256</v>
      </c>
      <c r="E311" s="10">
        <v>256</v>
      </c>
      <c r="F311" s="1">
        <v>1.1299386574074075E-2</v>
      </c>
    </row>
    <row r="312" spans="1:6">
      <c r="A312">
        <v>64</v>
      </c>
      <c r="B312">
        <v>264</v>
      </c>
      <c r="C312" s="1">
        <v>1.594664351851852E-2</v>
      </c>
      <c r="D312" s="3">
        <v>256</v>
      </c>
      <c r="E312" s="10">
        <v>256</v>
      </c>
      <c r="F312" s="1">
        <v>1.0751793981481482E-2</v>
      </c>
    </row>
    <row r="313" spans="1:6">
      <c r="A313">
        <v>64</v>
      </c>
      <c r="B313">
        <v>264</v>
      </c>
      <c r="C313" s="1">
        <v>1.5945254629629629E-2</v>
      </c>
      <c r="D313" s="3">
        <v>256</v>
      </c>
      <c r="E313" s="10">
        <v>256</v>
      </c>
      <c r="F313" s="1">
        <v>1.1493379629629629E-2</v>
      </c>
    </row>
    <row r="314" spans="1:6">
      <c r="A314">
        <v>64</v>
      </c>
      <c r="B314">
        <v>264</v>
      </c>
      <c r="C314" s="1">
        <v>1.5949305555555553E-2</v>
      </c>
      <c r="D314" s="3">
        <v>256</v>
      </c>
      <c r="E314" s="10">
        <v>256</v>
      </c>
      <c r="F314" s="1">
        <v>2.0403310185185184E-2</v>
      </c>
    </row>
    <row r="315" spans="1:6">
      <c r="A315">
        <v>64</v>
      </c>
      <c r="B315">
        <v>264</v>
      </c>
      <c r="C315" s="1">
        <v>1.5948148148148149E-2</v>
      </c>
      <c r="D315" s="3">
        <v>256</v>
      </c>
      <c r="E315" s="10">
        <v>256</v>
      </c>
      <c r="F315" s="1">
        <v>1.8792708333333331E-2</v>
      </c>
    </row>
    <row r="316" spans="1:6">
      <c r="A316">
        <v>64</v>
      </c>
      <c r="B316">
        <v>264</v>
      </c>
      <c r="C316" s="1">
        <v>1.5948958333333332E-2</v>
      </c>
      <c r="D316" s="3">
        <v>256</v>
      </c>
      <c r="E316" s="10">
        <v>256</v>
      </c>
      <c r="F316" s="1">
        <v>1.8049247685185187E-2</v>
      </c>
    </row>
    <row r="317" spans="1:6">
      <c r="A317">
        <v>64</v>
      </c>
      <c r="B317">
        <v>264</v>
      </c>
      <c r="C317" s="1">
        <v>1.595011574074074E-2</v>
      </c>
      <c r="D317" s="3">
        <v>256</v>
      </c>
      <c r="E317" s="10">
        <v>256</v>
      </c>
      <c r="F317" s="1">
        <v>1.8117962962962964E-2</v>
      </c>
    </row>
    <row r="318" spans="1:6">
      <c r="A318">
        <v>64</v>
      </c>
      <c r="B318">
        <v>264</v>
      </c>
      <c r="C318" s="1">
        <v>1.5953935185185186E-2</v>
      </c>
      <c r="D318" s="3">
        <v>256</v>
      </c>
      <c r="E318" s="10">
        <v>256</v>
      </c>
      <c r="F318" s="1">
        <v>6.9380555555555558E-3</v>
      </c>
    </row>
    <row r="319" spans="1:6">
      <c r="A319">
        <v>64</v>
      </c>
      <c r="B319">
        <v>264</v>
      </c>
      <c r="C319" s="1">
        <v>1.5956828703703702E-2</v>
      </c>
      <c r="D319" s="3">
        <v>256</v>
      </c>
      <c r="E319" s="10">
        <v>256</v>
      </c>
      <c r="F319" s="1">
        <v>2.9071122685185188E-2</v>
      </c>
    </row>
    <row r="320" spans="1:6">
      <c r="A320">
        <v>64</v>
      </c>
      <c r="B320">
        <v>264</v>
      </c>
      <c r="C320" s="1">
        <v>1.5960300925925926E-2</v>
      </c>
      <c r="D320" s="3">
        <v>256</v>
      </c>
      <c r="E320" s="10">
        <v>256</v>
      </c>
      <c r="F320" s="1">
        <v>1.5701076388888888E-2</v>
      </c>
    </row>
    <row r="321" spans="1:6">
      <c r="A321">
        <v>64</v>
      </c>
      <c r="B321">
        <v>264</v>
      </c>
      <c r="C321" s="1">
        <v>1.5959027777777777E-2</v>
      </c>
      <c r="D321" s="3">
        <v>256</v>
      </c>
      <c r="E321" s="10">
        <v>256</v>
      </c>
      <c r="F321" s="1">
        <v>7.1949074074074077E-3</v>
      </c>
    </row>
    <row r="322" spans="1:6">
      <c r="A322">
        <v>64</v>
      </c>
      <c r="B322">
        <v>264</v>
      </c>
      <c r="C322" s="1">
        <v>1.5969791666666667E-2</v>
      </c>
      <c r="D322" s="3">
        <v>256</v>
      </c>
      <c r="E322" s="10">
        <v>256</v>
      </c>
      <c r="F322" s="1">
        <v>3.4336354166666666E-2</v>
      </c>
    </row>
    <row r="323" spans="1:6">
      <c r="A323">
        <v>64</v>
      </c>
      <c r="B323">
        <v>264</v>
      </c>
      <c r="C323" s="1">
        <v>1.5979166666666666E-2</v>
      </c>
      <c r="D323" s="3">
        <v>256</v>
      </c>
      <c r="E323" s="10">
        <v>256</v>
      </c>
      <c r="F323" s="1">
        <v>2.0759976851851852E-2</v>
      </c>
    </row>
    <row r="324" spans="1:6">
      <c r="A324">
        <v>64</v>
      </c>
      <c r="B324">
        <v>264</v>
      </c>
      <c r="C324" s="1">
        <v>1.5980324074074074E-2</v>
      </c>
      <c r="D324" s="3">
        <v>256</v>
      </c>
      <c r="E324" s="10">
        <v>256</v>
      </c>
      <c r="F324" s="1">
        <v>1.8588622685185182E-2</v>
      </c>
    </row>
    <row r="325" spans="1:6">
      <c r="A325">
        <v>64</v>
      </c>
      <c r="B325">
        <v>264</v>
      </c>
      <c r="C325" s="1">
        <v>1.5985879629629631E-2</v>
      </c>
      <c r="D325" s="3">
        <v>256</v>
      </c>
      <c r="E325" s="10">
        <v>256</v>
      </c>
      <c r="F325" s="1">
        <v>6.8372800925925936E-3</v>
      </c>
    </row>
    <row r="326" spans="1:6">
      <c r="A326">
        <v>64</v>
      </c>
      <c r="B326">
        <v>264</v>
      </c>
      <c r="C326" s="1">
        <v>1.5986689814814815E-2</v>
      </c>
      <c r="D326" s="3">
        <v>256</v>
      </c>
      <c r="E326" s="10">
        <v>256</v>
      </c>
      <c r="F326" s="1">
        <v>2.0615462962962964E-2</v>
      </c>
    </row>
    <row r="327" spans="1:6">
      <c r="A327">
        <v>64</v>
      </c>
      <c r="B327">
        <v>264</v>
      </c>
      <c r="C327" s="1">
        <v>1.5988657407407406E-2</v>
      </c>
      <c r="D327" s="3">
        <v>256</v>
      </c>
      <c r="E327" s="10">
        <v>256</v>
      </c>
      <c r="F327" s="1">
        <v>1.1325034722222224E-2</v>
      </c>
    </row>
    <row r="328" spans="1:6">
      <c r="A328">
        <v>64</v>
      </c>
      <c r="B328">
        <v>264</v>
      </c>
      <c r="C328" s="1">
        <v>1.5993171296296297E-2</v>
      </c>
      <c r="D328" s="3">
        <v>256</v>
      </c>
      <c r="E328" s="10">
        <v>256</v>
      </c>
      <c r="F328" s="1">
        <v>2.5124201388888889E-2</v>
      </c>
    </row>
    <row r="329" spans="1:6">
      <c r="A329">
        <v>64</v>
      </c>
      <c r="B329">
        <v>264</v>
      </c>
      <c r="C329" s="1">
        <v>1.5997800925925926E-2</v>
      </c>
      <c r="D329" s="3">
        <v>256</v>
      </c>
      <c r="E329" s="10">
        <v>256</v>
      </c>
      <c r="F329" s="1">
        <v>2.5225625000000002E-2</v>
      </c>
    </row>
    <row r="330" spans="1:6">
      <c r="A330">
        <v>64</v>
      </c>
      <c r="B330">
        <v>264</v>
      </c>
      <c r="C330" s="1">
        <v>1.5997916666666664E-2</v>
      </c>
      <c r="D330" s="3">
        <v>256</v>
      </c>
      <c r="E330" s="10">
        <v>256</v>
      </c>
      <c r="F330" s="1">
        <v>1.8691516203703705E-2</v>
      </c>
    </row>
    <row r="331" spans="1:6">
      <c r="A331">
        <v>64</v>
      </c>
      <c r="B331">
        <v>264</v>
      </c>
      <c r="C331" s="1">
        <v>1.1652777777777778E-2</v>
      </c>
      <c r="D331" s="3">
        <v>256</v>
      </c>
      <c r="E331" s="10">
        <v>256</v>
      </c>
      <c r="F331" s="1">
        <v>2.0789317129629628E-2</v>
      </c>
    </row>
    <row r="332" spans="1:6">
      <c r="A332">
        <v>64</v>
      </c>
      <c r="B332">
        <v>264</v>
      </c>
      <c r="C332" s="1">
        <v>1.2356018518518518E-2</v>
      </c>
      <c r="D332" s="3">
        <v>256</v>
      </c>
      <c r="E332" s="10">
        <v>256</v>
      </c>
      <c r="F332" s="1">
        <v>2.6160497685185188E-2</v>
      </c>
    </row>
    <row r="333" spans="1:6">
      <c r="A333">
        <v>64</v>
      </c>
      <c r="B333">
        <v>264</v>
      </c>
      <c r="C333" s="1">
        <v>1.2366550925925928E-2</v>
      </c>
      <c r="D333" s="3">
        <v>256</v>
      </c>
      <c r="E333" s="10">
        <v>256</v>
      </c>
      <c r="F333" s="1">
        <v>2.7774212962962962E-2</v>
      </c>
    </row>
    <row r="334" spans="1:6">
      <c r="A334">
        <v>64</v>
      </c>
      <c r="B334">
        <v>264</v>
      </c>
      <c r="C334" s="1">
        <v>1.2377199074074073E-2</v>
      </c>
      <c r="D334" s="3">
        <v>256</v>
      </c>
      <c r="E334" s="10">
        <v>256</v>
      </c>
      <c r="F334" s="1">
        <v>1.1249027777777776E-2</v>
      </c>
    </row>
    <row r="335" spans="1:6">
      <c r="A335">
        <v>64</v>
      </c>
      <c r="B335">
        <v>264</v>
      </c>
      <c r="C335" s="1">
        <v>1.6840277777777777E-2</v>
      </c>
      <c r="D335" s="3">
        <v>256</v>
      </c>
      <c r="E335" s="10">
        <v>256</v>
      </c>
      <c r="F335" s="1">
        <v>2.0902187500000002E-2</v>
      </c>
    </row>
    <row r="336" spans="1:6">
      <c r="A336">
        <v>64</v>
      </c>
      <c r="B336">
        <v>264</v>
      </c>
      <c r="C336" s="1">
        <v>1.6844675925925926E-2</v>
      </c>
      <c r="D336" s="3">
        <v>256</v>
      </c>
      <c r="E336" s="10">
        <v>256</v>
      </c>
      <c r="F336" s="1">
        <v>2.2101678240740743E-2</v>
      </c>
    </row>
    <row r="337" spans="1:6">
      <c r="A337">
        <v>64</v>
      </c>
      <c r="B337">
        <v>264</v>
      </c>
      <c r="C337" s="1">
        <v>1.6851041666666667E-2</v>
      </c>
      <c r="D337" s="3">
        <v>256</v>
      </c>
      <c r="E337" s="10">
        <v>256</v>
      </c>
      <c r="F337" s="1">
        <v>2.2448784722222222E-2</v>
      </c>
    </row>
    <row r="338" spans="1:6">
      <c r="A338">
        <v>64</v>
      </c>
      <c r="B338">
        <v>264</v>
      </c>
      <c r="C338" s="1">
        <v>1.6858912037037037E-2</v>
      </c>
      <c r="D338" s="3">
        <v>256</v>
      </c>
      <c r="E338" s="10">
        <v>256</v>
      </c>
      <c r="F338" s="1">
        <v>2.2150844907407406E-2</v>
      </c>
    </row>
    <row r="339" spans="1:6">
      <c r="A339">
        <v>64</v>
      </c>
      <c r="B339">
        <v>264</v>
      </c>
      <c r="C339" s="1">
        <v>1.6879166666666667E-2</v>
      </c>
      <c r="D339" s="3">
        <v>256</v>
      </c>
      <c r="E339" s="10">
        <v>256</v>
      </c>
      <c r="F339" s="1">
        <v>1.8110219907407406E-2</v>
      </c>
    </row>
    <row r="340" spans="1:6">
      <c r="A340">
        <v>64</v>
      </c>
      <c r="B340">
        <v>264</v>
      </c>
      <c r="C340" s="1">
        <v>1.6879861111111109E-2</v>
      </c>
      <c r="D340" s="3">
        <v>256</v>
      </c>
      <c r="E340" s="10">
        <v>256</v>
      </c>
      <c r="F340" s="1">
        <v>2.6074861111111111E-2</v>
      </c>
    </row>
    <row r="341" spans="1:6">
      <c r="A341">
        <v>64</v>
      </c>
      <c r="B341">
        <v>264</v>
      </c>
      <c r="C341" s="1">
        <v>1.6881018518518521E-2</v>
      </c>
      <c r="D341" s="3">
        <v>256</v>
      </c>
      <c r="E341" s="10">
        <v>256</v>
      </c>
      <c r="F341" s="1">
        <v>2.4091759259259257E-2</v>
      </c>
    </row>
    <row r="342" spans="1:6">
      <c r="A342">
        <v>64</v>
      </c>
      <c r="B342">
        <v>264</v>
      </c>
      <c r="C342" s="1">
        <v>1.6883333333333334E-2</v>
      </c>
      <c r="D342" s="3">
        <v>256</v>
      </c>
      <c r="E342" s="10">
        <v>256</v>
      </c>
      <c r="F342" s="1">
        <v>2.5429189814814818E-2</v>
      </c>
    </row>
    <row r="343" spans="1:6">
      <c r="A343">
        <v>64</v>
      </c>
      <c r="B343">
        <v>264</v>
      </c>
      <c r="C343" s="1">
        <v>1.6883796296296296E-2</v>
      </c>
      <c r="D343" s="3">
        <v>256</v>
      </c>
      <c r="E343" s="10">
        <v>256</v>
      </c>
      <c r="F343" s="1">
        <v>6.5920949074074068E-3</v>
      </c>
    </row>
    <row r="344" spans="1:6">
      <c r="A344">
        <v>64</v>
      </c>
      <c r="B344">
        <v>264</v>
      </c>
      <c r="C344" s="1">
        <v>1.688564814814815E-2</v>
      </c>
      <c r="D344" s="3">
        <v>256</v>
      </c>
      <c r="E344" s="10">
        <v>256</v>
      </c>
      <c r="F344" s="1">
        <v>2.6259074074074074E-2</v>
      </c>
    </row>
    <row r="345" spans="1:6">
      <c r="A345">
        <v>64</v>
      </c>
      <c r="B345">
        <v>264</v>
      </c>
      <c r="C345" s="1">
        <v>1.6885879629629629E-2</v>
      </c>
      <c r="D345" s="3">
        <v>256</v>
      </c>
      <c r="E345" s="10">
        <v>256</v>
      </c>
      <c r="F345" s="1">
        <v>1.8691076388888891E-2</v>
      </c>
    </row>
    <row r="346" spans="1:6">
      <c r="A346">
        <v>64</v>
      </c>
      <c r="B346">
        <v>264</v>
      </c>
      <c r="C346" s="1">
        <v>1.6887615740740741E-2</v>
      </c>
      <c r="D346" s="3">
        <v>256</v>
      </c>
      <c r="E346" s="10">
        <v>256</v>
      </c>
      <c r="F346" s="1">
        <v>1.9608472222222222E-2</v>
      </c>
    </row>
    <row r="347" spans="1:6">
      <c r="A347">
        <v>64</v>
      </c>
      <c r="B347">
        <v>264</v>
      </c>
      <c r="C347" s="1">
        <v>1.6888194444444445E-2</v>
      </c>
      <c r="D347" s="3">
        <v>256</v>
      </c>
      <c r="E347" s="10">
        <v>256</v>
      </c>
      <c r="F347" s="1">
        <v>1.0678310185185185E-2</v>
      </c>
    </row>
    <row r="348" spans="1:6">
      <c r="A348">
        <v>64</v>
      </c>
      <c r="B348">
        <v>264</v>
      </c>
      <c r="C348" s="1">
        <v>1.6888773148148146E-2</v>
      </c>
      <c r="D348" s="3">
        <v>256</v>
      </c>
      <c r="E348" s="10">
        <v>256</v>
      </c>
      <c r="F348" s="1">
        <v>2.0725127314814816E-2</v>
      </c>
    </row>
    <row r="349" spans="1:6">
      <c r="A349">
        <v>64</v>
      </c>
      <c r="B349">
        <v>264</v>
      </c>
      <c r="C349" s="1">
        <v>1.6888773148148146E-2</v>
      </c>
      <c r="D349" s="3">
        <v>256</v>
      </c>
      <c r="E349" s="10">
        <v>256</v>
      </c>
      <c r="F349" s="1">
        <v>2.2173865740740744E-2</v>
      </c>
    </row>
    <row r="350" spans="1:6">
      <c r="A350">
        <v>64</v>
      </c>
      <c r="B350">
        <v>264</v>
      </c>
      <c r="C350" s="1">
        <v>1.6888888888888887E-2</v>
      </c>
      <c r="D350" s="3">
        <v>256</v>
      </c>
      <c r="E350" s="10">
        <v>256</v>
      </c>
      <c r="F350" s="1">
        <v>1.8817685185185184E-2</v>
      </c>
    </row>
    <row r="351" spans="1:6">
      <c r="A351">
        <v>64</v>
      </c>
      <c r="B351">
        <v>264</v>
      </c>
      <c r="C351" s="1">
        <v>1.6890740740740741E-2</v>
      </c>
      <c r="D351" s="3">
        <v>256</v>
      </c>
      <c r="E351" s="10">
        <v>256</v>
      </c>
      <c r="F351" s="1">
        <v>6.639120370370369E-3</v>
      </c>
    </row>
    <row r="352" spans="1:6">
      <c r="A352">
        <v>64</v>
      </c>
      <c r="B352">
        <v>264</v>
      </c>
      <c r="C352" s="1">
        <v>1.6894444444444445E-2</v>
      </c>
      <c r="D352" s="3">
        <v>256</v>
      </c>
      <c r="E352" s="10">
        <v>256</v>
      </c>
      <c r="F352" s="1">
        <v>2.6124803240740745E-2</v>
      </c>
    </row>
    <row r="353" spans="1:6">
      <c r="A353">
        <v>64</v>
      </c>
      <c r="B353">
        <v>264</v>
      </c>
      <c r="C353" s="1">
        <v>1.6897222222222223E-2</v>
      </c>
      <c r="D353" s="3">
        <v>256</v>
      </c>
      <c r="E353" s="10">
        <v>256</v>
      </c>
      <c r="F353" s="1">
        <v>6.7559374999999998E-3</v>
      </c>
    </row>
    <row r="354" spans="1:6">
      <c r="A354">
        <v>64</v>
      </c>
      <c r="B354">
        <v>264</v>
      </c>
      <c r="C354" s="1">
        <v>1.6899189814814815E-2</v>
      </c>
      <c r="D354" s="3">
        <v>256</v>
      </c>
      <c r="E354" s="10">
        <v>256</v>
      </c>
      <c r="F354" s="1">
        <v>2.0649918981481483E-2</v>
      </c>
    </row>
    <row r="355" spans="1:6">
      <c r="A355">
        <v>64</v>
      </c>
      <c r="B355">
        <v>264</v>
      </c>
      <c r="C355" s="1">
        <v>1.6899305555555556E-2</v>
      </c>
      <c r="D355" s="3">
        <v>256</v>
      </c>
      <c r="E355" s="10">
        <v>256</v>
      </c>
      <c r="F355" s="1">
        <v>7.6308333333333332E-3</v>
      </c>
    </row>
    <row r="356" spans="1:6">
      <c r="A356">
        <v>64</v>
      </c>
      <c r="B356">
        <v>264</v>
      </c>
      <c r="C356" s="1">
        <v>1.6902430555555556E-2</v>
      </c>
      <c r="D356" s="3">
        <v>256</v>
      </c>
      <c r="E356" s="10">
        <v>256</v>
      </c>
      <c r="F356" s="1">
        <v>1.0160856481481481E-2</v>
      </c>
    </row>
    <row r="357" spans="1:6">
      <c r="A357">
        <v>64</v>
      </c>
      <c r="B357">
        <v>264</v>
      </c>
      <c r="C357" s="1">
        <v>1.6902546296296294E-2</v>
      </c>
      <c r="D357" s="3">
        <v>256</v>
      </c>
      <c r="E357" s="10">
        <v>256</v>
      </c>
      <c r="F357" s="1">
        <v>7.1469675925925928E-3</v>
      </c>
    </row>
    <row r="358" spans="1:6">
      <c r="A358">
        <v>64</v>
      </c>
      <c r="B358">
        <v>264</v>
      </c>
      <c r="C358" s="1">
        <v>1.6903587962962961E-2</v>
      </c>
      <c r="D358" s="3">
        <v>256</v>
      </c>
      <c r="E358" s="10">
        <v>256</v>
      </c>
      <c r="F358" s="1">
        <v>2.2694895833333336E-2</v>
      </c>
    </row>
    <row r="359" spans="1:6">
      <c r="A359">
        <v>64</v>
      </c>
      <c r="B359">
        <v>264</v>
      </c>
      <c r="C359" s="1">
        <v>1.6904629629629627E-2</v>
      </c>
      <c r="D359" s="3">
        <v>256</v>
      </c>
      <c r="E359" s="10">
        <v>256</v>
      </c>
      <c r="F359" s="1">
        <v>2.1200185185185186E-2</v>
      </c>
    </row>
    <row r="360" spans="1:6">
      <c r="A360">
        <v>64</v>
      </c>
      <c r="B360">
        <v>264</v>
      </c>
      <c r="C360" s="1">
        <v>1.6905555555555556E-2</v>
      </c>
      <c r="D360" s="3">
        <v>256</v>
      </c>
      <c r="E360" s="10">
        <v>256</v>
      </c>
      <c r="F360" s="1">
        <v>1.1201747685185184E-2</v>
      </c>
    </row>
    <row r="361" spans="1:6">
      <c r="A361">
        <v>64</v>
      </c>
      <c r="B361">
        <v>264</v>
      </c>
      <c r="C361" s="1">
        <v>1.690613425925926E-2</v>
      </c>
      <c r="D361" s="3">
        <v>256</v>
      </c>
      <c r="E361" s="10">
        <v>256</v>
      </c>
      <c r="F361" s="1">
        <v>1.8962291666666669E-2</v>
      </c>
    </row>
    <row r="362" spans="1:6">
      <c r="A362">
        <v>64</v>
      </c>
      <c r="B362">
        <v>264</v>
      </c>
      <c r="C362" s="1">
        <v>1.6906481481481481E-2</v>
      </c>
      <c r="D362" s="3">
        <v>256</v>
      </c>
      <c r="E362" s="10">
        <v>256</v>
      </c>
      <c r="F362" s="1">
        <v>2.0784849537037037E-2</v>
      </c>
    </row>
    <row r="363" spans="1:6">
      <c r="A363">
        <v>64</v>
      </c>
      <c r="B363">
        <v>264</v>
      </c>
      <c r="C363" s="1">
        <v>1.6909837962962963E-2</v>
      </c>
      <c r="D363" s="3">
        <v>256</v>
      </c>
      <c r="E363" s="10">
        <v>256</v>
      </c>
      <c r="F363" s="1">
        <v>1.9277662037037038E-2</v>
      </c>
    </row>
    <row r="364" spans="1:6">
      <c r="A364">
        <v>64</v>
      </c>
      <c r="B364">
        <v>264</v>
      </c>
      <c r="C364" s="1">
        <v>1.6910069444444443E-2</v>
      </c>
      <c r="D364" s="3">
        <v>256</v>
      </c>
      <c r="E364" s="10">
        <v>256</v>
      </c>
      <c r="F364" s="1">
        <v>6.9424652777777774E-3</v>
      </c>
    </row>
    <row r="365" spans="1:6">
      <c r="A365">
        <v>64</v>
      </c>
      <c r="B365">
        <v>264</v>
      </c>
      <c r="C365" s="1">
        <v>1.6910185185185184E-2</v>
      </c>
      <c r="D365" s="3">
        <v>256</v>
      </c>
      <c r="E365" s="10">
        <v>256</v>
      </c>
      <c r="F365" s="1">
        <v>2.5386944444444445E-2</v>
      </c>
    </row>
    <row r="366" spans="1:6">
      <c r="A366">
        <v>64</v>
      </c>
      <c r="B366">
        <v>264</v>
      </c>
      <c r="C366" s="1">
        <v>1.6913888888888891E-2</v>
      </c>
      <c r="D366" s="3">
        <v>256</v>
      </c>
      <c r="E366" s="10">
        <v>256</v>
      </c>
      <c r="F366" s="1">
        <v>2.6397685185185187E-2</v>
      </c>
    </row>
    <row r="367" spans="1:6">
      <c r="A367">
        <v>64</v>
      </c>
      <c r="B367">
        <v>264</v>
      </c>
      <c r="C367" s="1">
        <v>1.69125E-2</v>
      </c>
      <c r="D367" s="3">
        <v>256</v>
      </c>
      <c r="E367" s="10">
        <v>256</v>
      </c>
      <c r="F367" s="1">
        <v>2.6131284722222221E-2</v>
      </c>
    </row>
    <row r="368" spans="1:6">
      <c r="A368">
        <v>64</v>
      </c>
      <c r="B368">
        <v>264</v>
      </c>
      <c r="C368" s="1">
        <v>1.6910069444444443E-2</v>
      </c>
      <c r="D368" s="3">
        <v>256</v>
      </c>
      <c r="E368" s="10">
        <v>256</v>
      </c>
      <c r="F368" s="1">
        <v>6.9067245370370367E-3</v>
      </c>
    </row>
    <row r="369" spans="1:6">
      <c r="A369">
        <v>64</v>
      </c>
      <c r="B369">
        <v>264</v>
      </c>
      <c r="C369" s="1">
        <v>1.6914930555555558E-2</v>
      </c>
      <c r="D369" s="3">
        <v>256</v>
      </c>
      <c r="E369" s="10">
        <v>256</v>
      </c>
      <c r="F369" s="1">
        <v>1.8654629629629629E-2</v>
      </c>
    </row>
    <row r="370" spans="1:6">
      <c r="A370">
        <v>64</v>
      </c>
      <c r="B370">
        <v>264</v>
      </c>
      <c r="C370" s="1">
        <v>1.6916435185185184E-2</v>
      </c>
      <c r="D370" s="3">
        <v>256</v>
      </c>
      <c r="E370" s="10">
        <v>256</v>
      </c>
      <c r="F370" s="1">
        <v>1.9700405092592594E-2</v>
      </c>
    </row>
    <row r="371" spans="1:6">
      <c r="A371">
        <v>64</v>
      </c>
      <c r="B371">
        <v>264</v>
      </c>
      <c r="C371" s="1">
        <v>1.6916782407407408E-2</v>
      </c>
      <c r="D371" s="3">
        <v>256</v>
      </c>
      <c r="E371" s="10">
        <v>256</v>
      </c>
      <c r="F371" s="1">
        <v>1.7190462962962963E-2</v>
      </c>
    </row>
    <row r="372" spans="1:6">
      <c r="A372">
        <v>64</v>
      </c>
      <c r="B372">
        <v>264</v>
      </c>
      <c r="C372" s="1">
        <v>1.6916550925925925E-2</v>
      </c>
      <c r="D372" s="3">
        <v>256</v>
      </c>
      <c r="E372" s="10">
        <v>256</v>
      </c>
      <c r="F372" s="1">
        <v>2.6161377314814816E-2</v>
      </c>
    </row>
    <row r="373" spans="1:6">
      <c r="A373">
        <v>64</v>
      </c>
      <c r="B373">
        <v>264</v>
      </c>
      <c r="C373" s="1">
        <v>1.6918402777777779E-2</v>
      </c>
      <c r="D373" s="3">
        <v>256</v>
      </c>
      <c r="E373" s="10">
        <v>256</v>
      </c>
      <c r="F373" s="1">
        <v>2.0839976851851853E-2</v>
      </c>
    </row>
    <row r="374" spans="1:6">
      <c r="A374">
        <v>64</v>
      </c>
      <c r="B374">
        <v>264</v>
      </c>
      <c r="C374" s="1">
        <v>1.6917245370370367E-2</v>
      </c>
      <c r="D374" s="3">
        <v>256</v>
      </c>
      <c r="E374" s="10">
        <v>256</v>
      </c>
      <c r="F374" s="1">
        <v>2.5605543981481484E-2</v>
      </c>
    </row>
    <row r="375" spans="1:6">
      <c r="A375">
        <v>64</v>
      </c>
      <c r="B375">
        <v>264</v>
      </c>
      <c r="C375" s="1">
        <v>1.6916550925925925E-2</v>
      </c>
      <c r="D375" s="3">
        <v>256</v>
      </c>
      <c r="E375" s="10">
        <v>256</v>
      </c>
      <c r="F375" s="1">
        <v>8.4600925925925937E-3</v>
      </c>
    </row>
    <row r="376" spans="1:6">
      <c r="A376">
        <v>64</v>
      </c>
      <c r="B376">
        <v>264</v>
      </c>
      <c r="C376" s="1">
        <v>1.6918055555555554E-2</v>
      </c>
      <c r="D376" s="3">
        <v>256</v>
      </c>
      <c r="E376" s="10">
        <v>256</v>
      </c>
      <c r="F376" s="1">
        <v>1.8799548611111109E-2</v>
      </c>
    </row>
    <row r="377" spans="1:6">
      <c r="A377">
        <v>64</v>
      </c>
      <c r="B377">
        <v>264</v>
      </c>
      <c r="C377" s="1">
        <v>1.6920023148148149E-2</v>
      </c>
      <c r="D377" s="3">
        <v>256</v>
      </c>
      <c r="E377" s="10">
        <v>256</v>
      </c>
      <c r="F377" s="1">
        <v>7.1245717592592593E-3</v>
      </c>
    </row>
    <row r="378" spans="1:6">
      <c r="A378">
        <v>64</v>
      </c>
      <c r="B378">
        <v>264</v>
      </c>
      <c r="C378" s="1">
        <v>1.6921180555555554E-2</v>
      </c>
      <c r="D378" s="3">
        <v>256</v>
      </c>
      <c r="E378" s="10">
        <v>256</v>
      </c>
      <c r="F378" s="1">
        <v>2.456813657407407E-2</v>
      </c>
    </row>
    <row r="379" spans="1:6">
      <c r="A379">
        <v>64</v>
      </c>
      <c r="B379">
        <v>264</v>
      </c>
      <c r="C379" s="1">
        <v>1.6922106481481482E-2</v>
      </c>
      <c r="D379" s="3">
        <v>256</v>
      </c>
      <c r="E379" s="10">
        <v>256</v>
      </c>
      <c r="F379" s="1">
        <v>2.3388831018518515E-2</v>
      </c>
    </row>
    <row r="380" spans="1:6">
      <c r="A380">
        <v>64</v>
      </c>
      <c r="B380">
        <v>264</v>
      </c>
      <c r="C380" s="1">
        <v>1.692222222222222E-2</v>
      </c>
      <c r="D380" s="3">
        <v>256</v>
      </c>
      <c r="E380" s="10">
        <v>256</v>
      </c>
      <c r="F380" s="1">
        <v>2.4752962962962963E-2</v>
      </c>
    </row>
    <row r="381" spans="1:6">
      <c r="A381">
        <v>64</v>
      </c>
      <c r="B381">
        <v>264</v>
      </c>
      <c r="C381" s="1">
        <v>1.692349537037037E-2</v>
      </c>
      <c r="D381" s="3">
        <v>256</v>
      </c>
      <c r="E381" s="10">
        <v>256</v>
      </c>
      <c r="F381" s="1">
        <v>2.597572916666667E-2</v>
      </c>
    </row>
    <row r="382" spans="1:6">
      <c r="A382">
        <v>64</v>
      </c>
      <c r="B382">
        <v>264</v>
      </c>
      <c r="C382" s="1">
        <v>1.692349537037037E-2</v>
      </c>
      <c r="D382" s="3">
        <v>256</v>
      </c>
      <c r="E382" s="10">
        <v>256</v>
      </c>
      <c r="F382" s="1">
        <v>6.9805555555555558E-3</v>
      </c>
    </row>
    <row r="383" spans="1:6">
      <c r="A383">
        <v>64</v>
      </c>
      <c r="B383">
        <v>264</v>
      </c>
      <c r="C383" s="1">
        <v>1.6921296296296299E-2</v>
      </c>
      <c r="D383" s="3">
        <v>256</v>
      </c>
      <c r="E383" s="10">
        <v>256</v>
      </c>
      <c r="F383" s="1">
        <v>6.9647453703703711E-3</v>
      </c>
    </row>
    <row r="384" spans="1:6">
      <c r="A384">
        <v>64</v>
      </c>
      <c r="B384">
        <v>264</v>
      </c>
      <c r="C384" s="1">
        <v>1.6924884259259261E-2</v>
      </c>
      <c r="D384" s="3">
        <v>256</v>
      </c>
      <c r="E384" s="10">
        <v>256</v>
      </c>
      <c r="F384" s="1">
        <v>6.765706018518519E-3</v>
      </c>
    </row>
    <row r="385" spans="1:6">
      <c r="A385">
        <v>64</v>
      </c>
      <c r="B385">
        <v>264</v>
      </c>
      <c r="C385" s="1">
        <v>1.6926041666666666E-2</v>
      </c>
      <c r="D385" s="3">
        <v>256</v>
      </c>
      <c r="E385" s="10">
        <v>256</v>
      </c>
      <c r="F385" s="1">
        <v>1.9602372685185186E-2</v>
      </c>
    </row>
    <row r="386" spans="1:6">
      <c r="A386">
        <v>64</v>
      </c>
      <c r="B386">
        <v>264</v>
      </c>
      <c r="C386" s="1">
        <v>1.6927430555555557E-2</v>
      </c>
      <c r="D386" s="3">
        <v>256</v>
      </c>
      <c r="E386" s="10">
        <v>256</v>
      </c>
      <c r="F386" s="1">
        <v>7.065138888888889E-3</v>
      </c>
    </row>
    <row r="387" spans="1:6">
      <c r="A387">
        <v>64</v>
      </c>
      <c r="B387">
        <v>264</v>
      </c>
      <c r="C387" s="1">
        <v>1.6927893518518519E-2</v>
      </c>
      <c r="D387" s="3">
        <v>256</v>
      </c>
      <c r="E387" s="10">
        <v>256</v>
      </c>
      <c r="F387" s="1">
        <v>2.4415127314814818E-2</v>
      </c>
    </row>
    <row r="388" spans="1:6">
      <c r="A388">
        <v>64</v>
      </c>
      <c r="B388">
        <v>264</v>
      </c>
      <c r="C388" s="1">
        <v>1.6928356481481482E-2</v>
      </c>
      <c r="D388" s="3">
        <v>256</v>
      </c>
      <c r="E388" s="10">
        <v>256</v>
      </c>
      <c r="F388" s="1">
        <v>2.6274444444444444E-2</v>
      </c>
    </row>
    <row r="389" spans="1:6">
      <c r="A389">
        <v>64</v>
      </c>
      <c r="B389">
        <v>264</v>
      </c>
      <c r="C389" s="1">
        <v>1.692951388888889E-2</v>
      </c>
      <c r="D389" s="3">
        <v>256</v>
      </c>
      <c r="E389" s="10">
        <v>256</v>
      </c>
      <c r="F389" s="1">
        <v>2.5108159722222221E-2</v>
      </c>
    </row>
    <row r="390" spans="1:6">
      <c r="A390">
        <v>64</v>
      </c>
      <c r="B390">
        <v>264</v>
      </c>
      <c r="C390" s="1">
        <v>1.6930439814814815E-2</v>
      </c>
      <c r="D390" s="3">
        <v>256</v>
      </c>
      <c r="E390" s="10">
        <v>256</v>
      </c>
      <c r="F390" s="1">
        <v>1.1268726851851851E-2</v>
      </c>
    </row>
    <row r="391" spans="1:6">
      <c r="A391">
        <v>64</v>
      </c>
      <c r="B391">
        <v>264</v>
      </c>
      <c r="C391" s="1">
        <v>1.6929398148148148E-2</v>
      </c>
      <c r="D391" s="3">
        <v>256</v>
      </c>
      <c r="E391" s="10">
        <v>256</v>
      </c>
      <c r="F391" s="1">
        <v>1.8790324074074074E-2</v>
      </c>
    </row>
    <row r="392" spans="1:6">
      <c r="A392">
        <v>64</v>
      </c>
      <c r="B392">
        <v>264</v>
      </c>
      <c r="C392" s="1">
        <v>1.6926967592592594E-2</v>
      </c>
      <c r="D392" s="3">
        <v>256</v>
      </c>
      <c r="E392" s="10">
        <v>256</v>
      </c>
      <c r="F392" s="1">
        <v>2.2768634259259259E-2</v>
      </c>
    </row>
    <row r="393" spans="1:6">
      <c r="A393">
        <v>64</v>
      </c>
      <c r="B393">
        <v>264</v>
      </c>
      <c r="C393" s="1">
        <v>1.6929282407407407E-2</v>
      </c>
      <c r="D393" s="3">
        <v>256</v>
      </c>
      <c r="E393" s="10">
        <v>256</v>
      </c>
      <c r="F393" s="1">
        <v>2.5269027777777776E-2</v>
      </c>
    </row>
    <row r="394" spans="1:6">
      <c r="A394">
        <v>64</v>
      </c>
      <c r="B394">
        <v>264</v>
      </c>
      <c r="C394" s="1">
        <v>1.6933449074074073E-2</v>
      </c>
      <c r="D394" s="3">
        <v>256</v>
      </c>
      <c r="E394" s="10">
        <v>256</v>
      </c>
      <c r="F394" s="1">
        <v>2.0767314814814815E-2</v>
      </c>
    </row>
    <row r="395" spans="1:6">
      <c r="A395">
        <v>64</v>
      </c>
      <c r="B395">
        <v>264</v>
      </c>
      <c r="C395" s="1">
        <v>1.0258912037037037E-2</v>
      </c>
      <c r="D395" s="3">
        <v>256</v>
      </c>
      <c r="E395" s="10">
        <v>256</v>
      </c>
      <c r="F395" s="1">
        <v>1.1275509259259258E-2</v>
      </c>
    </row>
    <row r="396" spans="1:6">
      <c r="A396">
        <v>64</v>
      </c>
      <c r="B396">
        <v>264</v>
      </c>
      <c r="C396" s="1">
        <v>1.1453472222222221E-2</v>
      </c>
      <c r="D396" s="3">
        <v>256</v>
      </c>
      <c r="E396" s="10">
        <v>256</v>
      </c>
      <c r="F396" s="1">
        <v>2.2292870370370369E-2</v>
      </c>
    </row>
    <row r="397" spans="1:6">
      <c r="A397">
        <v>64</v>
      </c>
      <c r="B397">
        <v>264</v>
      </c>
      <c r="C397" s="1">
        <v>1.1465856481481483E-2</v>
      </c>
      <c r="D397" s="3">
        <v>256</v>
      </c>
      <c r="E397" s="10">
        <v>256</v>
      </c>
      <c r="F397" s="1">
        <v>2.084695601851852E-2</v>
      </c>
    </row>
    <row r="398" spans="1:6">
      <c r="A398">
        <v>64</v>
      </c>
      <c r="B398">
        <v>264</v>
      </c>
      <c r="C398" s="1">
        <v>1.1472685185185185E-2</v>
      </c>
      <c r="D398" s="3">
        <v>256</v>
      </c>
      <c r="E398" s="10">
        <v>256</v>
      </c>
      <c r="F398" s="1">
        <v>7.5904976851851845E-3</v>
      </c>
    </row>
    <row r="399" spans="1:6">
      <c r="A399">
        <v>64</v>
      </c>
      <c r="B399">
        <v>264</v>
      </c>
      <c r="C399" s="1">
        <v>1.4398726851851852E-2</v>
      </c>
      <c r="D399" s="3">
        <v>256</v>
      </c>
      <c r="E399" s="10">
        <v>256</v>
      </c>
      <c r="F399" s="1">
        <v>1.0503854166666667E-2</v>
      </c>
    </row>
    <row r="400" spans="1:6">
      <c r="A400">
        <v>64</v>
      </c>
      <c r="B400">
        <v>264</v>
      </c>
      <c r="C400" s="1">
        <v>1.4748958333333333E-2</v>
      </c>
      <c r="D400" s="3">
        <v>256</v>
      </c>
      <c r="E400" s="10">
        <v>256</v>
      </c>
      <c r="F400" s="1">
        <v>2.6264108796296291E-2</v>
      </c>
    </row>
    <row r="401" spans="1:6">
      <c r="A401">
        <v>64</v>
      </c>
      <c r="B401">
        <v>264</v>
      </c>
      <c r="C401" s="1">
        <v>1.4811226851851851E-2</v>
      </c>
      <c r="D401" s="3">
        <v>256</v>
      </c>
      <c r="E401" s="10">
        <v>256</v>
      </c>
      <c r="F401" s="1">
        <v>2.2566388888888889E-2</v>
      </c>
    </row>
    <row r="402" spans="1:6">
      <c r="A402">
        <v>64</v>
      </c>
      <c r="B402">
        <v>264</v>
      </c>
      <c r="C402" s="1">
        <v>1.5008449074074073E-2</v>
      </c>
      <c r="D402" s="3">
        <v>256</v>
      </c>
      <c r="E402" s="10">
        <v>256</v>
      </c>
      <c r="F402" s="1">
        <v>2.6139988425925926E-2</v>
      </c>
    </row>
    <row r="403" spans="1:6">
      <c r="A403">
        <v>64</v>
      </c>
      <c r="B403">
        <v>264</v>
      </c>
      <c r="C403" s="1">
        <v>1.5022453703703703E-2</v>
      </c>
      <c r="D403" s="3">
        <v>256</v>
      </c>
      <c r="E403" s="10">
        <v>256</v>
      </c>
      <c r="F403" s="1">
        <v>2.7890034722222224E-2</v>
      </c>
    </row>
    <row r="404" spans="1:6">
      <c r="A404">
        <v>64</v>
      </c>
      <c r="B404">
        <v>264</v>
      </c>
      <c r="C404" s="1">
        <v>1.5056018518518519E-2</v>
      </c>
      <c r="D404" s="3">
        <v>256</v>
      </c>
      <c r="E404" s="10">
        <v>256</v>
      </c>
      <c r="F404" s="1">
        <v>2.3090486111111114E-2</v>
      </c>
    </row>
    <row r="405" spans="1:6">
      <c r="A405">
        <v>64</v>
      </c>
      <c r="B405">
        <v>264</v>
      </c>
      <c r="C405" s="1">
        <v>1.5061226851851852E-2</v>
      </c>
      <c r="D405" s="3">
        <v>256</v>
      </c>
      <c r="E405" s="10">
        <v>256</v>
      </c>
      <c r="F405" s="1">
        <v>1.9090486111111114E-2</v>
      </c>
    </row>
    <row r="406" spans="1:6">
      <c r="A406">
        <v>64</v>
      </c>
      <c r="B406">
        <v>264</v>
      </c>
      <c r="C406" s="1">
        <v>1.5094444444444445E-2</v>
      </c>
      <c r="D406" s="3">
        <v>256</v>
      </c>
      <c r="E406" s="10">
        <v>256</v>
      </c>
      <c r="F406" s="1">
        <v>1.1255104166666668E-2</v>
      </c>
    </row>
    <row r="407" spans="1:6">
      <c r="A407">
        <v>64</v>
      </c>
      <c r="B407">
        <v>264</v>
      </c>
      <c r="C407" s="1">
        <v>1.5135185185185187E-2</v>
      </c>
      <c r="D407" s="3">
        <v>256</v>
      </c>
      <c r="E407" s="10">
        <v>256</v>
      </c>
      <c r="F407" s="1">
        <v>1.9075081018518517E-2</v>
      </c>
    </row>
    <row r="408" spans="1:6">
      <c r="A408">
        <v>64</v>
      </c>
      <c r="B408">
        <v>264</v>
      </c>
      <c r="C408" s="1">
        <v>1.5131597222222223E-2</v>
      </c>
      <c r="D408" s="3">
        <v>256</v>
      </c>
      <c r="E408" s="10">
        <v>256</v>
      </c>
      <c r="F408" s="1">
        <v>2.3999027777777779E-2</v>
      </c>
    </row>
    <row r="409" spans="1:6">
      <c r="A409">
        <v>64</v>
      </c>
      <c r="B409">
        <v>264</v>
      </c>
      <c r="C409" s="1">
        <v>1.5208101851851853E-2</v>
      </c>
      <c r="D409" s="3">
        <v>256</v>
      </c>
      <c r="E409" s="10">
        <v>256</v>
      </c>
      <c r="F409" s="1">
        <v>3.4427870370370366E-2</v>
      </c>
    </row>
    <row r="410" spans="1:6">
      <c r="A410">
        <v>64</v>
      </c>
      <c r="B410">
        <v>264</v>
      </c>
      <c r="C410" s="1">
        <v>1.5219675925925926E-2</v>
      </c>
      <c r="D410" s="3">
        <v>256</v>
      </c>
      <c r="E410" s="10">
        <v>256</v>
      </c>
      <c r="F410" s="1">
        <v>2.5148414351851858E-2</v>
      </c>
    </row>
    <row r="411" spans="1:6">
      <c r="A411">
        <v>64</v>
      </c>
      <c r="B411">
        <v>264</v>
      </c>
      <c r="C411" s="1">
        <v>1.5219675925925926E-2</v>
      </c>
      <c r="D411" s="3">
        <v>256</v>
      </c>
      <c r="E411" s="10">
        <v>256</v>
      </c>
      <c r="F411" s="1">
        <v>6.8968055555555553E-3</v>
      </c>
    </row>
    <row r="412" spans="1:6">
      <c r="A412">
        <v>64</v>
      </c>
      <c r="B412">
        <v>264</v>
      </c>
      <c r="C412" s="1">
        <v>1.5232986111111112E-2</v>
      </c>
      <c r="D412" s="3">
        <v>256</v>
      </c>
      <c r="E412" s="10">
        <v>256</v>
      </c>
      <c r="F412" s="1">
        <v>2.3838055555555557E-2</v>
      </c>
    </row>
    <row r="413" spans="1:6">
      <c r="A413">
        <v>64</v>
      </c>
      <c r="B413">
        <v>264</v>
      </c>
      <c r="C413" s="1">
        <v>1.523425925925926E-2</v>
      </c>
      <c r="D413" s="3">
        <v>256</v>
      </c>
      <c r="E413" s="10">
        <v>256</v>
      </c>
      <c r="F413" s="1">
        <v>6.754236111111111E-3</v>
      </c>
    </row>
    <row r="414" spans="1:6">
      <c r="A414">
        <v>64</v>
      </c>
      <c r="B414">
        <v>264</v>
      </c>
      <c r="C414" s="1">
        <v>1.5240393518518518E-2</v>
      </c>
      <c r="D414" s="3">
        <v>256</v>
      </c>
      <c r="E414" s="10">
        <v>256</v>
      </c>
      <c r="F414" s="1">
        <v>1.1251273148148147E-2</v>
      </c>
    </row>
    <row r="415" spans="1:6">
      <c r="A415">
        <v>64</v>
      </c>
      <c r="B415">
        <v>264</v>
      </c>
      <c r="C415" s="1">
        <v>1.5246643518518519E-2</v>
      </c>
      <c r="D415" s="3">
        <v>256</v>
      </c>
      <c r="E415" s="10">
        <v>256</v>
      </c>
      <c r="F415" s="1">
        <v>1.8881400462962963E-2</v>
      </c>
    </row>
    <row r="416" spans="1:6">
      <c r="A416">
        <v>64</v>
      </c>
      <c r="B416">
        <v>264</v>
      </c>
      <c r="C416" s="1">
        <v>1.5256481481481482E-2</v>
      </c>
      <c r="D416" s="3">
        <v>256</v>
      </c>
      <c r="E416" s="10">
        <v>256</v>
      </c>
      <c r="F416" s="1">
        <v>2.6775648148148149E-2</v>
      </c>
    </row>
    <row r="417" spans="1:6">
      <c r="A417">
        <v>64</v>
      </c>
      <c r="B417">
        <v>264</v>
      </c>
      <c r="C417" s="1">
        <v>1.5260069444444442E-2</v>
      </c>
      <c r="D417" s="3">
        <v>256</v>
      </c>
      <c r="E417" s="10">
        <v>256</v>
      </c>
      <c r="F417" s="1">
        <v>2.6177384259259261E-2</v>
      </c>
    </row>
    <row r="418" spans="1:6">
      <c r="A418">
        <v>64</v>
      </c>
      <c r="B418">
        <v>264</v>
      </c>
      <c r="C418" s="1">
        <v>1.5267476851851853E-2</v>
      </c>
      <c r="D418" s="3">
        <v>256</v>
      </c>
      <c r="E418" s="10">
        <v>256</v>
      </c>
      <c r="F418" s="1">
        <v>2.5391041666666666E-2</v>
      </c>
    </row>
    <row r="419" spans="1:6">
      <c r="A419">
        <v>64</v>
      </c>
      <c r="B419">
        <v>264</v>
      </c>
      <c r="C419" s="1">
        <v>1.5264699074074075E-2</v>
      </c>
      <c r="D419" s="3">
        <v>256</v>
      </c>
      <c r="E419" s="10">
        <v>256</v>
      </c>
      <c r="F419" s="1">
        <v>2.5731261574074071E-2</v>
      </c>
    </row>
    <row r="420" spans="1:6">
      <c r="A420">
        <v>64</v>
      </c>
      <c r="B420">
        <v>264</v>
      </c>
      <c r="C420" s="1">
        <v>1.52625E-2</v>
      </c>
      <c r="D420" s="3">
        <v>256</v>
      </c>
      <c r="E420" s="10">
        <v>256</v>
      </c>
      <c r="F420" s="1">
        <v>1.1893032407407406E-2</v>
      </c>
    </row>
    <row r="421" spans="1:6">
      <c r="A421">
        <v>64</v>
      </c>
      <c r="B421">
        <v>264</v>
      </c>
      <c r="C421" s="1">
        <v>1.5274305555555557E-2</v>
      </c>
      <c r="D421" s="3">
        <v>256</v>
      </c>
      <c r="E421" s="10">
        <v>256</v>
      </c>
      <c r="F421" s="1">
        <v>2.6410428240740743E-2</v>
      </c>
    </row>
    <row r="422" spans="1:6">
      <c r="A422">
        <v>64</v>
      </c>
      <c r="B422">
        <v>264</v>
      </c>
      <c r="C422" s="1">
        <v>1.527638888888889E-2</v>
      </c>
      <c r="D422" s="3">
        <v>256</v>
      </c>
      <c r="E422" s="10">
        <v>256</v>
      </c>
      <c r="F422" s="1">
        <v>1.9290567129629628E-2</v>
      </c>
    </row>
    <row r="423" spans="1:6">
      <c r="A423">
        <v>64</v>
      </c>
      <c r="B423">
        <v>264</v>
      </c>
      <c r="C423" s="1">
        <v>1.5276851851851852E-2</v>
      </c>
      <c r="D423" s="3">
        <v>256</v>
      </c>
      <c r="E423" s="10">
        <v>256</v>
      </c>
      <c r="F423" s="1">
        <v>1.1464340277777776E-2</v>
      </c>
    </row>
    <row r="424" spans="1:6">
      <c r="A424">
        <v>64</v>
      </c>
      <c r="B424">
        <v>264</v>
      </c>
      <c r="C424" s="1">
        <v>1.5291782407407408E-2</v>
      </c>
      <c r="D424" s="3">
        <v>256</v>
      </c>
      <c r="E424" s="10">
        <v>256</v>
      </c>
      <c r="F424" s="1">
        <v>2.8941192129629631E-2</v>
      </c>
    </row>
    <row r="425" spans="1:6">
      <c r="A425">
        <v>64</v>
      </c>
      <c r="B425">
        <v>264</v>
      </c>
      <c r="C425" s="1">
        <v>1.5295601851851852E-2</v>
      </c>
      <c r="D425" s="3">
        <v>256</v>
      </c>
      <c r="E425" s="10">
        <v>256</v>
      </c>
      <c r="F425" s="1">
        <v>2.0404236111111113E-2</v>
      </c>
    </row>
    <row r="426" spans="1:6">
      <c r="A426">
        <v>64</v>
      </c>
      <c r="B426">
        <v>264</v>
      </c>
      <c r="C426" s="1">
        <v>1.5313310185185185E-2</v>
      </c>
      <c r="D426" s="3">
        <v>256</v>
      </c>
      <c r="E426" s="10">
        <v>256</v>
      </c>
      <c r="F426" s="1">
        <v>1.6677407407407408E-2</v>
      </c>
    </row>
    <row r="427" spans="1:6">
      <c r="A427">
        <v>64</v>
      </c>
      <c r="B427">
        <v>264</v>
      </c>
      <c r="C427" s="1">
        <v>1.5353935185185184E-2</v>
      </c>
      <c r="D427" s="3">
        <v>256</v>
      </c>
      <c r="E427" s="10">
        <v>256</v>
      </c>
      <c r="F427" s="1">
        <v>1.5821145833333335E-2</v>
      </c>
    </row>
    <row r="428" spans="1:6">
      <c r="A428">
        <v>64</v>
      </c>
      <c r="B428">
        <v>264</v>
      </c>
      <c r="C428" s="1">
        <v>1.5352430555555558E-2</v>
      </c>
      <c r="D428" s="3">
        <v>256</v>
      </c>
      <c r="E428" s="10">
        <v>256</v>
      </c>
      <c r="F428" s="1">
        <v>1.9385254629629627E-2</v>
      </c>
    </row>
    <row r="429" spans="1:6">
      <c r="A429">
        <v>64</v>
      </c>
      <c r="B429">
        <v>264</v>
      </c>
      <c r="C429" s="1">
        <v>1.5359143518518519E-2</v>
      </c>
      <c r="D429" s="3">
        <v>256</v>
      </c>
      <c r="E429" s="10">
        <v>256</v>
      </c>
      <c r="F429" s="1">
        <v>2.2474166666666667E-2</v>
      </c>
    </row>
    <row r="430" spans="1:6">
      <c r="A430">
        <v>64</v>
      </c>
      <c r="B430">
        <v>264</v>
      </c>
      <c r="C430" s="1">
        <v>1.5381250000000001E-2</v>
      </c>
      <c r="D430" s="3">
        <v>256</v>
      </c>
      <c r="E430" s="10">
        <v>256</v>
      </c>
      <c r="F430" s="1">
        <v>2.6158657407407405E-2</v>
      </c>
    </row>
    <row r="431" spans="1:6">
      <c r="A431">
        <v>64</v>
      </c>
      <c r="B431">
        <v>264</v>
      </c>
      <c r="C431" s="1">
        <v>1.5386342592592592E-2</v>
      </c>
      <c r="D431" s="3">
        <v>256</v>
      </c>
      <c r="E431" s="10">
        <v>256</v>
      </c>
      <c r="F431" s="1">
        <v>1.9097592592592593E-2</v>
      </c>
    </row>
    <row r="432" spans="1:6">
      <c r="A432">
        <v>64</v>
      </c>
      <c r="B432">
        <v>264</v>
      </c>
      <c r="C432" s="1">
        <v>1.5387962962962963E-2</v>
      </c>
      <c r="D432" s="3">
        <v>256</v>
      </c>
      <c r="E432" s="10">
        <v>256</v>
      </c>
      <c r="F432" s="1">
        <v>6.5650000000000005E-3</v>
      </c>
    </row>
    <row r="433" spans="1:6">
      <c r="A433">
        <v>64</v>
      </c>
      <c r="B433">
        <v>264</v>
      </c>
      <c r="C433" s="1">
        <v>1.539351851851852E-2</v>
      </c>
      <c r="D433" s="3">
        <v>256</v>
      </c>
      <c r="E433" s="10">
        <v>256</v>
      </c>
      <c r="F433" s="1">
        <v>2.0584155092592593E-2</v>
      </c>
    </row>
    <row r="434" spans="1:6">
      <c r="A434">
        <v>64</v>
      </c>
      <c r="B434">
        <v>264</v>
      </c>
      <c r="C434" s="1">
        <v>1.5395601851851853E-2</v>
      </c>
      <c r="D434" s="3">
        <v>256</v>
      </c>
      <c r="E434" s="10">
        <v>256</v>
      </c>
      <c r="F434" s="1">
        <v>2.2937905092592591E-2</v>
      </c>
    </row>
    <row r="435" spans="1:6">
      <c r="A435">
        <v>64</v>
      </c>
      <c r="B435">
        <v>264</v>
      </c>
      <c r="C435" s="1">
        <v>1.5392824074074074E-2</v>
      </c>
      <c r="D435" s="3">
        <v>256</v>
      </c>
      <c r="E435" s="10">
        <v>256</v>
      </c>
      <c r="F435" s="1">
        <v>1.811150462962963E-2</v>
      </c>
    </row>
    <row r="436" spans="1:6">
      <c r="A436">
        <v>64</v>
      </c>
      <c r="B436">
        <v>264</v>
      </c>
      <c r="C436" s="1">
        <v>1.5393634259259258E-2</v>
      </c>
      <c r="D436" s="3">
        <v>256</v>
      </c>
      <c r="E436" s="10">
        <v>256</v>
      </c>
      <c r="F436" s="1">
        <v>7.511064814814815E-3</v>
      </c>
    </row>
    <row r="437" spans="1:6">
      <c r="A437">
        <v>64</v>
      </c>
      <c r="B437">
        <v>264</v>
      </c>
      <c r="C437" s="1">
        <v>1.5426388888888887E-2</v>
      </c>
      <c r="D437" s="3">
        <v>256</v>
      </c>
      <c r="E437" s="10">
        <v>256</v>
      </c>
      <c r="F437" s="1">
        <v>6.5864236111111115E-3</v>
      </c>
    </row>
    <row r="438" spans="1:6">
      <c r="A438">
        <v>64</v>
      </c>
      <c r="B438">
        <v>264</v>
      </c>
      <c r="C438" s="1">
        <v>1.5465393518518521E-2</v>
      </c>
      <c r="D438" s="3">
        <v>256</v>
      </c>
      <c r="E438" s="10">
        <v>256</v>
      </c>
      <c r="F438" s="1">
        <v>6.9184837962962967E-3</v>
      </c>
    </row>
    <row r="439" spans="1:6">
      <c r="A439">
        <v>64</v>
      </c>
      <c r="B439">
        <v>264</v>
      </c>
      <c r="C439" s="1">
        <v>1.5463194444444444E-2</v>
      </c>
      <c r="D439" s="3">
        <v>256</v>
      </c>
      <c r="E439" s="10">
        <v>256</v>
      </c>
      <c r="F439" s="1">
        <v>2.5918738425925927E-2</v>
      </c>
    </row>
    <row r="440" spans="1:6">
      <c r="A440">
        <v>64</v>
      </c>
      <c r="B440">
        <v>264</v>
      </c>
      <c r="C440" s="1">
        <v>1.5474305555555555E-2</v>
      </c>
      <c r="D440" s="3">
        <v>256</v>
      </c>
      <c r="E440" s="10">
        <v>256</v>
      </c>
      <c r="F440" s="1">
        <v>6.9104513888888887E-3</v>
      </c>
    </row>
    <row r="441" spans="1:6">
      <c r="A441">
        <v>64</v>
      </c>
      <c r="B441">
        <v>264</v>
      </c>
      <c r="C441" s="1">
        <v>1.5474421296296295E-2</v>
      </c>
      <c r="D441" s="3">
        <v>256</v>
      </c>
      <c r="E441" s="10">
        <v>256</v>
      </c>
      <c r="F441" s="1">
        <v>1.706215277777778E-2</v>
      </c>
    </row>
    <row r="442" spans="1:6">
      <c r="A442">
        <v>64</v>
      </c>
      <c r="B442">
        <v>264</v>
      </c>
      <c r="C442" s="1">
        <v>1.5486342592592593E-2</v>
      </c>
      <c r="D442" s="3">
        <v>256</v>
      </c>
      <c r="E442" s="10">
        <v>256</v>
      </c>
      <c r="F442" s="1">
        <v>2.2637268518518522E-2</v>
      </c>
    </row>
    <row r="443" spans="1:6">
      <c r="A443">
        <v>64</v>
      </c>
      <c r="B443">
        <v>264</v>
      </c>
      <c r="C443" s="1">
        <v>1.5485648148148149E-2</v>
      </c>
      <c r="D443" s="3">
        <v>256</v>
      </c>
      <c r="E443" s="10">
        <v>256</v>
      </c>
      <c r="F443" s="1">
        <v>2.8340960648148148E-2</v>
      </c>
    </row>
    <row r="444" spans="1:6">
      <c r="A444">
        <v>64</v>
      </c>
      <c r="B444">
        <v>264</v>
      </c>
      <c r="C444" s="1">
        <v>1.5497685185185186E-2</v>
      </c>
      <c r="D444" s="3">
        <v>256</v>
      </c>
      <c r="E444" s="10">
        <v>256</v>
      </c>
      <c r="F444" s="1">
        <v>3.4345335648148151E-2</v>
      </c>
    </row>
    <row r="445" spans="1:6">
      <c r="A445">
        <v>64</v>
      </c>
      <c r="B445">
        <v>264</v>
      </c>
      <c r="C445" s="1">
        <v>1.5508333333333334E-2</v>
      </c>
      <c r="D445" s="3">
        <v>256</v>
      </c>
      <c r="E445" s="10">
        <v>256</v>
      </c>
      <c r="F445" s="1">
        <v>2.6344039351851853E-2</v>
      </c>
    </row>
    <row r="446" spans="1:6">
      <c r="A446">
        <v>64</v>
      </c>
      <c r="B446">
        <v>264</v>
      </c>
      <c r="C446" s="1">
        <v>1.5508912037037038E-2</v>
      </c>
      <c r="D446" s="3">
        <v>256</v>
      </c>
      <c r="E446" s="10">
        <v>256</v>
      </c>
      <c r="F446" s="1">
        <v>2.5766643518518515E-2</v>
      </c>
    </row>
    <row r="447" spans="1:6">
      <c r="A447">
        <v>64</v>
      </c>
      <c r="B447">
        <v>264</v>
      </c>
      <c r="C447" s="1">
        <v>1.5514351851851854E-2</v>
      </c>
      <c r="D447" s="3">
        <v>256</v>
      </c>
      <c r="E447" s="10">
        <v>256</v>
      </c>
      <c r="F447" s="1">
        <v>2.0759537037037038E-2</v>
      </c>
    </row>
    <row r="448" spans="1:6">
      <c r="A448">
        <v>64</v>
      </c>
      <c r="B448">
        <v>264</v>
      </c>
      <c r="C448" s="1">
        <v>1.5516435185185187E-2</v>
      </c>
      <c r="D448" s="3">
        <v>256</v>
      </c>
      <c r="E448" s="10">
        <v>256</v>
      </c>
      <c r="F448" s="1">
        <v>2.6171493055555561E-2</v>
      </c>
    </row>
    <row r="449" spans="1:6">
      <c r="A449">
        <v>64</v>
      </c>
      <c r="B449">
        <v>264</v>
      </c>
      <c r="C449" s="1">
        <v>1.5519444444444445E-2</v>
      </c>
      <c r="D449" s="3">
        <v>256</v>
      </c>
      <c r="E449" s="10">
        <v>256</v>
      </c>
      <c r="F449" s="1">
        <v>1.6842673611111112E-2</v>
      </c>
    </row>
    <row r="450" spans="1:6">
      <c r="A450">
        <v>64</v>
      </c>
      <c r="B450">
        <v>264</v>
      </c>
      <c r="C450" s="1">
        <v>1.5519328703703704E-2</v>
      </c>
      <c r="D450" s="3">
        <v>256</v>
      </c>
      <c r="E450" s="10">
        <v>256</v>
      </c>
      <c r="F450" s="1">
        <v>1.0286041666666667E-2</v>
      </c>
    </row>
    <row r="451" spans="1:6">
      <c r="A451">
        <v>64</v>
      </c>
      <c r="B451">
        <v>264</v>
      </c>
      <c r="C451" s="1">
        <v>1.5531481481481481E-2</v>
      </c>
      <c r="D451" s="3">
        <v>256</v>
      </c>
      <c r="E451" s="10">
        <v>256</v>
      </c>
      <c r="F451" s="1">
        <v>1.1295752314814817E-2</v>
      </c>
    </row>
    <row r="452" spans="1:6">
      <c r="A452">
        <v>64</v>
      </c>
      <c r="B452">
        <v>264</v>
      </c>
      <c r="C452" s="1">
        <v>1.5533680555555556E-2</v>
      </c>
      <c r="D452" s="3">
        <v>256</v>
      </c>
      <c r="E452" s="10">
        <v>256</v>
      </c>
      <c r="F452" s="1">
        <v>2.1354421296296295E-2</v>
      </c>
    </row>
    <row r="453" spans="1:6">
      <c r="A453">
        <v>64</v>
      </c>
      <c r="B453">
        <v>264</v>
      </c>
      <c r="C453" s="1">
        <v>1.5536921296296295E-2</v>
      </c>
      <c r="D453" s="3">
        <v>256</v>
      </c>
      <c r="E453" s="10">
        <v>256</v>
      </c>
      <c r="F453" s="1">
        <v>1.0714861111111111E-2</v>
      </c>
    </row>
    <row r="454" spans="1:6">
      <c r="A454">
        <v>64</v>
      </c>
      <c r="B454">
        <v>264</v>
      </c>
      <c r="C454" s="1">
        <v>1.5538310185185185E-2</v>
      </c>
      <c r="D454" s="3">
        <v>256</v>
      </c>
      <c r="E454" s="10">
        <v>256</v>
      </c>
      <c r="F454" s="1">
        <v>1.0751840277777779E-2</v>
      </c>
    </row>
    <row r="455" spans="1:6">
      <c r="A455">
        <v>64</v>
      </c>
      <c r="B455">
        <v>264</v>
      </c>
      <c r="C455" s="1">
        <v>1.553425925925926E-2</v>
      </c>
      <c r="D455" s="3">
        <v>256</v>
      </c>
      <c r="E455" s="10">
        <v>256</v>
      </c>
      <c r="F455" s="1">
        <v>2.5069745370370374E-2</v>
      </c>
    </row>
    <row r="456" spans="1:6">
      <c r="A456">
        <v>64</v>
      </c>
      <c r="B456">
        <v>264</v>
      </c>
      <c r="C456" s="1">
        <v>1.553773148148148E-2</v>
      </c>
      <c r="D456" s="3">
        <v>256</v>
      </c>
      <c r="E456" s="10">
        <v>256</v>
      </c>
      <c r="F456" s="1">
        <v>2.0917673611111107E-2</v>
      </c>
    </row>
    <row r="457" spans="1:6">
      <c r="A457">
        <v>64</v>
      </c>
      <c r="B457">
        <v>264</v>
      </c>
      <c r="C457" s="1">
        <v>1.5550578703703702E-2</v>
      </c>
      <c r="D457" s="3">
        <v>256</v>
      </c>
      <c r="E457" s="10">
        <v>256</v>
      </c>
      <c r="F457" s="1">
        <v>2.082101851851852E-2</v>
      </c>
    </row>
    <row r="458" spans="1:6">
      <c r="A458">
        <v>64</v>
      </c>
      <c r="B458">
        <v>264</v>
      </c>
      <c r="C458" s="1">
        <v>1.5630092592592591E-2</v>
      </c>
      <c r="D458" s="3">
        <v>256</v>
      </c>
      <c r="E458" s="10">
        <v>256</v>
      </c>
      <c r="F458" s="1">
        <v>2.5221851851851853E-2</v>
      </c>
    </row>
    <row r="459" spans="1:6">
      <c r="A459">
        <v>64</v>
      </c>
      <c r="B459">
        <v>264</v>
      </c>
      <c r="C459" s="1">
        <v>9.0386574074074067E-3</v>
      </c>
      <c r="D459" s="3">
        <v>256</v>
      </c>
      <c r="E459" s="10">
        <v>256</v>
      </c>
      <c r="F459" s="1">
        <v>2.0849652777777779E-2</v>
      </c>
    </row>
    <row r="460" spans="1:6">
      <c r="A460">
        <v>64</v>
      </c>
      <c r="B460">
        <v>264</v>
      </c>
      <c r="C460" s="1">
        <v>9.59074074074074E-3</v>
      </c>
      <c r="D460" s="3">
        <v>256</v>
      </c>
      <c r="E460" s="10">
        <v>256</v>
      </c>
      <c r="F460" s="1">
        <v>6.6994328703703704E-3</v>
      </c>
    </row>
    <row r="461" spans="1:6">
      <c r="A461">
        <v>64</v>
      </c>
      <c r="B461">
        <v>264</v>
      </c>
      <c r="C461" s="1">
        <v>9.5959490740740745E-3</v>
      </c>
      <c r="D461" s="3">
        <v>256</v>
      </c>
      <c r="E461" s="10">
        <v>256</v>
      </c>
      <c r="F461" s="1">
        <v>1.8822037037037036E-2</v>
      </c>
    </row>
    <row r="462" spans="1:6">
      <c r="A462">
        <v>64</v>
      </c>
      <c r="B462">
        <v>264</v>
      </c>
      <c r="C462" s="1">
        <v>9.9105324074074078E-3</v>
      </c>
      <c r="D462" s="3">
        <v>256</v>
      </c>
      <c r="E462" s="10">
        <v>256</v>
      </c>
      <c r="F462" s="1">
        <v>2.3167361111111107E-2</v>
      </c>
    </row>
    <row r="463" spans="1:6">
      <c r="A463">
        <v>64</v>
      </c>
      <c r="B463">
        <v>264</v>
      </c>
      <c r="C463" s="1">
        <v>1.1712384259259259E-2</v>
      </c>
      <c r="D463" s="3">
        <v>256</v>
      </c>
      <c r="E463" s="10">
        <v>256</v>
      </c>
      <c r="F463" s="1">
        <v>2.5918495370370373E-2</v>
      </c>
    </row>
    <row r="464" spans="1:6">
      <c r="A464">
        <v>64</v>
      </c>
      <c r="B464">
        <v>264</v>
      </c>
      <c r="C464" s="1">
        <v>1.1743287037037038E-2</v>
      </c>
      <c r="D464" s="3">
        <v>256</v>
      </c>
      <c r="E464" s="10">
        <v>256</v>
      </c>
      <c r="F464" s="1">
        <v>1.8839837962962961E-2</v>
      </c>
    </row>
    <row r="465" spans="1:6">
      <c r="A465">
        <v>64</v>
      </c>
      <c r="B465">
        <v>264</v>
      </c>
      <c r="C465" s="1">
        <v>1.1754166666666665E-2</v>
      </c>
      <c r="D465" s="3">
        <v>256</v>
      </c>
      <c r="E465" s="10">
        <v>256</v>
      </c>
      <c r="F465" s="1">
        <v>1.1311180555555555E-2</v>
      </c>
    </row>
    <row r="466" spans="1:6">
      <c r="A466">
        <v>64</v>
      </c>
      <c r="B466">
        <v>264</v>
      </c>
      <c r="C466" s="1">
        <v>1.1810532407407407E-2</v>
      </c>
      <c r="D466" s="3">
        <v>256</v>
      </c>
      <c r="E466" s="10">
        <v>256</v>
      </c>
      <c r="F466" s="1">
        <v>2.6629282407407407E-2</v>
      </c>
    </row>
    <row r="467" spans="1:6">
      <c r="A467">
        <v>64</v>
      </c>
      <c r="B467">
        <v>264</v>
      </c>
      <c r="C467" s="1">
        <v>1.1815625000000001E-2</v>
      </c>
      <c r="D467" s="3">
        <v>256</v>
      </c>
      <c r="E467" s="10">
        <v>256</v>
      </c>
      <c r="F467" s="1">
        <v>6.9119328703703712E-3</v>
      </c>
    </row>
    <row r="468" spans="1:6">
      <c r="A468">
        <v>64</v>
      </c>
      <c r="B468">
        <v>264</v>
      </c>
      <c r="C468" s="1">
        <v>1.1820717592592593E-2</v>
      </c>
      <c r="D468" s="3">
        <v>256</v>
      </c>
      <c r="E468" s="10">
        <v>256</v>
      </c>
      <c r="F468" s="1">
        <v>2.3181574074074077E-2</v>
      </c>
    </row>
    <row r="469" spans="1:6">
      <c r="A469">
        <v>64</v>
      </c>
      <c r="B469">
        <v>264</v>
      </c>
      <c r="C469" s="1">
        <v>1.1842013888888886E-2</v>
      </c>
      <c r="D469" s="3">
        <v>256</v>
      </c>
      <c r="E469" s="10">
        <v>256</v>
      </c>
      <c r="F469" s="1">
        <v>2.4579965277777779E-2</v>
      </c>
    </row>
    <row r="470" spans="1:6">
      <c r="A470">
        <v>64</v>
      </c>
      <c r="B470">
        <v>264</v>
      </c>
      <c r="C470" s="1">
        <v>1.1861111111111109E-2</v>
      </c>
      <c r="D470" s="3">
        <v>256</v>
      </c>
      <c r="E470" s="10">
        <v>256</v>
      </c>
      <c r="F470" s="1">
        <v>6.6050578703703705E-3</v>
      </c>
    </row>
    <row r="471" spans="1:6">
      <c r="A471">
        <v>64</v>
      </c>
      <c r="B471">
        <v>264</v>
      </c>
      <c r="C471" s="1">
        <v>1.2460185185185185E-2</v>
      </c>
      <c r="D471" s="3">
        <v>256</v>
      </c>
      <c r="E471" s="10">
        <v>256</v>
      </c>
      <c r="F471" s="1">
        <v>2.600888888888889E-2</v>
      </c>
    </row>
    <row r="472" spans="1:6">
      <c r="A472">
        <v>64</v>
      </c>
      <c r="B472">
        <v>264</v>
      </c>
      <c r="C472" s="1">
        <v>1.2501736111111113E-2</v>
      </c>
      <c r="D472" s="3">
        <v>256</v>
      </c>
      <c r="E472" s="10">
        <v>256</v>
      </c>
      <c r="F472" s="1">
        <v>1.8839849537037035E-2</v>
      </c>
    </row>
    <row r="473" spans="1:6">
      <c r="A473">
        <v>64</v>
      </c>
      <c r="B473">
        <v>264</v>
      </c>
      <c r="C473" s="1">
        <v>1.2553587962962963E-2</v>
      </c>
      <c r="D473" s="3">
        <v>256</v>
      </c>
      <c r="E473" s="10">
        <v>256</v>
      </c>
      <c r="F473" s="1">
        <v>2.5169062500000002E-2</v>
      </c>
    </row>
    <row r="474" spans="1:6">
      <c r="A474">
        <v>64</v>
      </c>
      <c r="B474">
        <v>264</v>
      </c>
      <c r="C474" s="1">
        <v>1.2589351851851852E-2</v>
      </c>
      <c r="D474" s="3">
        <v>256</v>
      </c>
      <c r="E474" s="10">
        <v>256</v>
      </c>
      <c r="F474" s="1">
        <v>2.1385474537037038E-2</v>
      </c>
    </row>
    <row r="475" spans="1:6">
      <c r="A475">
        <v>64</v>
      </c>
      <c r="B475">
        <v>264</v>
      </c>
      <c r="C475" s="1">
        <v>1.551388888888889E-2</v>
      </c>
      <c r="D475" s="3">
        <v>256</v>
      </c>
      <c r="E475" s="10">
        <v>256</v>
      </c>
      <c r="F475" s="1">
        <v>2.5875243055555556E-2</v>
      </c>
    </row>
    <row r="476" spans="1:6">
      <c r="A476">
        <v>64</v>
      </c>
      <c r="B476">
        <v>264</v>
      </c>
      <c r="C476" s="1">
        <v>1.5614814814814816E-2</v>
      </c>
      <c r="D476" s="3">
        <v>256</v>
      </c>
      <c r="E476" s="10">
        <v>256</v>
      </c>
      <c r="F476" s="1">
        <v>2.622289351851852E-2</v>
      </c>
    </row>
    <row r="477" spans="1:6">
      <c r="A477">
        <v>64</v>
      </c>
      <c r="B477">
        <v>264</v>
      </c>
      <c r="C477" s="1">
        <v>1.5618518518518518E-2</v>
      </c>
      <c r="D477" s="3">
        <v>256</v>
      </c>
      <c r="E477" s="10">
        <v>256</v>
      </c>
      <c r="F477" s="1">
        <v>2.4683425925925928E-2</v>
      </c>
    </row>
    <row r="478" spans="1:6">
      <c r="A478">
        <v>64</v>
      </c>
      <c r="B478">
        <v>264</v>
      </c>
      <c r="C478" s="1">
        <v>1.562037037037037E-2</v>
      </c>
      <c r="D478" s="3">
        <v>256</v>
      </c>
      <c r="E478" s="10">
        <v>256</v>
      </c>
      <c r="F478" s="1">
        <v>2.6156192129629632E-2</v>
      </c>
    </row>
    <row r="479" spans="1:6">
      <c r="A479">
        <v>64</v>
      </c>
      <c r="B479">
        <v>264</v>
      </c>
      <c r="C479" s="1">
        <v>1.5628356481481483E-2</v>
      </c>
      <c r="D479" s="3">
        <v>256</v>
      </c>
      <c r="E479" s="10">
        <v>256</v>
      </c>
      <c r="F479" s="1">
        <v>2.4822812499999999E-2</v>
      </c>
    </row>
    <row r="480" spans="1:6">
      <c r="A480">
        <v>64</v>
      </c>
      <c r="B480">
        <v>264</v>
      </c>
      <c r="C480" s="1">
        <v>1.5637731481481482E-2</v>
      </c>
      <c r="D480" s="3">
        <v>256</v>
      </c>
      <c r="E480" s="10">
        <v>256</v>
      </c>
      <c r="F480" s="1">
        <v>2.631934027777778E-2</v>
      </c>
    </row>
    <row r="481" spans="1:6">
      <c r="A481">
        <v>64</v>
      </c>
      <c r="B481">
        <v>264</v>
      </c>
      <c r="C481" s="1">
        <v>1.5642245370370369E-2</v>
      </c>
      <c r="D481" s="3">
        <v>256</v>
      </c>
      <c r="E481" s="10">
        <v>256</v>
      </c>
      <c r="F481" s="1">
        <v>6.9423726851851851E-3</v>
      </c>
    </row>
    <row r="482" spans="1:6">
      <c r="A482">
        <v>64</v>
      </c>
      <c r="B482">
        <v>264</v>
      </c>
      <c r="C482" s="1">
        <v>1.5646527777777777E-2</v>
      </c>
      <c r="D482" s="3">
        <v>256</v>
      </c>
      <c r="E482" s="10">
        <v>256</v>
      </c>
      <c r="F482" s="1">
        <v>1.8878599537037039E-2</v>
      </c>
    </row>
    <row r="483" spans="1:6">
      <c r="A483">
        <v>64</v>
      </c>
      <c r="B483">
        <v>264</v>
      </c>
      <c r="C483" s="1">
        <v>1.5668171296296298E-2</v>
      </c>
      <c r="D483" s="3">
        <v>256</v>
      </c>
      <c r="E483" s="10">
        <v>256</v>
      </c>
      <c r="F483" s="1">
        <v>2.3303564814814815E-2</v>
      </c>
    </row>
    <row r="484" spans="1:6">
      <c r="A484">
        <v>64</v>
      </c>
      <c r="B484">
        <v>264</v>
      </c>
      <c r="C484" s="1">
        <v>1.5704629629629631E-2</v>
      </c>
      <c r="D484" s="3">
        <v>256</v>
      </c>
      <c r="E484" s="10">
        <v>256</v>
      </c>
      <c r="F484" s="1">
        <v>2.6071412037037039E-2</v>
      </c>
    </row>
    <row r="485" spans="1:6">
      <c r="A485">
        <v>64</v>
      </c>
      <c r="B485">
        <v>264</v>
      </c>
      <c r="C485" s="1">
        <v>1.5710069444444443E-2</v>
      </c>
      <c r="D485" s="3">
        <v>256</v>
      </c>
      <c r="E485" s="10">
        <v>256</v>
      </c>
      <c r="F485" s="1">
        <v>2.6150034722222226E-2</v>
      </c>
    </row>
    <row r="486" spans="1:6">
      <c r="A486">
        <v>64</v>
      </c>
      <c r="B486">
        <v>264</v>
      </c>
      <c r="C486" s="1">
        <v>1.5709606481481484E-2</v>
      </c>
      <c r="D486" s="3">
        <v>256</v>
      </c>
      <c r="E486" s="10">
        <v>256</v>
      </c>
      <c r="F486" s="1">
        <v>2.0756180555555555E-2</v>
      </c>
    </row>
    <row r="487" spans="1:6">
      <c r="A487">
        <v>64</v>
      </c>
      <c r="B487">
        <v>264</v>
      </c>
      <c r="C487" s="1">
        <v>1.5712500000000001E-2</v>
      </c>
      <c r="D487" s="3">
        <v>256</v>
      </c>
      <c r="E487" s="10">
        <v>256</v>
      </c>
      <c r="F487" s="1">
        <v>1.8690868055555556E-2</v>
      </c>
    </row>
    <row r="488" spans="1:6">
      <c r="A488">
        <v>64</v>
      </c>
      <c r="B488">
        <v>264</v>
      </c>
      <c r="C488" s="1">
        <v>1.571875E-2</v>
      </c>
      <c r="D488" s="3">
        <v>256</v>
      </c>
      <c r="E488" s="10">
        <v>256</v>
      </c>
      <c r="F488" s="1">
        <v>1.9677407407407407E-2</v>
      </c>
    </row>
    <row r="489" spans="1:6">
      <c r="A489">
        <v>64</v>
      </c>
      <c r="B489">
        <v>264</v>
      </c>
      <c r="C489" s="1">
        <v>1.5725694444444445E-2</v>
      </c>
      <c r="D489" s="3">
        <v>256</v>
      </c>
      <c r="E489" s="10">
        <v>256</v>
      </c>
      <c r="F489" s="1">
        <v>2.6162164351851851E-2</v>
      </c>
    </row>
    <row r="490" spans="1:6">
      <c r="A490">
        <v>64</v>
      </c>
      <c r="B490">
        <v>264</v>
      </c>
      <c r="C490" s="1">
        <v>1.5845949074074075E-2</v>
      </c>
      <c r="D490" s="3">
        <v>256</v>
      </c>
      <c r="E490" s="10">
        <v>256</v>
      </c>
      <c r="F490" s="1">
        <v>2.2677523148148148E-2</v>
      </c>
    </row>
    <row r="491" spans="1:6">
      <c r="A491">
        <v>64</v>
      </c>
      <c r="B491">
        <v>264</v>
      </c>
      <c r="C491" s="1">
        <v>1.5854861111111111E-2</v>
      </c>
      <c r="D491" s="3">
        <v>256</v>
      </c>
      <c r="E491" s="10">
        <v>256</v>
      </c>
      <c r="F491" s="1">
        <v>2.3680231481481479E-2</v>
      </c>
    </row>
    <row r="492" spans="1:6">
      <c r="A492">
        <v>64</v>
      </c>
      <c r="B492">
        <v>264</v>
      </c>
      <c r="C492" s="1">
        <v>1.586840277777778E-2</v>
      </c>
      <c r="D492" s="3">
        <v>256</v>
      </c>
      <c r="E492" s="10">
        <v>256</v>
      </c>
      <c r="F492" s="1">
        <v>8.4769328703703708E-3</v>
      </c>
    </row>
    <row r="493" spans="1:6">
      <c r="A493">
        <v>64</v>
      </c>
      <c r="B493">
        <v>264</v>
      </c>
      <c r="C493" s="1">
        <v>1.5941087962962962E-2</v>
      </c>
      <c r="D493" s="3">
        <v>256</v>
      </c>
      <c r="E493" s="10">
        <v>256</v>
      </c>
      <c r="F493" s="1">
        <v>1.9702500000000001E-2</v>
      </c>
    </row>
    <row r="494" spans="1:6">
      <c r="A494">
        <v>64</v>
      </c>
      <c r="B494">
        <v>264</v>
      </c>
      <c r="C494" s="1">
        <v>1.595324074074074E-2</v>
      </c>
      <c r="D494" s="3">
        <v>256</v>
      </c>
      <c r="E494" s="10">
        <v>256</v>
      </c>
      <c r="F494" s="1">
        <v>2.0183993055555554E-2</v>
      </c>
    </row>
    <row r="495" spans="1:6">
      <c r="A495">
        <v>64</v>
      </c>
      <c r="B495">
        <v>264</v>
      </c>
      <c r="C495" s="1">
        <v>1.5973726851851854E-2</v>
      </c>
      <c r="D495" s="3">
        <v>256</v>
      </c>
      <c r="E495" s="10">
        <v>256</v>
      </c>
      <c r="F495" s="1">
        <v>1.7546747685185184E-2</v>
      </c>
    </row>
    <row r="496" spans="1:6">
      <c r="A496">
        <v>64</v>
      </c>
      <c r="B496">
        <v>264</v>
      </c>
      <c r="C496" s="1">
        <v>1.6785300925925926E-2</v>
      </c>
      <c r="D496" s="3">
        <v>256</v>
      </c>
      <c r="E496" s="10">
        <v>256</v>
      </c>
      <c r="F496" s="1">
        <v>2.1325520833333333E-2</v>
      </c>
    </row>
    <row r="497" spans="1:6">
      <c r="A497">
        <v>64</v>
      </c>
      <c r="B497">
        <v>264</v>
      </c>
      <c r="C497" s="1">
        <v>1.6790972222222221E-2</v>
      </c>
      <c r="D497" s="3">
        <v>256</v>
      </c>
      <c r="E497" s="10">
        <v>256</v>
      </c>
      <c r="F497" s="1">
        <v>2.6689942129629631E-2</v>
      </c>
    </row>
    <row r="498" spans="1:6">
      <c r="A498">
        <v>64</v>
      </c>
      <c r="B498">
        <v>264</v>
      </c>
      <c r="C498" s="1">
        <v>1.6795023148148149E-2</v>
      </c>
      <c r="D498" s="3">
        <v>256</v>
      </c>
      <c r="E498" s="10">
        <v>256</v>
      </c>
      <c r="F498" s="1">
        <v>1.0380509259259259E-2</v>
      </c>
    </row>
    <row r="499" spans="1:6">
      <c r="A499">
        <v>64</v>
      </c>
      <c r="B499">
        <v>264</v>
      </c>
      <c r="C499" s="1">
        <v>1.6798842592592594E-2</v>
      </c>
      <c r="D499" s="3">
        <v>256</v>
      </c>
      <c r="E499" s="10">
        <v>256</v>
      </c>
      <c r="F499" s="1">
        <v>2.2172881944444445E-2</v>
      </c>
    </row>
    <row r="500" spans="1:6">
      <c r="A500">
        <v>64</v>
      </c>
      <c r="B500">
        <v>264</v>
      </c>
      <c r="C500" s="1">
        <v>1.6798842592592594E-2</v>
      </c>
      <c r="D500" s="3">
        <v>256</v>
      </c>
      <c r="E500" s="10">
        <v>256</v>
      </c>
      <c r="F500" s="1">
        <v>2.3695995370370371E-2</v>
      </c>
    </row>
    <row r="501" spans="1:6">
      <c r="A501">
        <v>64</v>
      </c>
      <c r="B501">
        <v>264</v>
      </c>
      <c r="C501" s="1">
        <v>1.680821759259259E-2</v>
      </c>
      <c r="D501" s="3">
        <v>256</v>
      </c>
      <c r="E501" s="10">
        <v>256</v>
      </c>
      <c r="F501" s="1">
        <v>1.0752233796296298E-2</v>
      </c>
    </row>
    <row r="502" spans="1:6">
      <c r="A502">
        <v>64</v>
      </c>
      <c r="B502">
        <v>264</v>
      </c>
      <c r="C502" s="1">
        <v>1.6809722222222222E-2</v>
      </c>
      <c r="D502" s="3">
        <v>256</v>
      </c>
      <c r="E502" s="10">
        <v>256</v>
      </c>
      <c r="F502" s="1">
        <v>2.6244236111111111E-2</v>
      </c>
    </row>
    <row r="503" spans="1:6">
      <c r="A503">
        <v>64</v>
      </c>
      <c r="B503">
        <v>264</v>
      </c>
      <c r="C503" s="1">
        <v>1.6809722222222222E-2</v>
      </c>
      <c r="D503" s="3">
        <v>256</v>
      </c>
      <c r="E503" s="10">
        <v>256</v>
      </c>
      <c r="F503" s="1">
        <v>1.1313344907407407E-2</v>
      </c>
    </row>
    <row r="504" spans="1:6">
      <c r="A504">
        <v>64</v>
      </c>
      <c r="B504">
        <v>264</v>
      </c>
      <c r="C504" s="1">
        <v>1.6811689814814814E-2</v>
      </c>
      <c r="D504" s="3">
        <v>256</v>
      </c>
      <c r="E504" s="10">
        <v>256</v>
      </c>
      <c r="F504" s="1">
        <v>1.8833020833333335E-2</v>
      </c>
    </row>
    <row r="505" spans="1:6">
      <c r="A505">
        <v>64</v>
      </c>
      <c r="B505">
        <v>264</v>
      </c>
      <c r="C505" s="1">
        <v>1.6813773148148147E-2</v>
      </c>
      <c r="D505" s="3">
        <v>256</v>
      </c>
      <c r="E505" s="10">
        <v>256</v>
      </c>
      <c r="F505" s="1">
        <v>1.881667824074074E-2</v>
      </c>
    </row>
    <row r="506" spans="1:6">
      <c r="A506">
        <v>64</v>
      </c>
      <c r="B506">
        <v>264</v>
      </c>
      <c r="C506" s="1">
        <v>1.6814120370370372E-2</v>
      </c>
      <c r="D506" s="3">
        <v>256</v>
      </c>
      <c r="E506" s="10">
        <v>256</v>
      </c>
      <c r="F506" s="1">
        <v>2.3406493055555557E-2</v>
      </c>
    </row>
    <row r="507" spans="1:6">
      <c r="A507">
        <v>64</v>
      </c>
      <c r="B507">
        <v>264</v>
      </c>
      <c r="C507" s="1">
        <v>1.6814583333333334E-2</v>
      </c>
      <c r="D507" s="3">
        <v>256</v>
      </c>
      <c r="E507" s="10">
        <v>256</v>
      </c>
      <c r="F507" s="1">
        <v>2.5873726851851853E-2</v>
      </c>
    </row>
    <row r="508" spans="1:6">
      <c r="A508">
        <v>64</v>
      </c>
      <c r="B508">
        <v>264</v>
      </c>
      <c r="C508" s="1">
        <v>1.6821412037037037E-2</v>
      </c>
      <c r="D508" s="3">
        <v>256</v>
      </c>
      <c r="E508" s="10">
        <v>256</v>
      </c>
      <c r="F508" s="1">
        <v>1.129707175925926E-2</v>
      </c>
    </row>
    <row r="509" spans="1:6">
      <c r="A509">
        <v>64</v>
      </c>
      <c r="B509">
        <v>264</v>
      </c>
      <c r="C509" s="1">
        <v>1.682476851851852E-2</v>
      </c>
      <c r="D509" s="3">
        <v>256</v>
      </c>
      <c r="E509" s="10">
        <v>256</v>
      </c>
      <c r="F509" s="1">
        <v>1.0533692129629631E-2</v>
      </c>
    </row>
    <row r="510" spans="1:6">
      <c r="A510">
        <v>64</v>
      </c>
      <c r="B510">
        <v>264</v>
      </c>
      <c r="C510" s="1">
        <v>1.6827083333333336E-2</v>
      </c>
      <c r="D510" s="3">
        <v>256</v>
      </c>
      <c r="E510" s="10">
        <v>256</v>
      </c>
      <c r="F510" s="1">
        <v>2.2173935185185189E-2</v>
      </c>
    </row>
    <row r="511" spans="1:6">
      <c r="A511">
        <v>64</v>
      </c>
      <c r="B511">
        <v>264</v>
      </c>
      <c r="C511" s="1">
        <v>1.6828587962962962E-2</v>
      </c>
      <c r="D511" s="3">
        <v>256</v>
      </c>
      <c r="E511" s="10">
        <v>256</v>
      </c>
      <c r="F511" s="1">
        <v>7.039976851851852E-3</v>
      </c>
    </row>
    <row r="512" spans="1:6">
      <c r="A512">
        <v>64</v>
      </c>
      <c r="B512">
        <v>264</v>
      </c>
      <c r="C512" s="1">
        <v>1.683136574074074E-2</v>
      </c>
      <c r="D512" s="3">
        <v>256</v>
      </c>
      <c r="E512" s="10">
        <v>256</v>
      </c>
      <c r="F512" s="1">
        <v>2.540452546296296E-2</v>
      </c>
    </row>
    <row r="513" spans="1:6">
      <c r="A513">
        <v>64</v>
      </c>
      <c r="B513">
        <v>264</v>
      </c>
      <c r="C513" s="1">
        <v>1.6832986111111111E-2</v>
      </c>
      <c r="D513" s="3">
        <v>256</v>
      </c>
      <c r="E513" s="10">
        <v>256</v>
      </c>
      <c r="F513" s="1">
        <v>1.6473587962962964E-2</v>
      </c>
    </row>
    <row r="514" spans="1:6">
      <c r="A514">
        <v>64</v>
      </c>
      <c r="B514">
        <v>264</v>
      </c>
      <c r="C514" s="1">
        <v>1.6837152777777777E-2</v>
      </c>
      <c r="D514" s="3">
        <v>16</v>
      </c>
      <c r="E514" s="11">
        <v>16</v>
      </c>
      <c r="F514" s="1">
        <v>6.7787384259259259E-3</v>
      </c>
    </row>
    <row r="515" spans="1:6">
      <c r="A515">
        <v>64</v>
      </c>
      <c r="B515">
        <v>264</v>
      </c>
      <c r="C515" s="1">
        <v>1.6838078703703706E-2</v>
      </c>
      <c r="D515" s="3">
        <v>16</v>
      </c>
      <c r="E515" s="11">
        <v>16</v>
      </c>
      <c r="F515" s="1">
        <v>6.9512384259259258E-3</v>
      </c>
    </row>
    <row r="516" spans="1:6">
      <c r="A516">
        <v>64</v>
      </c>
      <c r="B516">
        <v>264</v>
      </c>
      <c r="C516" s="1">
        <v>1.6844444444444443E-2</v>
      </c>
      <c r="D516" s="3">
        <v>16</v>
      </c>
      <c r="E516" s="11">
        <v>16</v>
      </c>
      <c r="F516" s="1">
        <v>6.869328703703703E-3</v>
      </c>
    </row>
    <row r="517" spans="1:6">
      <c r="A517">
        <v>64</v>
      </c>
      <c r="B517">
        <v>264</v>
      </c>
      <c r="C517" s="1">
        <v>1.6860416666666666E-2</v>
      </c>
      <c r="D517" s="3">
        <v>16</v>
      </c>
      <c r="E517" s="11">
        <v>16</v>
      </c>
      <c r="F517" s="1">
        <v>6.98494212962963E-3</v>
      </c>
    </row>
    <row r="518" spans="1:6">
      <c r="A518">
        <v>64</v>
      </c>
      <c r="B518">
        <v>264</v>
      </c>
      <c r="C518" s="1">
        <v>1.6862615740740741E-2</v>
      </c>
      <c r="D518" s="3">
        <v>16</v>
      </c>
      <c r="E518" s="11">
        <v>16</v>
      </c>
      <c r="F518" s="1">
        <v>7.0322222222222218E-3</v>
      </c>
    </row>
    <row r="519" spans="1:6">
      <c r="A519">
        <v>64</v>
      </c>
      <c r="B519">
        <v>264</v>
      </c>
      <c r="C519" s="1">
        <v>1.6864814814814815E-2</v>
      </c>
      <c r="D519" s="3">
        <v>16</v>
      </c>
      <c r="E519" s="11">
        <v>16</v>
      </c>
      <c r="F519" s="1">
        <v>6.8024074074074072E-3</v>
      </c>
    </row>
    <row r="520" spans="1:6">
      <c r="A520">
        <v>64</v>
      </c>
      <c r="B520">
        <v>264</v>
      </c>
      <c r="C520" s="1">
        <v>1.6864699074074074E-2</v>
      </c>
      <c r="D520" s="3">
        <v>16</v>
      </c>
      <c r="E520" s="11">
        <v>16</v>
      </c>
      <c r="F520" s="1">
        <v>7.0681828703703696E-3</v>
      </c>
    </row>
    <row r="521" spans="1:6">
      <c r="A521">
        <v>64</v>
      </c>
      <c r="B521">
        <v>264</v>
      </c>
      <c r="C521" s="1">
        <v>1.6869444444444447E-2</v>
      </c>
      <c r="D521" s="3">
        <v>16</v>
      </c>
      <c r="E521" s="11">
        <v>16</v>
      </c>
      <c r="F521" s="1">
        <v>6.9054861111111114E-3</v>
      </c>
    </row>
    <row r="522" spans="1:6">
      <c r="A522">
        <v>64</v>
      </c>
      <c r="B522">
        <v>264</v>
      </c>
      <c r="C522" s="1">
        <v>1.6871180555555556E-2</v>
      </c>
      <c r="D522" s="3">
        <v>16</v>
      </c>
      <c r="E522" s="11">
        <v>16</v>
      </c>
      <c r="F522" s="1">
        <v>7.1853935185185189E-3</v>
      </c>
    </row>
    <row r="523" spans="1:6">
      <c r="A523">
        <v>64</v>
      </c>
      <c r="B523">
        <v>264</v>
      </c>
      <c r="C523" s="1">
        <v>9.3356481481481485E-3</v>
      </c>
      <c r="D523" s="3">
        <v>16</v>
      </c>
      <c r="E523" s="11">
        <v>16</v>
      </c>
      <c r="F523" s="1">
        <v>7.0204050925925928E-3</v>
      </c>
    </row>
    <row r="524" spans="1:6">
      <c r="A524">
        <v>64</v>
      </c>
      <c r="B524">
        <v>264</v>
      </c>
      <c r="C524" s="1">
        <v>1.0824537037037037E-2</v>
      </c>
      <c r="D524" s="3">
        <v>16</v>
      </c>
      <c r="E524" s="11">
        <v>16</v>
      </c>
      <c r="F524" s="1">
        <v>6.9938425925925932E-3</v>
      </c>
    </row>
    <row r="525" spans="1:6">
      <c r="A525">
        <v>64</v>
      </c>
      <c r="B525">
        <v>264</v>
      </c>
      <c r="C525" s="1">
        <v>1.0950925925925926E-2</v>
      </c>
      <c r="D525" s="3">
        <v>16</v>
      </c>
      <c r="E525" s="11">
        <v>16</v>
      </c>
      <c r="F525" s="1">
        <v>7.1588310185185184E-3</v>
      </c>
    </row>
    <row r="526" spans="1:6">
      <c r="A526">
        <v>64</v>
      </c>
      <c r="B526">
        <v>264</v>
      </c>
      <c r="C526" s="1">
        <v>1.1376157407407409E-2</v>
      </c>
      <c r="D526" s="3">
        <v>16</v>
      </c>
      <c r="E526" s="11">
        <v>16</v>
      </c>
      <c r="F526" s="1">
        <v>6.9628240740740735E-3</v>
      </c>
    </row>
    <row r="527" spans="1:6">
      <c r="A527">
        <v>64</v>
      </c>
      <c r="B527">
        <v>264</v>
      </c>
      <c r="C527" s="1">
        <v>1.2125810185185186E-2</v>
      </c>
      <c r="D527" s="3">
        <v>16</v>
      </c>
      <c r="E527" s="11">
        <v>16</v>
      </c>
      <c r="F527" s="1">
        <v>7.0461111111111106E-3</v>
      </c>
    </row>
    <row r="528" spans="1:6">
      <c r="A528">
        <v>64</v>
      </c>
      <c r="B528">
        <v>264</v>
      </c>
      <c r="C528" s="1">
        <v>1.2128703703703704E-2</v>
      </c>
      <c r="D528" s="3">
        <v>16</v>
      </c>
      <c r="E528" s="11">
        <v>16</v>
      </c>
      <c r="F528" s="1">
        <v>7.1229629629629629E-3</v>
      </c>
    </row>
    <row r="529" spans="1:6">
      <c r="A529">
        <v>64</v>
      </c>
      <c r="B529">
        <v>264</v>
      </c>
      <c r="C529" s="1">
        <v>1.2155092592592592E-2</v>
      </c>
      <c r="D529" s="3">
        <v>16</v>
      </c>
      <c r="E529" s="11">
        <v>16</v>
      </c>
      <c r="F529" s="1">
        <v>7.0895254629629633E-3</v>
      </c>
    </row>
    <row r="530" spans="1:6">
      <c r="A530">
        <v>64</v>
      </c>
      <c r="B530">
        <v>264</v>
      </c>
      <c r="C530" s="1">
        <v>1.2169212962962963E-2</v>
      </c>
      <c r="D530" s="3">
        <v>8</v>
      </c>
      <c r="E530" s="11">
        <v>8</v>
      </c>
      <c r="F530" s="1">
        <v>6.692604166666667E-3</v>
      </c>
    </row>
    <row r="531" spans="1:6">
      <c r="A531">
        <v>64</v>
      </c>
      <c r="B531">
        <v>264</v>
      </c>
      <c r="C531" s="1">
        <v>1.2182638888888889E-2</v>
      </c>
      <c r="D531" s="3">
        <v>8</v>
      </c>
      <c r="E531" s="11">
        <v>8</v>
      </c>
      <c r="F531" s="1">
        <v>6.8774305555555559E-3</v>
      </c>
    </row>
    <row r="532" spans="1:6">
      <c r="A532">
        <v>64</v>
      </c>
      <c r="B532">
        <v>264</v>
      </c>
      <c r="C532" s="1">
        <v>1.2226273148148148E-2</v>
      </c>
      <c r="D532" s="3">
        <v>8</v>
      </c>
      <c r="E532" s="11">
        <v>8</v>
      </c>
      <c r="F532" s="1">
        <v>6.8773032407407411E-3</v>
      </c>
    </row>
    <row r="533" spans="1:6">
      <c r="A533">
        <v>64</v>
      </c>
      <c r="B533">
        <v>264</v>
      </c>
      <c r="C533" s="1">
        <v>1.2308680555555555E-2</v>
      </c>
      <c r="D533" s="3">
        <v>8</v>
      </c>
      <c r="E533" s="11">
        <v>8</v>
      </c>
      <c r="F533" s="1">
        <v>6.8399999999999997E-3</v>
      </c>
    </row>
    <row r="534" spans="1:6">
      <c r="A534">
        <v>64</v>
      </c>
      <c r="B534">
        <v>264</v>
      </c>
      <c r="C534" s="1">
        <v>1.2341435185185186E-2</v>
      </c>
      <c r="D534" s="3">
        <v>8</v>
      </c>
      <c r="E534" s="11">
        <v>8</v>
      </c>
      <c r="F534" s="1">
        <v>6.7742824074074068E-3</v>
      </c>
    </row>
    <row r="535" spans="1:6">
      <c r="A535">
        <v>64</v>
      </c>
      <c r="B535">
        <v>264</v>
      </c>
      <c r="C535" s="1">
        <v>1.2864930555555557E-2</v>
      </c>
      <c r="D535" s="3">
        <v>8</v>
      </c>
      <c r="E535" s="11">
        <v>8</v>
      </c>
      <c r="F535" s="1">
        <v>6.9579976851851843E-3</v>
      </c>
    </row>
    <row r="536" spans="1:6">
      <c r="A536">
        <v>64</v>
      </c>
      <c r="B536">
        <v>264</v>
      </c>
      <c r="C536" s="1">
        <v>1.5738888888888889E-2</v>
      </c>
      <c r="D536" s="3">
        <v>8</v>
      </c>
      <c r="E536" s="11">
        <v>8</v>
      </c>
      <c r="F536" s="1">
        <v>7.0056828703703696E-3</v>
      </c>
    </row>
    <row r="537" spans="1:6">
      <c r="A537">
        <v>64</v>
      </c>
      <c r="B537">
        <v>264</v>
      </c>
      <c r="C537" s="1">
        <v>1.5783796296296296E-2</v>
      </c>
      <c r="D537" s="3">
        <v>8</v>
      </c>
      <c r="E537" s="11">
        <v>8</v>
      </c>
      <c r="F537" s="1">
        <v>6.8291782407407407E-3</v>
      </c>
    </row>
    <row r="538" spans="1:6">
      <c r="A538">
        <v>64</v>
      </c>
      <c r="B538">
        <v>264</v>
      </c>
      <c r="C538" s="1">
        <v>1.5795717592592594E-2</v>
      </c>
      <c r="D538" s="3">
        <v>8</v>
      </c>
      <c r="E538" s="11">
        <v>8</v>
      </c>
      <c r="F538" s="1">
        <v>6.8506249999999999E-3</v>
      </c>
    </row>
    <row r="539" spans="1:6">
      <c r="A539">
        <v>64</v>
      </c>
      <c r="B539">
        <v>264</v>
      </c>
      <c r="C539" s="1">
        <v>1.5815740740740741E-2</v>
      </c>
      <c r="D539" s="3">
        <v>8</v>
      </c>
      <c r="E539" s="11">
        <v>8</v>
      </c>
      <c r="F539" s="1">
        <v>6.805844907407408E-3</v>
      </c>
    </row>
    <row r="540" spans="1:6">
      <c r="A540">
        <v>64</v>
      </c>
      <c r="B540">
        <v>264</v>
      </c>
      <c r="C540" s="1">
        <v>1.5819791666666666E-2</v>
      </c>
      <c r="D540" s="3">
        <v>8</v>
      </c>
      <c r="E540" s="11">
        <v>8</v>
      </c>
      <c r="F540" s="1">
        <v>6.8937152777777781E-3</v>
      </c>
    </row>
    <row r="541" spans="1:6">
      <c r="A541">
        <v>64</v>
      </c>
      <c r="B541">
        <v>264</v>
      </c>
      <c r="C541" s="1">
        <v>1.582511574074074E-2</v>
      </c>
      <c r="D541" s="3">
        <v>8</v>
      </c>
      <c r="E541" s="11">
        <v>8</v>
      </c>
      <c r="F541" s="1">
        <v>6.8951851851851856E-3</v>
      </c>
    </row>
    <row r="542" spans="1:6">
      <c r="A542">
        <v>64</v>
      </c>
      <c r="B542">
        <v>264</v>
      </c>
      <c r="C542" s="1">
        <v>1.5908564814814816E-2</v>
      </c>
      <c r="D542" s="3">
        <v>8</v>
      </c>
      <c r="E542" s="11">
        <v>8</v>
      </c>
      <c r="F542" s="1">
        <v>6.8857523148148142E-3</v>
      </c>
    </row>
    <row r="543" spans="1:6">
      <c r="A543">
        <v>64</v>
      </c>
      <c r="B543">
        <v>264</v>
      </c>
      <c r="C543" s="1">
        <v>1.5937268518518517E-2</v>
      </c>
      <c r="D543" s="3">
        <v>8</v>
      </c>
      <c r="E543" s="11">
        <v>8</v>
      </c>
      <c r="F543" s="1">
        <v>6.935208333333334E-3</v>
      </c>
    </row>
    <row r="544" spans="1:6">
      <c r="A544">
        <v>64</v>
      </c>
      <c r="B544">
        <v>264</v>
      </c>
      <c r="C544" s="1">
        <v>1.5939930555555554E-2</v>
      </c>
      <c r="D544" s="3">
        <v>8</v>
      </c>
      <c r="E544" s="11">
        <v>8</v>
      </c>
      <c r="F544" s="1">
        <v>6.816655092592592E-3</v>
      </c>
    </row>
    <row r="545" spans="1:6">
      <c r="A545">
        <v>64</v>
      </c>
      <c r="B545">
        <v>264</v>
      </c>
      <c r="C545" s="1">
        <v>1.5945486111111112E-2</v>
      </c>
      <c r="D545" s="3">
        <v>8</v>
      </c>
      <c r="E545" s="11">
        <v>8</v>
      </c>
      <c r="F545" s="1">
        <v>6.8179861111111115E-3</v>
      </c>
    </row>
    <row r="546" spans="1:6">
      <c r="A546">
        <v>64</v>
      </c>
      <c r="B546">
        <v>264</v>
      </c>
      <c r="C546" s="1">
        <v>1.5947916666666666E-2</v>
      </c>
      <c r="D546" s="3">
        <v>8</v>
      </c>
      <c r="E546" s="11">
        <v>8</v>
      </c>
      <c r="F546" s="1">
        <v>6.7632523148148148E-3</v>
      </c>
    </row>
    <row r="547" spans="1:6">
      <c r="A547">
        <v>64</v>
      </c>
      <c r="B547">
        <v>264</v>
      </c>
      <c r="C547" s="1">
        <v>1.5954976851851852E-2</v>
      </c>
      <c r="D547" s="3">
        <v>8</v>
      </c>
      <c r="E547" s="11">
        <v>8</v>
      </c>
      <c r="F547" s="1">
        <v>6.819884259259259E-3</v>
      </c>
    </row>
    <row r="548" spans="1:6">
      <c r="A548">
        <v>64</v>
      </c>
      <c r="B548">
        <v>264</v>
      </c>
      <c r="C548" s="1">
        <v>1.5958101851851852E-2</v>
      </c>
      <c r="D548" s="3">
        <v>8</v>
      </c>
      <c r="E548" s="11">
        <v>8</v>
      </c>
      <c r="F548" s="1">
        <v>6.9187615740740746E-3</v>
      </c>
    </row>
    <row r="549" spans="1:6">
      <c r="A549">
        <v>64</v>
      </c>
      <c r="B549">
        <v>264</v>
      </c>
      <c r="C549" s="1">
        <v>1.5971875E-2</v>
      </c>
      <c r="D549" s="3">
        <v>8</v>
      </c>
      <c r="E549" s="11">
        <v>8</v>
      </c>
      <c r="F549" s="1">
        <v>6.9059259259259265E-3</v>
      </c>
    </row>
    <row r="550" spans="1:6">
      <c r="A550">
        <v>64</v>
      </c>
      <c r="B550">
        <v>264</v>
      </c>
      <c r="C550" s="1">
        <v>1.5991203703703705E-2</v>
      </c>
      <c r="D550" s="3">
        <v>8</v>
      </c>
      <c r="E550" s="11">
        <v>8</v>
      </c>
      <c r="F550" s="1">
        <v>6.8274189814814812E-3</v>
      </c>
    </row>
    <row r="551" spans="1:6">
      <c r="A551">
        <v>64</v>
      </c>
      <c r="B551">
        <v>264</v>
      </c>
      <c r="C551" s="1">
        <v>1.5993865740740739E-2</v>
      </c>
      <c r="D551" s="3">
        <v>8</v>
      </c>
      <c r="E551" s="11">
        <v>8</v>
      </c>
      <c r="F551" s="1">
        <v>6.8560879629629631E-3</v>
      </c>
    </row>
    <row r="552" spans="1:6">
      <c r="A552">
        <v>64</v>
      </c>
      <c r="B552">
        <v>264</v>
      </c>
      <c r="C552" s="1">
        <v>1.5997222222222222E-2</v>
      </c>
      <c r="D552" s="3">
        <v>8</v>
      </c>
      <c r="E552" s="11">
        <v>8</v>
      </c>
      <c r="F552" s="1">
        <v>6.9286805555555551E-3</v>
      </c>
    </row>
    <row r="553" spans="1:6">
      <c r="A553">
        <v>64</v>
      </c>
      <c r="B553">
        <v>264</v>
      </c>
      <c r="C553" s="1">
        <v>1.6006481481481479E-2</v>
      </c>
      <c r="D553" s="3">
        <v>8</v>
      </c>
      <c r="E553" s="11">
        <v>8</v>
      </c>
      <c r="F553" s="1">
        <v>6.8424189814814823E-3</v>
      </c>
    </row>
    <row r="554" spans="1:6">
      <c r="A554">
        <v>64</v>
      </c>
      <c r="B554">
        <v>264</v>
      </c>
      <c r="C554" s="1">
        <v>1.6007175925925928E-2</v>
      </c>
      <c r="D554" s="3">
        <v>4</v>
      </c>
      <c r="E554" s="11">
        <v>8</v>
      </c>
      <c r="F554" s="1">
        <v>6.7245486111111108E-3</v>
      </c>
    </row>
    <row r="555" spans="1:6">
      <c r="A555">
        <v>64</v>
      </c>
      <c r="B555">
        <v>264</v>
      </c>
      <c r="C555" s="1">
        <v>1.6007523148148149E-2</v>
      </c>
      <c r="D555" s="3">
        <v>4</v>
      </c>
      <c r="E555" s="11">
        <v>8</v>
      </c>
      <c r="F555" s="1">
        <v>6.6638541666666669E-3</v>
      </c>
    </row>
    <row r="556" spans="1:6">
      <c r="A556">
        <v>64</v>
      </c>
      <c r="B556">
        <v>264</v>
      </c>
      <c r="C556" s="1">
        <v>1.6009837962962962E-2</v>
      </c>
      <c r="D556" s="3">
        <v>4</v>
      </c>
      <c r="E556" s="11">
        <v>8</v>
      </c>
      <c r="F556" s="1">
        <v>6.7947800925925936E-3</v>
      </c>
    </row>
    <row r="557" spans="1:6">
      <c r="A557">
        <v>64</v>
      </c>
      <c r="B557">
        <v>264</v>
      </c>
      <c r="C557" s="1">
        <v>1.6009953703703703E-2</v>
      </c>
      <c r="D557" s="3">
        <v>4</v>
      </c>
      <c r="E557" s="11">
        <v>8</v>
      </c>
      <c r="F557" s="1">
        <v>6.7408912037037047E-3</v>
      </c>
    </row>
    <row r="558" spans="1:6">
      <c r="A558">
        <v>64</v>
      </c>
      <c r="B558">
        <v>264</v>
      </c>
      <c r="C558" s="1">
        <v>1.6013657407407407E-2</v>
      </c>
      <c r="D558" s="3">
        <v>4</v>
      </c>
      <c r="E558" s="11">
        <v>8</v>
      </c>
      <c r="F558" s="1">
        <v>6.6431250000000006E-3</v>
      </c>
    </row>
    <row r="559" spans="1:6">
      <c r="A559">
        <v>64</v>
      </c>
      <c r="B559">
        <v>264</v>
      </c>
      <c r="C559" s="1">
        <v>1.6013310185185186E-2</v>
      </c>
      <c r="D559" s="3">
        <v>4</v>
      </c>
      <c r="E559" s="11">
        <v>8</v>
      </c>
      <c r="F559" s="1">
        <v>6.6015393518518524E-3</v>
      </c>
    </row>
    <row r="560" spans="1:6">
      <c r="A560">
        <v>64</v>
      </c>
      <c r="B560">
        <v>264</v>
      </c>
      <c r="C560" s="1">
        <v>1.6014583333333336E-2</v>
      </c>
      <c r="D560" s="3">
        <v>4</v>
      </c>
      <c r="E560" s="11">
        <v>8</v>
      </c>
      <c r="F560" s="1">
        <v>6.6141782407407416E-3</v>
      </c>
    </row>
    <row r="561" spans="1:6">
      <c r="A561">
        <v>64</v>
      </c>
      <c r="B561">
        <v>264</v>
      </c>
      <c r="C561" s="1">
        <v>1.6022800925925926E-2</v>
      </c>
      <c r="D561" s="3">
        <v>4</v>
      </c>
      <c r="E561" s="11">
        <v>8</v>
      </c>
      <c r="F561" s="1">
        <v>6.7034722222222226E-3</v>
      </c>
    </row>
    <row r="562" spans="1:6">
      <c r="A562">
        <v>64</v>
      </c>
      <c r="B562">
        <v>264</v>
      </c>
      <c r="C562" s="1">
        <v>1.6020601851851852E-2</v>
      </c>
      <c r="D562" s="3">
        <v>4</v>
      </c>
      <c r="E562" s="11">
        <v>8</v>
      </c>
      <c r="F562" s="1">
        <v>6.6368750000000004E-3</v>
      </c>
    </row>
    <row r="563" spans="1:6">
      <c r="A563">
        <v>64</v>
      </c>
      <c r="B563">
        <v>264</v>
      </c>
      <c r="C563" s="1">
        <v>1.6023148148148151E-2</v>
      </c>
      <c r="D563" s="3">
        <v>4</v>
      </c>
      <c r="E563" s="11">
        <v>8</v>
      </c>
      <c r="F563" s="1">
        <v>6.6477662037037035E-3</v>
      </c>
    </row>
    <row r="564" spans="1:6">
      <c r="A564">
        <v>64</v>
      </c>
      <c r="B564">
        <v>264</v>
      </c>
      <c r="C564" s="1">
        <v>1.6023842592592593E-2</v>
      </c>
      <c r="D564" s="3">
        <v>4</v>
      </c>
      <c r="E564" s="11">
        <v>8</v>
      </c>
      <c r="F564" s="1">
        <v>6.6481250000000004E-3</v>
      </c>
    </row>
    <row r="565" spans="1:6">
      <c r="A565">
        <v>64</v>
      </c>
      <c r="B565">
        <v>264</v>
      </c>
      <c r="C565" s="1">
        <v>1.6029745370370371E-2</v>
      </c>
      <c r="D565" s="3">
        <v>4</v>
      </c>
      <c r="E565" s="11">
        <v>8</v>
      </c>
      <c r="F565" s="1">
        <v>6.6685879629629621E-3</v>
      </c>
    </row>
    <row r="566" spans="1:6">
      <c r="A566">
        <v>64</v>
      </c>
      <c r="B566">
        <v>264</v>
      </c>
      <c r="C566" s="1">
        <v>1.6035300925925925E-2</v>
      </c>
      <c r="D566" s="3">
        <v>4</v>
      </c>
      <c r="E566" s="11">
        <v>8</v>
      </c>
      <c r="F566" s="1">
        <v>6.7976388888888887E-3</v>
      </c>
    </row>
    <row r="567" spans="1:6">
      <c r="A567">
        <v>64</v>
      </c>
      <c r="B567">
        <v>264</v>
      </c>
      <c r="C567" s="1">
        <v>1.6035532407407408E-2</v>
      </c>
      <c r="D567" s="3">
        <v>4</v>
      </c>
      <c r="E567" s="11">
        <v>8</v>
      </c>
      <c r="F567" s="1">
        <v>6.7020717592592592E-3</v>
      </c>
    </row>
    <row r="568" spans="1:6">
      <c r="A568">
        <v>64</v>
      </c>
      <c r="B568">
        <v>264</v>
      </c>
      <c r="C568" s="1">
        <v>1.6032175925925925E-2</v>
      </c>
      <c r="D568" s="3">
        <v>4</v>
      </c>
      <c r="E568" s="11">
        <v>8</v>
      </c>
      <c r="F568" s="1">
        <v>6.694386574074074E-3</v>
      </c>
    </row>
    <row r="569" spans="1:6">
      <c r="A569">
        <v>64</v>
      </c>
      <c r="B569">
        <v>264</v>
      </c>
      <c r="C569" s="1">
        <v>1.6032638888888888E-2</v>
      </c>
      <c r="D569" s="3">
        <v>4</v>
      </c>
      <c r="E569" s="11">
        <v>8</v>
      </c>
      <c r="F569" s="1">
        <v>6.8204745370370363E-3</v>
      </c>
    </row>
    <row r="570" spans="1:6">
      <c r="A570">
        <v>64</v>
      </c>
      <c r="B570">
        <v>264</v>
      </c>
      <c r="C570" s="1">
        <v>1.6033333333333333E-2</v>
      </c>
      <c r="D570" s="3">
        <v>4</v>
      </c>
      <c r="E570" s="11">
        <v>8</v>
      </c>
      <c r="F570" s="1">
        <v>6.6200115740740742E-3</v>
      </c>
    </row>
    <row r="571" spans="1:6">
      <c r="A571">
        <v>64</v>
      </c>
      <c r="B571">
        <v>264</v>
      </c>
      <c r="C571" s="1">
        <v>1.603564814814815E-2</v>
      </c>
      <c r="D571" s="3">
        <v>4</v>
      </c>
      <c r="E571" s="11">
        <v>8</v>
      </c>
      <c r="F571" s="1">
        <v>6.6092013888888893E-3</v>
      </c>
    </row>
    <row r="572" spans="1:6">
      <c r="A572">
        <v>64</v>
      </c>
      <c r="B572">
        <v>264</v>
      </c>
      <c r="C572" s="1">
        <v>1.604201388888889E-2</v>
      </c>
      <c r="D572" s="3">
        <v>4</v>
      </c>
      <c r="E572" s="11">
        <v>8</v>
      </c>
      <c r="F572" s="1">
        <v>6.6106828703703701E-3</v>
      </c>
    </row>
    <row r="573" spans="1:6">
      <c r="A573">
        <v>64</v>
      </c>
      <c r="B573">
        <v>264</v>
      </c>
      <c r="C573" s="1">
        <v>1.6044675925925924E-2</v>
      </c>
      <c r="D573" s="3">
        <v>4</v>
      </c>
      <c r="E573" s="11">
        <v>8</v>
      </c>
      <c r="F573" s="1">
        <v>6.6222569444444436E-3</v>
      </c>
    </row>
    <row r="574" spans="1:6">
      <c r="A574">
        <v>64</v>
      </c>
      <c r="B574">
        <v>264</v>
      </c>
      <c r="C574" s="1">
        <v>1.6045717592592591E-2</v>
      </c>
    </row>
    <row r="575" spans="1:6">
      <c r="A575">
        <v>64</v>
      </c>
      <c r="B575">
        <v>264</v>
      </c>
      <c r="C575" s="1">
        <v>1.6046643518518519E-2</v>
      </c>
    </row>
    <row r="576" spans="1:6">
      <c r="A576">
        <v>64</v>
      </c>
      <c r="B576">
        <v>264</v>
      </c>
      <c r="C576" s="1">
        <v>1.6047337962962961E-2</v>
      </c>
    </row>
    <row r="577" spans="1:3">
      <c r="A577">
        <v>64</v>
      </c>
      <c r="B577">
        <v>264</v>
      </c>
      <c r="C577" s="1">
        <v>1.6048726851851852E-2</v>
      </c>
    </row>
    <row r="578" spans="1:3">
      <c r="A578">
        <v>64</v>
      </c>
      <c r="B578">
        <v>264</v>
      </c>
      <c r="C578" s="1">
        <v>1.6077430555555553E-2</v>
      </c>
    </row>
    <row r="579" spans="1:3">
      <c r="A579">
        <v>64</v>
      </c>
      <c r="B579">
        <v>264</v>
      </c>
      <c r="C579" s="1">
        <v>1.6079282407407407E-2</v>
      </c>
    </row>
    <row r="580" spans="1:3">
      <c r="A580">
        <v>64</v>
      </c>
      <c r="B580">
        <v>264</v>
      </c>
      <c r="C580" s="1">
        <v>1.6085763888888889E-2</v>
      </c>
    </row>
    <row r="581" spans="1:3">
      <c r="A581">
        <v>64</v>
      </c>
      <c r="B581">
        <v>264</v>
      </c>
      <c r="C581" s="1">
        <v>1.6084953703703702E-2</v>
      </c>
    </row>
    <row r="582" spans="1:3">
      <c r="A582">
        <v>64</v>
      </c>
      <c r="B582">
        <v>264</v>
      </c>
      <c r="C582" s="1">
        <v>1.6088194444444447E-2</v>
      </c>
    </row>
    <row r="583" spans="1:3">
      <c r="A583">
        <v>64</v>
      </c>
      <c r="B583">
        <v>264</v>
      </c>
      <c r="C583" s="1">
        <v>1.6086574074074073E-2</v>
      </c>
    </row>
    <row r="584" spans="1:3">
      <c r="A584">
        <v>64</v>
      </c>
      <c r="B584">
        <v>264</v>
      </c>
      <c r="C584" s="1">
        <v>1.6090740740740742E-2</v>
      </c>
    </row>
    <row r="585" spans="1:3">
      <c r="A585">
        <v>64</v>
      </c>
      <c r="B585">
        <v>264</v>
      </c>
      <c r="C585" s="1">
        <v>1.609189814814815E-2</v>
      </c>
    </row>
    <row r="586" spans="1:3">
      <c r="A586">
        <v>64</v>
      </c>
      <c r="B586">
        <v>264</v>
      </c>
      <c r="C586" s="1">
        <v>1.6106944444444445E-2</v>
      </c>
    </row>
    <row r="587" spans="1:3">
      <c r="A587">
        <v>128</v>
      </c>
      <c r="B587">
        <v>516</v>
      </c>
      <c r="C587" s="1">
        <v>1.2081365740740741E-2</v>
      </c>
    </row>
    <row r="588" spans="1:3">
      <c r="A588">
        <v>128</v>
      </c>
      <c r="B588">
        <v>516</v>
      </c>
      <c r="C588" s="1">
        <v>1.2085185185185185E-2</v>
      </c>
    </row>
    <row r="589" spans="1:3">
      <c r="A589">
        <v>128</v>
      </c>
      <c r="B589">
        <v>516</v>
      </c>
      <c r="C589" s="1">
        <v>1.2153819444444445E-2</v>
      </c>
    </row>
    <row r="590" spans="1:3">
      <c r="A590">
        <v>128</v>
      </c>
      <c r="B590">
        <v>516</v>
      </c>
      <c r="C590" s="1">
        <v>2.007037037037037E-2</v>
      </c>
    </row>
    <row r="591" spans="1:3">
      <c r="A591">
        <v>128</v>
      </c>
      <c r="B591">
        <v>516</v>
      </c>
      <c r="C591" s="1">
        <v>2.0079861111111111E-2</v>
      </c>
    </row>
    <row r="592" spans="1:3">
      <c r="A592">
        <v>128</v>
      </c>
      <c r="B592">
        <v>516</v>
      </c>
      <c r="C592" s="1">
        <v>2.0096527777777779E-2</v>
      </c>
    </row>
    <row r="593" spans="1:3">
      <c r="A593">
        <v>128</v>
      </c>
      <c r="B593">
        <v>516</v>
      </c>
      <c r="C593" s="1">
        <v>2.0116782407407406E-2</v>
      </c>
    </row>
    <row r="594" spans="1:3">
      <c r="A594">
        <v>128</v>
      </c>
      <c r="B594">
        <v>516</v>
      </c>
      <c r="C594" s="1">
        <v>2.0126967592592592E-2</v>
      </c>
    </row>
    <row r="595" spans="1:3">
      <c r="A595">
        <v>128</v>
      </c>
      <c r="B595">
        <v>516</v>
      </c>
      <c r="C595" s="1">
        <v>2.0124652777777779E-2</v>
      </c>
    </row>
    <row r="596" spans="1:3">
      <c r="A596">
        <v>128</v>
      </c>
      <c r="B596">
        <v>516</v>
      </c>
      <c r="C596" s="1">
        <v>2.0162384259259262E-2</v>
      </c>
    </row>
    <row r="597" spans="1:3">
      <c r="A597">
        <v>128</v>
      </c>
      <c r="B597">
        <v>516</v>
      </c>
      <c r="C597" s="1">
        <v>2.0239814814814815E-2</v>
      </c>
    </row>
    <row r="598" spans="1:3">
      <c r="A598">
        <v>128</v>
      </c>
      <c r="B598">
        <v>516</v>
      </c>
      <c r="C598" s="1">
        <v>2.0321527777777779E-2</v>
      </c>
    </row>
    <row r="599" spans="1:3">
      <c r="A599">
        <v>128</v>
      </c>
      <c r="B599">
        <v>516</v>
      </c>
      <c r="C599" s="1">
        <v>2.0337268518518518E-2</v>
      </c>
    </row>
    <row r="600" spans="1:3">
      <c r="A600">
        <v>128</v>
      </c>
      <c r="B600">
        <v>516</v>
      </c>
      <c r="C600" s="1">
        <v>2.0362384259259261E-2</v>
      </c>
    </row>
    <row r="601" spans="1:3">
      <c r="A601">
        <v>128</v>
      </c>
      <c r="B601">
        <v>516</v>
      </c>
      <c r="C601" s="1">
        <v>2.0423958333333332E-2</v>
      </c>
    </row>
    <row r="602" spans="1:3">
      <c r="A602">
        <v>128</v>
      </c>
      <c r="B602">
        <v>516</v>
      </c>
      <c r="C602" s="1">
        <v>2.0430092592592593E-2</v>
      </c>
    </row>
    <row r="603" spans="1:3">
      <c r="A603">
        <v>128</v>
      </c>
      <c r="B603">
        <v>516</v>
      </c>
      <c r="C603" s="1">
        <v>2.0483217592592595E-2</v>
      </c>
    </row>
    <row r="604" spans="1:3">
      <c r="A604">
        <v>128</v>
      </c>
      <c r="B604">
        <v>516</v>
      </c>
      <c r="C604" s="1">
        <v>2.0482407407407408E-2</v>
      </c>
    </row>
    <row r="605" spans="1:3">
      <c r="A605">
        <v>128</v>
      </c>
      <c r="B605">
        <v>516</v>
      </c>
      <c r="C605" s="1">
        <v>2.0479282407407408E-2</v>
      </c>
    </row>
    <row r="606" spans="1:3">
      <c r="A606">
        <v>128</v>
      </c>
      <c r="B606">
        <v>516</v>
      </c>
      <c r="C606" s="1">
        <v>2.0502314814814817E-2</v>
      </c>
    </row>
    <row r="607" spans="1:3">
      <c r="A607">
        <v>128</v>
      </c>
      <c r="B607">
        <v>516</v>
      </c>
      <c r="C607" s="1">
        <v>2.0485532407407407E-2</v>
      </c>
    </row>
    <row r="608" spans="1:3">
      <c r="A608">
        <v>128</v>
      </c>
      <c r="B608">
        <v>516</v>
      </c>
      <c r="C608" s="1">
        <v>2.0491435185185185E-2</v>
      </c>
    </row>
    <row r="609" spans="1:3">
      <c r="A609">
        <v>128</v>
      </c>
      <c r="B609">
        <v>516</v>
      </c>
      <c r="C609" s="1">
        <v>2.0489930555555556E-2</v>
      </c>
    </row>
    <row r="610" spans="1:3">
      <c r="A610">
        <v>128</v>
      </c>
      <c r="B610">
        <v>516</v>
      </c>
      <c r="C610" s="1">
        <v>2.0488078703703703E-2</v>
      </c>
    </row>
    <row r="611" spans="1:3">
      <c r="A611">
        <v>128</v>
      </c>
      <c r="B611">
        <v>516</v>
      </c>
      <c r="C611" s="1">
        <v>2.0496643518518518E-2</v>
      </c>
    </row>
    <row r="612" spans="1:3">
      <c r="A612">
        <v>128</v>
      </c>
      <c r="B612">
        <v>516</v>
      </c>
      <c r="C612" s="1">
        <v>2.0493402777777777E-2</v>
      </c>
    </row>
    <row r="613" spans="1:3">
      <c r="A613">
        <v>128</v>
      </c>
      <c r="B613">
        <v>516</v>
      </c>
      <c r="C613" s="1">
        <v>2.0500000000000001E-2</v>
      </c>
    </row>
    <row r="614" spans="1:3">
      <c r="A614">
        <v>128</v>
      </c>
      <c r="B614">
        <v>516</v>
      </c>
      <c r="C614" s="1">
        <v>2.0504282407407409E-2</v>
      </c>
    </row>
    <row r="615" spans="1:3">
      <c r="A615">
        <v>128</v>
      </c>
      <c r="B615">
        <v>516</v>
      </c>
      <c r="C615" s="1">
        <v>2.0512731481481482E-2</v>
      </c>
    </row>
    <row r="616" spans="1:3">
      <c r="A616">
        <v>128</v>
      </c>
      <c r="B616">
        <v>516</v>
      </c>
      <c r="C616" s="1">
        <v>2.0506597222222221E-2</v>
      </c>
    </row>
    <row r="617" spans="1:3">
      <c r="A617">
        <v>128</v>
      </c>
      <c r="B617">
        <v>516</v>
      </c>
      <c r="C617" s="1">
        <v>2.0511689814814816E-2</v>
      </c>
    </row>
    <row r="618" spans="1:3">
      <c r="A618">
        <v>128</v>
      </c>
      <c r="B618">
        <v>516</v>
      </c>
      <c r="C618" s="1">
        <v>2.051724537037037E-2</v>
      </c>
    </row>
    <row r="619" spans="1:3">
      <c r="A619">
        <v>128</v>
      </c>
      <c r="B619">
        <v>516</v>
      </c>
      <c r="C619" s="1">
        <v>2.0538194444444446E-2</v>
      </c>
    </row>
    <row r="620" spans="1:3">
      <c r="A620">
        <v>128</v>
      </c>
      <c r="B620">
        <v>516</v>
      </c>
      <c r="C620" s="1">
        <v>2.053773148148148E-2</v>
      </c>
    </row>
    <row r="621" spans="1:3">
      <c r="A621">
        <v>128</v>
      </c>
      <c r="B621">
        <v>516</v>
      </c>
      <c r="C621" s="1">
        <v>2.0545601851851853E-2</v>
      </c>
    </row>
    <row r="622" spans="1:3">
      <c r="A622">
        <v>128</v>
      </c>
      <c r="B622">
        <v>516</v>
      </c>
      <c r="C622" s="1">
        <v>2.0543171296296295E-2</v>
      </c>
    </row>
    <row r="623" spans="1:3">
      <c r="A623">
        <v>128</v>
      </c>
      <c r="B623">
        <v>516</v>
      </c>
      <c r="C623" s="1">
        <v>2.0557291666666668E-2</v>
      </c>
    </row>
    <row r="624" spans="1:3">
      <c r="A624">
        <v>128</v>
      </c>
      <c r="B624">
        <v>516</v>
      </c>
      <c r="C624" s="1">
        <v>2.0563194444444443E-2</v>
      </c>
    </row>
    <row r="625" spans="1:3">
      <c r="A625">
        <v>128</v>
      </c>
      <c r="B625">
        <v>516</v>
      </c>
      <c r="C625" s="1">
        <v>2.0594328703703705E-2</v>
      </c>
    </row>
    <row r="626" spans="1:3">
      <c r="A626">
        <v>128</v>
      </c>
      <c r="B626">
        <v>516</v>
      </c>
      <c r="C626" s="1">
        <v>2.0601620370370371E-2</v>
      </c>
    </row>
    <row r="627" spans="1:3">
      <c r="A627">
        <v>128</v>
      </c>
      <c r="B627">
        <v>516</v>
      </c>
      <c r="C627" s="1">
        <v>2.0608333333333333E-2</v>
      </c>
    </row>
    <row r="628" spans="1:3">
      <c r="A628">
        <v>128</v>
      </c>
      <c r="B628">
        <v>516</v>
      </c>
      <c r="C628" s="1">
        <v>2.0617129629629628E-2</v>
      </c>
    </row>
    <row r="629" spans="1:3">
      <c r="A629">
        <v>128</v>
      </c>
      <c r="B629">
        <v>516</v>
      </c>
      <c r="C629" s="1">
        <v>2.0639699074074074E-2</v>
      </c>
    </row>
    <row r="630" spans="1:3">
      <c r="A630">
        <v>128</v>
      </c>
      <c r="B630">
        <v>516</v>
      </c>
      <c r="C630" s="1">
        <v>2.0669328703703704E-2</v>
      </c>
    </row>
    <row r="631" spans="1:3">
      <c r="A631">
        <v>128</v>
      </c>
      <c r="B631">
        <v>516</v>
      </c>
      <c r="C631" s="1">
        <v>2.0674768518518519E-2</v>
      </c>
    </row>
    <row r="632" spans="1:3">
      <c r="A632">
        <v>128</v>
      </c>
      <c r="B632">
        <v>516</v>
      </c>
      <c r="C632" s="1">
        <v>2.0682175925925927E-2</v>
      </c>
    </row>
    <row r="633" spans="1:3">
      <c r="A633">
        <v>128</v>
      </c>
      <c r="B633">
        <v>516</v>
      </c>
      <c r="C633" s="1">
        <v>2.0689351851851851E-2</v>
      </c>
    </row>
    <row r="634" spans="1:3">
      <c r="A634">
        <v>128</v>
      </c>
      <c r="B634">
        <v>516</v>
      </c>
      <c r="C634" s="1">
        <v>2.0703819444444445E-2</v>
      </c>
    </row>
    <row r="635" spans="1:3">
      <c r="A635">
        <v>128</v>
      </c>
      <c r="B635">
        <v>516</v>
      </c>
      <c r="C635" s="1">
        <v>2.0691203703703701E-2</v>
      </c>
    </row>
    <row r="636" spans="1:3">
      <c r="A636">
        <v>128</v>
      </c>
      <c r="B636">
        <v>516</v>
      </c>
      <c r="C636" s="1">
        <v>2.0706944444444444E-2</v>
      </c>
    </row>
    <row r="637" spans="1:3">
      <c r="A637">
        <v>128</v>
      </c>
      <c r="B637">
        <v>516</v>
      </c>
      <c r="C637" s="1">
        <v>2.0698032407407408E-2</v>
      </c>
    </row>
    <row r="638" spans="1:3">
      <c r="A638">
        <v>128</v>
      </c>
      <c r="B638">
        <v>516</v>
      </c>
      <c r="C638" s="1">
        <v>2.0693055555555558E-2</v>
      </c>
    </row>
    <row r="639" spans="1:3">
      <c r="A639">
        <v>128</v>
      </c>
      <c r="B639">
        <v>516</v>
      </c>
      <c r="C639" s="1">
        <v>2.0706712962962965E-2</v>
      </c>
    </row>
    <row r="640" spans="1:3">
      <c r="A640">
        <v>128</v>
      </c>
      <c r="B640">
        <v>516</v>
      </c>
      <c r="C640" s="1">
        <v>2.0741782407407407E-2</v>
      </c>
    </row>
    <row r="641" spans="1:3">
      <c r="A641">
        <v>128</v>
      </c>
      <c r="B641">
        <v>516</v>
      </c>
      <c r="C641" s="1">
        <v>2.073599537037037E-2</v>
      </c>
    </row>
    <row r="642" spans="1:3">
      <c r="A642">
        <v>128</v>
      </c>
      <c r="B642">
        <v>516</v>
      </c>
      <c r="C642" s="1">
        <v>2.0742476851851852E-2</v>
      </c>
    </row>
    <row r="643" spans="1:3">
      <c r="A643">
        <v>128</v>
      </c>
      <c r="B643">
        <v>516</v>
      </c>
      <c r="C643" s="1">
        <v>2.0749305555555556E-2</v>
      </c>
    </row>
    <row r="644" spans="1:3">
      <c r="A644">
        <v>128</v>
      </c>
      <c r="B644">
        <v>516</v>
      </c>
      <c r="C644" s="1">
        <v>2.0731134259259258E-2</v>
      </c>
    </row>
    <row r="645" spans="1:3">
      <c r="A645">
        <v>128</v>
      </c>
      <c r="B645">
        <v>516</v>
      </c>
      <c r="C645" s="1">
        <v>2.0744097222222223E-2</v>
      </c>
    </row>
    <row r="646" spans="1:3">
      <c r="A646">
        <v>128</v>
      </c>
      <c r="B646">
        <v>516</v>
      </c>
      <c r="C646" s="1">
        <v>2.0744328703703706E-2</v>
      </c>
    </row>
    <row r="647" spans="1:3">
      <c r="A647">
        <v>128</v>
      </c>
      <c r="B647">
        <v>516</v>
      </c>
      <c r="C647" s="1">
        <v>2.0741898148148148E-2</v>
      </c>
    </row>
    <row r="648" spans="1:3">
      <c r="A648">
        <v>128</v>
      </c>
      <c r="B648">
        <v>516</v>
      </c>
      <c r="C648" s="1">
        <v>2.0735879629629628E-2</v>
      </c>
    </row>
    <row r="649" spans="1:3">
      <c r="A649">
        <v>128</v>
      </c>
      <c r="B649">
        <v>516</v>
      </c>
      <c r="C649" s="1">
        <v>2.073599537037037E-2</v>
      </c>
    </row>
    <row r="650" spans="1:3">
      <c r="A650">
        <v>128</v>
      </c>
      <c r="B650">
        <v>516</v>
      </c>
      <c r="C650" s="1">
        <v>2.074363425925926E-2</v>
      </c>
    </row>
    <row r="651" spans="1:3">
      <c r="A651">
        <v>128</v>
      </c>
      <c r="B651">
        <v>516</v>
      </c>
      <c r="C651" s="1">
        <v>2.0736226851851853E-2</v>
      </c>
    </row>
    <row r="652" spans="1:3">
      <c r="A652">
        <v>128</v>
      </c>
      <c r="B652">
        <v>516</v>
      </c>
      <c r="C652" s="1">
        <v>2.0736226851851853E-2</v>
      </c>
    </row>
    <row r="653" spans="1:3">
      <c r="A653">
        <v>128</v>
      </c>
      <c r="B653">
        <v>516</v>
      </c>
      <c r="C653" s="1">
        <v>2.166527777777778E-2</v>
      </c>
    </row>
    <row r="654" spans="1:3">
      <c r="A654">
        <v>128</v>
      </c>
      <c r="B654">
        <v>516</v>
      </c>
      <c r="C654" s="1">
        <v>2.1830902777777775E-2</v>
      </c>
    </row>
    <row r="655" spans="1:3">
      <c r="A655">
        <v>128</v>
      </c>
      <c r="B655">
        <v>516</v>
      </c>
      <c r="C655" s="1">
        <v>2.3682060185185188E-2</v>
      </c>
    </row>
    <row r="656" spans="1:3">
      <c r="A656">
        <v>128</v>
      </c>
      <c r="B656">
        <v>516</v>
      </c>
      <c r="C656" s="1">
        <v>2.3689467592592592E-2</v>
      </c>
    </row>
    <row r="657" spans="1:3">
      <c r="A657">
        <v>128</v>
      </c>
      <c r="B657">
        <v>516</v>
      </c>
      <c r="C657" s="1">
        <v>2.4114699074074073E-2</v>
      </c>
    </row>
    <row r="658" spans="1:3">
      <c r="A658">
        <v>128</v>
      </c>
      <c r="B658">
        <v>516</v>
      </c>
      <c r="C658" s="1">
        <v>2.4445486111111112E-2</v>
      </c>
    </row>
    <row r="659" spans="1:3">
      <c r="A659">
        <v>128</v>
      </c>
      <c r="B659">
        <v>516</v>
      </c>
      <c r="C659" s="1">
        <v>2.4464699074074073E-2</v>
      </c>
    </row>
    <row r="660" spans="1:3">
      <c r="A660">
        <v>128</v>
      </c>
      <c r="B660">
        <v>516</v>
      </c>
      <c r="C660" s="1">
        <v>2.4479976851851853E-2</v>
      </c>
    </row>
    <row r="661" spans="1:3">
      <c r="A661">
        <v>128</v>
      </c>
      <c r="B661">
        <v>516</v>
      </c>
      <c r="C661" s="1">
        <v>2.4505092592592596E-2</v>
      </c>
    </row>
    <row r="662" spans="1:3">
      <c r="A662">
        <v>128</v>
      </c>
      <c r="B662">
        <v>516</v>
      </c>
      <c r="C662" s="1">
        <v>2.4534722222222222E-2</v>
      </c>
    </row>
    <row r="663" spans="1:3">
      <c r="A663">
        <v>128</v>
      </c>
      <c r="B663">
        <v>516</v>
      </c>
      <c r="C663" s="1">
        <v>2.4542939814814816E-2</v>
      </c>
    </row>
    <row r="664" spans="1:3">
      <c r="A664">
        <v>128</v>
      </c>
      <c r="B664">
        <v>516</v>
      </c>
      <c r="C664" s="1">
        <v>2.4574652777777779E-2</v>
      </c>
    </row>
    <row r="665" spans="1:3">
      <c r="A665">
        <v>128</v>
      </c>
      <c r="B665">
        <v>516</v>
      </c>
      <c r="C665" s="1">
        <v>2.458472222222222E-2</v>
      </c>
    </row>
    <row r="666" spans="1:3">
      <c r="A666">
        <v>128</v>
      </c>
      <c r="B666">
        <v>516</v>
      </c>
      <c r="C666" s="1">
        <v>2.4588425925925927E-2</v>
      </c>
    </row>
    <row r="667" spans="1:3">
      <c r="A667">
        <v>128</v>
      </c>
      <c r="B667">
        <v>516</v>
      </c>
      <c r="C667" s="1">
        <v>2.4603472222222224E-2</v>
      </c>
    </row>
    <row r="668" spans="1:3">
      <c r="A668">
        <v>128</v>
      </c>
      <c r="B668">
        <v>516</v>
      </c>
      <c r="C668" s="1">
        <v>2.4611458333333332E-2</v>
      </c>
    </row>
    <row r="669" spans="1:3">
      <c r="A669">
        <v>128</v>
      </c>
      <c r="B669">
        <v>516</v>
      </c>
      <c r="C669" s="1">
        <v>2.4632291666666667E-2</v>
      </c>
    </row>
    <row r="670" spans="1:3">
      <c r="A670">
        <v>128</v>
      </c>
      <c r="B670">
        <v>516</v>
      </c>
      <c r="C670" s="1">
        <v>2.4630208333333334E-2</v>
      </c>
    </row>
    <row r="671" spans="1:3">
      <c r="A671">
        <v>128</v>
      </c>
      <c r="B671">
        <v>516</v>
      </c>
      <c r="C671" s="1">
        <v>2.4626041666666668E-2</v>
      </c>
    </row>
    <row r="672" spans="1:3">
      <c r="A672">
        <v>128</v>
      </c>
      <c r="B672">
        <v>516</v>
      </c>
      <c r="C672" s="1">
        <v>2.4629282407407405E-2</v>
      </c>
    </row>
    <row r="673" spans="1:3">
      <c r="A673">
        <v>128</v>
      </c>
      <c r="B673">
        <v>516</v>
      </c>
      <c r="C673" s="1">
        <v>2.463460648148148E-2</v>
      </c>
    </row>
    <row r="674" spans="1:3">
      <c r="A674">
        <v>128</v>
      </c>
      <c r="B674">
        <v>516</v>
      </c>
      <c r="C674" s="1">
        <v>2.4662037037037038E-2</v>
      </c>
    </row>
    <row r="675" spans="1:3">
      <c r="A675">
        <v>128</v>
      </c>
      <c r="B675">
        <v>516</v>
      </c>
      <c r="C675" s="1">
        <v>2.4677893518518516E-2</v>
      </c>
    </row>
    <row r="676" spans="1:3">
      <c r="A676">
        <v>128</v>
      </c>
      <c r="B676">
        <v>516</v>
      </c>
      <c r="C676" s="1">
        <v>2.467453703703704E-2</v>
      </c>
    </row>
    <row r="677" spans="1:3">
      <c r="A677">
        <v>128</v>
      </c>
      <c r="B677">
        <v>516</v>
      </c>
      <c r="C677" s="1">
        <v>2.4697222222222221E-2</v>
      </c>
    </row>
    <row r="678" spans="1:3">
      <c r="A678">
        <v>128</v>
      </c>
      <c r="B678">
        <v>516</v>
      </c>
      <c r="C678" s="1">
        <v>2.4685300925925927E-2</v>
      </c>
    </row>
    <row r="679" spans="1:3">
      <c r="A679">
        <v>128</v>
      </c>
      <c r="B679">
        <v>516</v>
      </c>
      <c r="C679" s="1">
        <v>2.4694328703703704E-2</v>
      </c>
    </row>
    <row r="680" spans="1:3">
      <c r="A680">
        <v>128</v>
      </c>
      <c r="B680">
        <v>516</v>
      </c>
      <c r="C680" s="1">
        <v>2.4704166666666666E-2</v>
      </c>
    </row>
    <row r="681" spans="1:3">
      <c r="A681">
        <v>128</v>
      </c>
      <c r="B681">
        <v>516</v>
      </c>
      <c r="C681" s="1">
        <v>2.4698611111111112E-2</v>
      </c>
    </row>
    <row r="682" spans="1:3">
      <c r="A682">
        <v>128</v>
      </c>
      <c r="B682">
        <v>516</v>
      </c>
      <c r="C682" s="1">
        <v>2.4708217592592591E-2</v>
      </c>
    </row>
    <row r="683" spans="1:3">
      <c r="A683">
        <v>128</v>
      </c>
      <c r="B683">
        <v>516</v>
      </c>
      <c r="C683" s="1">
        <v>2.4699421296296296E-2</v>
      </c>
    </row>
    <row r="684" spans="1:3">
      <c r="A684">
        <v>128</v>
      </c>
      <c r="B684">
        <v>516</v>
      </c>
      <c r="C684" s="1">
        <v>2.4702430555555557E-2</v>
      </c>
    </row>
    <row r="685" spans="1:3">
      <c r="A685">
        <v>128</v>
      </c>
      <c r="B685">
        <v>516</v>
      </c>
      <c r="C685" s="1">
        <v>2.4726620370370368E-2</v>
      </c>
    </row>
    <row r="686" spans="1:3">
      <c r="A686">
        <v>128</v>
      </c>
      <c r="B686">
        <v>516</v>
      </c>
      <c r="C686" s="1">
        <v>2.4720717592592593E-2</v>
      </c>
    </row>
    <row r="687" spans="1:3">
      <c r="A687">
        <v>128</v>
      </c>
      <c r="B687">
        <v>516</v>
      </c>
      <c r="C687" s="1">
        <v>2.4722916666666664E-2</v>
      </c>
    </row>
    <row r="688" spans="1:3">
      <c r="A688">
        <v>128</v>
      </c>
      <c r="B688">
        <v>516</v>
      </c>
      <c r="C688" s="1">
        <v>2.4720254629629627E-2</v>
      </c>
    </row>
    <row r="689" spans="1:3">
      <c r="A689">
        <v>128</v>
      </c>
      <c r="B689">
        <v>516</v>
      </c>
      <c r="C689" s="1">
        <v>2.4724421296296293E-2</v>
      </c>
    </row>
    <row r="690" spans="1:3">
      <c r="A690">
        <v>128</v>
      </c>
      <c r="B690">
        <v>516</v>
      </c>
      <c r="C690" s="1">
        <v>2.4730671296296299E-2</v>
      </c>
    </row>
    <row r="691" spans="1:3">
      <c r="A691">
        <v>128</v>
      </c>
      <c r="B691">
        <v>516</v>
      </c>
      <c r="C691" s="1">
        <v>2.4735416666666666E-2</v>
      </c>
    </row>
    <row r="692" spans="1:3">
      <c r="A692">
        <v>128</v>
      </c>
      <c r="B692">
        <v>516</v>
      </c>
      <c r="C692" s="1">
        <v>2.474675925925926E-2</v>
      </c>
    </row>
    <row r="693" spans="1:3">
      <c r="A693">
        <v>128</v>
      </c>
      <c r="B693">
        <v>516</v>
      </c>
      <c r="C693" s="1">
        <v>2.4757638888888892E-2</v>
      </c>
    </row>
    <row r="694" spans="1:3">
      <c r="A694">
        <v>128</v>
      </c>
      <c r="B694">
        <v>516</v>
      </c>
      <c r="C694" s="1">
        <v>2.474074074074074E-2</v>
      </c>
    </row>
    <row r="695" spans="1:3">
      <c r="A695">
        <v>128</v>
      </c>
      <c r="B695">
        <v>516</v>
      </c>
      <c r="C695" s="1">
        <v>2.476041666666667E-2</v>
      </c>
    </row>
    <row r="696" spans="1:3">
      <c r="A696">
        <v>128</v>
      </c>
      <c r="B696">
        <v>516</v>
      </c>
      <c r="C696" s="1">
        <v>2.4744328703703702E-2</v>
      </c>
    </row>
    <row r="697" spans="1:3">
      <c r="A697">
        <v>128</v>
      </c>
      <c r="B697">
        <v>516</v>
      </c>
      <c r="C697" s="1">
        <v>2.4753703703703705E-2</v>
      </c>
    </row>
    <row r="698" spans="1:3">
      <c r="A698">
        <v>128</v>
      </c>
      <c r="B698">
        <v>516</v>
      </c>
      <c r="C698" s="1">
        <v>2.4757870370370371E-2</v>
      </c>
    </row>
    <row r="699" spans="1:3">
      <c r="A699">
        <v>128</v>
      </c>
      <c r="B699">
        <v>516</v>
      </c>
      <c r="C699" s="1">
        <v>2.475150462962963E-2</v>
      </c>
    </row>
    <row r="700" spans="1:3">
      <c r="A700">
        <v>128</v>
      </c>
      <c r="B700">
        <v>516</v>
      </c>
      <c r="C700" s="1">
        <v>2.4753935185185181E-2</v>
      </c>
    </row>
    <row r="701" spans="1:3">
      <c r="A701">
        <v>128</v>
      </c>
      <c r="B701">
        <v>516</v>
      </c>
      <c r="C701" s="1">
        <v>2.4751851851851848E-2</v>
      </c>
    </row>
    <row r="702" spans="1:3">
      <c r="A702">
        <v>128</v>
      </c>
      <c r="B702">
        <v>516</v>
      </c>
      <c r="C702" s="1">
        <v>2.4748495370370369E-2</v>
      </c>
    </row>
    <row r="703" spans="1:3">
      <c r="A703">
        <v>128</v>
      </c>
      <c r="B703">
        <v>516</v>
      </c>
      <c r="C703" s="1">
        <v>2.4759837962962966E-2</v>
      </c>
    </row>
    <row r="704" spans="1:3">
      <c r="A704">
        <v>128</v>
      </c>
      <c r="B704">
        <v>516</v>
      </c>
      <c r="C704" s="1">
        <v>2.4753935185185181E-2</v>
      </c>
    </row>
    <row r="705" spans="1:3">
      <c r="A705">
        <v>128</v>
      </c>
      <c r="B705">
        <v>516</v>
      </c>
      <c r="C705" s="1">
        <v>2.4771064814814812E-2</v>
      </c>
    </row>
    <row r="706" spans="1:3">
      <c r="A706">
        <v>128</v>
      </c>
      <c r="B706">
        <v>516</v>
      </c>
      <c r="C706" s="1">
        <v>2.4774074074074073E-2</v>
      </c>
    </row>
    <row r="707" spans="1:3">
      <c r="A707">
        <v>128</v>
      </c>
      <c r="B707">
        <v>516</v>
      </c>
      <c r="C707" s="1">
        <v>2.4759259259259262E-2</v>
      </c>
    </row>
    <row r="708" spans="1:3">
      <c r="A708">
        <v>128</v>
      </c>
      <c r="B708">
        <v>516</v>
      </c>
      <c r="C708" s="1">
        <v>2.4762500000000003E-2</v>
      </c>
    </row>
    <row r="709" spans="1:3">
      <c r="A709">
        <v>128</v>
      </c>
      <c r="B709">
        <v>516</v>
      </c>
      <c r="C709" s="1">
        <v>2.4775231481481478E-2</v>
      </c>
    </row>
    <row r="710" spans="1:3">
      <c r="A710">
        <v>128</v>
      </c>
      <c r="B710">
        <v>516</v>
      </c>
      <c r="C710" s="1">
        <v>2.4778819444444444E-2</v>
      </c>
    </row>
    <row r="711" spans="1:3">
      <c r="A711">
        <v>128</v>
      </c>
      <c r="B711">
        <v>516</v>
      </c>
      <c r="C711" s="1">
        <v>2.4778356481481481E-2</v>
      </c>
    </row>
    <row r="712" spans="1:3">
      <c r="A712">
        <v>128</v>
      </c>
      <c r="B712">
        <v>516</v>
      </c>
      <c r="C712" s="1">
        <v>2.4781712962962967E-2</v>
      </c>
    </row>
    <row r="713" spans="1:3">
      <c r="A713">
        <v>128</v>
      </c>
      <c r="B713">
        <v>516</v>
      </c>
      <c r="C713" s="1">
        <v>2.4772916666666669E-2</v>
      </c>
    </row>
    <row r="714" spans="1:3">
      <c r="A714">
        <v>128</v>
      </c>
      <c r="B714">
        <v>516</v>
      </c>
      <c r="C714" s="1">
        <v>2.4777777777777777E-2</v>
      </c>
    </row>
    <row r="715" spans="1:3">
      <c r="A715">
        <v>128</v>
      </c>
      <c r="B715">
        <v>516</v>
      </c>
      <c r="C715" s="1">
        <v>1.1839814814814815E-2</v>
      </c>
    </row>
    <row r="716" spans="1:3">
      <c r="A716">
        <v>128</v>
      </c>
      <c r="B716">
        <v>516</v>
      </c>
      <c r="C716" s="1">
        <v>1.1866666666666666E-2</v>
      </c>
    </row>
    <row r="717" spans="1:3">
      <c r="A717">
        <v>128</v>
      </c>
      <c r="B717">
        <v>516</v>
      </c>
      <c r="C717" s="1">
        <v>1.1902199074074075E-2</v>
      </c>
    </row>
    <row r="718" spans="1:3">
      <c r="A718">
        <v>128</v>
      </c>
      <c r="B718">
        <v>516</v>
      </c>
      <c r="C718" s="1">
        <v>1.854548611111111E-2</v>
      </c>
    </row>
    <row r="719" spans="1:3">
      <c r="A719">
        <v>128</v>
      </c>
      <c r="B719">
        <v>516</v>
      </c>
      <c r="C719" s="1">
        <v>1.8555902777777779E-2</v>
      </c>
    </row>
    <row r="720" spans="1:3">
      <c r="A720">
        <v>128</v>
      </c>
      <c r="B720">
        <v>516</v>
      </c>
      <c r="C720" s="1">
        <v>1.8583912037037038E-2</v>
      </c>
    </row>
    <row r="721" spans="1:3">
      <c r="A721">
        <v>128</v>
      </c>
      <c r="B721">
        <v>516</v>
      </c>
      <c r="C721" s="1">
        <v>1.8684143518518517E-2</v>
      </c>
    </row>
    <row r="722" spans="1:3">
      <c r="A722">
        <v>128</v>
      </c>
      <c r="B722">
        <v>516</v>
      </c>
      <c r="C722" s="1">
        <v>1.8772916666666667E-2</v>
      </c>
    </row>
    <row r="723" spans="1:3">
      <c r="A723">
        <v>128</v>
      </c>
      <c r="B723">
        <v>516</v>
      </c>
      <c r="C723" s="1">
        <v>1.8874537037037037E-2</v>
      </c>
    </row>
    <row r="724" spans="1:3">
      <c r="A724">
        <v>128</v>
      </c>
      <c r="B724">
        <v>516</v>
      </c>
      <c r="C724" s="1">
        <v>1.8939930555555554E-2</v>
      </c>
    </row>
    <row r="725" spans="1:3">
      <c r="A725">
        <v>128</v>
      </c>
      <c r="B725">
        <v>516</v>
      </c>
      <c r="C725" s="1">
        <v>1.8960763888888888E-2</v>
      </c>
    </row>
    <row r="726" spans="1:3">
      <c r="A726">
        <v>128</v>
      </c>
      <c r="B726">
        <v>516</v>
      </c>
      <c r="C726" s="1">
        <v>1.9069097222222223E-2</v>
      </c>
    </row>
    <row r="727" spans="1:3">
      <c r="A727">
        <v>128</v>
      </c>
      <c r="B727">
        <v>516</v>
      </c>
      <c r="C727" s="1">
        <v>1.9074537037037036E-2</v>
      </c>
    </row>
    <row r="728" spans="1:3">
      <c r="A728">
        <v>128</v>
      </c>
      <c r="B728">
        <v>516</v>
      </c>
      <c r="C728" s="1">
        <v>1.909189814814815E-2</v>
      </c>
    </row>
    <row r="729" spans="1:3">
      <c r="A729">
        <v>128</v>
      </c>
      <c r="B729">
        <v>516</v>
      </c>
      <c r="C729" s="1">
        <v>1.9116435185185184E-2</v>
      </c>
    </row>
    <row r="730" spans="1:3">
      <c r="A730">
        <v>128</v>
      </c>
      <c r="B730">
        <v>516</v>
      </c>
      <c r="C730" s="1">
        <v>1.9125115740740741E-2</v>
      </c>
    </row>
    <row r="731" spans="1:3">
      <c r="A731">
        <v>128</v>
      </c>
      <c r="B731">
        <v>516</v>
      </c>
      <c r="C731" s="1">
        <v>1.9297337962962961E-2</v>
      </c>
    </row>
    <row r="732" spans="1:3">
      <c r="A732">
        <v>128</v>
      </c>
      <c r="B732">
        <v>516</v>
      </c>
      <c r="C732" s="1">
        <v>1.9342361111111112E-2</v>
      </c>
    </row>
    <row r="733" spans="1:3">
      <c r="A733">
        <v>128</v>
      </c>
      <c r="B733">
        <v>516</v>
      </c>
      <c r="C733" s="1">
        <v>1.9394212962962964E-2</v>
      </c>
    </row>
    <row r="734" spans="1:3">
      <c r="A734">
        <v>128</v>
      </c>
      <c r="B734">
        <v>516</v>
      </c>
      <c r="C734" s="1">
        <v>1.9411805555555554E-2</v>
      </c>
    </row>
    <row r="735" spans="1:3">
      <c r="A735">
        <v>128</v>
      </c>
      <c r="B735">
        <v>516</v>
      </c>
      <c r="C735" s="1">
        <v>1.9464120370370371E-2</v>
      </c>
    </row>
    <row r="736" spans="1:3">
      <c r="A736">
        <v>128</v>
      </c>
      <c r="B736">
        <v>516</v>
      </c>
      <c r="C736" s="1">
        <v>1.9473611111111112E-2</v>
      </c>
    </row>
    <row r="737" spans="1:3">
      <c r="A737">
        <v>128</v>
      </c>
      <c r="B737">
        <v>516</v>
      </c>
      <c r="C737" s="1">
        <v>1.9517129629629631E-2</v>
      </c>
    </row>
    <row r="738" spans="1:3">
      <c r="A738">
        <v>128</v>
      </c>
      <c r="B738">
        <v>516</v>
      </c>
      <c r="C738" s="1">
        <v>1.9521643518518518E-2</v>
      </c>
    </row>
    <row r="739" spans="1:3">
      <c r="A739">
        <v>128</v>
      </c>
      <c r="B739">
        <v>516</v>
      </c>
      <c r="C739" s="1">
        <v>1.9536226851851853E-2</v>
      </c>
    </row>
    <row r="740" spans="1:3">
      <c r="A740">
        <v>128</v>
      </c>
      <c r="B740">
        <v>516</v>
      </c>
      <c r="C740" s="1">
        <v>1.9538773148148149E-2</v>
      </c>
    </row>
    <row r="741" spans="1:3">
      <c r="A741">
        <v>128</v>
      </c>
      <c r="B741">
        <v>516</v>
      </c>
      <c r="C741" s="1">
        <v>1.9682175925925926E-2</v>
      </c>
    </row>
    <row r="742" spans="1:3">
      <c r="A742">
        <v>128</v>
      </c>
      <c r="B742">
        <v>516</v>
      </c>
      <c r="C742" s="1">
        <v>1.9689930555555558E-2</v>
      </c>
    </row>
    <row r="743" spans="1:3">
      <c r="A743">
        <v>128</v>
      </c>
      <c r="B743">
        <v>516</v>
      </c>
      <c r="C743" s="1">
        <v>1.9722685185185187E-2</v>
      </c>
    </row>
    <row r="744" spans="1:3">
      <c r="A744">
        <v>128</v>
      </c>
      <c r="B744">
        <v>516</v>
      </c>
      <c r="C744" s="1">
        <v>1.9725694444444445E-2</v>
      </c>
    </row>
    <row r="745" spans="1:3">
      <c r="A745">
        <v>128</v>
      </c>
      <c r="B745">
        <v>516</v>
      </c>
      <c r="C745" s="1">
        <v>1.9740856481481484E-2</v>
      </c>
    </row>
    <row r="746" spans="1:3">
      <c r="A746">
        <v>128</v>
      </c>
      <c r="B746">
        <v>516</v>
      </c>
      <c r="C746" s="1">
        <v>1.9811111111111109E-2</v>
      </c>
    </row>
    <row r="747" spans="1:3">
      <c r="A747">
        <v>128</v>
      </c>
      <c r="B747">
        <v>516</v>
      </c>
      <c r="C747" s="1">
        <v>1.9823611111111111E-2</v>
      </c>
    </row>
    <row r="748" spans="1:3">
      <c r="A748">
        <v>128</v>
      </c>
      <c r="B748">
        <v>516</v>
      </c>
      <c r="C748" s="1">
        <v>1.9828935185185186E-2</v>
      </c>
    </row>
    <row r="749" spans="1:3">
      <c r="A749">
        <v>128</v>
      </c>
      <c r="B749">
        <v>516</v>
      </c>
      <c r="C749" s="1">
        <v>1.9831944444444444E-2</v>
      </c>
    </row>
    <row r="750" spans="1:3">
      <c r="A750">
        <v>128</v>
      </c>
      <c r="B750">
        <v>516</v>
      </c>
      <c r="C750" s="1">
        <v>1.9896527777777777E-2</v>
      </c>
    </row>
    <row r="751" spans="1:3">
      <c r="A751">
        <v>128</v>
      </c>
      <c r="B751">
        <v>516</v>
      </c>
      <c r="C751" s="1">
        <v>1.9900231481481481E-2</v>
      </c>
    </row>
    <row r="752" spans="1:3">
      <c r="A752">
        <v>128</v>
      </c>
      <c r="B752">
        <v>516</v>
      </c>
      <c r="C752" s="1">
        <v>1.9900925925925926E-2</v>
      </c>
    </row>
    <row r="753" spans="1:3">
      <c r="A753">
        <v>128</v>
      </c>
      <c r="B753">
        <v>516</v>
      </c>
      <c r="C753" s="1">
        <v>1.9907060185185184E-2</v>
      </c>
    </row>
    <row r="754" spans="1:3">
      <c r="A754">
        <v>128</v>
      </c>
      <c r="B754">
        <v>516</v>
      </c>
      <c r="C754" s="1">
        <v>1.990960648148148E-2</v>
      </c>
    </row>
    <row r="755" spans="1:3">
      <c r="A755">
        <v>128</v>
      </c>
      <c r="B755">
        <v>516</v>
      </c>
      <c r="C755" s="1">
        <v>1.9913078703703704E-2</v>
      </c>
    </row>
    <row r="756" spans="1:3">
      <c r="A756">
        <v>128</v>
      </c>
      <c r="B756">
        <v>516</v>
      </c>
      <c r="C756" s="1">
        <v>1.9914351851851853E-2</v>
      </c>
    </row>
    <row r="757" spans="1:3">
      <c r="A757">
        <v>128</v>
      </c>
      <c r="B757">
        <v>516</v>
      </c>
      <c r="C757" s="1">
        <v>1.9926851851851852E-2</v>
      </c>
    </row>
    <row r="758" spans="1:3">
      <c r="A758">
        <v>128</v>
      </c>
      <c r="B758">
        <v>516</v>
      </c>
      <c r="C758" s="1">
        <v>1.9952083333333336E-2</v>
      </c>
    </row>
    <row r="759" spans="1:3">
      <c r="A759">
        <v>128</v>
      </c>
      <c r="B759">
        <v>516</v>
      </c>
      <c r="C759" s="1">
        <v>1.9953703703703706E-2</v>
      </c>
    </row>
    <row r="760" spans="1:3">
      <c r="A760">
        <v>128</v>
      </c>
      <c r="B760">
        <v>516</v>
      </c>
      <c r="C760" s="1">
        <v>1.9960416666666665E-2</v>
      </c>
    </row>
    <row r="761" spans="1:3">
      <c r="A761">
        <v>128</v>
      </c>
      <c r="B761">
        <v>516</v>
      </c>
      <c r="C761" s="1">
        <v>1.9967013888888888E-2</v>
      </c>
    </row>
    <row r="762" spans="1:3">
      <c r="A762">
        <v>128</v>
      </c>
      <c r="B762">
        <v>516</v>
      </c>
      <c r="C762" s="1">
        <v>1.9973379629629629E-2</v>
      </c>
    </row>
    <row r="763" spans="1:3">
      <c r="A763">
        <v>128</v>
      </c>
      <c r="B763">
        <v>516</v>
      </c>
      <c r="C763" s="1">
        <v>1.997662037037037E-2</v>
      </c>
    </row>
    <row r="764" spans="1:3">
      <c r="A764">
        <v>128</v>
      </c>
      <c r="B764">
        <v>516</v>
      </c>
      <c r="C764" s="1">
        <v>1.9984837962962961E-2</v>
      </c>
    </row>
    <row r="765" spans="1:3">
      <c r="A765">
        <v>128</v>
      </c>
      <c r="B765">
        <v>516</v>
      </c>
      <c r="C765" s="1">
        <v>1.9990740740740739E-2</v>
      </c>
    </row>
    <row r="766" spans="1:3">
      <c r="A766">
        <v>128</v>
      </c>
      <c r="B766">
        <v>516</v>
      </c>
      <c r="C766" s="1">
        <v>2.0003935185185184E-2</v>
      </c>
    </row>
    <row r="767" spans="1:3">
      <c r="A767">
        <v>128</v>
      </c>
      <c r="B767">
        <v>516</v>
      </c>
      <c r="C767" s="1">
        <v>2.0006365740740741E-2</v>
      </c>
    </row>
    <row r="768" spans="1:3">
      <c r="A768">
        <v>128</v>
      </c>
      <c r="B768">
        <v>516</v>
      </c>
      <c r="C768" s="1">
        <v>2.0006365740740741E-2</v>
      </c>
    </row>
    <row r="769" spans="1:3">
      <c r="A769">
        <v>128</v>
      </c>
      <c r="B769">
        <v>516</v>
      </c>
      <c r="C769" s="1">
        <v>2.0008333333333333E-2</v>
      </c>
    </row>
    <row r="770" spans="1:3">
      <c r="A770">
        <v>128</v>
      </c>
      <c r="B770">
        <v>516</v>
      </c>
      <c r="C770" s="1">
        <v>2.000914351851852E-2</v>
      </c>
    </row>
    <row r="771" spans="1:3">
      <c r="A771">
        <v>128</v>
      </c>
      <c r="B771">
        <v>516</v>
      </c>
      <c r="C771" s="1">
        <v>2.0010069444444441E-2</v>
      </c>
    </row>
    <row r="772" spans="1:3">
      <c r="A772">
        <v>128</v>
      </c>
      <c r="B772">
        <v>516</v>
      </c>
      <c r="C772" s="1">
        <v>2.0016550925925924E-2</v>
      </c>
    </row>
    <row r="773" spans="1:3">
      <c r="A773">
        <v>128</v>
      </c>
      <c r="B773">
        <v>516</v>
      </c>
      <c r="C773" s="1">
        <v>2.0016319444444444E-2</v>
      </c>
    </row>
    <row r="774" spans="1:3">
      <c r="A774">
        <v>128</v>
      </c>
      <c r="B774">
        <v>516</v>
      </c>
      <c r="C774" s="1">
        <v>2.0021874999999998E-2</v>
      </c>
    </row>
    <row r="775" spans="1:3">
      <c r="A775">
        <v>128</v>
      </c>
      <c r="B775">
        <v>516</v>
      </c>
      <c r="C775" s="1">
        <v>2.0249074074074072E-2</v>
      </c>
    </row>
    <row r="776" spans="1:3">
      <c r="A776">
        <v>128</v>
      </c>
      <c r="B776">
        <v>516</v>
      </c>
      <c r="C776" s="1">
        <v>2.0271064814814815E-2</v>
      </c>
    </row>
    <row r="777" spans="1:3">
      <c r="A777">
        <v>128</v>
      </c>
      <c r="B777">
        <v>516</v>
      </c>
      <c r="C777" s="1">
        <v>2.0275694444444443E-2</v>
      </c>
    </row>
    <row r="778" spans="1:3">
      <c r="A778">
        <v>128</v>
      </c>
      <c r="B778">
        <v>516</v>
      </c>
      <c r="C778" s="1">
        <v>2.0303819444444444E-2</v>
      </c>
    </row>
    <row r="779" spans="1:3">
      <c r="A779">
        <v>128</v>
      </c>
      <c r="B779">
        <v>516</v>
      </c>
      <c r="C779" s="1">
        <v>2.033136574074074E-2</v>
      </c>
    </row>
    <row r="780" spans="1:3">
      <c r="A780">
        <v>128</v>
      </c>
      <c r="B780">
        <v>516</v>
      </c>
      <c r="C780" s="1">
        <v>2.0337037037037039E-2</v>
      </c>
    </row>
    <row r="781" spans="1:3">
      <c r="A781">
        <v>128</v>
      </c>
      <c r="B781">
        <v>516</v>
      </c>
      <c r="C781" s="1">
        <v>2.0693634259259259E-2</v>
      </c>
    </row>
    <row r="782" spans="1:3">
      <c r="A782">
        <v>128</v>
      </c>
      <c r="B782">
        <v>516</v>
      </c>
      <c r="C782" s="1">
        <v>2.0840046296296297E-2</v>
      </c>
    </row>
    <row r="783" spans="1:3">
      <c r="A783">
        <v>128</v>
      </c>
      <c r="B783">
        <v>516</v>
      </c>
      <c r="C783" s="1">
        <v>2.3454050925925927E-2</v>
      </c>
    </row>
    <row r="784" spans="1:3">
      <c r="A784">
        <v>128</v>
      </c>
      <c r="B784">
        <v>516</v>
      </c>
      <c r="C784" s="1">
        <v>2.3483333333333332E-2</v>
      </c>
    </row>
    <row r="785" spans="1:3">
      <c r="A785">
        <v>128</v>
      </c>
      <c r="B785">
        <v>516</v>
      </c>
      <c r="C785" s="1">
        <v>2.3487615740740739E-2</v>
      </c>
    </row>
    <row r="786" spans="1:3">
      <c r="A786">
        <v>128</v>
      </c>
      <c r="B786">
        <v>516</v>
      </c>
      <c r="C786" s="1">
        <v>2.3520833333333335E-2</v>
      </c>
    </row>
    <row r="787" spans="1:3">
      <c r="A787">
        <v>128</v>
      </c>
      <c r="B787">
        <v>516</v>
      </c>
      <c r="C787" s="1">
        <v>2.3534259259259258E-2</v>
      </c>
    </row>
    <row r="788" spans="1:3">
      <c r="A788">
        <v>128</v>
      </c>
      <c r="B788">
        <v>516</v>
      </c>
      <c r="C788" s="1">
        <v>2.3540856481481482E-2</v>
      </c>
    </row>
    <row r="789" spans="1:3">
      <c r="A789">
        <v>128</v>
      </c>
      <c r="B789">
        <v>516</v>
      </c>
      <c r="C789" s="1">
        <v>2.3565277777777779E-2</v>
      </c>
    </row>
    <row r="790" spans="1:3">
      <c r="A790">
        <v>128</v>
      </c>
      <c r="B790">
        <v>516</v>
      </c>
      <c r="C790" s="1">
        <v>2.3569097222222224E-2</v>
      </c>
    </row>
    <row r="791" spans="1:3">
      <c r="A791">
        <v>128</v>
      </c>
      <c r="B791">
        <v>516</v>
      </c>
      <c r="C791" s="1">
        <v>2.3659606481481483E-2</v>
      </c>
    </row>
    <row r="792" spans="1:3">
      <c r="A792">
        <v>128</v>
      </c>
      <c r="B792">
        <v>516</v>
      </c>
      <c r="C792" s="1">
        <v>2.3668055555555557E-2</v>
      </c>
    </row>
    <row r="793" spans="1:3">
      <c r="A793">
        <v>128</v>
      </c>
      <c r="B793">
        <v>516</v>
      </c>
      <c r="C793" s="1">
        <v>2.3694097222222224E-2</v>
      </c>
    </row>
    <row r="794" spans="1:3">
      <c r="A794">
        <v>128</v>
      </c>
      <c r="B794">
        <v>516</v>
      </c>
      <c r="C794" s="1">
        <v>2.3735648148148148E-2</v>
      </c>
    </row>
    <row r="795" spans="1:3">
      <c r="A795">
        <v>128</v>
      </c>
      <c r="B795">
        <v>516</v>
      </c>
      <c r="C795" s="1">
        <v>2.3741435185185181E-2</v>
      </c>
    </row>
    <row r="796" spans="1:3">
      <c r="A796">
        <v>128</v>
      </c>
      <c r="B796">
        <v>516</v>
      </c>
      <c r="C796" s="1">
        <v>2.3751851851851854E-2</v>
      </c>
    </row>
    <row r="797" spans="1:3">
      <c r="A797">
        <v>128</v>
      </c>
      <c r="B797">
        <v>516</v>
      </c>
      <c r="C797" s="1">
        <v>2.3754282407407411E-2</v>
      </c>
    </row>
    <row r="798" spans="1:3">
      <c r="A798">
        <v>128</v>
      </c>
      <c r="B798">
        <v>516</v>
      </c>
      <c r="C798" s="1">
        <v>2.3762962962962961E-2</v>
      </c>
    </row>
    <row r="799" spans="1:3">
      <c r="A799">
        <v>128</v>
      </c>
      <c r="B799">
        <v>516</v>
      </c>
      <c r="C799" s="1">
        <v>2.3761574074074074E-2</v>
      </c>
    </row>
    <row r="800" spans="1:3">
      <c r="A800">
        <v>128</v>
      </c>
      <c r="B800">
        <v>516</v>
      </c>
      <c r="C800" s="1">
        <v>2.3767013888888886E-2</v>
      </c>
    </row>
    <row r="801" spans="1:3">
      <c r="A801">
        <v>128</v>
      </c>
      <c r="B801">
        <v>516</v>
      </c>
      <c r="C801" s="1">
        <v>2.3765509259259257E-2</v>
      </c>
    </row>
    <row r="802" spans="1:3">
      <c r="A802">
        <v>128</v>
      </c>
      <c r="B802">
        <v>516</v>
      </c>
      <c r="C802" s="1">
        <v>2.3767939814814815E-2</v>
      </c>
    </row>
    <row r="803" spans="1:3">
      <c r="A803">
        <v>128</v>
      </c>
      <c r="B803">
        <v>516</v>
      </c>
      <c r="C803" s="1">
        <v>2.3767939814814815E-2</v>
      </c>
    </row>
    <row r="804" spans="1:3">
      <c r="A804">
        <v>128</v>
      </c>
      <c r="B804">
        <v>516</v>
      </c>
      <c r="C804" s="1">
        <v>2.37880787037037E-2</v>
      </c>
    </row>
    <row r="805" spans="1:3">
      <c r="A805">
        <v>128</v>
      </c>
      <c r="B805">
        <v>516</v>
      </c>
      <c r="C805" s="1">
        <v>2.3795254629629628E-2</v>
      </c>
    </row>
    <row r="806" spans="1:3">
      <c r="A806">
        <v>128</v>
      </c>
      <c r="B806">
        <v>516</v>
      </c>
      <c r="C806" s="1">
        <v>2.3817824074074071E-2</v>
      </c>
    </row>
    <row r="807" spans="1:3">
      <c r="A807">
        <v>128</v>
      </c>
      <c r="B807">
        <v>516</v>
      </c>
      <c r="C807" s="1">
        <v>2.3819675925925928E-2</v>
      </c>
    </row>
    <row r="808" spans="1:3">
      <c r="A808">
        <v>128</v>
      </c>
      <c r="B808">
        <v>516</v>
      </c>
      <c r="C808" s="1">
        <v>2.3824189814814812E-2</v>
      </c>
    </row>
    <row r="809" spans="1:3">
      <c r="A809">
        <v>128</v>
      </c>
      <c r="B809">
        <v>516</v>
      </c>
      <c r="C809" s="1">
        <v>2.3839699074074072E-2</v>
      </c>
    </row>
    <row r="810" spans="1:3">
      <c r="A810">
        <v>128</v>
      </c>
      <c r="B810">
        <v>516</v>
      </c>
      <c r="C810" s="1">
        <v>2.3903935185185184E-2</v>
      </c>
    </row>
    <row r="811" spans="1:3">
      <c r="A811">
        <v>128</v>
      </c>
      <c r="B811">
        <v>516</v>
      </c>
      <c r="C811" s="1">
        <v>2.3937962962962963E-2</v>
      </c>
    </row>
    <row r="812" spans="1:3">
      <c r="A812">
        <v>128</v>
      </c>
      <c r="B812">
        <v>516</v>
      </c>
      <c r="C812" s="1">
        <v>2.3937731481481483E-2</v>
      </c>
    </row>
    <row r="813" spans="1:3">
      <c r="A813">
        <v>128</v>
      </c>
      <c r="B813">
        <v>516</v>
      </c>
      <c r="C813" s="1">
        <v>2.3947569444444441E-2</v>
      </c>
    </row>
    <row r="814" spans="1:3">
      <c r="A814">
        <v>128</v>
      </c>
      <c r="B814">
        <v>516</v>
      </c>
      <c r="C814" s="1">
        <v>2.3952314814814812E-2</v>
      </c>
    </row>
    <row r="815" spans="1:3">
      <c r="A815">
        <v>128</v>
      </c>
      <c r="B815">
        <v>516</v>
      </c>
      <c r="C815" s="1">
        <v>2.3951041666666669E-2</v>
      </c>
    </row>
    <row r="816" spans="1:3">
      <c r="A816">
        <v>128</v>
      </c>
      <c r="B816">
        <v>516</v>
      </c>
      <c r="C816" s="1">
        <v>2.3962962962962964E-2</v>
      </c>
    </row>
    <row r="817" spans="1:3">
      <c r="A817">
        <v>128</v>
      </c>
      <c r="B817">
        <v>516</v>
      </c>
      <c r="C817" s="1">
        <v>2.3957638888888893E-2</v>
      </c>
    </row>
    <row r="818" spans="1:3">
      <c r="A818">
        <v>128</v>
      </c>
      <c r="B818">
        <v>516</v>
      </c>
      <c r="C818" s="1">
        <v>2.3962962962962964E-2</v>
      </c>
    </row>
    <row r="819" spans="1:3">
      <c r="A819">
        <v>128</v>
      </c>
      <c r="B819">
        <v>516</v>
      </c>
      <c r="C819" s="1">
        <v>2.3957523148148144E-2</v>
      </c>
    </row>
    <row r="820" spans="1:3">
      <c r="A820">
        <v>128</v>
      </c>
      <c r="B820">
        <v>516</v>
      </c>
      <c r="C820" s="1">
        <v>2.4003587962962966E-2</v>
      </c>
    </row>
    <row r="821" spans="1:3">
      <c r="A821">
        <v>128</v>
      </c>
      <c r="B821">
        <v>516</v>
      </c>
      <c r="C821" s="1">
        <v>2.4009259259259258E-2</v>
      </c>
    </row>
    <row r="822" spans="1:3">
      <c r="A822">
        <v>128</v>
      </c>
      <c r="B822">
        <v>516</v>
      </c>
      <c r="C822" s="1">
        <v>2.4034606481481483E-2</v>
      </c>
    </row>
    <row r="823" spans="1:3">
      <c r="A823">
        <v>128</v>
      </c>
      <c r="B823">
        <v>516</v>
      </c>
      <c r="C823" s="1">
        <v>2.4050347222222223E-2</v>
      </c>
    </row>
    <row r="824" spans="1:3">
      <c r="A824">
        <v>128</v>
      </c>
      <c r="B824">
        <v>516</v>
      </c>
      <c r="C824" s="1">
        <v>2.4055439814814814E-2</v>
      </c>
    </row>
    <row r="825" spans="1:3">
      <c r="A825">
        <v>128</v>
      </c>
      <c r="B825">
        <v>516</v>
      </c>
      <c r="C825" s="1">
        <v>2.4057291666666664E-2</v>
      </c>
    </row>
    <row r="826" spans="1:3">
      <c r="A826">
        <v>128</v>
      </c>
      <c r="B826">
        <v>516</v>
      </c>
      <c r="C826" s="1">
        <v>2.4076504629629628E-2</v>
      </c>
    </row>
    <row r="827" spans="1:3">
      <c r="A827">
        <v>128</v>
      </c>
      <c r="B827">
        <v>516</v>
      </c>
      <c r="C827" s="1">
        <v>2.4091203703703701E-2</v>
      </c>
    </row>
    <row r="828" spans="1:3">
      <c r="A828">
        <v>128</v>
      </c>
      <c r="B828">
        <v>516</v>
      </c>
      <c r="C828" s="1">
        <v>2.4097685185185184E-2</v>
      </c>
    </row>
    <row r="829" spans="1:3">
      <c r="A829">
        <v>128</v>
      </c>
      <c r="B829">
        <v>516</v>
      </c>
      <c r="C829" s="1">
        <v>2.4099884259259258E-2</v>
      </c>
    </row>
    <row r="830" spans="1:3">
      <c r="A830">
        <v>128</v>
      </c>
      <c r="B830">
        <v>516</v>
      </c>
      <c r="C830" s="1">
        <v>2.4102546296296296E-2</v>
      </c>
    </row>
    <row r="831" spans="1:3">
      <c r="A831">
        <v>128</v>
      </c>
      <c r="B831">
        <v>516</v>
      </c>
      <c r="C831" s="1">
        <v>2.4103587962962966E-2</v>
      </c>
    </row>
    <row r="832" spans="1:3">
      <c r="A832">
        <v>128</v>
      </c>
      <c r="B832">
        <v>516</v>
      </c>
      <c r="C832" s="1">
        <v>2.4113773148148148E-2</v>
      </c>
    </row>
    <row r="833" spans="1:3">
      <c r="A833">
        <v>128</v>
      </c>
      <c r="B833">
        <v>516</v>
      </c>
      <c r="C833" s="1">
        <v>2.4122569444444446E-2</v>
      </c>
    </row>
    <row r="834" spans="1:3">
      <c r="A834">
        <v>128</v>
      </c>
      <c r="B834">
        <v>516</v>
      </c>
      <c r="C834" s="1">
        <v>2.4128819444444446E-2</v>
      </c>
    </row>
    <row r="835" spans="1:3">
      <c r="A835">
        <v>128</v>
      </c>
      <c r="B835">
        <v>516</v>
      </c>
      <c r="C835" s="1">
        <v>2.4133333333333336E-2</v>
      </c>
    </row>
    <row r="836" spans="1:3">
      <c r="A836">
        <v>128</v>
      </c>
      <c r="B836">
        <v>516</v>
      </c>
      <c r="C836" s="1">
        <v>2.4161805555555554E-2</v>
      </c>
    </row>
    <row r="837" spans="1:3">
      <c r="A837">
        <v>128</v>
      </c>
      <c r="B837">
        <v>516</v>
      </c>
      <c r="C837" s="1">
        <v>2.4164236111111112E-2</v>
      </c>
    </row>
    <row r="838" spans="1:3">
      <c r="A838">
        <v>128</v>
      </c>
      <c r="B838">
        <v>516</v>
      </c>
      <c r="C838" s="1">
        <v>2.4163657407407408E-2</v>
      </c>
    </row>
    <row r="839" spans="1:3">
      <c r="A839">
        <v>128</v>
      </c>
      <c r="B839">
        <v>516</v>
      </c>
      <c r="C839" s="1">
        <v>2.4165624999999996E-2</v>
      </c>
    </row>
    <row r="840" spans="1:3">
      <c r="A840">
        <v>128</v>
      </c>
      <c r="B840">
        <v>516</v>
      </c>
      <c r="C840" s="1">
        <v>2.416851851851852E-2</v>
      </c>
    </row>
    <row r="841" spans="1:3">
      <c r="A841">
        <v>128</v>
      </c>
      <c r="B841">
        <v>516</v>
      </c>
      <c r="C841" s="1">
        <v>2.4172106481481482E-2</v>
      </c>
    </row>
    <row r="842" spans="1:3">
      <c r="A842">
        <v>128</v>
      </c>
      <c r="B842">
        <v>516</v>
      </c>
      <c r="C842" s="1">
        <v>2.4187500000000001E-2</v>
      </c>
    </row>
    <row r="843" spans="1:3">
      <c r="A843">
        <v>128</v>
      </c>
      <c r="B843">
        <v>516</v>
      </c>
      <c r="C843" s="1">
        <v>1.0936342592592593E-2</v>
      </c>
    </row>
    <row r="844" spans="1:3">
      <c r="A844">
        <v>128</v>
      </c>
      <c r="B844">
        <v>516</v>
      </c>
      <c r="C844" s="1">
        <v>1.0959027777777778E-2</v>
      </c>
    </row>
    <row r="845" spans="1:3">
      <c r="A845">
        <v>128</v>
      </c>
      <c r="B845">
        <v>516</v>
      </c>
      <c r="C845" s="1">
        <v>1.110914351851852E-2</v>
      </c>
    </row>
    <row r="846" spans="1:3">
      <c r="A846">
        <v>128</v>
      </c>
      <c r="B846">
        <v>516</v>
      </c>
      <c r="C846" s="1">
        <v>1.7858101851851851E-2</v>
      </c>
    </row>
    <row r="847" spans="1:3">
      <c r="A847">
        <v>128</v>
      </c>
      <c r="B847">
        <v>516</v>
      </c>
      <c r="C847" s="1">
        <v>1.7964351851851853E-2</v>
      </c>
    </row>
    <row r="848" spans="1:3">
      <c r="A848">
        <v>128</v>
      </c>
      <c r="B848">
        <v>516</v>
      </c>
      <c r="C848" s="1">
        <v>1.8044097222222222E-2</v>
      </c>
    </row>
    <row r="849" spans="1:3">
      <c r="A849">
        <v>128</v>
      </c>
      <c r="B849">
        <v>516</v>
      </c>
      <c r="C849" s="1">
        <v>1.8057291666666666E-2</v>
      </c>
    </row>
    <row r="850" spans="1:3">
      <c r="A850">
        <v>128</v>
      </c>
      <c r="B850">
        <v>516</v>
      </c>
      <c r="C850" s="1">
        <v>1.809224537037037E-2</v>
      </c>
    </row>
    <row r="851" spans="1:3">
      <c r="A851">
        <v>128</v>
      </c>
      <c r="B851">
        <v>516</v>
      </c>
      <c r="C851" s="1">
        <v>1.8100231481481481E-2</v>
      </c>
    </row>
    <row r="852" spans="1:3">
      <c r="A852">
        <v>128</v>
      </c>
      <c r="B852">
        <v>516</v>
      </c>
      <c r="C852" s="1">
        <v>1.8760995370370372E-2</v>
      </c>
    </row>
    <row r="853" spans="1:3">
      <c r="A853">
        <v>128</v>
      </c>
      <c r="B853">
        <v>516</v>
      </c>
      <c r="C853" s="1">
        <v>1.8799421296296297E-2</v>
      </c>
    </row>
    <row r="854" spans="1:3">
      <c r="A854">
        <v>128</v>
      </c>
      <c r="B854">
        <v>516</v>
      </c>
      <c r="C854" s="1">
        <v>1.8806828703703701E-2</v>
      </c>
    </row>
    <row r="855" spans="1:3">
      <c r="A855">
        <v>128</v>
      </c>
      <c r="B855">
        <v>516</v>
      </c>
      <c r="C855" s="1">
        <v>1.9074074074074073E-2</v>
      </c>
    </row>
    <row r="856" spans="1:3">
      <c r="A856">
        <v>128</v>
      </c>
      <c r="B856">
        <v>516</v>
      </c>
      <c r="C856" s="1">
        <v>1.9082523148148147E-2</v>
      </c>
    </row>
    <row r="857" spans="1:3">
      <c r="A857">
        <v>128</v>
      </c>
      <c r="B857">
        <v>516</v>
      </c>
      <c r="C857" s="1">
        <v>1.9260069444444444E-2</v>
      </c>
    </row>
    <row r="858" spans="1:3">
      <c r="A858">
        <v>128</v>
      </c>
      <c r="B858">
        <v>516</v>
      </c>
      <c r="C858" s="1">
        <v>1.9267245370370369E-2</v>
      </c>
    </row>
    <row r="859" spans="1:3">
      <c r="A859">
        <v>128</v>
      </c>
      <c r="B859">
        <v>516</v>
      </c>
      <c r="C859" s="1">
        <v>1.932488425925926E-2</v>
      </c>
    </row>
    <row r="860" spans="1:3">
      <c r="A860">
        <v>128</v>
      </c>
      <c r="B860">
        <v>516</v>
      </c>
      <c r="C860" s="1">
        <v>1.9342939814814816E-2</v>
      </c>
    </row>
    <row r="861" spans="1:3">
      <c r="A861">
        <v>128</v>
      </c>
      <c r="B861">
        <v>516</v>
      </c>
      <c r="C861" s="1">
        <v>1.9350578703703703E-2</v>
      </c>
    </row>
    <row r="862" spans="1:3">
      <c r="A862">
        <v>128</v>
      </c>
      <c r="B862">
        <v>516</v>
      </c>
      <c r="C862" s="1">
        <v>1.9479050925925924E-2</v>
      </c>
    </row>
    <row r="863" spans="1:3">
      <c r="A863">
        <v>128</v>
      </c>
      <c r="B863">
        <v>516</v>
      </c>
      <c r="C863" s="1">
        <v>1.9488310185185185E-2</v>
      </c>
    </row>
    <row r="864" spans="1:3">
      <c r="A864">
        <v>128</v>
      </c>
      <c r="B864">
        <v>516</v>
      </c>
      <c r="C864" s="1">
        <v>1.9540625000000002E-2</v>
      </c>
    </row>
    <row r="865" spans="1:3">
      <c r="A865">
        <v>128</v>
      </c>
      <c r="B865">
        <v>516</v>
      </c>
      <c r="C865" s="1">
        <v>1.9555092592592593E-2</v>
      </c>
    </row>
    <row r="866" spans="1:3">
      <c r="A866">
        <v>128</v>
      </c>
      <c r="B866">
        <v>516</v>
      </c>
      <c r="C866" s="1">
        <v>1.9560763888888891E-2</v>
      </c>
    </row>
    <row r="867" spans="1:3">
      <c r="A867">
        <v>128</v>
      </c>
      <c r="B867">
        <v>516</v>
      </c>
      <c r="C867" s="1">
        <v>1.9565625E-2</v>
      </c>
    </row>
    <row r="868" spans="1:3">
      <c r="A868">
        <v>128</v>
      </c>
      <c r="B868">
        <v>516</v>
      </c>
      <c r="C868" s="1">
        <v>1.9569791666666666E-2</v>
      </c>
    </row>
    <row r="869" spans="1:3">
      <c r="A869">
        <v>128</v>
      </c>
      <c r="B869">
        <v>516</v>
      </c>
      <c r="C869" s="1">
        <v>1.9572800925925924E-2</v>
      </c>
    </row>
    <row r="870" spans="1:3">
      <c r="A870">
        <v>128</v>
      </c>
      <c r="B870">
        <v>516</v>
      </c>
      <c r="C870" s="1">
        <v>1.9593055555555555E-2</v>
      </c>
    </row>
    <row r="871" spans="1:3">
      <c r="A871">
        <v>128</v>
      </c>
      <c r="B871">
        <v>516</v>
      </c>
      <c r="C871" s="1">
        <v>1.9594097222222221E-2</v>
      </c>
    </row>
    <row r="872" spans="1:3">
      <c r="A872">
        <v>128</v>
      </c>
      <c r="B872">
        <v>516</v>
      </c>
      <c r="C872" s="1">
        <v>1.9596064814814816E-2</v>
      </c>
    </row>
    <row r="873" spans="1:3">
      <c r="A873">
        <v>128</v>
      </c>
      <c r="B873">
        <v>516</v>
      </c>
      <c r="C873" s="1">
        <v>1.9597337962962962E-2</v>
      </c>
    </row>
    <row r="874" spans="1:3">
      <c r="A874">
        <v>128</v>
      </c>
      <c r="B874">
        <v>516</v>
      </c>
      <c r="C874" s="1">
        <v>1.9597106481481483E-2</v>
      </c>
    </row>
    <row r="875" spans="1:3">
      <c r="A875">
        <v>128</v>
      </c>
      <c r="B875">
        <v>516</v>
      </c>
      <c r="C875" s="1">
        <v>1.9598032407407404E-2</v>
      </c>
    </row>
    <row r="876" spans="1:3">
      <c r="A876">
        <v>128</v>
      </c>
      <c r="B876">
        <v>516</v>
      </c>
      <c r="C876" s="1">
        <v>1.960162037037037E-2</v>
      </c>
    </row>
    <row r="877" spans="1:3">
      <c r="A877">
        <v>128</v>
      </c>
      <c r="B877">
        <v>516</v>
      </c>
      <c r="C877" s="1">
        <v>1.9603356481481482E-2</v>
      </c>
    </row>
    <row r="878" spans="1:3">
      <c r="A878">
        <v>128</v>
      </c>
      <c r="B878">
        <v>516</v>
      </c>
      <c r="C878" s="1">
        <v>1.9604398148148149E-2</v>
      </c>
    </row>
    <row r="879" spans="1:3">
      <c r="A879">
        <v>128</v>
      </c>
      <c r="B879">
        <v>516</v>
      </c>
      <c r="C879" s="1">
        <v>1.9618750000000001E-2</v>
      </c>
    </row>
    <row r="880" spans="1:3">
      <c r="A880">
        <v>128</v>
      </c>
      <c r="B880">
        <v>516</v>
      </c>
      <c r="C880" s="1">
        <v>1.9620486111111109E-2</v>
      </c>
    </row>
    <row r="881" spans="1:3">
      <c r="A881">
        <v>128</v>
      </c>
      <c r="B881">
        <v>516</v>
      </c>
      <c r="C881" s="1">
        <v>1.9620601851851851E-2</v>
      </c>
    </row>
    <row r="882" spans="1:3">
      <c r="A882">
        <v>128</v>
      </c>
      <c r="B882">
        <v>516</v>
      </c>
      <c r="C882" s="1">
        <v>1.9655787037037038E-2</v>
      </c>
    </row>
    <row r="883" spans="1:3">
      <c r="A883">
        <v>128</v>
      </c>
      <c r="B883">
        <v>516</v>
      </c>
      <c r="C883" s="1">
        <v>1.9672453703703702E-2</v>
      </c>
    </row>
    <row r="884" spans="1:3">
      <c r="A884">
        <v>128</v>
      </c>
      <c r="B884">
        <v>516</v>
      </c>
      <c r="C884" s="1">
        <v>1.9673726851851852E-2</v>
      </c>
    </row>
    <row r="885" spans="1:3">
      <c r="A885">
        <v>128</v>
      </c>
      <c r="B885">
        <v>516</v>
      </c>
      <c r="C885" s="1">
        <v>1.9676388888888889E-2</v>
      </c>
    </row>
    <row r="886" spans="1:3">
      <c r="A886">
        <v>128</v>
      </c>
      <c r="B886">
        <v>516</v>
      </c>
      <c r="C886" s="1">
        <v>1.9685069444444443E-2</v>
      </c>
    </row>
    <row r="887" spans="1:3">
      <c r="A887">
        <v>128</v>
      </c>
      <c r="B887">
        <v>516</v>
      </c>
      <c r="C887" s="1">
        <v>1.9686226851851851E-2</v>
      </c>
    </row>
    <row r="888" spans="1:3">
      <c r="A888">
        <v>128</v>
      </c>
      <c r="B888">
        <v>516</v>
      </c>
      <c r="C888" s="1">
        <v>1.9686921296296296E-2</v>
      </c>
    </row>
    <row r="889" spans="1:3">
      <c r="A889">
        <v>128</v>
      </c>
      <c r="B889">
        <v>516</v>
      </c>
      <c r="C889" s="1">
        <v>1.9687847222222225E-2</v>
      </c>
    </row>
    <row r="890" spans="1:3">
      <c r="A890">
        <v>128</v>
      </c>
      <c r="B890">
        <v>516</v>
      </c>
      <c r="C890" s="1">
        <v>1.9695254629629629E-2</v>
      </c>
    </row>
    <row r="891" spans="1:3">
      <c r="A891">
        <v>128</v>
      </c>
      <c r="B891">
        <v>516</v>
      </c>
      <c r="C891" s="1">
        <v>1.969537037037037E-2</v>
      </c>
    </row>
    <row r="892" spans="1:3">
      <c r="A892">
        <v>128</v>
      </c>
      <c r="B892">
        <v>516</v>
      </c>
      <c r="C892" s="1">
        <v>1.9696296296296295E-2</v>
      </c>
    </row>
    <row r="893" spans="1:3">
      <c r="A893">
        <v>128</v>
      </c>
      <c r="B893">
        <v>516</v>
      </c>
      <c r="C893" s="1">
        <v>1.9700925925925924E-2</v>
      </c>
    </row>
    <row r="894" spans="1:3">
      <c r="A894">
        <v>128</v>
      </c>
      <c r="B894">
        <v>516</v>
      </c>
      <c r="C894" s="1">
        <v>1.9706828703703706E-2</v>
      </c>
    </row>
    <row r="895" spans="1:3">
      <c r="A895">
        <v>128</v>
      </c>
      <c r="B895">
        <v>516</v>
      </c>
      <c r="C895" s="1">
        <v>1.9707870370370372E-2</v>
      </c>
    </row>
    <row r="896" spans="1:3">
      <c r="A896">
        <v>128</v>
      </c>
      <c r="B896">
        <v>516</v>
      </c>
      <c r="C896" s="1">
        <v>1.9718171296296296E-2</v>
      </c>
    </row>
    <row r="897" spans="1:3">
      <c r="A897">
        <v>128</v>
      </c>
      <c r="B897">
        <v>516</v>
      </c>
      <c r="C897" s="1">
        <v>1.9719328703703704E-2</v>
      </c>
    </row>
    <row r="898" spans="1:3">
      <c r="A898">
        <v>128</v>
      </c>
      <c r="B898">
        <v>516</v>
      </c>
      <c r="C898" s="1">
        <v>1.9720949074074075E-2</v>
      </c>
    </row>
    <row r="899" spans="1:3">
      <c r="A899">
        <v>128</v>
      </c>
      <c r="B899">
        <v>516</v>
      </c>
      <c r="C899" s="1">
        <v>1.9725925925925928E-2</v>
      </c>
    </row>
    <row r="900" spans="1:3">
      <c r="A900">
        <v>128</v>
      </c>
      <c r="B900">
        <v>516</v>
      </c>
      <c r="C900" s="1">
        <v>1.9726736111111112E-2</v>
      </c>
    </row>
    <row r="901" spans="1:3">
      <c r="A901">
        <v>128</v>
      </c>
      <c r="B901">
        <v>516</v>
      </c>
      <c r="C901" s="1">
        <v>1.9730787037037036E-2</v>
      </c>
    </row>
    <row r="902" spans="1:3">
      <c r="A902">
        <v>128</v>
      </c>
      <c r="B902">
        <v>516</v>
      </c>
      <c r="C902" s="1">
        <v>1.9731712962962965E-2</v>
      </c>
    </row>
    <row r="903" spans="1:3">
      <c r="A903">
        <v>128</v>
      </c>
      <c r="B903">
        <v>516</v>
      </c>
      <c r="C903" s="1">
        <v>1.9732523148148148E-2</v>
      </c>
    </row>
    <row r="904" spans="1:3">
      <c r="A904">
        <v>128</v>
      </c>
      <c r="B904">
        <v>516</v>
      </c>
      <c r="C904" s="1">
        <v>1.9737731481481481E-2</v>
      </c>
    </row>
    <row r="905" spans="1:3">
      <c r="A905">
        <v>128</v>
      </c>
      <c r="B905">
        <v>516</v>
      </c>
      <c r="C905" s="1">
        <v>1.9740046296296297E-2</v>
      </c>
    </row>
    <row r="906" spans="1:3">
      <c r="A906">
        <v>128</v>
      </c>
      <c r="B906">
        <v>516</v>
      </c>
      <c r="C906" s="1">
        <v>1.9742824074074076E-2</v>
      </c>
    </row>
    <row r="907" spans="1:3">
      <c r="A907">
        <v>128</v>
      </c>
      <c r="B907">
        <v>516</v>
      </c>
      <c r="C907" s="1">
        <v>1.9744791666666667E-2</v>
      </c>
    </row>
    <row r="908" spans="1:3">
      <c r="A908">
        <v>128</v>
      </c>
      <c r="B908">
        <v>516</v>
      </c>
      <c r="C908" s="1">
        <v>1.9757523148148149E-2</v>
      </c>
    </row>
    <row r="909" spans="1:3">
      <c r="A909">
        <v>128</v>
      </c>
      <c r="B909">
        <v>516</v>
      </c>
      <c r="C909" s="1">
        <v>2.0328124999999999E-2</v>
      </c>
    </row>
    <row r="910" spans="1:3">
      <c r="A910">
        <v>128</v>
      </c>
      <c r="B910">
        <v>516</v>
      </c>
      <c r="C910" s="1">
        <v>2.0734259259259261E-2</v>
      </c>
    </row>
    <row r="911" spans="1:3">
      <c r="A911">
        <v>128</v>
      </c>
      <c r="B911">
        <v>516</v>
      </c>
      <c r="C911" s="1">
        <v>2.318275462962963E-2</v>
      </c>
    </row>
    <row r="912" spans="1:3">
      <c r="A912">
        <v>128</v>
      </c>
      <c r="B912">
        <v>516</v>
      </c>
      <c r="C912" s="1">
        <v>2.3205324074074076E-2</v>
      </c>
    </row>
    <row r="913" spans="1:3">
      <c r="A913">
        <v>128</v>
      </c>
      <c r="B913">
        <v>516</v>
      </c>
      <c r="C913" s="1">
        <v>2.3249421296296296E-2</v>
      </c>
    </row>
    <row r="914" spans="1:3">
      <c r="A914">
        <v>128</v>
      </c>
      <c r="B914">
        <v>516</v>
      </c>
      <c r="C914" s="1">
        <v>2.326388888888889E-2</v>
      </c>
    </row>
    <row r="915" spans="1:3">
      <c r="A915">
        <v>128</v>
      </c>
      <c r="B915">
        <v>516</v>
      </c>
      <c r="C915" s="1">
        <v>2.326840277777778E-2</v>
      </c>
    </row>
    <row r="916" spans="1:3">
      <c r="A916">
        <v>128</v>
      </c>
      <c r="B916">
        <v>516</v>
      </c>
      <c r="C916" s="1">
        <v>2.327025462962963E-2</v>
      </c>
    </row>
    <row r="917" spans="1:3">
      <c r="A917">
        <v>128</v>
      </c>
      <c r="B917">
        <v>516</v>
      </c>
      <c r="C917" s="1">
        <v>2.3286342592592591E-2</v>
      </c>
    </row>
    <row r="918" spans="1:3">
      <c r="A918">
        <v>128</v>
      </c>
      <c r="B918">
        <v>516</v>
      </c>
      <c r="C918" s="1">
        <v>2.3298379629629631E-2</v>
      </c>
    </row>
    <row r="919" spans="1:3">
      <c r="A919">
        <v>128</v>
      </c>
      <c r="B919">
        <v>516</v>
      </c>
      <c r="C919" s="1">
        <v>2.3318402777777775E-2</v>
      </c>
    </row>
    <row r="920" spans="1:3">
      <c r="A920">
        <v>128</v>
      </c>
      <c r="B920">
        <v>516</v>
      </c>
      <c r="C920" s="1">
        <v>2.3478125000000002E-2</v>
      </c>
    </row>
    <row r="921" spans="1:3">
      <c r="A921">
        <v>128</v>
      </c>
      <c r="B921">
        <v>516</v>
      </c>
      <c r="C921" s="1">
        <v>2.3494097222222222E-2</v>
      </c>
    </row>
    <row r="922" spans="1:3">
      <c r="A922">
        <v>128</v>
      </c>
      <c r="B922">
        <v>516</v>
      </c>
      <c r="C922" s="1">
        <v>2.3523032407407409E-2</v>
      </c>
    </row>
    <row r="923" spans="1:3">
      <c r="A923">
        <v>128</v>
      </c>
      <c r="B923">
        <v>516</v>
      </c>
      <c r="C923" s="1">
        <v>2.3541550925925928E-2</v>
      </c>
    </row>
    <row r="924" spans="1:3">
      <c r="A924">
        <v>128</v>
      </c>
      <c r="B924">
        <v>516</v>
      </c>
      <c r="C924" s="1">
        <v>2.3544328703703699E-2</v>
      </c>
    </row>
    <row r="925" spans="1:3">
      <c r="A925">
        <v>128</v>
      </c>
      <c r="B925">
        <v>516</v>
      </c>
      <c r="C925" s="1">
        <v>2.3547685185185185E-2</v>
      </c>
    </row>
    <row r="926" spans="1:3">
      <c r="A926">
        <v>128</v>
      </c>
      <c r="B926">
        <v>516</v>
      </c>
      <c r="C926" s="1">
        <v>2.3593402777777776E-2</v>
      </c>
    </row>
    <row r="927" spans="1:3">
      <c r="A927">
        <v>128</v>
      </c>
      <c r="B927">
        <v>516</v>
      </c>
      <c r="C927" s="1">
        <v>2.364363425925926E-2</v>
      </c>
    </row>
    <row r="928" spans="1:3">
      <c r="A928">
        <v>128</v>
      </c>
      <c r="B928">
        <v>516</v>
      </c>
      <c r="C928" s="1">
        <v>2.3645601851851852E-2</v>
      </c>
    </row>
    <row r="929" spans="1:3">
      <c r="A929">
        <v>128</v>
      </c>
      <c r="B929">
        <v>516</v>
      </c>
      <c r="C929" s="1">
        <v>2.3676851851851852E-2</v>
      </c>
    </row>
    <row r="930" spans="1:3">
      <c r="A930">
        <v>128</v>
      </c>
      <c r="B930">
        <v>516</v>
      </c>
      <c r="C930" s="1">
        <v>2.3679050925925926E-2</v>
      </c>
    </row>
    <row r="931" spans="1:3">
      <c r="A931">
        <v>128</v>
      </c>
      <c r="B931">
        <v>516</v>
      </c>
      <c r="C931" s="1">
        <v>2.3681481481481484E-2</v>
      </c>
    </row>
    <row r="932" spans="1:3">
      <c r="A932">
        <v>128</v>
      </c>
      <c r="B932">
        <v>516</v>
      </c>
      <c r="C932" s="1">
        <v>2.3683217592592593E-2</v>
      </c>
    </row>
    <row r="933" spans="1:3">
      <c r="A933">
        <v>128</v>
      </c>
      <c r="B933">
        <v>516</v>
      </c>
      <c r="C933" s="1">
        <v>2.3693402777777775E-2</v>
      </c>
    </row>
    <row r="934" spans="1:3">
      <c r="A934">
        <v>128</v>
      </c>
      <c r="B934">
        <v>516</v>
      </c>
      <c r="C934" s="1">
        <v>2.3696759259259261E-2</v>
      </c>
    </row>
    <row r="935" spans="1:3">
      <c r="A935">
        <v>128</v>
      </c>
      <c r="B935">
        <v>516</v>
      </c>
      <c r="C935" s="1">
        <v>2.3701157407407403E-2</v>
      </c>
    </row>
    <row r="936" spans="1:3">
      <c r="A936">
        <v>128</v>
      </c>
      <c r="B936">
        <v>516</v>
      </c>
      <c r="C936" s="1">
        <v>2.3722337962962966E-2</v>
      </c>
    </row>
    <row r="937" spans="1:3">
      <c r="A937">
        <v>128</v>
      </c>
      <c r="B937">
        <v>516</v>
      </c>
      <c r="C937" s="1">
        <v>2.3735185185185182E-2</v>
      </c>
    </row>
    <row r="938" spans="1:3">
      <c r="A938">
        <v>128</v>
      </c>
      <c r="B938">
        <v>516</v>
      </c>
      <c r="C938" s="1">
        <v>2.3746412037037038E-2</v>
      </c>
    </row>
    <row r="939" spans="1:3">
      <c r="A939">
        <v>128</v>
      </c>
      <c r="B939">
        <v>516</v>
      </c>
      <c r="C939" s="1">
        <v>2.3764467592592594E-2</v>
      </c>
    </row>
    <row r="940" spans="1:3">
      <c r="A940">
        <v>128</v>
      </c>
      <c r="B940">
        <v>516</v>
      </c>
      <c r="C940" s="1">
        <v>2.377465277777778E-2</v>
      </c>
    </row>
    <row r="941" spans="1:3">
      <c r="A941">
        <v>128</v>
      </c>
      <c r="B941">
        <v>516</v>
      </c>
      <c r="C941" s="1">
        <v>2.3781018518518521E-2</v>
      </c>
    </row>
    <row r="942" spans="1:3">
      <c r="A942">
        <v>128</v>
      </c>
      <c r="B942">
        <v>516</v>
      </c>
      <c r="C942" s="1">
        <v>2.3789351851851853E-2</v>
      </c>
    </row>
    <row r="943" spans="1:3">
      <c r="A943">
        <v>128</v>
      </c>
      <c r="B943">
        <v>516</v>
      </c>
      <c r="C943" s="1">
        <v>2.3806250000000001E-2</v>
      </c>
    </row>
    <row r="944" spans="1:3">
      <c r="A944">
        <v>128</v>
      </c>
      <c r="B944">
        <v>516</v>
      </c>
      <c r="C944" s="1">
        <v>2.3811921296296296E-2</v>
      </c>
    </row>
    <row r="945" spans="1:3">
      <c r="A945">
        <v>128</v>
      </c>
      <c r="B945">
        <v>516</v>
      </c>
      <c r="C945" s="1">
        <v>2.381539351851852E-2</v>
      </c>
    </row>
    <row r="946" spans="1:3">
      <c r="A946">
        <v>128</v>
      </c>
      <c r="B946">
        <v>516</v>
      </c>
      <c r="C946" s="1">
        <v>2.3828935185185186E-2</v>
      </c>
    </row>
    <row r="947" spans="1:3">
      <c r="A947">
        <v>128</v>
      </c>
      <c r="B947">
        <v>516</v>
      </c>
      <c r="C947" s="1">
        <v>2.3831944444444444E-2</v>
      </c>
    </row>
    <row r="948" spans="1:3">
      <c r="A948">
        <v>128</v>
      </c>
      <c r="B948">
        <v>516</v>
      </c>
      <c r="C948" s="1">
        <v>2.3841435185185181E-2</v>
      </c>
    </row>
    <row r="949" spans="1:3">
      <c r="A949">
        <v>128</v>
      </c>
      <c r="B949">
        <v>516</v>
      </c>
      <c r="C949" s="1">
        <v>2.3844675925925929E-2</v>
      </c>
    </row>
    <row r="950" spans="1:3">
      <c r="A950">
        <v>128</v>
      </c>
      <c r="B950">
        <v>516</v>
      </c>
      <c r="C950" s="1">
        <v>2.3848842592592595E-2</v>
      </c>
    </row>
    <row r="951" spans="1:3">
      <c r="A951">
        <v>128</v>
      </c>
      <c r="B951">
        <v>516</v>
      </c>
      <c r="C951" s="1">
        <v>2.3853587962962965E-2</v>
      </c>
    </row>
    <row r="952" spans="1:3">
      <c r="A952">
        <v>128</v>
      </c>
      <c r="B952">
        <v>516</v>
      </c>
      <c r="C952" s="1">
        <v>2.3854398148148145E-2</v>
      </c>
    </row>
    <row r="953" spans="1:3">
      <c r="A953">
        <v>128</v>
      </c>
      <c r="B953">
        <v>516</v>
      </c>
      <c r="C953" s="1">
        <v>2.3855439814814815E-2</v>
      </c>
    </row>
    <row r="954" spans="1:3">
      <c r="A954">
        <v>128</v>
      </c>
      <c r="B954">
        <v>516</v>
      </c>
      <c r="C954" s="1">
        <v>2.3858449074074074E-2</v>
      </c>
    </row>
    <row r="955" spans="1:3">
      <c r="A955">
        <v>128</v>
      </c>
      <c r="B955">
        <v>516</v>
      </c>
      <c r="C955" s="1">
        <v>2.3856828703703703E-2</v>
      </c>
    </row>
    <row r="956" spans="1:3">
      <c r="A956">
        <v>128</v>
      </c>
      <c r="B956">
        <v>516</v>
      </c>
      <c r="C956" s="1">
        <v>2.3859027777777778E-2</v>
      </c>
    </row>
    <row r="957" spans="1:3">
      <c r="A957">
        <v>128</v>
      </c>
      <c r="B957">
        <v>516</v>
      </c>
      <c r="C957" s="1">
        <v>2.3861805555555556E-2</v>
      </c>
    </row>
    <row r="958" spans="1:3">
      <c r="A958">
        <v>128</v>
      </c>
      <c r="B958">
        <v>516</v>
      </c>
      <c r="C958" s="1">
        <v>2.3861689814814815E-2</v>
      </c>
    </row>
    <row r="959" spans="1:3">
      <c r="A959">
        <v>128</v>
      </c>
      <c r="B959">
        <v>516</v>
      </c>
      <c r="C959" s="1">
        <v>2.3865509259259256E-2</v>
      </c>
    </row>
    <row r="960" spans="1:3">
      <c r="A960">
        <v>128</v>
      </c>
      <c r="B960">
        <v>516</v>
      </c>
      <c r="C960" s="1">
        <v>2.386759259259259E-2</v>
      </c>
    </row>
    <row r="961" spans="1:3">
      <c r="A961">
        <v>128</v>
      </c>
      <c r="B961">
        <v>516</v>
      </c>
      <c r="C961" s="1">
        <v>2.3867939814814814E-2</v>
      </c>
    </row>
    <row r="962" spans="1:3">
      <c r="A962">
        <v>128</v>
      </c>
      <c r="B962">
        <v>516</v>
      </c>
      <c r="C962" s="1">
        <v>2.3868171296296301E-2</v>
      </c>
    </row>
    <row r="963" spans="1:3">
      <c r="A963">
        <v>128</v>
      </c>
      <c r="B963">
        <v>516</v>
      </c>
      <c r="C963" s="1">
        <v>2.387210648148148E-2</v>
      </c>
    </row>
    <row r="964" spans="1:3">
      <c r="A964">
        <v>128</v>
      </c>
      <c r="B964">
        <v>516</v>
      </c>
      <c r="C964" s="1">
        <v>2.3875347222222221E-2</v>
      </c>
    </row>
    <row r="965" spans="1:3">
      <c r="A965">
        <v>128</v>
      </c>
      <c r="B965">
        <v>516</v>
      </c>
      <c r="C965" s="1">
        <v>2.3876041666666667E-2</v>
      </c>
    </row>
    <row r="966" spans="1:3">
      <c r="A966">
        <v>128</v>
      </c>
      <c r="B966">
        <v>516</v>
      </c>
      <c r="C966" s="1">
        <v>2.3875347222222221E-2</v>
      </c>
    </row>
    <row r="967" spans="1:3">
      <c r="A967">
        <v>128</v>
      </c>
      <c r="B967">
        <v>516</v>
      </c>
      <c r="C967" s="1">
        <v>2.3877546296296296E-2</v>
      </c>
    </row>
    <row r="968" spans="1:3">
      <c r="A968">
        <v>128</v>
      </c>
      <c r="B968">
        <v>516</v>
      </c>
      <c r="C968" s="1">
        <v>2.387916666666667E-2</v>
      </c>
    </row>
    <row r="969" spans="1:3">
      <c r="A969">
        <v>128</v>
      </c>
      <c r="B969">
        <v>516</v>
      </c>
      <c r="C969" s="1">
        <v>2.3902314814814817E-2</v>
      </c>
    </row>
    <row r="970" spans="1:3">
      <c r="A970">
        <v>128</v>
      </c>
      <c r="B970">
        <v>516</v>
      </c>
      <c r="C970" s="1">
        <v>2.3905671296296296E-2</v>
      </c>
    </row>
    <row r="971" spans="1:3">
      <c r="A971">
        <v>128</v>
      </c>
      <c r="B971">
        <v>516</v>
      </c>
      <c r="C971" s="1">
        <v>1.2042592592592593E-2</v>
      </c>
    </row>
    <row r="972" spans="1:3">
      <c r="A972">
        <v>128</v>
      </c>
      <c r="B972">
        <v>516</v>
      </c>
      <c r="C972" s="1">
        <v>1.2061226851851852E-2</v>
      </c>
    </row>
    <row r="973" spans="1:3">
      <c r="A973">
        <v>128</v>
      </c>
      <c r="B973">
        <v>516</v>
      </c>
      <c r="C973" s="1">
        <v>1.2092361111111111E-2</v>
      </c>
    </row>
    <row r="974" spans="1:3">
      <c r="A974">
        <v>128</v>
      </c>
      <c r="B974">
        <v>516</v>
      </c>
      <c r="C974" s="1">
        <v>2.0125925925925926E-2</v>
      </c>
    </row>
    <row r="975" spans="1:3">
      <c r="A975">
        <v>128</v>
      </c>
      <c r="B975">
        <v>516</v>
      </c>
      <c r="C975" s="1">
        <v>2.0390972222222224E-2</v>
      </c>
    </row>
    <row r="976" spans="1:3">
      <c r="A976">
        <v>128</v>
      </c>
      <c r="B976">
        <v>516</v>
      </c>
      <c r="C976" s="1">
        <v>2.0394212962962965E-2</v>
      </c>
    </row>
    <row r="977" spans="1:3">
      <c r="A977">
        <v>128</v>
      </c>
      <c r="B977">
        <v>516</v>
      </c>
      <c r="C977" s="1">
        <v>2.0447916666666666E-2</v>
      </c>
    </row>
    <row r="978" spans="1:3">
      <c r="A978">
        <v>128</v>
      </c>
      <c r="B978">
        <v>516</v>
      </c>
      <c r="C978" s="1">
        <v>2.0462152777777777E-2</v>
      </c>
    </row>
    <row r="979" spans="1:3">
      <c r="A979">
        <v>128</v>
      </c>
      <c r="B979">
        <v>516</v>
      </c>
      <c r="C979" s="1">
        <v>2.0462731481481481E-2</v>
      </c>
    </row>
    <row r="980" spans="1:3">
      <c r="A980">
        <v>128</v>
      </c>
      <c r="B980">
        <v>516</v>
      </c>
      <c r="C980" s="1">
        <v>2.0468055555555555E-2</v>
      </c>
    </row>
    <row r="981" spans="1:3">
      <c r="A981">
        <v>128</v>
      </c>
      <c r="B981">
        <v>516</v>
      </c>
      <c r="C981" s="1">
        <v>2.0475694444444446E-2</v>
      </c>
    </row>
    <row r="982" spans="1:3">
      <c r="A982">
        <v>128</v>
      </c>
      <c r="B982">
        <v>516</v>
      </c>
      <c r="C982" s="1">
        <v>2.0572685185185183E-2</v>
      </c>
    </row>
    <row r="983" spans="1:3">
      <c r="A983">
        <v>128</v>
      </c>
      <c r="B983">
        <v>516</v>
      </c>
      <c r="C983" s="1">
        <v>2.0589120370370372E-2</v>
      </c>
    </row>
    <row r="984" spans="1:3">
      <c r="A984">
        <v>128</v>
      </c>
      <c r="B984">
        <v>516</v>
      </c>
      <c r="C984" s="1">
        <v>2.0596412037037038E-2</v>
      </c>
    </row>
    <row r="985" spans="1:3">
      <c r="A985">
        <v>128</v>
      </c>
      <c r="B985">
        <v>516</v>
      </c>
      <c r="C985" s="1">
        <v>2.0600578703703704E-2</v>
      </c>
    </row>
    <row r="986" spans="1:3">
      <c r="A986">
        <v>128</v>
      </c>
      <c r="B986">
        <v>516</v>
      </c>
      <c r="C986" s="1">
        <v>2.0613657407407407E-2</v>
      </c>
    </row>
    <row r="987" spans="1:3">
      <c r="A987">
        <v>128</v>
      </c>
      <c r="B987">
        <v>516</v>
      </c>
      <c r="C987" s="1">
        <v>2.0632638888888888E-2</v>
      </c>
    </row>
    <row r="988" spans="1:3">
      <c r="A988">
        <v>128</v>
      </c>
      <c r="B988">
        <v>516</v>
      </c>
      <c r="C988" s="1">
        <v>2.067951388888889E-2</v>
      </c>
    </row>
    <row r="989" spans="1:3">
      <c r="A989">
        <v>128</v>
      </c>
      <c r="B989">
        <v>516</v>
      </c>
      <c r="C989" s="1">
        <v>2.0684837962962964E-2</v>
      </c>
    </row>
    <row r="990" spans="1:3">
      <c r="A990">
        <v>128</v>
      </c>
      <c r="B990">
        <v>516</v>
      </c>
      <c r="C990" s="1">
        <v>2.070185185185185E-2</v>
      </c>
    </row>
    <row r="991" spans="1:3">
      <c r="A991">
        <v>128</v>
      </c>
      <c r="B991">
        <v>516</v>
      </c>
      <c r="C991" s="1">
        <v>2.0706134259259261E-2</v>
      </c>
    </row>
    <row r="992" spans="1:3">
      <c r="A992">
        <v>128</v>
      </c>
      <c r="B992">
        <v>516</v>
      </c>
      <c r="C992" s="1">
        <v>2.0725810185185187E-2</v>
      </c>
    </row>
    <row r="993" spans="1:3">
      <c r="A993">
        <v>128</v>
      </c>
      <c r="B993">
        <v>516</v>
      </c>
      <c r="C993" s="1">
        <v>2.0755671296296296E-2</v>
      </c>
    </row>
    <row r="994" spans="1:3">
      <c r="A994">
        <v>128</v>
      </c>
      <c r="B994">
        <v>516</v>
      </c>
      <c r="C994" s="1">
        <v>2.0757638888888888E-2</v>
      </c>
    </row>
    <row r="995" spans="1:3">
      <c r="A995">
        <v>128</v>
      </c>
      <c r="B995">
        <v>516</v>
      </c>
      <c r="C995" s="1">
        <v>2.0795254629629629E-2</v>
      </c>
    </row>
    <row r="996" spans="1:3">
      <c r="A996">
        <v>128</v>
      </c>
      <c r="B996">
        <v>516</v>
      </c>
      <c r="C996" s="1">
        <v>2.0813078703703705E-2</v>
      </c>
    </row>
    <row r="997" spans="1:3">
      <c r="A997">
        <v>128</v>
      </c>
      <c r="B997">
        <v>516</v>
      </c>
      <c r="C997" s="1">
        <v>2.0823032407407408E-2</v>
      </c>
    </row>
    <row r="998" spans="1:3">
      <c r="A998">
        <v>128</v>
      </c>
      <c r="B998">
        <v>516</v>
      </c>
      <c r="C998" s="1">
        <v>2.0838773148148148E-2</v>
      </c>
    </row>
    <row r="999" spans="1:3">
      <c r="A999">
        <v>128</v>
      </c>
      <c r="B999">
        <v>516</v>
      </c>
      <c r="C999" s="1">
        <v>2.0859259259259258E-2</v>
      </c>
    </row>
    <row r="1000" spans="1:3">
      <c r="A1000">
        <v>128</v>
      </c>
      <c r="B1000">
        <v>516</v>
      </c>
      <c r="C1000" s="1">
        <v>2.0861226851851853E-2</v>
      </c>
    </row>
    <row r="1001" spans="1:3">
      <c r="A1001">
        <v>128</v>
      </c>
      <c r="B1001">
        <v>516</v>
      </c>
      <c r="C1001" s="1">
        <v>2.0880902777777779E-2</v>
      </c>
    </row>
    <row r="1002" spans="1:3">
      <c r="A1002">
        <v>128</v>
      </c>
      <c r="B1002">
        <v>516</v>
      </c>
      <c r="C1002" s="1">
        <v>2.0892708333333333E-2</v>
      </c>
    </row>
    <row r="1003" spans="1:3">
      <c r="A1003">
        <v>128</v>
      </c>
      <c r="B1003">
        <v>516</v>
      </c>
      <c r="C1003" s="1">
        <v>2.0896527777777781E-2</v>
      </c>
    </row>
    <row r="1004" spans="1:3">
      <c r="A1004">
        <v>128</v>
      </c>
      <c r="B1004">
        <v>516</v>
      </c>
      <c r="C1004" s="1">
        <v>2.0904050925925927E-2</v>
      </c>
    </row>
    <row r="1005" spans="1:3">
      <c r="A1005">
        <v>128</v>
      </c>
      <c r="B1005">
        <v>516</v>
      </c>
      <c r="C1005" s="1">
        <v>2.0933564814814815E-2</v>
      </c>
    </row>
    <row r="1006" spans="1:3">
      <c r="A1006">
        <v>128</v>
      </c>
      <c r="B1006">
        <v>516</v>
      </c>
      <c r="C1006" s="1">
        <v>2.0939583333333331E-2</v>
      </c>
    </row>
    <row r="1007" spans="1:3">
      <c r="A1007">
        <v>128</v>
      </c>
      <c r="B1007">
        <v>516</v>
      </c>
      <c r="C1007" s="1">
        <v>2.0961111111111111E-2</v>
      </c>
    </row>
    <row r="1008" spans="1:3">
      <c r="A1008">
        <v>128</v>
      </c>
      <c r="B1008">
        <v>516</v>
      </c>
      <c r="C1008" s="1">
        <v>2.0963194444444444E-2</v>
      </c>
    </row>
    <row r="1009" spans="1:3">
      <c r="A1009">
        <v>128</v>
      </c>
      <c r="B1009">
        <v>516</v>
      </c>
      <c r="C1009" s="1">
        <v>2.0978009259259259E-2</v>
      </c>
    </row>
    <row r="1010" spans="1:3">
      <c r="A1010">
        <v>128</v>
      </c>
      <c r="B1010">
        <v>516</v>
      </c>
      <c r="C1010" s="1">
        <v>2.0978472222222221E-2</v>
      </c>
    </row>
    <row r="1011" spans="1:3">
      <c r="A1011">
        <v>128</v>
      </c>
      <c r="B1011">
        <v>516</v>
      </c>
      <c r="C1011" s="1">
        <v>2.097997685185185E-2</v>
      </c>
    </row>
    <row r="1012" spans="1:3">
      <c r="A1012">
        <v>128</v>
      </c>
      <c r="B1012">
        <v>516</v>
      </c>
      <c r="C1012" s="1">
        <v>2.0990046296296295E-2</v>
      </c>
    </row>
    <row r="1013" spans="1:3">
      <c r="A1013">
        <v>128</v>
      </c>
      <c r="B1013">
        <v>516</v>
      </c>
      <c r="C1013" s="1">
        <v>2.0990624999999999E-2</v>
      </c>
    </row>
    <row r="1014" spans="1:3">
      <c r="A1014">
        <v>128</v>
      </c>
      <c r="B1014">
        <v>516</v>
      </c>
      <c r="C1014" s="1">
        <v>2.0992361111111111E-2</v>
      </c>
    </row>
    <row r="1015" spans="1:3">
      <c r="A1015">
        <v>128</v>
      </c>
      <c r="B1015">
        <v>516</v>
      </c>
      <c r="C1015" s="1">
        <v>2.0999537037037039E-2</v>
      </c>
    </row>
    <row r="1016" spans="1:3">
      <c r="A1016">
        <v>128</v>
      </c>
      <c r="B1016">
        <v>516</v>
      </c>
      <c r="C1016" s="1">
        <v>2.100590277777778E-2</v>
      </c>
    </row>
    <row r="1017" spans="1:3">
      <c r="A1017">
        <v>128</v>
      </c>
      <c r="B1017">
        <v>516</v>
      </c>
      <c r="C1017" s="1">
        <v>2.1008217592592592E-2</v>
      </c>
    </row>
    <row r="1018" spans="1:3">
      <c r="A1018">
        <v>128</v>
      </c>
      <c r="B1018">
        <v>516</v>
      </c>
      <c r="C1018" s="1">
        <v>2.1010069444444446E-2</v>
      </c>
    </row>
    <row r="1019" spans="1:3">
      <c r="A1019">
        <v>128</v>
      </c>
      <c r="B1019">
        <v>516</v>
      </c>
      <c r="C1019" s="1">
        <v>2.1013310185185183E-2</v>
      </c>
    </row>
    <row r="1020" spans="1:3">
      <c r="A1020">
        <v>128</v>
      </c>
      <c r="B1020">
        <v>516</v>
      </c>
      <c r="C1020" s="1">
        <v>2.1013310185185183E-2</v>
      </c>
    </row>
    <row r="1021" spans="1:3">
      <c r="A1021">
        <v>128</v>
      </c>
      <c r="B1021">
        <v>516</v>
      </c>
      <c r="C1021" s="1">
        <v>2.1014699074074075E-2</v>
      </c>
    </row>
    <row r="1022" spans="1:3">
      <c r="A1022">
        <v>128</v>
      </c>
      <c r="B1022">
        <v>516</v>
      </c>
      <c r="C1022" s="1">
        <v>2.1015509259259258E-2</v>
      </c>
    </row>
    <row r="1023" spans="1:3">
      <c r="A1023">
        <v>128</v>
      </c>
      <c r="B1023">
        <v>516</v>
      </c>
      <c r="C1023" s="1">
        <v>2.1018055555555554E-2</v>
      </c>
    </row>
    <row r="1024" spans="1:3">
      <c r="A1024">
        <v>128</v>
      </c>
      <c r="B1024">
        <v>516</v>
      </c>
      <c r="C1024" s="1">
        <v>2.1020717592592594E-2</v>
      </c>
    </row>
    <row r="1025" spans="1:3">
      <c r="A1025">
        <v>128</v>
      </c>
      <c r="B1025">
        <v>516</v>
      </c>
      <c r="C1025" s="1">
        <v>2.1021296296296298E-2</v>
      </c>
    </row>
    <row r="1026" spans="1:3">
      <c r="A1026">
        <v>128</v>
      </c>
      <c r="B1026">
        <v>516</v>
      </c>
      <c r="C1026" s="1">
        <v>2.1026620370370369E-2</v>
      </c>
    </row>
    <row r="1027" spans="1:3">
      <c r="A1027">
        <v>128</v>
      </c>
      <c r="B1027">
        <v>516</v>
      </c>
      <c r="C1027" s="1">
        <v>2.1030671296296297E-2</v>
      </c>
    </row>
    <row r="1028" spans="1:3">
      <c r="A1028">
        <v>128</v>
      </c>
      <c r="B1028">
        <v>516</v>
      </c>
      <c r="C1028" s="1">
        <v>2.1033449074074072E-2</v>
      </c>
    </row>
    <row r="1029" spans="1:3">
      <c r="A1029">
        <v>128</v>
      </c>
      <c r="B1029">
        <v>516</v>
      </c>
      <c r="C1029" s="1">
        <v>2.1035069444444447E-2</v>
      </c>
    </row>
    <row r="1030" spans="1:3">
      <c r="A1030">
        <v>128</v>
      </c>
      <c r="B1030">
        <v>516</v>
      </c>
      <c r="C1030" s="1">
        <v>2.1036689814814814E-2</v>
      </c>
    </row>
    <row r="1031" spans="1:3">
      <c r="A1031">
        <v>128</v>
      </c>
      <c r="B1031">
        <v>516</v>
      </c>
      <c r="C1031" s="1">
        <v>2.1052083333333332E-2</v>
      </c>
    </row>
    <row r="1032" spans="1:3">
      <c r="A1032">
        <v>128</v>
      </c>
      <c r="B1032">
        <v>516</v>
      </c>
      <c r="C1032" s="1">
        <v>2.1056712962962961E-2</v>
      </c>
    </row>
    <row r="1033" spans="1:3">
      <c r="A1033">
        <v>128</v>
      </c>
      <c r="B1033">
        <v>516</v>
      </c>
      <c r="C1033" s="1">
        <v>2.1061226851851852E-2</v>
      </c>
    </row>
    <row r="1034" spans="1:3">
      <c r="A1034">
        <v>128</v>
      </c>
      <c r="B1034">
        <v>516</v>
      </c>
      <c r="C1034" s="1">
        <v>2.1063310185185188E-2</v>
      </c>
    </row>
    <row r="1035" spans="1:3">
      <c r="A1035">
        <v>128</v>
      </c>
      <c r="B1035">
        <v>516</v>
      </c>
      <c r="C1035" s="1">
        <v>2.106712962962963E-2</v>
      </c>
    </row>
    <row r="1036" spans="1:3">
      <c r="A1036">
        <v>128</v>
      </c>
      <c r="B1036">
        <v>516</v>
      </c>
      <c r="C1036" s="1">
        <v>2.1148032407407411E-2</v>
      </c>
    </row>
    <row r="1037" spans="1:3">
      <c r="A1037">
        <v>128</v>
      </c>
      <c r="B1037">
        <v>516</v>
      </c>
      <c r="C1037" s="1">
        <v>2.2116435185185187E-2</v>
      </c>
    </row>
    <row r="1038" spans="1:3">
      <c r="A1038">
        <v>128</v>
      </c>
      <c r="B1038">
        <v>516</v>
      </c>
      <c r="C1038" s="1">
        <v>2.2209027777777779E-2</v>
      </c>
    </row>
    <row r="1039" spans="1:3">
      <c r="A1039">
        <v>128</v>
      </c>
      <c r="B1039">
        <v>516</v>
      </c>
      <c r="C1039" s="1">
        <v>2.4485300925925924E-2</v>
      </c>
    </row>
    <row r="1040" spans="1:3">
      <c r="A1040">
        <v>128</v>
      </c>
      <c r="B1040">
        <v>516</v>
      </c>
      <c r="C1040" s="1">
        <v>2.4551851851851852E-2</v>
      </c>
    </row>
    <row r="1041" spans="1:3">
      <c r="A1041">
        <v>128</v>
      </c>
      <c r="B1041">
        <v>516</v>
      </c>
      <c r="C1041" s="1">
        <v>2.4632175925925929E-2</v>
      </c>
    </row>
    <row r="1042" spans="1:3">
      <c r="A1042">
        <v>128</v>
      </c>
      <c r="B1042">
        <v>516</v>
      </c>
      <c r="C1042" s="1">
        <v>2.4713078703703702E-2</v>
      </c>
    </row>
    <row r="1043" spans="1:3">
      <c r="A1043">
        <v>128</v>
      </c>
      <c r="B1043">
        <v>516</v>
      </c>
      <c r="C1043" s="1">
        <v>2.4756250000000004E-2</v>
      </c>
    </row>
    <row r="1044" spans="1:3">
      <c r="A1044">
        <v>128</v>
      </c>
      <c r="B1044">
        <v>516</v>
      </c>
      <c r="C1044" s="1">
        <v>2.4764467592592595E-2</v>
      </c>
    </row>
    <row r="1045" spans="1:3">
      <c r="A1045">
        <v>128</v>
      </c>
      <c r="B1045">
        <v>516</v>
      </c>
      <c r="C1045" s="1">
        <v>2.4768981481481479E-2</v>
      </c>
    </row>
    <row r="1046" spans="1:3">
      <c r="A1046">
        <v>128</v>
      </c>
      <c r="B1046">
        <v>516</v>
      </c>
      <c r="C1046" s="1">
        <v>2.4787731481481484E-2</v>
      </c>
    </row>
    <row r="1047" spans="1:3">
      <c r="A1047">
        <v>128</v>
      </c>
      <c r="B1047">
        <v>516</v>
      </c>
      <c r="C1047" s="1">
        <v>2.4788425925925922E-2</v>
      </c>
    </row>
    <row r="1048" spans="1:3">
      <c r="A1048">
        <v>128</v>
      </c>
      <c r="B1048">
        <v>516</v>
      </c>
      <c r="C1048" s="1">
        <v>2.4801620370370373E-2</v>
      </c>
    </row>
    <row r="1049" spans="1:3">
      <c r="A1049">
        <v>128</v>
      </c>
      <c r="B1049">
        <v>516</v>
      </c>
      <c r="C1049" s="1">
        <v>2.4802314814814815E-2</v>
      </c>
    </row>
    <row r="1050" spans="1:3">
      <c r="A1050">
        <v>128</v>
      </c>
      <c r="B1050">
        <v>516</v>
      </c>
      <c r="C1050" s="1">
        <v>2.4804629629629624E-2</v>
      </c>
    </row>
    <row r="1051" spans="1:3">
      <c r="A1051">
        <v>128</v>
      </c>
      <c r="B1051">
        <v>516</v>
      </c>
      <c r="C1051" s="1">
        <v>2.4810763888888889E-2</v>
      </c>
    </row>
    <row r="1052" spans="1:3">
      <c r="A1052">
        <v>128</v>
      </c>
      <c r="B1052">
        <v>516</v>
      </c>
      <c r="C1052" s="1">
        <v>2.4813657407407406E-2</v>
      </c>
    </row>
    <row r="1053" spans="1:3">
      <c r="A1053">
        <v>128</v>
      </c>
      <c r="B1053">
        <v>516</v>
      </c>
      <c r="C1053" s="1">
        <v>2.4816203703703705E-2</v>
      </c>
    </row>
    <row r="1054" spans="1:3">
      <c r="A1054">
        <v>128</v>
      </c>
      <c r="B1054">
        <v>516</v>
      </c>
      <c r="C1054" s="1">
        <v>2.4819560185185188E-2</v>
      </c>
    </row>
    <row r="1055" spans="1:3">
      <c r="A1055">
        <v>128</v>
      </c>
      <c r="B1055">
        <v>516</v>
      </c>
      <c r="C1055" s="1">
        <v>2.4821064814814817E-2</v>
      </c>
    </row>
    <row r="1056" spans="1:3">
      <c r="A1056">
        <v>128</v>
      </c>
      <c r="B1056">
        <v>516</v>
      </c>
      <c r="C1056" s="1">
        <v>2.4821412037037038E-2</v>
      </c>
    </row>
    <row r="1057" spans="1:3">
      <c r="A1057">
        <v>128</v>
      </c>
      <c r="B1057">
        <v>516</v>
      </c>
      <c r="C1057" s="1">
        <v>2.4824884259259258E-2</v>
      </c>
    </row>
    <row r="1058" spans="1:3">
      <c r="A1058">
        <v>128</v>
      </c>
      <c r="B1058">
        <v>516</v>
      </c>
      <c r="C1058" s="1">
        <v>2.4829861111111115E-2</v>
      </c>
    </row>
    <row r="1059" spans="1:3">
      <c r="A1059">
        <v>128</v>
      </c>
      <c r="B1059">
        <v>516</v>
      </c>
      <c r="C1059" s="1">
        <v>2.4831365740740744E-2</v>
      </c>
    </row>
    <row r="1060" spans="1:3">
      <c r="A1060">
        <v>128</v>
      </c>
      <c r="B1060">
        <v>516</v>
      </c>
      <c r="C1060" s="1">
        <v>2.4849999999999997E-2</v>
      </c>
    </row>
    <row r="1061" spans="1:3">
      <c r="A1061">
        <v>128</v>
      </c>
      <c r="B1061">
        <v>516</v>
      </c>
      <c r="C1061" s="1">
        <v>2.485914351851852E-2</v>
      </c>
    </row>
    <row r="1062" spans="1:3">
      <c r="A1062">
        <v>128</v>
      </c>
      <c r="B1062">
        <v>516</v>
      </c>
      <c r="C1062" s="1">
        <v>2.4871412037037036E-2</v>
      </c>
    </row>
    <row r="1063" spans="1:3">
      <c r="A1063">
        <v>128</v>
      </c>
      <c r="B1063">
        <v>516</v>
      </c>
      <c r="C1063" s="1">
        <v>2.4873032407407406E-2</v>
      </c>
    </row>
    <row r="1064" spans="1:3">
      <c r="A1064">
        <v>128</v>
      </c>
      <c r="B1064">
        <v>516</v>
      </c>
      <c r="C1064" s="1">
        <v>2.4874884259259263E-2</v>
      </c>
    </row>
    <row r="1065" spans="1:3">
      <c r="A1065">
        <v>128</v>
      </c>
      <c r="B1065">
        <v>516</v>
      </c>
      <c r="C1065" s="1">
        <v>2.4876273148148147E-2</v>
      </c>
    </row>
    <row r="1066" spans="1:3">
      <c r="A1066">
        <v>128</v>
      </c>
      <c r="B1066">
        <v>516</v>
      </c>
      <c r="C1066" s="1">
        <v>2.4876620370370372E-2</v>
      </c>
    </row>
    <row r="1067" spans="1:3">
      <c r="A1067">
        <v>128</v>
      </c>
      <c r="B1067">
        <v>516</v>
      </c>
      <c r="C1067" s="1">
        <v>2.4879282407407406E-2</v>
      </c>
    </row>
    <row r="1068" spans="1:3">
      <c r="A1068">
        <v>128</v>
      </c>
      <c r="B1068">
        <v>516</v>
      </c>
      <c r="C1068" s="1">
        <v>2.4882638888888892E-2</v>
      </c>
    </row>
    <row r="1069" spans="1:3">
      <c r="A1069">
        <v>128</v>
      </c>
      <c r="B1069">
        <v>516</v>
      </c>
      <c r="C1069" s="1">
        <v>2.4896759259259261E-2</v>
      </c>
    </row>
    <row r="1070" spans="1:3">
      <c r="A1070">
        <v>128</v>
      </c>
      <c r="B1070">
        <v>516</v>
      </c>
      <c r="C1070" s="1">
        <v>2.4901273148148148E-2</v>
      </c>
    </row>
    <row r="1071" spans="1:3">
      <c r="A1071">
        <v>128</v>
      </c>
      <c r="B1071">
        <v>516</v>
      </c>
      <c r="C1071" s="1">
        <v>2.490405092592593E-2</v>
      </c>
    </row>
    <row r="1072" spans="1:3">
      <c r="A1072">
        <v>128</v>
      </c>
      <c r="B1072">
        <v>516</v>
      </c>
      <c r="C1072" s="1">
        <v>2.4909027777777776E-2</v>
      </c>
    </row>
    <row r="1073" spans="1:3">
      <c r="A1073">
        <v>128</v>
      </c>
      <c r="B1073">
        <v>516</v>
      </c>
      <c r="C1073" s="1">
        <v>2.4910763888888885E-2</v>
      </c>
    </row>
    <row r="1074" spans="1:3">
      <c r="A1074">
        <v>128</v>
      </c>
      <c r="B1074">
        <v>516</v>
      </c>
      <c r="C1074" s="1">
        <v>2.4916203703703704E-2</v>
      </c>
    </row>
    <row r="1075" spans="1:3">
      <c r="A1075">
        <v>128</v>
      </c>
      <c r="B1075">
        <v>516</v>
      </c>
      <c r="C1075" s="1">
        <v>2.4921875E-2</v>
      </c>
    </row>
    <row r="1076" spans="1:3">
      <c r="A1076">
        <v>128</v>
      </c>
      <c r="B1076">
        <v>516</v>
      </c>
      <c r="C1076" s="1">
        <v>2.4927199074074077E-2</v>
      </c>
    </row>
    <row r="1077" spans="1:3">
      <c r="A1077">
        <v>128</v>
      </c>
      <c r="B1077">
        <v>516</v>
      </c>
      <c r="C1077" s="1">
        <v>2.4929050925925924E-2</v>
      </c>
    </row>
    <row r="1078" spans="1:3">
      <c r="A1078">
        <v>128</v>
      </c>
      <c r="B1078">
        <v>516</v>
      </c>
      <c r="C1078" s="1">
        <v>2.4929398148148148E-2</v>
      </c>
    </row>
    <row r="1079" spans="1:3">
      <c r="A1079">
        <v>128</v>
      </c>
      <c r="B1079">
        <v>516</v>
      </c>
      <c r="C1079" s="1">
        <v>2.4934953703703706E-2</v>
      </c>
    </row>
    <row r="1080" spans="1:3">
      <c r="A1080">
        <v>128</v>
      </c>
      <c r="B1080">
        <v>516</v>
      </c>
      <c r="C1080" s="1">
        <v>2.4934143518518515E-2</v>
      </c>
    </row>
    <row r="1081" spans="1:3">
      <c r="A1081">
        <v>128</v>
      </c>
      <c r="B1081">
        <v>516</v>
      </c>
      <c r="C1081" s="1">
        <v>2.4941203703703705E-2</v>
      </c>
    </row>
    <row r="1082" spans="1:3">
      <c r="A1082">
        <v>128</v>
      </c>
      <c r="B1082">
        <v>516</v>
      </c>
      <c r="C1082" s="1">
        <v>2.4944907407407412E-2</v>
      </c>
    </row>
    <row r="1083" spans="1:3">
      <c r="A1083">
        <v>128</v>
      </c>
      <c r="B1083">
        <v>516</v>
      </c>
      <c r="C1083" s="1">
        <v>2.4945254629629626E-2</v>
      </c>
    </row>
    <row r="1084" spans="1:3">
      <c r="A1084">
        <v>128</v>
      </c>
      <c r="B1084">
        <v>516</v>
      </c>
      <c r="C1084" s="1">
        <v>2.4954976851851853E-2</v>
      </c>
    </row>
    <row r="1085" spans="1:3">
      <c r="A1085">
        <v>128</v>
      </c>
      <c r="B1085">
        <v>516</v>
      </c>
      <c r="C1085" s="1">
        <v>2.4960069444444444E-2</v>
      </c>
    </row>
    <row r="1086" spans="1:3">
      <c r="A1086">
        <v>128</v>
      </c>
      <c r="B1086">
        <v>516</v>
      </c>
      <c r="C1086" s="1">
        <v>2.4969328703703702E-2</v>
      </c>
    </row>
    <row r="1087" spans="1:3">
      <c r="A1087">
        <v>128</v>
      </c>
      <c r="B1087">
        <v>516</v>
      </c>
      <c r="C1087" s="1">
        <v>2.4970833333333331E-2</v>
      </c>
    </row>
    <row r="1088" spans="1:3">
      <c r="A1088">
        <v>128</v>
      </c>
      <c r="B1088">
        <v>516</v>
      </c>
      <c r="C1088" s="1">
        <v>2.4981481481481483E-2</v>
      </c>
    </row>
    <row r="1089" spans="1:3">
      <c r="A1089">
        <v>128</v>
      </c>
      <c r="B1089">
        <v>516</v>
      </c>
      <c r="C1089" s="1">
        <v>2.4989120370370366E-2</v>
      </c>
    </row>
    <row r="1090" spans="1:3">
      <c r="A1090">
        <v>128</v>
      </c>
      <c r="B1090">
        <v>516</v>
      </c>
      <c r="C1090" s="1">
        <v>2.4992824074074074E-2</v>
      </c>
    </row>
    <row r="1091" spans="1:3">
      <c r="A1091">
        <v>128</v>
      </c>
      <c r="B1091">
        <v>516</v>
      </c>
      <c r="C1091" s="1">
        <v>2.501666666666667E-2</v>
      </c>
    </row>
    <row r="1092" spans="1:3">
      <c r="A1092">
        <v>128</v>
      </c>
      <c r="B1092">
        <v>516</v>
      </c>
      <c r="C1092" s="1">
        <v>2.5017592592592595E-2</v>
      </c>
    </row>
    <row r="1093" spans="1:3">
      <c r="A1093">
        <v>128</v>
      </c>
      <c r="B1093">
        <v>516</v>
      </c>
      <c r="C1093" s="1">
        <v>2.5032870370370372E-2</v>
      </c>
    </row>
    <row r="1094" spans="1:3">
      <c r="A1094">
        <v>128</v>
      </c>
      <c r="B1094">
        <v>516</v>
      </c>
      <c r="C1094" s="1">
        <v>2.5047453703703704E-2</v>
      </c>
    </row>
    <row r="1095" spans="1:3">
      <c r="A1095">
        <v>128</v>
      </c>
      <c r="B1095">
        <v>516</v>
      </c>
      <c r="C1095" s="1">
        <v>2.5056712962962958E-2</v>
      </c>
    </row>
    <row r="1096" spans="1:3">
      <c r="A1096">
        <v>128</v>
      </c>
      <c r="B1096">
        <v>516</v>
      </c>
      <c r="C1096" s="1">
        <v>2.5061458333333338E-2</v>
      </c>
    </row>
    <row r="1097" spans="1:3">
      <c r="A1097">
        <v>128</v>
      </c>
      <c r="B1097">
        <v>516</v>
      </c>
      <c r="C1097" s="1">
        <v>2.508414351851852E-2</v>
      </c>
    </row>
    <row r="1098" spans="1:3">
      <c r="A1098">
        <v>128</v>
      </c>
      <c r="B1098">
        <v>516</v>
      </c>
      <c r="C1098" s="1">
        <v>2.5087962962962961E-2</v>
      </c>
    </row>
    <row r="1099" spans="1:3">
      <c r="A1099">
        <v>128</v>
      </c>
      <c r="B1099">
        <v>516</v>
      </c>
      <c r="C1099" s="1">
        <v>1.1950694444444444E-2</v>
      </c>
    </row>
    <row r="1100" spans="1:3">
      <c r="A1100">
        <v>128</v>
      </c>
      <c r="B1100">
        <v>516</v>
      </c>
      <c r="C1100" s="1">
        <v>1.1965740740740742E-2</v>
      </c>
    </row>
    <row r="1101" spans="1:3">
      <c r="A1101">
        <v>128</v>
      </c>
      <c r="B1101">
        <v>516</v>
      </c>
      <c r="C1101" s="1">
        <v>1.2019560185185183E-2</v>
      </c>
    </row>
    <row r="1102" spans="1:3">
      <c r="A1102">
        <v>128</v>
      </c>
      <c r="B1102">
        <v>516</v>
      </c>
      <c r="C1102" s="1">
        <v>1.7915162037037035E-2</v>
      </c>
    </row>
    <row r="1103" spans="1:3">
      <c r="A1103">
        <v>128</v>
      </c>
      <c r="B1103">
        <v>516</v>
      </c>
      <c r="C1103" s="1">
        <v>1.8044328703703701E-2</v>
      </c>
    </row>
    <row r="1104" spans="1:3">
      <c r="A1104">
        <v>128</v>
      </c>
      <c r="B1104">
        <v>516</v>
      </c>
      <c r="C1104" s="1">
        <v>1.8277314814814812E-2</v>
      </c>
    </row>
    <row r="1105" spans="1:3">
      <c r="A1105">
        <v>128</v>
      </c>
      <c r="B1105">
        <v>516</v>
      </c>
      <c r="C1105" s="1">
        <v>1.953101851851852E-2</v>
      </c>
    </row>
    <row r="1106" spans="1:3">
      <c r="A1106">
        <v>128</v>
      </c>
      <c r="B1106">
        <v>516</v>
      </c>
      <c r="C1106" s="1">
        <v>1.9546064814814815E-2</v>
      </c>
    </row>
    <row r="1107" spans="1:3">
      <c r="A1107">
        <v>128</v>
      </c>
      <c r="B1107">
        <v>516</v>
      </c>
      <c r="C1107" s="1">
        <v>1.9605324074074074E-2</v>
      </c>
    </row>
    <row r="1108" spans="1:3">
      <c r="A1108">
        <v>128</v>
      </c>
      <c r="B1108">
        <v>516</v>
      </c>
      <c r="C1108" s="1">
        <v>1.9624189814814813E-2</v>
      </c>
    </row>
    <row r="1109" spans="1:3">
      <c r="A1109">
        <v>128</v>
      </c>
      <c r="B1109">
        <v>516</v>
      </c>
      <c r="C1109" s="1">
        <v>1.9935185185185184E-2</v>
      </c>
    </row>
    <row r="1110" spans="1:3">
      <c r="A1110">
        <v>128</v>
      </c>
      <c r="B1110">
        <v>516</v>
      </c>
      <c r="C1110" s="1">
        <v>2.0000694444444442E-2</v>
      </c>
    </row>
    <row r="1111" spans="1:3">
      <c r="A1111">
        <v>128</v>
      </c>
      <c r="B1111">
        <v>516</v>
      </c>
      <c r="C1111" s="1">
        <v>2.0059259259259259E-2</v>
      </c>
    </row>
    <row r="1112" spans="1:3">
      <c r="A1112">
        <v>128</v>
      </c>
      <c r="B1112">
        <v>516</v>
      </c>
      <c r="C1112" s="1">
        <v>2.0101388888888891E-2</v>
      </c>
    </row>
    <row r="1113" spans="1:3">
      <c r="A1113">
        <v>128</v>
      </c>
      <c r="B1113">
        <v>516</v>
      </c>
      <c r="C1113" s="1">
        <v>2.0137962962962962E-2</v>
      </c>
    </row>
    <row r="1114" spans="1:3">
      <c r="A1114">
        <v>128</v>
      </c>
      <c r="B1114">
        <v>516</v>
      </c>
      <c r="C1114" s="1">
        <v>2.0252546296296296E-2</v>
      </c>
    </row>
    <row r="1115" spans="1:3">
      <c r="A1115">
        <v>128</v>
      </c>
      <c r="B1115">
        <v>516</v>
      </c>
      <c r="C1115" s="1">
        <v>2.0259027777777775E-2</v>
      </c>
    </row>
    <row r="1116" spans="1:3">
      <c r="A1116">
        <v>128</v>
      </c>
      <c r="B1116">
        <v>516</v>
      </c>
      <c r="C1116" s="1">
        <v>2.0345486111111113E-2</v>
      </c>
    </row>
    <row r="1117" spans="1:3">
      <c r="A1117">
        <v>128</v>
      </c>
      <c r="B1117">
        <v>516</v>
      </c>
      <c r="C1117" s="1">
        <v>2.0367013888888886E-2</v>
      </c>
    </row>
    <row r="1118" spans="1:3">
      <c r="A1118">
        <v>128</v>
      </c>
      <c r="B1118">
        <v>516</v>
      </c>
      <c r="C1118" s="1">
        <v>2.0444097222222221E-2</v>
      </c>
    </row>
    <row r="1119" spans="1:3">
      <c r="A1119">
        <v>128</v>
      </c>
      <c r="B1119">
        <v>516</v>
      </c>
      <c r="C1119" s="1">
        <v>2.0448032407407408E-2</v>
      </c>
    </row>
    <row r="1120" spans="1:3">
      <c r="A1120">
        <v>128</v>
      </c>
      <c r="B1120">
        <v>516</v>
      </c>
      <c r="C1120" s="1">
        <v>2.0467824074074072E-2</v>
      </c>
    </row>
    <row r="1121" spans="1:3">
      <c r="A1121">
        <v>128</v>
      </c>
      <c r="B1121">
        <v>516</v>
      </c>
      <c r="C1121" s="1">
        <v>2.0492476851851852E-2</v>
      </c>
    </row>
    <row r="1122" spans="1:3">
      <c r="A1122">
        <v>128</v>
      </c>
      <c r="B1122">
        <v>516</v>
      </c>
      <c r="C1122" s="1">
        <v>2.050127314814815E-2</v>
      </c>
    </row>
    <row r="1123" spans="1:3">
      <c r="A1123">
        <v>128</v>
      </c>
      <c r="B1123">
        <v>516</v>
      </c>
      <c r="C1123" s="1">
        <v>2.0511111111111112E-2</v>
      </c>
    </row>
    <row r="1124" spans="1:3">
      <c r="A1124">
        <v>128</v>
      </c>
      <c r="B1124">
        <v>516</v>
      </c>
      <c r="C1124" s="1">
        <v>2.0539814814814813E-2</v>
      </c>
    </row>
    <row r="1125" spans="1:3">
      <c r="A1125">
        <v>128</v>
      </c>
      <c r="B1125">
        <v>516</v>
      </c>
      <c r="C1125" s="1">
        <v>2.0552430555555556E-2</v>
      </c>
    </row>
    <row r="1126" spans="1:3">
      <c r="A1126">
        <v>128</v>
      </c>
      <c r="B1126">
        <v>516</v>
      </c>
      <c r="C1126" s="1">
        <v>2.0553472222222223E-2</v>
      </c>
    </row>
    <row r="1127" spans="1:3">
      <c r="A1127">
        <v>128</v>
      </c>
      <c r="B1127">
        <v>516</v>
      </c>
      <c r="C1127" s="1">
        <v>2.0553935185185186E-2</v>
      </c>
    </row>
    <row r="1128" spans="1:3">
      <c r="A1128">
        <v>128</v>
      </c>
      <c r="B1128">
        <v>516</v>
      </c>
      <c r="C1128" s="1">
        <v>2.0564120370370368E-2</v>
      </c>
    </row>
    <row r="1129" spans="1:3">
      <c r="A1129">
        <v>128</v>
      </c>
      <c r="B1129">
        <v>516</v>
      </c>
      <c r="C1129" s="1">
        <v>2.0567824074074075E-2</v>
      </c>
    </row>
    <row r="1130" spans="1:3">
      <c r="A1130">
        <v>128</v>
      </c>
      <c r="B1130">
        <v>516</v>
      </c>
      <c r="C1130" s="1">
        <v>2.0595833333333334E-2</v>
      </c>
    </row>
    <row r="1131" spans="1:3">
      <c r="A1131">
        <v>128</v>
      </c>
      <c r="B1131">
        <v>516</v>
      </c>
      <c r="C1131" s="1">
        <v>2.0599537037037038E-2</v>
      </c>
    </row>
    <row r="1132" spans="1:3">
      <c r="A1132">
        <v>128</v>
      </c>
      <c r="B1132">
        <v>516</v>
      </c>
      <c r="C1132" s="1">
        <v>2.060023148148148E-2</v>
      </c>
    </row>
    <row r="1133" spans="1:3">
      <c r="A1133">
        <v>128</v>
      </c>
      <c r="B1133">
        <v>516</v>
      </c>
      <c r="C1133" s="1">
        <v>2.0605902777777779E-2</v>
      </c>
    </row>
    <row r="1134" spans="1:3">
      <c r="A1134">
        <v>128</v>
      </c>
      <c r="B1134">
        <v>516</v>
      </c>
      <c r="C1134" s="1">
        <v>2.0639930555555554E-2</v>
      </c>
    </row>
    <row r="1135" spans="1:3">
      <c r="A1135">
        <v>128</v>
      </c>
      <c r="B1135">
        <v>516</v>
      </c>
      <c r="C1135" s="1">
        <v>2.0661689814814817E-2</v>
      </c>
    </row>
    <row r="1136" spans="1:3">
      <c r="A1136">
        <v>128</v>
      </c>
      <c r="B1136">
        <v>516</v>
      </c>
      <c r="C1136" s="1">
        <v>2.0656365740740739E-2</v>
      </c>
    </row>
    <row r="1137" spans="1:3">
      <c r="A1137">
        <v>128</v>
      </c>
      <c r="B1137">
        <v>516</v>
      </c>
      <c r="C1137" s="1">
        <v>2.0664930555555554E-2</v>
      </c>
    </row>
    <row r="1138" spans="1:3">
      <c r="A1138">
        <v>128</v>
      </c>
      <c r="B1138">
        <v>516</v>
      </c>
      <c r="C1138" s="1">
        <v>2.0675231481481478E-2</v>
      </c>
    </row>
    <row r="1139" spans="1:3">
      <c r="A1139">
        <v>128</v>
      </c>
      <c r="B1139">
        <v>516</v>
      </c>
      <c r="C1139" s="1">
        <v>2.0687847222222226E-2</v>
      </c>
    </row>
    <row r="1140" spans="1:3">
      <c r="A1140">
        <v>128</v>
      </c>
      <c r="B1140">
        <v>516</v>
      </c>
      <c r="C1140" s="1">
        <v>2.0701967592592595E-2</v>
      </c>
    </row>
    <row r="1141" spans="1:3">
      <c r="A1141">
        <v>128</v>
      </c>
      <c r="B1141">
        <v>516</v>
      </c>
      <c r="C1141" s="1">
        <v>2.0702314814814816E-2</v>
      </c>
    </row>
    <row r="1142" spans="1:3">
      <c r="A1142">
        <v>128</v>
      </c>
      <c r="B1142">
        <v>516</v>
      </c>
      <c r="C1142" s="1">
        <v>2.0747106481481481E-2</v>
      </c>
    </row>
    <row r="1143" spans="1:3">
      <c r="A1143">
        <v>128</v>
      </c>
      <c r="B1143">
        <v>516</v>
      </c>
      <c r="C1143" s="1">
        <v>2.0748032407407409E-2</v>
      </c>
    </row>
    <row r="1144" spans="1:3">
      <c r="A1144">
        <v>128</v>
      </c>
      <c r="B1144">
        <v>516</v>
      </c>
      <c r="C1144" s="1">
        <v>2.0752662037037035E-2</v>
      </c>
    </row>
    <row r="1145" spans="1:3">
      <c r="A1145">
        <v>128</v>
      </c>
      <c r="B1145">
        <v>516</v>
      </c>
      <c r="C1145" s="1">
        <v>2.0754398148148147E-2</v>
      </c>
    </row>
    <row r="1146" spans="1:3">
      <c r="A1146">
        <v>128</v>
      </c>
      <c r="B1146">
        <v>516</v>
      </c>
      <c r="C1146" s="1">
        <v>2.075752314814815E-2</v>
      </c>
    </row>
    <row r="1147" spans="1:3">
      <c r="A1147">
        <v>128</v>
      </c>
      <c r="B1147">
        <v>516</v>
      </c>
      <c r="C1147" s="1">
        <v>2.0760416666666667E-2</v>
      </c>
    </row>
    <row r="1148" spans="1:3">
      <c r="A1148">
        <v>128</v>
      </c>
      <c r="B1148">
        <v>516</v>
      </c>
      <c r="C1148" s="1">
        <v>2.0762731481481483E-2</v>
      </c>
    </row>
    <row r="1149" spans="1:3">
      <c r="A1149">
        <v>128</v>
      </c>
      <c r="B1149">
        <v>516</v>
      </c>
      <c r="C1149" s="1">
        <v>2.0764814814814816E-2</v>
      </c>
    </row>
    <row r="1150" spans="1:3">
      <c r="A1150">
        <v>128</v>
      </c>
      <c r="B1150">
        <v>516</v>
      </c>
      <c r="C1150" s="1">
        <v>2.0805208333333332E-2</v>
      </c>
    </row>
    <row r="1151" spans="1:3">
      <c r="A1151">
        <v>128</v>
      </c>
      <c r="B1151">
        <v>516</v>
      </c>
      <c r="C1151" s="1">
        <v>2.0805787037037036E-2</v>
      </c>
    </row>
    <row r="1152" spans="1:3">
      <c r="A1152">
        <v>128</v>
      </c>
      <c r="B1152">
        <v>516</v>
      </c>
      <c r="C1152" s="1">
        <v>2.0828703703703703E-2</v>
      </c>
    </row>
    <row r="1153" spans="1:3">
      <c r="A1153">
        <v>128</v>
      </c>
      <c r="B1153">
        <v>516</v>
      </c>
      <c r="C1153" s="1">
        <v>2.0835763888888886E-2</v>
      </c>
    </row>
    <row r="1154" spans="1:3">
      <c r="A1154">
        <v>128</v>
      </c>
      <c r="B1154">
        <v>516</v>
      </c>
      <c r="C1154" s="1">
        <v>2.0837152777777781E-2</v>
      </c>
    </row>
    <row r="1155" spans="1:3">
      <c r="A1155">
        <v>128</v>
      </c>
      <c r="B1155">
        <v>516</v>
      </c>
      <c r="C1155" s="1">
        <v>2.0844212962962964E-2</v>
      </c>
    </row>
    <row r="1156" spans="1:3">
      <c r="A1156">
        <v>128</v>
      </c>
      <c r="B1156">
        <v>516</v>
      </c>
      <c r="C1156" s="1">
        <v>2.0846527777777776E-2</v>
      </c>
    </row>
    <row r="1157" spans="1:3">
      <c r="A1157">
        <v>128</v>
      </c>
      <c r="B1157">
        <v>516</v>
      </c>
      <c r="C1157" s="1">
        <v>2.0846759259259259E-2</v>
      </c>
    </row>
    <row r="1158" spans="1:3">
      <c r="A1158">
        <v>128</v>
      </c>
      <c r="B1158">
        <v>516</v>
      </c>
      <c r="C1158" s="1">
        <v>2.088020833333333E-2</v>
      </c>
    </row>
    <row r="1159" spans="1:3">
      <c r="A1159">
        <v>128</v>
      </c>
      <c r="B1159">
        <v>516</v>
      </c>
      <c r="C1159" s="1">
        <v>2.0885300925925929E-2</v>
      </c>
    </row>
    <row r="1160" spans="1:3">
      <c r="A1160">
        <v>128</v>
      </c>
      <c r="B1160">
        <v>516</v>
      </c>
      <c r="C1160" s="1">
        <v>2.0882407407407409E-2</v>
      </c>
    </row>
    <row r="1161" spans="1:3">
      <c r="A1161">
        <v>128</v>
      </c>
      <c r="B1161">
        <v>516</v>
      </c>
      <c r="C1161" s="1">
        <v>2.0904861111111114E-2</v>
      </c>
    </row>
    <row r="1162" spans="1:3">
      <c r="A1162">
        <v>128</v>
      </c>
      <c r="B1162">
        <v>516</v>
      </c>
      <c r="C1162" s="1">
        <v>2.0907638888888889E-2</v>
      </c>
    </row>
    <row r="1163" spans="1:3">
      <c r="A1163">
        <v>128</v>
      </c>
      <c r="B1163">
        <v>516</v>
      </c>
      <c r="C1163" s="1">
        <v>2.0911574074074072E-2</v>
      </c>
    </row>
    <row r="1164" spans="1:3">
      <c r="A1164">
        <v>128</v>
      </c>
      <c r="B1164">
        <v>516</v>
      </c>
      <c r="C1164" s="1">
        <v>2.0911921296296297E-2</v>
      </c>
    </row>
    <row r="1165" spans="1:3">
      <c r="A1165">
        <v>128</v>
      </c>
      <c r="B1165">
        <v>516</v>
      </c>
      <c r="C1165" s="1">
        <v>2.096655092592593E-2</v>
      </c>
    </row>
    <row r="1166" spans="1:3">
      <c r="A1166">
        <v>128</v>
      </c>
      <c r="B1166">
        <v>516</v>
      </c>
      <c r="C1166" s="1">
        <v>2.0969444444444443E-2</v>
      </c>
    </row>
    <row r="1167" spans="1:3">
      <c r="A1167">
        <v>128</v>
      </c>
      <c r="B1167">
        <v>516</v>
      </c>
      <c r="C1167" s="1">
        <v>2.3239814814814814E-2</v>
      </c>
    </row>
    <row r="1168" spans="1:3">
      <c r="A1168">
        <v>128</v>
      </c>
      <c r="B1168">
        <v>516</v>
      </c>
      <c r="C1168" s="1">
        <v>2.3286458333333333E-2</v>
      </c>
    </row>
    <row r="1169" spans="1:3">
      <c r="A1169">
        <v>128</v>
      </c>
      <c r="B1169">
        <v>516</v>
      </c>
      <c r="C1169" s="1">
        <v>2.3292824074074073E-2</v>
      </c>
    </row>
    <row r="1170" spans="1:3">
      <c r="A1170">
        <v>128</v>
      </c>
      <c r="B1170">
        <v>516</v>
      </c>
      <c r="C1170" s="1">
        <v>2.4105555555555557E-2</v>
      </c>
    </row>
    <row r="1171" spans="1:3">
      <c r="A1171">
        <v>128</v>
      </c>
      <c r="B1171">
        <v>516</v>
      </c>
      <c r="C1171" s="1">
        <v>2.4143171296296295E-2</v>
      </c>
    </row>
    <row r="1172" spans="1:3">
      <c r="A1172">
        <v>128</v>
      </c>
      <c r="B1172">
        <v>516</v>
      </c>
      <c r="C1172" s="1">
        <v>2.4301851851851852E-2</v>
      </c>
    </row>
    <row r="1173" spans="1:3">
      <c r="A1173">
        <v>128</v>
      </c>
      <c r="B1173">
        <v>516</v>
      </c>
      <c r="C1173" s="1">
        <v>2.4331481481481482E-2</v>
      </c>
    </row>
    <row r="1174" spans="1:3">
      <c r="A1174">
        <v>128</v>
      </c>
      <c r="B1174">
        <v>516</v>
      </c>
      <c r="C1174" s="1">
        <v>2.4340972222222226E-2</v>
      </c>
    </row>
    <row r="1175" spans="1:3">
      <c r="A1175">
        <v>128</v>
      </c>
      <c r="B1175">
        <v>516</v>
      </c>
      <c r="C1175" s="1">
        <v>2.4343750000000001E-2</v>
      </c>
    </row>
    <row r="1176" spans="1:3">
      <c r="A1176">
        <v>128</v>
      </c>
      <c r="B1176">
        <v>516</v>
      </c>
      <c r="C1176" s="1">
        <v>2.436550925925926E-2</v>
      </c>
    </row>
    <row r="1177" spans="1:3">
      <c r="A1177">
        <v>128</v>
      </c>
      <c r="B1177">
        <v>516</v>
      </c>
      <c r="C1177" s="1">
        <v>2.4370833333333331E-2</v>
      </c>
    </row>
    <row r="1178" spans="1:3">
      <c r="A1178">
        <v>128</v>
      </c>
      <c r="B1178">
        <v>516</v>
      </c>
      <c r="C1178" s="1">
        <v>2.4376736111111113E-2</v>
      </c>
    </row>
    <row r="1179" spans="1:3">
      <c r="A1179">
        <v>128</v>
      </c>
      <c r="B1179">
        <v>516</v>
      </c>
      <c r="C1179" s="1">
        <v>2.4384375E-2</v>
      </c>
    </row>
    <row r="1180" spans="1:3">
      <c r="A1180">
        <v>128</v>
      </c>
      <c r="B1180">
        <v>516</v>
      </c>
      <c r="C1180" s="1">
        <v>2.4392824074074074E-2</v>
      </c>
    </row>
    <row r="1181" spans="1:3">
      <c r="A1181">
        <v>128</v>
      </c>
      <c r="B1181">
        <v>516</v>
      </c>
      <c r="C1181" s="1">
        <v>2.4503125000000001E-2</v>
      </c>
    </row>
    <row r="1182" spans="1:3">
      <c r="A1182">
        <v>128</v>
      </c>
      <c r="B1182">
        <v>516</v>
      </c>
      <c r="C1182" s="1">
        <v>2.4534953703703705E-2</v>
      </c>
    </row>
    <row r="1183" spans="1:3">
      <c r="A1183">
        <v>128</v>
      </c>
      <c r="B1183">
        <v>516</v>
      </c>
      <c r="C1183" s="1">
        <v>2.4544328703703707E-2</v>
      </c>
    </row>
    <row r="1184" spans="1:3">
      <c r="A1184">
        <v>128</v>
      </c>
      <c r="B1184">
        <v>516</v>
      </c>
      <c r="C1184" s="1">
        <v>2.4548032407407411E-2</v>
      </c>
    </row>
    <row r="1185" spans="1:3">
      <c r="A1185">
        <v>128</v>
      </c>
      <c r="B1185">
        <v>516</v>
      </c>
      <c r="C1185" s="1">
        <v>2.4564583333333331E-2</v>
      </c>
    </row>
    <row r="1186" spans="1:3">
      <c r="A1186">
        <v>128</v>
      </c>
      <c r="B1186">
        <v>516</v>
      </c>
      <c r="C1186" s="1">
        <v>2.461388888888889E-2</v>
      </c>
    </row>
    <row r="1187" spans="1:3">
      <c r="A1187">
        <v>128</v>
      </c>
      <c r="B1187">
        <v>516</v>
      </c>
      <c r="C1187" s="1">
        <v>2.4617129629629631E-2</v>
      </c>
    </row>
    <row r="1188" spans="1:3">
      <c r="A1188">
        <v>128</v>
      </c>
      <c r="B1188">
        <v>516</v>
      </c>
      <c r="C1188" s="1">
        <v>2.4717361111111114E-2</v>
      </c>
    </row>
    <row r="1189" spans="1:3">
      <c r="A1189">
        <v>128</v>
      </c>
      <c r="B1189">
        <v>516</v>
      </c>
      <c r="C1189" s="1">
        <v>2.4725E-2</v>
      </c>
    </row>
    <row r="1190" spans="1:3">
      <c r="A1190">
        <v>128</v>
      </c>
      <c r="B1190">
        <v>516</v>
      </c>
      <c r="C1190" s="1">
        <v>2.4737962962962962E-2</v>
      </c>
    </row>
    <row r="1191" spans="1:3">
      <c r="A1191">
        <v>128</v>
      </c>
      <c r="B1191">
        <v>516</v>
      </c>
      <c r="C1191" s="1">
        <v>2.4741087962962965E-2</v>
      </c>
    </row>
    <row r="1192" spans="1:3">
      <c r="A1192">
        <v>128</v>
      </c>
      <c r="B1192">
        <v>516</v>
      </c>
      <c r="C1192" s="1">
        <v>2.4745138888888893E-2</v>
      </c>
    </row>
    <row r="1193" spans="1:3">
      <c r="A1193">
        <v>128</v>
      </c>
      <c r="B1193">
        <v>516</v>
      </c>
      <c r="C1193" s="1">
        <v>2.4744675925925927E-2</v>
      </c>
    </row>
    <row r="1194" spans="1:3">
      <c r="A1194">
        <v>128</v>
      </c>
      <c r="B1194">
        <v>516</v>
      </c>
      <c r="C1194" s="1">
        <v>2.4750925925925926E-2</v>
      </c>
    </row>
    <row r="1195" spans="1:3">
      <c r="A1195">
        <v>128</v>
      </c>
      <c r="B1195">
        <v>516</v>
      </c>
      <c r="C1195" s="1">
        <v>2.4758796296296296E-2</v>
      </c>
    </row>
    <row r="1196" spans="1:3">
      <c r="A1196">
        <v>128</v>
      </c>
      <c r="B1196">
        <v>516</v>
      </c>
      <c r="C1196" s="1">
        <v>2.4763888888888887E-2</v>
      </c>
    </row>
    <row r="1197" spans="1:3">
      <c r="A1197">
        <v>128</v>
      </c>
      <c r="B1197">
        <v>516</v>
      </c>
      <c r="C1197" s="1">
        <v>2.4766319444444445E-2</v>
      </c>
    </row>
    <row r="1198" spans="1:3">
      <c r="A1198">
        <v>128</v>
      </c>
      <c r="B1198">
        <v>516</v>
      </c>
      <c r="C1198" s="1">
        <v>2.4770486111111111E-2</v>
      </c>
    </row>
    <row r="1199" spans="1:3">
      <c r="A1199">
        <v>128</v>
      </c>
      <c r="B1199">
        <v>516</v>
      </c>
      <c r="C1199" s="1">
        <v>2.4771527777777778E-2</v>
      </c>
    </row>
    <row r="1200" spans="1:3">
      <c r="A1200">
        <v>128</v>
      </c>
      <c r="B1200">
        <v>516</v>
      </c>
      <c r="C1200" s="1">
        <v>2.4775231481481478E-2</v>
      </c>
    </row>
    <row r="1201" spans="1:3">
      <c r="A1201">
        <v>128</v>
      </c>
      <c r="B1201">
        <v>516</v>
      </c>
      <c r="C1201" s="1">
        <v>2.4778125000000002E-2</v>
      </c>
    </row>
    <row r="1202" spans="1:3">
      <c r="A1202">
        <v>128</v>
      </c>
      <c r="B1202">
        <v>516</v>
      </c>
      <c r="C1202" s="1">
        <v>2.4777546296296301E-2</v>
      </c>
    </row>
    <row r="1203" spans="1:3">
      <c r="A1203">
        <v>128</v>
      </c>
      <c r="B1203">
        <v>516</v>
      </c>
      <c r="C1203" s="1">
        <v>2.4779166666666668E-2</v>
      </c>
    </row>
    <row r="1204" spans="1:3">
      <c r="A1204">
        <v>128</v>
      </c>
      <c r="B1204">
        <v>516</v>
      </c>
      <c r="C1204" s="1">
        <v>2.4788541666666667E-2</v>
      </c>
    </row>
    <row r="1205" spans="1:3">
      <c r="A1205">
        <v>128</v>
      </c>
      <c r="B1205">
        <v>516</v>
      </c>
      <c r="C1205" s="1">
        <v>2.4795138888888887E-2</v>
      </c>
    </row>
    <row r="1206" spans="1:3">
      <c r="A1206">
        <v>128</v>
      </c>
      <c r="B1206">
        <v>516</v>
      </c>
      <c r="C1206" s="1">
        <v>2.4803125000000006E-2</v>
      </c>
    </row>
    <row r="1207" spans="1:3">
      <c r="A1207">
        <v>128</v>
      </c>
      <c r="B1207">
        <v>516</v>
      </c>
      <c r="C1207" s="1">
        <v>2.4818171296296293E-2</v>
      </c>
    </row>
    <row r="1208" spans="1:3">
      <c r="A1208">
        <v>128</v>
      </c>
      <c r="B1208">
        <v>516</v>
      </c>
      <c r="C1208" s="1">
        <v>2.4820254629629626E-2</v>
      </c>
    </row>
    <row r="1209" spans="1:3">
      <c r="A1209">
        <v>128</v>
      </c>
      <c r="B1209">
        <v>516</v>
      </c>
      <c r="C1209" s="1">
        <v>2.4820601851851851E-2</v>
      </c>
    </row>
    <row r="1210" spans="1:3">
      <c r="A1210">
        <v>128</v>
      </c>
      <c r="B1210">
        <v>516</v>
      </c>
      <c r="C1210" s="1">
        <v>2.4820717592592592E-2</v>
      </c>
    </row>
    <row r="1211" spans="1:3">
      <c r="A1211">
        <v>128</v>
      </c>
      <c r="B1211">
        <v>516</v>
      </c>
      <c r="C1211" s="1">
        <v>2.4825231481481483E-2</v>
      </c>
    </row>
    <row r="1212" spans="1:3">
      <c r="A1212">
        <v>128</v>
      </c>
      <c r="B1212">
        <v>516</v>
      </c>
      <c r="C1212" s="1">
        <v>2.4825462962962962E-2</v>
      </c>
    </row>
    <row r="1213" spans="1:3">
      <c r="A1213">
        <v>128</v>
      </c>
      <c r="B1213">
        <v>516</v>
      </c>
      <c r="C1213" s="1">
        <v>2.4828819444444445E-2</v>
      </c>
    </row>
    <row r="1214" spans="1:3">
      <c r="A1214">
        <v>128</v>
      </c>
      <c r="B1214">
        <v>516</v>
      </c>
      <c r="C1214" s="1">
        <v>2.4832523148148152E-2</v>
      </c>
    </row>
    <row r="1215" spans="1:3">
      <c r="A1215">
        <v>128</v>
      </c>
      <c r="B1215">
        <v>516</v>
      </c>
      <c r="C1215" s="1">
        <v>2.4834259259259261E-2</v>
      </c>
    </row>
    <row r="1216" spans="1:3">
      <c r="A1216">
        <v>128</v>
      </c>
      <c r="B1216">
        <v>516</v>
      </c>
      <c r="C1216" s="1">
        <v>2.4837731481481481E-2</v>
      </c>
    </row>
    <row r="1217" spans="1:3">
      <c r="A1217">
        <v>128</v>
      </c>
      <c r="B1217">
        <v>516</v>
      </c>
      <c r="C1217" s="1">
        <v>2.4840856481481485E-2</v>
      </c>
    </row>
    <row r="1218" spans="1:3">
      <c r="A1218">
        <v>128</v>
      </c>
      <c r="B1218">
        <v>516</v>
      </c>
      <c r="C1218" s="1">
        <v>2.4846875000000001E-2</v>
      </c>
    </row>
    <row r="1219" spans="1:3">
      <c r="A1219">
        <v>128</v>
      </c>
      <c r="B1219">
        <v>516</v>
      </c>
      <c r="C1219" s="1">
        <v>2.4850925925925926E-2</v>
      </c>
    </row>
    <row r="1220" spans="1:3">
      <c r="A1220">
        <v>128</v>
      </c>
      <c r="B1220">
        <v>516</v>
      </c>
      <c r="C1220" s="1">
        <v>2.4855555555555558E-2</v>
      </c>
    </row>
    <row r="1221" spans="1:3">
      <c r="A1221">
        <v>128</v>
      </c>
      <c r="B1221">
        <v>516</v>
      </c>
      <c r="C1221" s="1">
        <v>2.4857638888888891E-2</v>
      </c>
    </row>
    <row r="1222" spans="1:3">
      <c r="A1222">
        <v>128</v>
      </c>
      <c r="B1222">
        <v>516</v>
      </c>
      <c r="C1222" s="1">
        <v>2.4856828703703704E-2</v>
      </c>
    </row>
    <row r="1223" spans="1:3">
      <c r="A1223">
        <v>128</v>
      </c>
      <c r="B1223">
        <v>516</v>
      </c>
      <c r="C1223" s="1">
        <v>2.4856944444444442E-2</v>
      </c>
    </row>
    <row r="1224" spans="1:3">
      <c r="A1224">
        <v>128</v>
      </c>
      <c r="B1224">
        <v>516</v>
      </c>
      <c r="C1224" s="1">
        <v>2.4860763888888891E-2</v>
      </c>
    </row>
    <row r="1225" spans="1:3">
      <c r="A1225">
        <v>128</v>
      </c>
      <c r="B1225">
        <v>516</v>
      </c>
      <c r="C1225" s="1">
        <v>2.4864583333333332E-2</v>
      </c>
    </row>
    <row r="1226" spans="1:3">
      <c r="A1226">
        <v>128</v>
      </c>
      <c r="B1226">
        <v>516</v>
      </c>
      <c r="C1226" s="1">
        <v>2.4880092592592593E-2</v>
      </c>
    </row>
    <row r="1227" spans="1:3">
      <c r="A1227">
        <v>256</v>
      </c>
      <c r="B1227">
        <v>1032</v>
      </c>
      <c r="C1227" s="1">
        <v>1.238298611111111E-2</v>
      </c>
    </row>
    <row r="1228" spans="1:3">
      <c r="A1228">
        <v>256</v>
      </c>
      <c r="B1228">
        <v>1032</v>
      </c>
      <c r="C1228" s="1">
        <v>1.5585879629629628E-2</v>
      </c>
    </row>
    <row r="1229" spans="1:3">
      <c r="A1229">
        <v>256</v>
      </c>
      <c r="B1229">
        <v>1032</v>
      </c>
      <c r="C1229" s="1">
        <v>1.5610300925925927E-2</v>
      </c>
    </row>
    <row r="1230" spans="1:3">
      <c r="A1230">
        <v>256</v>
      </c>
      <c r="B1230">
        <v>1032</v>
      </c>
      <c r="C1230" s="1">
        <v>1.5618055555555553E-2</v>
      </c>
    </row>
    <row r="1231" spans="1:3">
      <c r="A1231">
        <v>256</v>
      </c>
      <c r="B1231">
        <v>1032</v>
      </c>
      <c r="C1231" s="1">
        <v>2.6188773148148145E-2</v>
      </c>
    </row>
    <row r="1232" spans="1:3">
      <c r="A1232">
        <v>256</v>
      </c>
      <c r="B1232">
        <v>1032</v>
      </c>
      <c r="C1232" s="1">
        <v>2.6428240740740738E-2</v>
      </c>
    </row>
    <row r="1233" spans="1:3">
      <c r="A1233">
        <v>256</v>
      </c>
      <c r="B1233">
        <v>1032</v>
      </c>
      <c r="C1233" s="1">
        <v>2.6436226851851857E-2</v>
      </c>
    </row>
    <row r="1234" spans="1:3">
      <c r="A1234">
        <v>256</v>
      </c>
      <c r="B1234">
        <v>1032</v>
      </c>
      <c r="C1234" s="1">
        <v>3.3702662037037034E-2</v>
      </c>
    </row>
    <row r="1235" spans="1:3">
      <c r="A1235">
        <v>256</v>
      </c>
      <c r="B1235">
        <v>1032</v>
      </c>
      <c r="C1235" s="1">
        <v>3.3741319444444445E-2</v>
      </c>
    </row>
    <row r="1236" spans="1:3">
      <c r="A1236">
        <v>256</v>
      </c>
      <c r="B1236">
        <v>1032</v>
      </c>
      <c r="C1236" s="1">
        <v>3.374537037037037E-2</v>
      </c>
    </row>
    <row r="1237" spans="1:3">
      <c r="A1237">
        <v>256</v>
      </c>
      <c r="B1237">
        <v>1032</v>
      </c>
      <c r="C1237" s="1">
        <v>3.3957986111111109E-2</v>
      </c>
    </row>
    <row r="1238" spans="1:3">
      <c r="A1238">
        <v>256</v>
      </c>
      <c r="B1238">
        <v>1032</v>
      </c>
      <c r="C1238" s="1">
        <v>3.4002662037037036E-2</v>
      </c>
    </row>
    <row r="1239" spans="1:3">
      <c r="A1239">
        <v>256</v>
      </c>
      <c r="B1239">
        <v>1032</v>
      </c>
      <c r="C1239" s="1">
        <v>3.4055902777777779E-2</v>
      </c>
    </row>
    <row r="1240" spans="1:3">
      <c r="A1240">
        <v>256</v>
      </c>
      <c r="B1240">
        <v>1032</v>
      </c>
      <c r="C1240" s="1">
        <v>3.40875E-2</v>
      </c>
    </row>
    <row r="1241" spans="1:3">
      <c r="A1241">
        <v>256</v>
      </c>
      <c r="B1241">
        <v>1032</v>
      </c>
      <c r="C1241" s="1">
        <v>3.4089814814814816E-2</v>
      </c>
    </row>
    <row r="1242" spans="1:3">
      <c r="A1242">
        <v>256</v>
      </c>
      <c r="B1242">
        <v>1032</v>
      </c>
      <c r="C1242" s="1">
        <v>3.4088773148148149E-2</v>
      </c>
    </row>
    <row r="1243" spans="1:3">
      <c r="A1243">
        <v>256</v>
      </c>
      <c r="B1243">
        <v>1032</v>
      </c>
      <c r="C1243" s="1">
        <v>3.4099421296296298E-2</v>
      </c>
    </row>
    <row r="1244" spans="1:3">
      <c r="A1244">
        <v>256</v>
      </c>
      <c r="B1244">
        <v>1032</v>
      </c>
      <c r="C1244" s="1">
        <v>3.4097800925925924E-2</v>
      </c>
    </row>
    <row r="1245" spans="1:3">
      <c r="A1245">
        <v>256</v>
      </c>
      <c r="B1245">
        <v>1032</v>
      </c>
      <c r="C1245" s="1">
        <v>3.4133564814814811E-2</v>
      </c>
    </row>
    <row r="1246" spans="1:3">
      <c r="A1246">
        <v>256</v>
      </c>
      <c r="B1246">
        <v>1032</v>
      </c>
      <c r="C1246" s="1">
        <v>3.4131828703703702E-2</v>
      </c>
    </row>
    <row r="1247" spans="1:3">
      <c r="A1247">
        <v>256</v>
      </c>
      <c r="B1247">
        <v>1032</v>
      </c>
      <c r="C1247" s="1">
        <v>3.4167824074074073E-2</v>
      </c>
    </row>
    <row r="1248" spans="1:3">
      <c r="A1248">
        <v>256</v>
      </c>
      <c r="B1248">
        <v>1032</v>
      </c>
      <c r="C1248" s="1">
        <v>3.4168287037037039E-2</v>
      </c>
    </row>
    <row r="1249" spans="1:3">
      <c r="A1249">
        <v>256</v>
      </c>
      <c r="B1249">
        <v>1032</v>
      </c>
      <c r="C1249" s="1">
        <v>3.4162847222222223E-2</v>
      </c>
    </row>
    <row r="1250" spans="1:3">
      <c r="A1250">
        <v>256</v>
      </c>
      <c r="B1250">
        <v>1032</v>
      </c>
      <c r="C1250" s="1">
        <v>3.4176157407407405E-2</v>
      </c>
    </row>
    <row r="1251" spans="1:3">
      <c r="A1251">
        <v>256</v>
      </c>
      <c r="B1251">
        <v>1032</v>
      </c>
      <c r="C1251" s="1">
        <v>3.418101851851852E-2</v>
      </c>
    </row>
    <row r="1252" spans="1:3">
      <c r="A1252">
        <v>256</v>
      </c>
      <c r="B1252">
        <v>1032</v>
      </c>
      <c r="C1252" s="1">
        <v>3.4189351851851853E-2</v>
      </c>
    </row>
    <row r="1253" spans="1:3">
      <c r="A1253">
        <v>256</v>
      </c>
      <c r="B1253">
        <v>1032</v>
      </c>
      <c r="C1253" s="1">
        <v>3.4197685185185185E-2</v>
      </c>
    </row>
    <row r="1254" spans="1:3">
      <c r="A1254">
        <v>256</v>
      </c>
      <c r="B1254">
        <v>1032</v>
      </c>
      <c r="C1254" s="1">
        <v>3.420173611111111E-2</v>
      </c>
    </row>
    <row r="1255" spans="1:3">
      <c r="A1255">
        <v>256</v>
      </c>
      <c r="B1255">
        <v>1032</v>
      </c>
      <c r="C1255" s="1">
        <v>3.4203703703703701E-2</v>
      </c>
    </row>
    <row r="1256" spans="1:3">
      <c r="A1256">
        <v>256</v>
      </c>
      <c r="B1256">
        <v>1032</v>
      </c>
      <c r="C1256" s="1">
        <v>3.4198148148148151E-2</v>
      </c>
    </row>
    <row r="1257" spans="1:3">
      <c r="A1257">
        <v>256</v>
      </c>
      <c r="B1257">
        <v>1032</v>
      </c>
      <c r="C1257" s="1">
        <v>3.4201967592592593E-2</v>
      </c>
    </row>
    <row r="1258" spans="1:3">
      <c r="A1258">
        <v>256</v>
      </c>
      <c r="B1258">
        <v>1032</v>
      </c>
      <c r="C1258" s="1">
        <v>3.4205555555555552E-2</v>
      </c>
    </row>
    <row r="1259" spans="1:3">
      <c r="A1259">
        <v>256</v>
      </c>
      <c r="B1259">
        <v>1032</v>
      </c>
      <c r="C1259" s="1">
        <v>3.4210069444444442E-2</v>
      </c>
    </row>
    <row r="1260" spans="1:3">
      <c r="A1260">
        <v>256</v>
      </c>
      <c r="B1260">
        <v>1032</v>
      </c>
      <c r="C1260" s="1">
        <v>3.4209837962962959E-2</v>
      </c>
    </row>
    <row r="1261" spans="1:3">
      <c r="A1261">
        <v>256</v>
      </c>
      <c r="B1261">
        <v>1032</v>
      </c>
      <c r="C1261" s="1">
        <v>3.4210300925925925E-2</v>
      </c>
    </row>
    <row r="1262" spans="1:3">
      <c r="A1262">
        <v>256</v>
      </c>
      <c r="B1262">
        <v>1032</v>
      </c>
      <c r="C1262" s="1">
        <v>3.4204513888888892E-2</v>
      </c>
    </row>
    <row r="1263" spans="1:3">
      <c r="A1263">
        <v>256</v>
      </c>
      <c r="B1263">
        <v>1032</v>
      </c>
      <c r="C1263" s="1">
        <v>3.4211342592592592E-2</v>
      </c>
    </row>
    <row r="1264" spans="1:3">
      <c r="A1264">
        <v>256</v>
      </c>
      <c r="B1264">
        <v>1032</v>
      </c>
      <c r="C1264" s="1">
        <v>3.4205902777777776E-2</v>
      </c>
    </row>
    <row r="1265" spans="1:3">
      <c r="A1265">
        <v>256</v>
      </c>
      <c r="B1265">
        <v>1032</v>
      </c>
      <c r="C1265" s="1">
        <v>3.4206018518518518E-2</v>
      </c>
    </row>
    <row r="1266" spans="1:3">
      <c r="A1266">
        <v>256</v>
      </c>
      <c r="B1266">
        <v>1032</v>
      </c>
      <c r="C1266" s="1">
        <v>3.4212962962962966E-2</v>
      </c>
    </row>
    <row r="1267" spans="1:3">
      <c r="A1267">
        <v>256</v>
      </c>
      <c r="B1267">
        <v>1032</v>
      </c>
      <c r="C1267" s="1">
        <v>3.4207291666666667E-2</v>
      </c>
    </row>
    <row r="1268" spans="1:3">
      <c r="A1268">
        <v>256</v>
      </c>
      <c r="B1268">
        <v>1032</v>
      </c>
      <c r="C1268" s="1">
        <v>3.4207407407407409E-2</v>
      </c>
    </row>
    <row r="1269" spans="1:3">
      <c r="A1269">
        <v>256</v>
      </c>
      <c r="B1269">
        <v>1032</v>
      </c>
      <c r="C1269" s="1">
        <v>3.420752314814815E-2</v>
      </c>
    </row>
    <row r="1270" spans="1:3">
      <c r="A1270">
        <v>256</v>
      </c>
      <c r="B1270">
        <v>1032</v>
      </c>
      <c r="C1270" s="1">
        <v>3.4211342592592592E-2</v>
      </c>
    </row>
    <row r="1271" spans="1:3">
      <c r="A1271">
        <v>256</v>
      </c>
      <c r="B1271">
        <v>1032</v>
      </c>
      <c r="C1271" s="1">
        <v>3.4211458333333333E-2</v>
      </c>
    </row>
    <row r="1272" spans="1:3">
      <c r="A1272">
        <v>256</v>
      </c>
      <c r="B1272">
        <v>1032</v>
      </c>
      <c r="C1272" s="1">
        <v>3.4210995370370367E-2</v>
      </c>
    </row>
    <row r="1273" spans="1:3">
      <c r="A1273">
        <v>256</v>
      </c>
      <c r="B1273">
        <v>1032</v>
      </c>
      <c r="C1273" s="1">
        <v>3.4209027777777783E-2</v>
      </c>
    </row>
    <row r="1274" spans="1:3">
      <c r="A1274">
        <v>256</v>
      </c>
      <c r="B1274">
        <v>1032</v>
      </c>
      <c r="C1274" s="1">
        <v>3.4215509259259258E-2</v>
      </c>
    </row>
    <row r="1275" spans="1:3">
      <c r="A1275">
        <v>256</v>
      </c>
      <c r="B1275">
        <v>1032</v>
      </c>
      <c r="C1275" s="1">
        <v>3.4215509259259258E-2</v>
      </c>
    </row>
    <row r="1276" spans="1:3">
      <c r="A1276">
        <v>256</v>
      </c>
      <c r="B1276">
        <v>1032</v>
      </c>
      <c r="C1276" s="1">
        <v>3.4209722222222225E-2</v>
      </c>
    </row>
    <row r="1277" spans="1:3">
      <c r="A1277">
        <v>256</v>
      </c>
      <c r="B1277">
        <v>1032</v>
      </c>
      <c r="C1277" s="1">
        <v>3.4215972222222224E-2</v>
      </c>
    </row>
    <row r="1278" spans="1:3">
      <c r="A1278">
        <v>256</v>
      </c>
      <c r="B1278">
        <v>1032</v>
      </c>
      <c r="C1278" s="1">
        <v>3.4216087962962959E-2</v>
      </c>
    </row>
    <row r="1279" spans="1:3">
      <c r="A1279">
        <v>256</v>
      </c>
      <c r="B1279">
        <v>1032</v>
      </c>
      <c r="C1279" s="1">
        <v>3.4215740740740734E-2</v>
      </c>
    </row>
    <row r="1280" spans="1:3">
      <c r="A1280">
        <v>256</v>
      </c>
      <c r="B1280">
        <v>1032</v>
      </c>
      <c r="C1280" s="1">
        <v>3.4215856481481483E-2</v>
      </c>
    </row>
    <row r="1281" spans="1:3">
      <c r="A1281">
        <v>256</v>
      </c>
      <c r="B1281">
        <v>1032</v>
      </c>
      <c r="C1281" s="1">
        <v>3.421331018518519E-2</v>
      </c>
    </row>
    <row r="1282" spans="1:3">
      <c r="A1282">
        <v>256</v>
      </c>
      <c r="B1282">
        <v>1032</v>
      </c>
      <c r="C1282" s="1">
        <v>3.421331018518519E-2</v>
      </c>
    </row>
    <row r="1283" spans="1:3">
      <c r="A1283">
        <v>256</v>
      </c>
      <c r="B1283">
        <v>1032</v>
      </c>
      <c r="C1283" s="1">
        <v>3.4212731481481483E-2</v>
      </c>
    </row>
    <row r="1284" spans="1:3">
      <c r="A1284">
        <v>256</v>
      </c>
      <c r="B1284">
        <v>1032</v>
      </c>
      <c r="C1284" s="1">
        <v>3.4213425925925925E-2</v>
      </c>
    </row>
    <row r="1285" spans="1:3">
      <c r="A1285">
        <v>256</v>
      </c>
      <c r="B1285">
        <v>1032</v>
      </c>
      <c r="C1285" s="1">
        <v>3.4213657407407401E-2</v>
      </c>
    </row>
    <row r="1286" spans="1:3">
      <c r="A1286">
        <v>256</v>
      </c>
      <c r="B1286">
        <v>1032</v>
      </c>
      <c r="C1286" s="1">
        <v>3.4213773148148149E-2</v>
      </c>
    </row>
    <row r="1287" spans="1:3">
      <c r="A1287">
        <v>256</v>
      </c>
      <c r="B1287">
        <v>1032</v>
      </c>
      <c r="C1287" s="1">
        <v>3.4210532407407408E-2</v>
      </c>
    </row>
    <row r="1288" spans="1:3">
      <c r="A1288">
        <v>256</v>
      </c>
      <c r="B1288">
        <v>1032</v>
      </c>
      <c r="C1288" s="1">
        <v>3.4210532407407408E-2</v>
      </c>
    </row>
    <row r="1289" spans="1:3">
      <c r="A1289">
        <v>256</v>
      </c>
      <c r="B1289">
        <v>1032</v>
      </c>
      <c r="C1289" s="1">
        <v>3.4210763888888891E-2</v>
      </c>
    </row>
    <row r="1290" spans="1:3">
      <c r="A1290">
        <v>256</v>
      </c>
      <c r="B1290">
        <v>1032</v>
      </c>
      <c r="C1290" s="1">
        <v>3.4210763888888891E-2</v>
      </c>
    </row>
    <row r="1291" spans="1:3">
      <c r="A1291">
        <v>256</v>
      </c>
      <c r="B1291">
        <v>1032</v>
      </c>
      <c r="C1291" s="1">
        <v>3.4210879629629633E-2</v>
      </c>
    </row>
    <row r="1292" spans="1:3">
      <c r="A1292">
        <v>256</v>
      </c>
      <c r="B1292">
        <v>1032</v>
      </c>
      <c r="C1292" s="1">
        <v>3.4210879629629633E-2</v>
      </c>
    </row>
    <row r="1293" spans="1:3">
      <c r="A1293">
        <v>256</v>
      </c>
      <c r="B1293">
        <v>1032</v>
      </c>
      <c r="C1293" s="1">
        <v>3.4216898148148149E-2</v>
      </c>
    </row>
    <row r="1294" spans="1:3">
      <c r="A1294">
        <v>256</v>
      </c>
      <c r="B1294">
        <v>1032</v>
      </c>
      <c r="C1294" s="1">
        <v>3.4216898148148149E-2</v>
      </c>
    </row>
    <row r="1295" spans="1:3">
      <c r="A1295">
        <v>256</v>
      </c>
      <c r="B1295">
        <v>1032</v>
      </c>
      <c r="C1295" s="1">
        <v>3.4211805555555558E-2</v>
      </c>
    </row>
    <row r="1296" spans="1:3">
      <c r="A1296">
        <v>256</v>
      </c>
      <c r="B1296">
        <v>1032</v>
      </c>
      <c r="C1296" s="1">
        <v>3.4215856481481483E-2</v>
      </c>
    </row>
    <row r="1297" spans="1:3">
      <c r="A1297">
        <v>256</v>
      </c>
      <c r="B1297">
        <v>1032</v>
      </c>
      <c r="C1297" s="1">
        <v>3.4215856481481483E-2</v>
      </c>
    </row>
    <row r="1298" spans="1:3">
      <c r="A1298">
        <v>256</v>
      </c>
      <c r="B1298">
        <v>1032</v>
      </c>
      <c r="C1298" s="1">
        <v>3.4212847222222224E-2</v>
      </c>
    </row>
    <row r="1299" spans="1:3">
      <c r="A1299">
        <v>256</v>
      </c>
      <c r="B1299">
        <v>1032</v>
      </c>
      <c r="C1299" s="1">
        <v>3.4212847222222224E-2</v>
      </c>
    </row>
    <row r="1300" spans="1:3">
      <c r="A1300">
        <v>256</v>
      </c>
      <c r="B1300">
        <v>1032</v>
      </c>
      <c r="C1300" s="1">
        <v>3.42130787037037E-2</v>
      </c>
    </row>
    <row r="1301" spans="1:3">
      <c r="A1301">
        <v>256</v>
      </c>
      <c r="B1301">
        <v>1032</v>
      </c>
      <c r="C1301" s="1">
        <v>3.42130787037037E-2</v>
      </c>
    </row>
    <row r="1302" spans="1:3">
      <c r="A1302">
        <v>256</v>
      </c>
      <c r="B1302">
        <v>1032</v>
      </c>
      <c r="C1302" s="1">
        <v>3.42130787037037E-2</v>
      </c>
    </row>
    <row r="1303" spans="1:3">
      <c r="A1303">
        <v>256</v>
      </c>
      <c r="B1303">
        <v>1032</v>
      </c>
      <c r="C1303" s="1">
        <v>3.4219328703703707E-2</v>
      </c>
    </row>
    <row r="1304" spans="1:3">
      <c r="A1304">
        <v>256</v>
      </c>
      <c r="B1304">
        <v>1032</v>
      </c>
      <c r="C1304" s="1">
        <v>3.4219444444444448E-2</v>
      </c>
    </row>
    <row r="1305" spans="1:3">
      <c r="A1305">
        <v>256</v>
      </c>
      <c r="B1305">
        <v>1032</v>
      </c>
      <c r="C1305" s="1">
        <v>3.4219444444444448E-2</v>
      </c>
    </row>
    <row r="1306" spans="1:3">
      <c r="A1306">
        <v>256</v>
      </c>
      <c r="B1306">
        <v>1032</v>
      </c>
      <c r="C1306" s="1">
        <v>3.42162037037037E-2</v>
      </c>
    </row>
    <row r="1307" spans="1:3">
      <c r="A1307">
        <v>256</v>
      </c>
      <c r="B1307">
        <v>1032</v>
      </c>
      <c r="C1307" s="1">
        <v>3.42162037037037E-2</v>
      </c>
    </row>
    <row r="1308" spans="1:3">
      <c r="A1308">
        <v>256</v>
      </c>
      <c r="B1308">
        <v>1032</v>
      </c>
      <c r="C1308" s="1">
        <v>3.42162037037037E-2</v>
      </c>
    </row>
    <row r="1309" spans="1:3">
      <c r="A1309">
        <v>256</v>
      </c>
      <c r="B1309">
        <v>1032</v>
      </c>
      <c r="C1309" s="1">
        <v>3.4222685185185182E-2</v>
      </c>
    </row>
    <row r="1310" spans="1:3">
      <c r="A1310">
        <v>256</v>
      </c>
      <c r="B1310">
        <v>1032</v>
      </c>
      <c r="C1310" s="1">
        <v>3.4222800925925924E-2</v>
      </c>
    </row>
    <row r="1311" spans="1:3">
      <c r="A1311">
        <v>256</v>
      </c>
      <c r="B1311">
        <v>1032</v>
      </c>
      <c r="C1311" s="1">
        <v>3.4222800925925924E-2</v>
      </c>
    </row>
    <row r="1312" spans="1:3">
      <c r="A1312">
        <v>256</v>
      </c>
      <c r="B1312">
        <v>1032</v>
      </c>
      <c r="C1312" s="1">
        <v>3.4216435185185183E-2</v>
      </c>
    </row>
    <row r="1313" spans="1:3">
      <c r="A1313">
        <v>256</v>
      </c>
      <c r="B1313">
        <v>1032</v>
      </c>
      <c r="C1313" s="1">
        <v>3.4216435185185183E-2</v>
      </c>
    </row>
    <row r="1314" spans="1:3">
      <c r="A1314">
        <v>256</v>
      </c>
      <c r="B1314">
        <v>1032</v>
      </c>
      <c r="C1314" s="1">
        <v>3.4216435185185183E-2</v>
      </c>
    </row>
    <row r="1315" spans="1:3">
      <c r="A1315">
        <v>256</v>
      </c>
      <c r="B1315">
        <v>1032</v>
      </c>
      <c r="C1315" s="1">
        <v>9.2142361111111105E-3</v>
      </c>
    </row>
    <row r="1316" spans="1:3">
      <c r="A1316">
        <v>256</v>
      </c>
      <c r="B1316">
        <v>1032</v>
      </c>
      <c r="C1316" s="1">
        <v>1.3927199074074074E-2</v>
      </c>
    </row>
    <row r="1317" spans="1:3">
      <c r="A1317">
        <v>256</v>
      </c>
      <c r="B1317">
        <v>1032</v>
      </c>
      <c r="C1317" s="1">
        <v>1.3953356481481482E-2</v>
      </c>
    </row>
    <row r="1318" spans="1:3">
      <c r="A1318">
        <v>256</v>
      </c>
      <c r="B1318">
        <v>1032</v>
      </c>
      <c r="C1318" s="1">
        <v>1.3961458333333334E-2</v>
      </c>
    </row>
    <row r="1319" spans="1:3">
      <c r="A1319">
        <v>256</v>
      </c>
      <c r="B1319">
        <v>1032</v>
      </c>
      <c r="C1319" s="1">
        <v>2.7090972222222221E-2</v>
      </c>
    </row>
    <row r="1320" spans="1:3">
      <c r="A1320">
        <v>256</v>
      </c>
      <c r="B1320">
        <v>1032</v>
      </c>
      <c r="C1320" s="1">
        <v>2.7108101851851849E-2</v>
      </c>
    </row>
    <row r="1321" spans="1:3">
      <c r="A1321">
        <v>256</v>
      </c>
      <c r="B1321">
        <v>1032</v>
      </c>
      <c r="C1321" s="1">
        <v>2.7173726851851852E-2</v>
      </c>
    </row>
    <row r="1322" spans="1:3">
      <c r="A1322">
        <v>256</v>
      </c>
      <c r="B1322">
        <v>1032</v>
      </c>
      <c r="C1322" s="1">
        <v>2.791041666666667E-2</v>
      </c>
    </row>
    <row r="1323" spans="1:3">
      <c r="A1323">
        <v>256</v>
      </c>
      <c r="B1323">
        <v>1032</v>
      </c>
      <c r="C1323" s="1">
        <v>2.8060648148148151E-2</v>
      </c>
    </row>
    <row r="1324" spans="1:3">
      <c r="A1324">
        <v>256</v>
      </c>
      <c r="B1324">
        <v>1032</v>
      </c>
      <c r="C1324" s="1">
        <v>2.8075347222222224E-2</v>
      </c>
    </row>
    <row r="1325" spans="1:3">
      <c r="A1325">
        <v>256</v>
      </c>
      <c r="B1325">
        <v>1032</v>
      </c>
      <c r="C1325" s="1">
        <v>2.8986458333333329E-2</v>
      </c>
    </row>
    <row r="1326" spans="1:3">
      <c r="A1326">
        <v>256</v>
      </c>
      <c r="B1326">
        <v>1032</v>
      </c>
      <c r="C1326" s="1">
        <v>2.9107407407407412E-2</v>
      </c>
    </row>
    <row r="1327" spans="1:3">
      <c r="A1327">
        <v>256</v>
      </c>
      <c r="B1327">
        <v>1032</v>
      </c>
      <c r="C1327" s="1">
        <v>2.9109027777777779E-2</v>
      </c>
    </row>
    <row r="1328" spans="1:3">
      <c r="A1328">
        <v>256</v>
      </c>
      <c r="B1328">
        <v>1032</v>
      </c>
      <c r="C1328" s="1">
        <v>2.9797106481481483E-2</v>
      </c>
    </row>
    <row r="1329" spans="1:3">
      <c r="A1329">
        <v>256</v>
      </c>
      <c r="B1329">
        <v>1032</v>
      </c>
      <c r="C1329" s="1">
        <v>2.9803125E-2</v>
      </c>
    </row>
    <row r="1330" spans="1:3">
      <c r="A1330">
        <v>256</v>
      </c>
      <c r="B1330">
        <v>1032</v>
      </c>
      <c r="C1330" s="1">
        <v>2.9810185185185186E-2</v>
      </c>
    </row>
    <row r="1331" spans="1:3">
      <c r="A1331">
        <v>256</v>
      </c>
      <c r="B1331">
        <v>1032</v>
      </c>
      <c r="C1331" s="1">
        <v>3.0136574074074076E-2</v>
      </c>
    </row>
    <row r="1332" spans="1:3">
      <c r="A1332">
        <v>256</v>
      </c>
      <c r="B1332">
        <v>1032</v>
      </c>
      <c r="C1332" s="1">
        <v>3.0228472222222223E-2</v>
      </c>
    </row>
    <row r="1333" spans="1:3">
      <c r="A1333">
        <v>256</v>
      </c>
      <c r="B1333">
        <v>1032</v>
      </c>
      <c r="C1333" s="1">
        <v>3.0624421296296295E-2</v>
      </c>
    </row>
    <row r="1334" spans="1:3">
      <c r="A1334">
        <v>256</v>
      </c>
      <c r="B1334">
        <v>1032</v>
      </c>
      <c r="C1334" s="1">
        <v>3.0634027777777777E-2</v>
      </c>
    </row>
    <row r="1335" spans="1:3">
      <c r="A1335">
        <v>256</v>
      </c>
      <c r="B1335">
        <v>1032</v>
      </c>
      <c r="C1335" s="1">
        <v>3.0653125000000003E-2</v>
      </c>
    </row>
    <row r="1336" spans="1:3">
      <c r="A1336">
        <v>256</v>
      </c>
      <c r="B1336">
        <v>1032</v>
      </c>
      <c r="C1336" s="1">
        <v>3.0673842592592593E-2</v>
      </c>
    </row>
    <row r="1337" spans="1:3">
      <c r="A1337">
        <v>256</v>
      </c>
      <c r="B1337">
        <v>1032</v>
      </c>
      <c r="C1337" s="1">
        <v>3.0686574074074074E-2</v>
      </c>
    </row>
    <row r="1338" spans="1:3">
      <c r="A1338">
        <v>256</v>
      </c>
      <c r="B1338">
        <v>1032</v>
      </c>
      <c r="C1338" s="1">
        <v>3.069513888888889E-2</v>
      </c>
    </row>
    <row r="1339" spans="1:3">
      <c r="A1339">
        <v>256</v>
      </c>
      <c r="B1339">
        <v>1032</v>
      </c>
      <c r="C1339" s="1">
        <v>3.070590277777778E-2</v>
      </c>
    </row>
    <row r="1340" spans="1:3">
      <c r="A1340">
        <v>256</v>
      </c>
      <c r="B1340">
        <v>1032</v>
      </c>
      <c r="C1340" s="1">
        <v>3.0711689814814817E-2</v>
      </c>
    </row>
    <row r="1341" spans="1:3">
      <c r="A1341">
        <v>256</v>
      </c>
      <c r="B1341">
        <v>1032</v>
      </c>
      <c r="C1341" s="1">
        <v>3.0714699074074075E-2</v>
      </c>
    </row>
    <row r="1342" spans="1:3">
      <c r="A1342">
        <v>256</v>
      </c>
      <c r="B1342">
        <v>1032</v>
      </c>
      <c r="C1342" s="1">
        <v>3.0711574074074072E-2</v>
      </c>
    </row>
    <row r="1343" spans="1:3">
      <c r="A1343">
        <v>256</v>
      </c>
      <c r="B1343">
        <v>1032</v>
      </c>
      <c r="C1343" s="1">
        <v>3.0716782407407408E-2</v>
      </c>
    </row>
    <row r="1344" spans="1:3">
      <c r="A1344">
        <v>256</v>
      </c>
      <c r="B1344">
        <v>1032</v>
      </c>
      <c r="C1344" s="1">
        <v>3.0716203703703704E-2</v>
      </c>
    </row>
    <row r="1345" spans="1:3">
      <c r="A1345">
        <v>256</v>
      </c>
      <c r="B1345">
        <v>1032</v>
      </c>
      <c r="C1345" s="1">
        <v>3.0719097222222224E-2</v>
      </c>
    </row>
    <row r="1346" spans="1:3">
      <c r="A1346">
        <v>256</v>
      </c>
      <c r="B1346">
        <v>1032</v>
      </c>
      <c r="C1346" s="1">
        <v>3.0721759259259258E-2</v>
      </c>
    </row>
    <row r="1347" spans="1:3">
      <c r="A1347">
        <v>256</v>
      </c>
      <c r="B1347">
        <v>1032</v>
      </c>
      <c r="C1347" s="1">
        <v>3.0720601851851853E-2</v>
      </c>
    </row>
    <row r="1348" spans="1:3">
      <c r="A1348">
        <v>256</v>
      </c>
      <c r="B1348">
        <v>1032</v>
      </c>
      <c r="C1348" s="1">
        <v>3.0720601851851853E-2</v>
      </c>
    </row>
    <row r="1349" spans="1:3">
      <c r="A1349">
        <v>256</v>
      </c>
      <c r="B1349">
        <v>1032</v>
      </c>
      <c r="C1349" s="1">
        <v>3.0722569444444445E-2</v>
      </c>
    </row>
    <row r="1350" spans="1:3">
      <c r="A1350">
        <v>256</v>
      </c>
      <c r="B1350">
        <v>1032</v>
      </c>
      <c r="C1350" s="1">
        <v>3.0724189814814812E-2</v>
      </c>
    </row>
    <row r="1351" spans="1:3">
      <c r="A1351">
        <v>256</v>
      </c>
      <c r="B1351">
        <v>1032</v>
      </c>
      <c r="C1351" s="1">
        <v>3.0727430555555556E-2</v>
      </c>
    </row>
    <row r="1352" spans="1:3">
      <c r="A1352">
        <v>256</v>
      </c>
      <c r="B1352">
        <v>1032</v>
      </c>
      <c r="C1352" s="1">
        <v>3.0729050925925927E-2</v>
      </c>
    </row>
    <row r="1353" spans="1:3">
      <c r="A1353">
        <v>256</v>
      </c>
      <c r="B1353">
        <v>1032</v>
      </c>
      <c r="C1353" s="1">
        <v>3.073113425925926E-2</v>
      </c>
    </row>
    <row r="1354" spans="1:3">
      <c r="A1354">
        <v>256</v>
      </c>
      <c r="B1354">
        <v>1032</v>
      </c>
      <c r="C1354" s="1">
        <v>3.0731597222222226E-2</v>
      </c>
    </row>
    <row r="1355" spans="1:3">
      <c r="A1355">
        <v>256</v>
      </c>
      <c r="B1355">
        <v>1032</v>
      </c>
      <c r="C1355" s="1">
        <v>3.0733101851851855E-2</v>
      </c>
    </row>
    <row r="1356" spans="1:3">
      <c r="A1356">
        <v>256</v>
      </c>
      <c r="B1356">
        <v>1032</v>
      </c>
      <c r="C1356" s="1">
        <v>3.0734374999999998E-2</v>
      </c>
    </row>
    <row r="1357" spans="1:3">
      <c r="A1357">
        <v>256</v>
      </c>
      <c r="B1357">
        <v>1032</v>
      </c>
      <c r="C1357" s="1">
        <v>3.0735995370370372E-2</v>
      </c>
    </row>
    <row r="1358" spans="1:3">
      <c r="A1358">
        <v>256</v>
      </c>
      <c r="B1358">
        <v>1032</v>
      </c>
      <c r="C1358" s="1">
        <v>3.0917245370370373E-2</v>
      </c>
    </row>
    <row r="1359" spans="1:3">
      <c r="A1359">
        <v>256</v>
      </c>
      <c r="B1359">
        <v>1032</v>
      </c>
      <c r="C1359" s="1">
        <v>3.0952430555555552E-2</v>
      </c>
    </row>
    <row r="1360" spans="1:3">
      <c r="A1360">
        <v>256</v>
      </c>
      <c r="B1360">
        <v>1032</v>
      </c>
      <c r="C1360" s="1">
        <v>3.0954745370370369E-2</v>
      </c>
    </row>
    <row r="1361" spans="1:3">
      <c r="A1361">
        <v>256</v>
      </c>
      <c r="B1361">
        <v>1032</v>
      </c>
      <c r="C1361" s="1">
        <v>3.095613425925926E-2</v>
      </c>
    </row>
    <row r="1362" spans="1:3">
      <c r="A1362">
        <v>256</v>
      </c>
      <c r="B1362">
        <v>1032</v>
      </c>
      <c r="C1362" s="1">
        <v>3.0959259259259259E-2</v>
      </c>
    </row>
    <row r="1363" spans="1:3">
      <c r="A1363">
        <v>256</v>
      </c>
      <c r="B1363">
        <v>1032</v>
      </c>
      <c r="C1363" s="1">
        <v>3.0975694444444441E-2</v>
      </c>
    </row>
    <row r="1364" spans="1:3">
      <c r="A1364">
        <v>256</v>
      </c>
      <c r="B1364">
        <v>1032</v>
      </c>
      <c r="C1364" s="1">
        <v>3.1618287037037035E-2</v>
      </c>
    </row>
    <row r="1365" spans="1:3">
      <c r="A1365">
        <v>256</v>
      </c>
      <c r="B1365">
        <v>1032</v>
      </c>
      <c r="C1365" s="1">
        <v>3.1626157407407408E-2</v>
      </c>
    </row>
    <row r="1366" spans="1:3">
      <c r="A1366">
        <v>256</v>
      </c>
      <c r="B1366">
        <v>1032</v>
      </c>
      <c r="C1366" s="1">
        <v>3.163518518518519E-2</v>
      </c>
    </row>
    <row r="1367" spans="1:3">
      <c r="A1367">
        <v>256</v>
      </c>
      <c r="B1367">
        <v>1032</v>
      </c>
      <c r="C1367" s="1">
        <v>3.1668402777777778E-2</v>
      </c>
    </row>
    <row r="1368" spans="1:3">
      <c r="A1368">
        <v>256</v>
      </c>
      <c r="B1368">
        <v>1032</v>
      </c>
      <c r="C1368" s="1">
        <v>3.1674305555555553E-2</v>
      </c>
    </row>
    <row r="1369" spans="1:3">
      <c r="A1369">
        <v>256</v>
      </c>
      <c r="B1369">
        <v>1032</v>
      </c>
      <c r="C1369" s="1">
        <v>3.1680208333333335E-2</v>
      </c>
    </row>
    <row r="1370" spans="1:3">
      <c r="A1370">
        <v>256</v>
      </c>
      <c r="B1370">
        <v>1032</v>
      </c>
      <c r="C1370" s="1">
        <v>3.1680787037037035E-2</v>
      </c>
    </row>
    <row r="1371" spans="1:3">
      <c r="A1371">
        <v>256</v>
      </c>
      <c r="B1371">
        <v>1032</v>
      </c>
      <c r="C1371" s="1">
        <v>3.167858796296296E-2</v>
      </c>
    </row>
    <row r="1372" spans="1:3">
      <c r="A1372">
        <v>256</v>
      </c>
      <c r="B1372">
        <v>1032</v>
      </c>
      <c r="C1372" s="1">
        <v>3.1675578703703702E-2</v>
      </c>
    </row>
    <row r="1373" spans="1:3">
      <c r="A1373">
        <v>256</v>
      </c>
      <c r="B1373">
        <v>1032</v>
      </c>
      <c r="C1373" s="1">
        <v>3.1681018518518518E-2</v>
      </c>
    </row>
    <row r="1374" spans="1:3">
      <c r="A1374">
        <v>256</v>
      </c>
      <c r="B1374">
        <v>1032</v>
      </c>
      <c r="C1374" s="1">
        <v>3.1675462962962968E-2</v>
      </c>
    </row>
    <row r="1375" spans="1:3">
      <c r="A1375">
        <v>256</v>
      </c>
      <c r="B1375">
        <v>1032</v>
      </c>
      <c r="C1375" s="1">
        <v>3.167615740740741E-2</v>
      </c>
    </row>
    <row r="1376" spans="1:3">
      <c r="A1376">
        <v>256</v>
      </c>
      <c r="B1376">
        <v>1032</v>
      </c>
      <c r="C1376" s="1">
        <v>3.167615740740741E-2</v>
      </c>
    </row>
    <row r="1377" spans="1:3">
      <c r="A1377">
        <v>256</v>
      </c>
      <c r="B1377">
        <v>1032</v>
      </c>
      <c r="C1377" s="1">
        <v>3.1676273148148144E-2</v>
      </c>
    </row>
    <row r="1378" spans="1:3">
      <c r="A1378">
        <v>256</v>
      </c>
      <c r="B1378">
        <v>1032</v>
      </c>
      <c r="C1378" s="1">
        <v>3.1682175925925919E-2</v>
      </c>
    </row>
    <row r="1379" spans="1:3">
      <c r="A1379">
        <v>256</v>
      </c>
      <c r="B1379">
        <v>1032</v>
      </c>
      <c r="C1379" s="1">
        <v>3.168298611111111E-2</v>
      </c>
    </row>
    <row r="1380" spans="1:3">
      <c r="A1380">
        <v>256</v>
      </c>
      <c r="B1380">
        <v>1032</v>
      </c>
      <c r="C1380" s="1">
        <v>3.168298611111111E-2</v>
      </c>
    </row>
    <row r="1381" spans="1:3">
      <c r="A1381">
        <v>256</v>
      </c>
      <c r="B1381">
        <v>1032</v>
      </c>
      <c r="C1381" s="1">
        <v>3.1683101851851851E-2</v>
      </c>
    </row>
    <row r="1382" spans="1:3">
      <c r="A1382">
        <v>256</v>
      </c>
      <c r="B1382">
        <v>1032</v>
      </c>
      <c r="C1382" s="1">
        <v>3.1683101851851851E-2</v>
      </c>
    </row>
    <row r="1383" spans="1:3">
      <c r="A1383">
        <v>256</v>
      </c>
      <c r="B1383">
        <v>1032</v>
      </c>
      <c r="C1383" s="1">
        <v>3.1674768518518519E-2</v>
      </c>
    </row>
    <row r="1384" spans="1:3">
      <c r="A1384">
        <v>256</v>
      </c>
      <c r="B1384">
        <v>1032</v>
      </c>
      <c r="C1384" s="1">
        <v>3.1674768518518519E-2</v>
      </c>
    </row>
    <row r="1385" spans="1:3">
      <c r="A1385">
        <v>256</v>
      </c>
      <c r="B1385">
        <v>1032</v>
      </c>
      <c r="C1385" s="1">
        <v>3.1683680555555552E-2</v>
      </c>
    </row>
    <row r="1386" spans="1:3">
      <c r="A1386">
        <v>256</v>
      </c>
      <c r="B1386">
        <v>1032</v>
      </c>
      <c r="C1386" s="1">
        <v>3.1683680555555552E-2</v>
      </c>
    </row>
    <row r="1387" spans="1:3">
      <c r="A1387">
        <v>256</v>
      </c>
      <c r="B1387">
        <v>1032</v>
      </c>
      <c r="C1387" s="1">
        <v>3.1678125000000001E-2</v>
      </c>
    </row>
    <row r="1388" spans="1:3">
      <c r="A1388">
        <v>256</v>
      </c>
      <c r="B1388">
        <v>1032</v>
      </c>
      <c r="C1388" s="1">
        <v>3.1678125000000001E-2</v>
      </c>
    </row>
    <row r="1389" spans="1:3">
      <c r="A1389">
        <v>256</v>
      </c>
      <c r="B1389">
        <v>1032</v>
      </c>
      <c r="C1389" s="1">
        <v>3.16837962962963E-2</v>
      </c>
    </row>
    <row r="1390" spans="1:3">
      <c r="A1390">
        <v>256</v>
      </c>
      <c r="B1390">
        <v>1032</v>
      </c>
      <c r="C1390" s="1">
        <v>3.1683680555555552E-2</v>
      </c>
    </row>
    <row r="1391" spans="1:3">
      <c r="A1391">
        <v>256</v>
      </c>
      <c r="B1391">
        <v>1032</v>
      </c>
      <c r="C1391" s="1">
        <v>3.1678009259259253E-2</v>
      </c>
    </row>
    <row r="1392" spans="1:3">
      <c r="A1392">
        <v>256</v>
      </c>
      <c r="B1392">
        <v>1032</v>
      </c>
      <c r="C1392" s="1">
        <v>3.1678009259259253E-2</v>
      </c>
    </row>
    <row r="1393" spans="1:3">
      <c r="A1393">
        <v>256</v>
      </c>
      <c r="B1393">
        <v>1032</v>
      </c>
      <c r="C1393" s="1">
        <v>3.16837962962963E-2</v>
      </c>
    </row>
    <row r="1394" spans="1:3">
      <c r="A1394">
        <v>256</v>
      </c>
      <c r="B1394">
        <v>1032</v>
      </c>
      <c r="C1394" s="1">
        <v>3.16837962962963E-2</v>
      </c>
    </row>
    <row r="1395" spans="1:3">
      <c r="A1395">
        <v>256</v>
      </c>
      <c r="B1395">
        <v>1032</v>
      </c>
      <c r="C1395" s="1">
        <v>3.1681944444444443E-2</v>
      </c>
    </row>
    <row r="1396" spans="1:3">
      <c r="A1396">
        <v>256</v>
      </c>
      <c r="B1396">
        <v>1032</v>
      </c>
      <c r="C1396" s="1">
        <v>3.1681944444444443E-2</v>
      </c>
    </row>
    <row r="1397" spans="1:3">
      <c r="A1397">
        <v>256</v>
      </c>
      <c r="B1397">
        <v>1032</v>
      </c>
      <c r="C1397" s="1">
        <v>3.1684490740740742E-2</v>
      </c>
    </row>
    <row r="1398" spans="1:3">
      <c r="A1398">
        <v>256</v>
      </c>
      <c r="B1398">
        <v>1032</v>
      </c>
      <c r="C1398" s="1">
        <v>3.1684490740740742E-2</v>
      </c>
    </row>
    <row r="1399" spans="1:3">
      <c r="A1399">
        <v>256</v>
      </c>
      <c r="B1399">
        <v>1032</v>
      </c>
      <c r="C1399" s="1">
        <v>3.1684837962962967E-2</v>
      </c>
    </row>
    <row r="1400" spans="1:3">
      <c r="A1400">
        <v>256</v>
      </c>
      <c r="B1400">
        <v>1032</v>
      </c>
      <c r="C1400" s="1">
        <v>3.1684722222222218E-2</v>
      </c>
    </row>
    <row r="1401" spans="1:3">
      <c r="A1401">
        <v>256</v>
      </c>
      <c r="B1401">
        <v>1032</v>
      </c>
      <c r="C1401" s="1">
        <v>3.1685532407407409E-2</v>
      </c>
    </row>
    <row r="1402" spans="1:3">
      <c r="A1402">
        <v>256</v>
      </c>
      <c r="B1402">
        <v>1032</v>
      </c>
      <c r="C1402" s="1">
        <v>3.1685532407407409E-2</v>
      </c>
    </row>
    <row r="1403" spans="1:3">
      <c r="A1403">
        <v>256</v>
      </c>
      <c r="B1403">
        <v>1032</v>
      </c>
      <c r="C1403" s="1">
        <v>3.4288657407407407E-2</v>
      </c>
    </row>
    <row r="1404" spans="1:3">
      <c r="A1404">
        <v>256</v>
      </c>
      <c r="B1404">
        <v>1032</v>
      </c>
      <c r="C1404" s="1">
        <v>3.4298726851851848E-2</v>
      </c>
    </row>
    <row r="1405" spans="1:3">
      <c r="A1405">
        <v>256</v>
      </c>
      <c r="B1405">
        <v>1032</v>
      </c>
      <c r="C1405" s="1">
        <v>3.4912384259259265E-2</v>
      </c>
    </row>
    <row r="1406" spans="1:3">
      <c r="A1406">
        <v>256</v>
      </c>
      <c r="B1406">
        <v>1032</v>
      </c>
      <c r="C1406" s="1">
        <v>3.4977314814814815E-2</v>
      </c>
    </row>
    <row r="1407" spans="1:3">
      <c r="A1407">
        <v>256</v>
      </c>
      <c r="B1407">
        <v>1032</v>
      </c>
      <c r="C1407" s="1">
        <v>3.4993171296296297E-2</v>
      </c>
    </row>
    <row r="1408" spans="1:3">
      <c r="A1408">
        <v>256</v>
      </c>
      <c r="B1408">
        <v>1032</v>
      </c>
      <c r="C1408" s="1">
        <v>3.5703819444444444E-2</v>
      </c>
    </row>
    <row r="1409" spans="1:3">
      <c r="A1409">
        <v>256</v>
      </c>
      <c r="B1409">
        <v>1032</v>
      </c>
      <c r="C1409" s="1">
        <v>3.7160995370370369E-2</v>
      </c>
    </row>
    <row r="1410" spans="1:3">
      <c r="A1410">
        <v>256</v>
      </c>
      <c r="B1410">
        <v>1032</v>
      </c>
      <c r="C1410" s="1">
        <v>3.7202777777777779E-2</v>
      </c>
    </row>
    <row r="1411" spans="1:3">
      <c r="A1411">
        <v>256</v>
      </c>
      <c r="B1411">
        <v>1032</v>
      </c>
      <c r="C1411" s="1">
        <v>3.7565624999999998E-2</v>
      </c>
    </row>
    <row r="1412" spans="1:3">
      <c r="A1412">
        <v>256</v>
      </c>
      <c r="B1412">
        <v>1032</v>
      </c>
      <c r="C1412" s="1">
        <v>3.8071064814814815E-2</v>
      </c>
    </row>
    <row r="1413" spans="1:3">
      <c r="A1413">
        <v>256</v>
      </c>
      <c r="B1413">
        <v>1032</v>
      </c>
      <c r="C1413" s="1">
        <v>3.8136574074074073E-2</v>
      </c>
    </row>
    <row r="1414" spans="1:3">
      <c r="A1414">
        <v>256</v>
      </c>
      <c r="B1414">
        <v>1032</v>
      </c>
      <c r="C1414" s="1">
        <v>3.8141666666666664E-2</v>
      </c>
    </row>
    <row r="1415" spans="1:3">
      <c r="A1415">
        <v>256</v>
      </c>
      <c r="B1415">
        <v>1032</v>
      </c>
      <c r="C1415" s="1">
        <v>3.8318750000000006E-2</v>
      </c>
    </row>
    <row r="1416" spans="1:3">
      <c r="A1416">
        <v>256</v>
      </c>
      <c r="B1416">
        <v>1032</v>
      </c>
      <c r="C1416" s="1">
        <v>3.8381944444444448E-2</v>
      </c>
    </row>
    <row r="1417" spans="1:3">
      <c r="A1417">
        <v>256</v>
      </c>
      <c r="B1417">
        <v>1032</v>
      </c>
      <c r="C1417" s="1">
        <v>3.8386689814814814E-2</v>
      </c>
    </row>
    <row r="1418" spans="1:3">
      <c r="A1418">
        <v>256</v>
      </c>
      <c r="B1418">
        <v>1032</v>
      </c>
      <c r="C1418" s="1">
        <v>3.9081134259259263E-2</v>
      </c>
    </row>
    <row r="1419" spans="1:3">
      <c r="A1419">
        <v>256</v>
      </c>
      <c r="B1419">
        <v>1032</v>
      </c>
      <c r="C1419" s="1">
        <v>3.9120138888888885E-2</v>
      </c>
    </row>
    <row r="1420" spans="1:3">
      <c r="A1420">
        <v>256</v>
      </c>
      <c r="B1420">
        <v>1032</v>
      </c>
      <c r="C1420" s="1">
        <v>3.9125231481481483E-2</v>
      </c>
    </row>
    <row r="1421" spans="1:3">
      <c r="A1421">
        <v>256</v>
      </c>
      <c r="B1421">
        <v>1032</v>
      </c>
      <c r="C1421" s="1">
        <v>3.9772106481481481E-2</v>
      </c>
    </row>
    <row r="1422" spans="1:3">
      <c r="A1422">
        <v>256</v>
      </c>
      <c r="B1422">
        <v>1032</v>
      </c>
      <c r="C1422" s="1">
        <v>3.9792592592592595E-2</v>
      </c>
    </row>
    <row r="1423" spans="1:3">
      <c r="A1423">
        <v>256</v>
      </c>
      <c r="B1423">
        <v>1032</v>
      </c>
      <c r="C1423" s="1">
        <v>3.9793865740740744E-2</v>
      </c>
    </row>
    <row r="1424" spans="1:3">
      <c r="A1424">
        <v>256</v>
      </c>
      <c r="B1424">
        <v>1032</v>
      </c>
      <c r="C1424" s="1">
        <v>3.9793865740740744E-2</v>
      </c>
    </row>
    <row r="1425" spans="1:3">
      <c r="A1425">
        <v>256</v>
      </c>
      <c r="B1425">
        <v>1032</v>
      </c>
      <c r="C1425" s="1">
        <v>3.9807638888888892E-2</v>
      </c>
    </row>
    <row r="1426" spans="1:3">
      <c r="A1426">
        <v>256</v>
      </c>
      <c r="B1426">
        <v>1032</v>
      </c>
      <c r="C1426" s="1">
        <v>3.9814004629629633E-2</v>
      </c>
    </row>
    <row r="1427" spans="1:3">
      <c r="A1427">
        <v>256</v>
      </c>
      <c r="B1427">
        <v>1032</v>
      </c>
      <c r="C1427" s="1">
        <v>3.9912847222222221E-2</v>
      </c>
    </row>
    <row r="1428" spans="1:3">
      <c r="A1428">
        <v>256</v>
      </c>
      <c r="B1428">
        <v>1032</v>
      </c>
      <c r="C1428" s="1">
        <v>3.9915277777777779E-2</v>
      </c>
    </row>
    <row r="1429" spans="1:3">
      <c r="A1429">
        <v>256</v>
      </c>
      <c r="B1429">
        <v>1032</v>
      </c>
      <c r="C1429" s="1">
        <v>3.9928703703703702E-2</v>
      </c>
    </row>
    <row r="1430" spans="1:3">
      <c r="A1430">
        <v>256</v>
      </c>
      <c r="B1430">
        <v>1032</v>
      </c>
      <c r="C1430" s="1">
        <v>3.9930787037037035E-2</v>
      </c>
    </row>
    <row r="1431" spans="1:3">
      <c r="A1431">
        <v>256</v>
      </c>
      <c r="B1431">
        <v>1032</v>
      </c>
      <c r="C1431" s="1">
        <v>3.9970370370370371E-2</v>
      </c>
    </row>
    <row r="1432" spans="1:3">
      <c r="A1432">
        <v>256</v>
      </c>
      <c r="B1432">
        <v>1032</v>
      </c>
      <c r="C1432" s="1">
        <v>3.9983796296296295E-2</v>
      </c>
    </row>
    <row r="1433" spans="1:3">
      <c r="A1433">
        <v>256</v>
      </c>
      <c r="B1433">
        <v>1032</v>
      </c>
      <c r="C1433" s="1">
        <v>4.0168634259259255E-2</v>
      </c>
    </row>
    <row r="1434" spans="1:3">
      <c r="A1434">
        <v>256</v>
      </c>
      <c r="B1434">
        <v>1032</v>
      </c>
      <c r="C1434" s="1">
        <v>4.0199537037037034E-2</v>
      </c>
    </row>
    <row r="1435" spans="1:3">
      <c r="A1435">
        <v>256</v>
      </c>
      <c r="B1435">
        <v>1032</v>
      </c>
      <c r="C1435" s="1">
        <v>4.0236458333333329E-2</v>
      </c>
    </row>
    <row r="1436" spans="1:3">
      <c r="A1436">
        <v>256</v>
      </c>
      <c r="B1436">
        <v>1032</v>
      </c>
      <c r="C1436" s="1">
        <v>4.0251388888888892E-2</v>
      </c>
    </row>
    <row r="1437" spans="1:3">
      <c r="A1437">
        <v>256</v>
      </c>
      <c r="B1437">
        <v>1032</v>
      </c>
      <c r="C1437" s="1">
        <v>4.0274074074074073E-2</v>
      </c>
    </row>
    <row r="1438" spans="1:3">
      <c r="A1438">
        <v>256</v>
      </c>
      <c r="B1438">
        <v>1032</v>
      </c>
      <c r="C1438" s="1">
        <v>4.0274421296296298E-2</v>
      </c>
    </row>
    <row r="1439" spans="1:3">
      <c r="A1439">
        <v>256</v>
      </c>
      <c r="B1439">
        <v>1032</v>
      </c>
      <c r="C1439" s="1">
        <v>4.0296296296296295E-2</v>
      </c>
    </row>
    <row r="1440" spans="1:3">
      <c r="A1440">
        <v>256</v>
      </c>
      <c r="B1440">
        <v>1032</v>
      </c>
      <c r="C1440" s="1">
        <v>4.0337962962962964E-2</v>
      </c>
    </row>
    <row r="1441" spans="1:3">
      <c r="A1441">
        <v>256</v>
      </c>
      <c r="B1441">
        <v>1032</v>
      </c>
      <c r="C1441" s="1">
        <v>4.0340393518518522E-2</v>
      </c>
    </row>
    <row r="1442" spans="1:3">
      <c r="A1442">
        <v>256</v>
      </c>
      <c r="B1442">
        <v>1032</v>
      </c>
      <c r="C1442" s="1">
        <v>4.0351736111111113E-2</v>
      </c>
    </row>
    <row r="1443" spans="1:3">
      <c r="A1443">
        <v>256</v>
      </c>
      <c r="B1443">
        <v>1032</v>
      </c>
      <c r="C1443" s="1">
        <v>4.0422685185185186E-2</v>
      </c>
    </row>
    <row r="1444" spans="1:3">
      <c r="A1444">
        <v>256</v>
      </c>
      <c r="B1444">
        <v>1032</v>
      </c>
      <c r="C1444" s="1">
        <v>4.094108796296296E-2</v>
      </c>
    </row>
    <row r="1445" spans="1:3">
      <c r="A1445">
        <v>256</v>
      </c>
      <c r="B1445">
        <v>1032</v>
      </c>
      <c r="C1445" s="1">
        <v>4.0948726851851851E-2</v>
      </c>
    </row>
    <row r="1446" spans="1:3">
      <c r="A1446">
        <v>256</v>
      </c>
      <c r="B1446">
        <v>1032</v>
      </c>
      <c r="C1446" s="1">
        <v>4.0973148148148147E-2</v>
      </c>
    </row>
    <row r="1447" spans="1:3">
      <c r="A1447">
        <v>256</v>
      </c>
      <c r="B1447">
        <v>1032</v>
      </c>
      <c r="C1447" s="1">
        <v>4.0979745370370364E-2</v>
      </c>
    </row>
    <row r="1448" spans="1:3">
      <c r="A1448">
        <v>256</v>
      </c>
      <c r="B1448">
        <v>1032</v>
      </c>
      <c r="C1448" s="1">
        <v>4.1200000000000001E-2</v>
      </c>
    </row>
    <row r="1449" spans="1:3">
      <c r="A1449">
        <v>256</v>
      </c>
      <c r="B1449">
        <v>1032</v>
      </c>
      <c r="C1449" s="1">
        <v>4.1212499999999999E-2</v>
      </c>
    </row>
    <row r="1450" spans="1:3">
      <c r="A1450">
        <v>256</v>
      </c>
      <c r="B1450">
        <v>1032</v>
      </c>
      <c r="C1450" s="1">
        <v>4.1252083333333335E-2</v>
      </c>
    </row>
    <row r="1451" spans="1:3">
      <c r="A1451">
        <v>256</v>
      </c>
      <c r="B1451">
        <v>1032</v>
      </c>
      <c r="C1451" s="1">
        <v>4.1257638888888885E-2</v>
      </c>
    </row>
    <row r="1452" spans="1:3">
      <c r="A1452">
        <v>256</v>
      </c>
      <c r="B1452">
        <v>1032</v>
      </c>
      <c r="C1452" s="1">
        <v>4.1254398148148151E-2</v>
      </c>
    </row>
    <row r="1453" spans="1:3">
      <c r="A1453">
        <v>256</v>
      </c>
      <c r="B1453">
        <v>1032</v>
      </c>
      <c r="C1453" s="1">
        <v>4.1259259259259259E-2</v>
      </c>
    </row>
    <row r="1454" spans="1:3">
      <c r="A1454">
        <v>256</v>
      </c>
      <c r="B1454">
        <v>1032</v>
      </c>
      <c r="C1454" s="1">
        <v>4.1256712962962967E-2</v>
      </c>
    </row>
    <row r="1455" spans="1:3">
      <c r="A1455">
        <v>256</v>
      </c>
      <c r="B1455">
        <v>1032</v>
      </c>
      <c r="C1455" s="1">
        <v>4.146493055555555E-2</v>
      </c>
    </row>
    <row r="1456" spans="1:3">
      <c r="A1456">
        <v>256</v>
      </c>
      <c r="B1456">
        <v>1032</v>
      </c>
      <c r="C1456" s="1">
        <v>4.1475578703703705E-2</v>
      </c>
    </row>
    <row r="1457" spans="1:3">
      <c r="A1457">
        <v>256</v>
      </c>
      <c r="B1457">
        <v>1032</v>
      </c>
      <c r="C1457" s="1">
        <v>4.1539814814814814E-2</v>
      </c>
    </row>
    <row r="1458" spans="1:3">
      <c r="A1458">
        <v>256</v>
      </c>
      <c r="B1458">
        <v>1032</v>
      </c>
      <c r="C1458" s="1">
        <v>8.8186342592592587E-3</v>
      </c>
    </row>
    <row r="1459" spans="1:3">
      <c r="A1459">
        <v>256</v>
      </c>
      <c r="B1459">
        <v>1032</v>
      </c>
      <c r="C1459" s="1">
        <v>1.4256944444444445E-2</v>
      </c>
    </row>
    <row r="1460" spans="1:3">
      <c r="A1460">
        <v>256</v>
      </c>
      <c r="B1460">
        <v>1032</v>
      </c>
      <c r="C1460" s="1">
        <v>1.4283912037037038E-2</v>
      </c>
    </row>
    <row r="1461" spans="1:3">
      <c r="A1461">
        <v>256</v>
      </c>
      <c r="B1461">
        <v>1032</v>
      </c>
      <c r="C1461" s="1">
        <v>1.4289930555555557E-2</v>
      </c>
    </row>
    <row r="1462" spans="1:3">
      <c r="A1462">
        <v>256</v>
      </c>
      <c r="B1462">
        <v>1032</v>
      </c>
      <c r="C1462" s="1">
        <v>2.1721296296296294E-2</v>
      </c>
    </row>
    <row r="1463" spans="1:3">
      <c r="A1463">
        <v>256</v>
      </c>
      <c r="B1463">
        <v>1032</v>
      </c>
      <c r="C1463" s="1">
        <v>2.1851041666666668E-2</v>
      </c>
    </row>
    <row r="1464" spans="1:3">
      <c r="A1464">
        <v>256</v>
      </c>
      <c r="B1464">
        <v>1032</v>
      </c>
      <c r="C1464" s="1">
        <v>2.2503472222222223E-2</v>
      </c>
    </row>
    <row r="1465" spans="1:3">
      <c r="A1465">
        <v>256</v>
      </c>
      <c r="B1465">
        <v>1032</v>
      </c>
      <c r="C1465" s="1">
        <v>2.8210416666666665E-2</v>
      </c>
    </row>
    <row r="1466" spans="1:3">
      <c r="A1466">
        <v>256</v>
      </c>
      <c r="B1466">
        <v>1032</v>
      </c>
      <c r="C1466" s="1">
        <v>2.8311226851851851E-2</v>
      </c>
    </row>
    <row r="1467" spans="1:3">
      <c r="A1467">
        <v>256</v>
      </c>
      <c r="B1467">
        <v>1032</v>
      </c>
      <c r="C1467" s="1">
        <v>2.8416898148148146E-2</v>
      </c>
    </row>
    <row r="1468" spans="1:3">
      <c r="A1468">
        <v>256</v>
      </c>
      <c r="B1468">
        <v>1032</v>
      </c>
      <c r="C1468" s="1">
        <v>2.8437384259259259E-2</v>
      </c>
    </row>
    <row r="1469" spans="1:3">
      <c r="A1469">
        <v>256</v>
      </c>
      <c r="B1469">
        <v>1032</v>
      </c>
      <c r="C1469" s="1">
        <v>2.8486805555555553E-2</v>
      </c>
    </row>
    <row r="1470" spans="1:3">
      <c r="A1470">
        <v>256</v>
      </c>
      <c r="B1470">
        <v>1032</v>
      </c>
      <c r="C1470" s="1">
        <v>2.8590856481481481E-2</v>
      </c>
    </row>
    <row r="1471" spans="1:3">
      <c r="A1471">
        <v>256</v>
      </c>
      <c r="B1471">
        <v>1032</v>
      </c>
      <c r="C1471" s="1">
        <v>2.8620717592592593E-2</v>
      </c>
    </row>
    <row r="1472" spans="1:3">
      <c r="A1472">
        <v>256</v>
      </c>
      <c r="B1472">
        <v>1032</v>
      </c>
      <c r="C1472" s="1">
        <v>2.8665393518518517E-2</v>
      </c>
    </row>
    <row r="1473" spans="1:3">
      <c r="A1473">
        <v>256</v>
      </c>
      <c r="B1473">
        <v>1032</v>
      </c>
      <c r="C1473" s="1">
        <v>2.8761342592592595E-2</v>
      </c>
    </row>
    <row r="1474" spans="1:3">
      <c r="A1474">
        <v>256</v>
      </c>
      <c r="B1474">
        <v>1032</v>
      </c>
      <c r="C1474" s="1">
        <v>2.8926967592592594E-2</v>
      </c>
    </row>
    <row r="1475" spans="1:3">
      <c r="A1475">
        <v>256</v>
      </c>
      <c r="B1475">
        <v>1032</v>
      </c>
      <c r="C1475" s="1">
        <v>2.8939467592592596E-2</v>
      </c>
    </row>
    <row r="1476" spans="1:3">
      <c r="A1476">
        <v>256</v>
      </c>
      <c r="B1476">
        <v>1032</v>
      </c>
      <c r="C1476" s="1">
        <v>2.89462962962963E-2</v>
      </c>
    </row>
    <row r="1477" spans="1:3">
      <c r="A1477">
        <v>256</v>
      </c>
      <c r="B1477">
        <v>1032</v>
      </c>
      <c r="C1477" s="1">
        <v>2.8955324074074074E-2</v>
      </c>
    </row>
    <row r="1478" spans="1:3">
      <c r="A1478">
        <v>256</v>
      </c>
      <c r="B1478">
        <v>1032</v>
      </c>
      <c r="C1478" s="1">
        <v>2.8988888888888887E-2</v>
      </c>
    </row>
    <row r="1479" spans="1:3">
      <c r="A1479">
        <v>256</v>
      </c>
      <c r="B1479">
        <v>1032</v>
      </c>
      <c r="C1479" s="1">
        <v>2.9017013888888891E-2</v>
      </c>
    </row>
    <row r="1480" spans="1:3">
      <c r="A1480">
        <v>256</v>
      </c>
      <c r="B1480">
        <v>1032</v>
      </c>
      <c r="C1480" s="1">
        <v>2.9022337962962965E-2</v>
      </c>
    </row>
    <row r="1481" spans="1:3">
      <c r="A1481">
        <v>256</v>
      </c>
      <c r="B1481">
        <v>1032</v>
      </c>
      <c r="C1481" s="1">
        <v>2.9059143518518515E-2</v>
      </c>
    </row>
    <row r="1482" spans="1:3">
      <c r="A1482">
        <v>256</v>
      </c>
      <c r="B1482">
        <v>1032</v>
      </c>
      <c r="C1482" s="1">
        <v>2.9088888888888886E-2</v>
      </c>
    </row>
    <row r="1483" spans="1:3">
      <c r="A1483">
        <v>256</v>
      </c>
      <c r="B1483">
        <v>1032</v>
      </c>
      <c r="C1483" s="1">
        <v>2.909259259259259E-2</v>
      </c>
    </row>
    <row r="1484" spans="1:3">
      <c r="A1484">
        <v>256</v>
      </c>
      <c r="B1484">
        <v>1032</v>
      </c>
      <c r="C1484" s="1">
        <v>2.9177314814814812E-2</v>
      </c>
    </row>
    <row r="1485" spans="1:3">
      <c r="A1485">
        <v>256</v>
      </c>
      <c r="B1485">
        <v>1032</v>
      </c>
      <c r="C1485" s="1">
        <v>2.9180208333333332E-2</v>
      </c>
    </row>
    <row r="1486" spans="1:3">
      <c r="A1486">
        <v>256</v>
      </c>
      <c r="B1486">
        <v>1032</v>
      </c>
      <c r="C1486" s="1">
        <v>2.9413541666666668E-2</v>
      </c>
    </row>
    <row r="1487" spans="1:3">
      <c r="A1487">
        <v>256</v>
      </c>
      <c r="B1487">
        <v>1032</v>
      </c>
      <c r="C1487" s="1">
        <v>2.9418749999999997E-2</v>
      </c>
    </row>
    <row r="1488" spans="1:3">
      <c r="A1488">
        <v>256</v>
      </c>
      <c r="B1488">
        <v>1032</v>
      </c>
      <c r="C1488" s="1">
        <v>2.9421643518518521E-2</v>
      </c>
    </row>
    <row r="1489" spans="1:3">
      <c r="A1489">
        <v>256</v>
      </c>
      <c r="B1489">
        <v>1032</v>
      </c>
      <c r="C1489" s="1">
        <v>3.0483333333333335E-2</v>
      </c>
    </row>
    <row r="1490" spans="1:3">
      <c r="A1490">
        <v>256</v>
      </c>
      <c r="B1490">
        <v>1032</v>
      </c>
      <c r="C1490" s="1">
        <v>3.0517708333333334E-2</v>
      </c>
    </row>
    <row r="1491" spans="1:3">
      <c r="A1491">
        <v>256</v>
      </c>
      <c r="B1491">
        <v>1032</v>
      </c>
      <c r="C1491" s="1">
        <v>3.0540162037037039E-2</v>
      </c>
    </row>
    <row r="1492" spans="1:3">
      <c r="A1492">
        <v>256</v>
      </c>
      <c r="B1492">
        <v>1032</v>
      </c>
      <c r="C1492" s="1">
        <v>3.054490740740741E-2</v>
      </c>
    </row>
    <row r="1493" spans="1:3">
      <c r="A1493">
        <v>256</v>
      </c>
      <c r="B1493">
        <v>1032</v>
      </c>
      <c r="C1493" s="1">
        <v>3.0628587962962962E-2</v>
      </c>
    </row>
    <row r="1494" spans="1:3">
      <c r="A1494">
        <v>256</v>
      </c>
      <c r="B1494">
        <v>1032</v>
      </c>
      <c r="C1494" s="1">
        <v>3.0606828703703706E-2</v>
      </c>
    </row>
    <row r="1495" spans="1:3">
      <c r="A1495">
        <v>256</v>
      </c>
      <c r="B1495">
        <v>1032</v>
      </c>
      <c r="C1495" s="1">
        <v>3.060694444444444E-2</v>
      </c>
    </row>
    <row r="1496" spans="1:3">
      <c r="A1496">
        <v>256</v>
      </c>
      <c r="B1496">
        <v>1032</v>
      </c>
      <c r="C1496" s="1">
        <v>3.0615162037037038E-2</v>
      </c>
    </row>
    <row r="1497" spans="1:3">
      <c r="A1497">
        <v>256</v>
      </c>
      <c r="B1497">
        <v>1032</v>
      </c>
      <c r="C1497" s="1">
        <v>3.0612384259259259E-2</v>
      </c>
    </row>
    <row r="1498" spans="1:3">
      <c r="A1498">
        <v>256</v>
      </c>
      <c r="B1498">
        <v>1032</v>
      </c>
      <c r="C1498" s="1">
        <v>3.0638425925925927E-2</v>
      </c>
    </row>
    <row r="1499" spans="1:3">
      <c r="A1499">
        <v>256</v>
      </c>
      <c r="B1499">
        <v>1032</v>
      </c>
      <c r="C1499" s="1">
        <v>3.0620370370370371E-2</v>
      </c>
    </row>
    <row r="1500" spans="1:3">
      <c r="A1500">
        <v>256</v>
      </c>
      <c r="B1500">
        <v>1032</v>
      </c>
      <c r="C1500" s="1">
        <v>3.0617245370370371E-2</v>
      </c>
    </row>
    <row r="1501" spans="1:3">
      <c r="A1501">
        <v>256</v>
      </c>
      <c r="B1501">
        <v>1032</v>
      </c>
      <c r="C1501" s="1">
        <v>3.0640740740740743E-2</v>
      </c>
    </row>
    <row r="1502" spans="1:3">
      <c r="A1502">
        <v>256</v>
      </c>
      <c r="B1502">
        <v>1032</v>
      </c>
      <c r="C1502" s="1">
        <v>3.0621990740740738E-2</v>
      </c>
    </row>
    <row r="1503" spans="1:3">
      <c r="A1503">
        <v>256</v>
      </c>
      <c r="B1503">
        <v>1032</v>
      </c>
      <c r="C1503" s="1">
        <v>3.0622222222222221E-2</v>
      </c>
    </row>
    <row r="1504" spans="1:3">
      <c r="A1504">
        <v>256</v>
      </c>
      <c r="B1504">
        <v>1032</v>
      </c>
      <c r="C1504" s="1">
        <v>3.061956018518518E-2</v>
      </c>
    </row>
    <row r="1505" spans="1:3">
      <c r="A1505">
        <v>256</v>
      </c>
      <c r="B1505">
        <v>1032</v>
      </c>
      <c r="C1505" s="1">
        <v>3.0623032407407408E-2</v>
      </c>
    </row>
    <row r="1506" spans="1:3">
      <c r="A1506">
        <v>256</v>
      </c>
      <c r="B1506">
        <v>1032</v>
      </c>
      <c r="C1506" s="1">
        <v>3.0641550925925923E-2</v>
      </c>
    </row>
    <row r="1507" spans="1:3">
      <c r="A1507">
        <v>256</v>
      </c>
      <c r="B1507">
        <v>1032</v>
      </c>
      <c r="C1507" s="1">
        <v>3.0647337962962967E-2</v>
      </c>
    </row>
    <row r="1508" spans="1:3">
      <c r="A1508">
        <v>256</v>
      </c>
      <c r="B1508">
        <v>1032</v>
      </c>
      <c r="C1508" s="1">
        <v>3.0679513888888888E-2</v>
      </c>
    </row>
    <row r="1509" spans="1:3">
      <c r="A1509">
        <v>256</v>
      </c>
      <c r="B1509">
        <v>1032</v>
      </c>
      <c r="C1509" s="1">
        <v>3.0685532407407411E-2</v>
      </c>
    </row>
    <row r="1510" spans="1:3">
      <c r="A1510">
        <v>256</v>
      </c>
      <c r="B1510">
        <v>1032</v>
      </c>
      <c r="C1510" s="1">
        <v>3.0684143518518517E-2</v>
      </c>
    </row>
    <row r="1511" spans="1:3">
      <c r="A1511">
        <v>256</v>
      </c>
      <c r="B1511">
        <v>1032</v>
      </c>
      <c r="C1511" s="1">
        <v>3.0697800925925927E-2</v>
      </c>
    </row>
    <row r="1512" spans="1:3">
      <c r="A1512">
        <v>256</v>
      </c>
      <c r="B1512">
        <v>1032</v>
      </c>
      <c r="C1512" s="1">
        <v>3.0738541666666664E-2</v>
      </c>
    </row>
    <row r="1513" spans="1:3">
      <c r="A1513">
        <v>256</v>
      </c>
      <c r="B1513">
        <v>1032</v>
      </c>
      <c r="C1513" s="1">
        <v>3.0749768518518517E-2</v>
      </c>
    </row>
    <row r="1514" spans="1:3">
      <c r="A1514">
        <v>256</v>
      </c>
      <c r="B1514">
        <v>1032</v>
      </c>
      <c r="C1514" s="1">
        <v>3.0749305555555561E-2</v>
      </c>
    </row>
    <row r="1515" spans="1:3">
      <c r="A1515">
        <v>256</v>
      </c>
      <c r="B1515">
        <v>1032</v>
      </c>
      <c r="C1515" s="1">
        <v>3.0756828703703706E-2</v>
      </c>
    </row>
    <row r="1516" spans="1:3">
      <c r="A1516">
        <v>256</v>
      </c>
      <c r="B1516">
        <v>1032</v>
      </c>
      <c r="C1516" s="1">
        <v>3.0753587962962962E-2</v>
      </c>
    </row>
    <row r="1517" spans="1:3">
      <c r="A1517">
        <v>256</v>
      </c>
      <c r="B1517">
        <v>1032</v>
      </c>
      <c r="C1517" s="1">
        <v>3.0757870370370369E-2</v>
      </c>
    </row>
    <row r="1518" spans="1:3">
      <c r="A1518">
        <v>256</v>
      </c>
      <c r="B1518">
        <v>1032</v>
      </c>
      <c r="C1518" s="1">
        <v>3.0762962962962964E-2</v>
      </c>
    </row>
    <row r="1519" spans="1:3">
      <c r="A1519">
        <v>256</v>
      </c>
      <c r="B1519">
        <v>1032</v>
      </c>
      <c r="C1519" s="1">
        <v>3.0772222222222218E-2</v>
      </c>
    </row>
    <row r="1520" spans="1:3">
      <c r="A1520">
        <v>256</v>
      </c>
      <c r="B1520">
        <v>1032</v>
      </c>
      <c r="C1520" s="1">
        <v>3.0793402777777781E-2</v>
      </c>
    </row>
    <row r="1521" spans="1:3">
      <c r="A1521">
        <v>256</v>
      </c>
      <c r="B1521">
        <v>1032</v>
      </c>
      <c r="C1521" s="1">
        <v>3.0891898148148147E-2</v>
      </c>
    </row>
    <row r="1522" spans="1:3">
      <c r="A1522">
        <v>256</v>
      </c>
      <c r="B1522">
        <v>1032</v>
      </c>
      <c r="C1522" s="1">
        <v>3.0900115740740742E-2</v>
      </c>
    </row>
    <row r="1523" spans="1:3">
      <c r="A1523">
        <v>256</v>
      </c>
      <c r="B1523">
        <v>1032</v>
      </c>
      <c r="C1523" s="1">
        <v>3.0911226851851853E-2</v>
      </c>
    </row>
    <row r="1524" spans="1:3">
      <c r="A1524">
        <v>256</v>
      </c>
      <c r="B1524">
        <v>1032</v>
      </c>
      <c r="C1524" s="1">
        <v>3.0916319444444448E-2</v>
      </c>
    </row>
    <row r="1525" spans="1:3">
      <c r="A1525">
        <v>256</v>
      </c>
      <c r="B1525">
        <v>1032</v>
      </c>
      <c r="C1525" s="1">
        <v>3.115810185185185E-2</v>
      </c>
    </row>
    <row r="1526" spans="1:3">
      <c r="A1526">
        <v>256</v>
      </c>
      <c r="B1526">
        <v>1032</v>
      </c>
      <c r="C1526" s="1">
        <v>3.1176851851851848E-2</v>
      </c>
    </row>
    <row r="1527" spans="1:3">
      <c r="A1527">
        <v>256</v>
      </c>
      <c r="B1527">
        <v>1032</v>
      </c>
      <c r="C1527" s="1">
        <v>3.1203356481481481E-2</v>
      </c>
    </row>
    <row r="1528" spans="1:3">
      <c r="A1528">
        <v>256</v>
      </c>
      <c r="B1528">
        <v>1032</v>
      </c>
      <c r="C1528" s="1">
        <v>3.1202314814814818E-2</v>
      </c>
    </row>
    <row r="1529" spans="1:3">
      <c r="A1529">
        <v>256</v>
      </c>
      <c r="B1529">
        <v>1032</v>
      </c>
      <c r="C1529" s="1">
        <v>3.1221527777777782E-2</v>
      </c>
    </row>
    <row r="1530" spans="1:3">
      <c r="A1530">
        <v>256</v>
      </c>
      <c r="B1530">
        <v>1032</v>
      </c>
      <c r="C1530" s="1">
        <v>3.1222800925925928E-2</v>
      </c>
    </row>
    <row r="1531" spans="1:3">
      <c r="A1531">
        <v>256</v>
      </c>
      <c r="B1531">
        <v>1032</v>
      </c>
      <c r="C1531" s="1">
        <v>3.1226504629629628E-2</v>
      </c>
    </row>
    <row r="1532" spans="1:3">
      <c r="A1532">
        <v>256</v>
      </c>
      <c r="B1532">
        <v>1032</v>
      </c>
      <c r="C1532" s="1">
        <v>3.1246180555555558E-2</v>
      </c>
    </row>
    <row r="1533" spans="1:3">
      <c r="A1533">
        <v>256</v>
      </c>
      <c r="B1533">
        <v>1032</v>
      </c>
      <c r="C1533" s="1">
        <v>3.1255671296296299E-2</v>
      </c>
    </row>
    <row r="1534" spans="1:3">
      <c r="A1534">
        <v>256</v>
      </c>
      <c r="B1534">
        <v>1032</v>
      </c>
      <c r="C1534" s="1">
        <v>3.1251851851851857E-2</v>
      </c>
    </row>
    <row r="1535" spans="1:3">
      <c r="A1535">
        <v>256</v>
      </c>
      <c r="B1535">
        <v>1032</v>
      </c>
      <c r="C1535" s="1">
        <v>3.1263194444444441E-2</v>
      </c>
    </row>
    <row r="1536" spans="1:3">
      <c r="A1536">
        <v>256</v>
      </c>
      <c r="B1536">
        <v>1032</v>
      </c>
      <c r="C1536" s="1">
        <v>3.1257870370370373E-2</v>
      </c>
    </row>
    <row r="1537" spans="1:3">
      <c r="A1537">
        <v>256</v>
      </c>
      <c r="B1537">
        <v>1032</v>
      </c>
      <c r="C1537" s="1">
        <v>3.1266666666666672E-2</v>
      </c>
    </row>
    <row r="1538" spans="1:3">
      <c r="A1538">
        <v>256</v>
      </c>
      <c r="B1538">
        <v>1032</v>
      </c>
      <c r="C1538" s="1">
        <v>3.1303703703703702E-2</v>
      </c>
    </row>
    <row r="1539" spans="1:3">
      <c r="A1539">
        <v>256</v>
      </c>
      <c r="B1539">
        <v>1032</v>
      </c>
      <c r="C1539" s="1">
        <v>3.1325347222222223E-2</v>
      </c>
    </row>
    <row r="1540" spans="1:3">
      <c r="A1540">
        <v>256</v>
      </c>
      <c r="B1540">
        <v>1032</v>
      </c>
      <c r="C1540" s="1">
        <v>3.1326620370370373E-2</v>
      </c>
    </row>
    <row r="1541" spans="1:3">
      <c r="A1541">
        <v>256</v>
      </c>
      <c r="B1541">
        <v>1032</v>
      </c>
      <c r="C1541" s="1">
        <v>3.1327199074074073E-2</v>
      </c>
    </row>
    <row r="1542" spans="1:3">
      <c r="A1542">
        <v>256</v>
      </c>
      <c r="B1542">
        <v>1032</v>
      </c>
      <c r="C1542" s="1">
        <v>3.1327662037037039E-2</v>
      </c>
    </row>
    <row r="1543" spans="1:3">
      <c r="A1543">
        <v>256</v>
      </c>
      <c r="B1543">
        <v>1032</v>
      </c>
      <c r="C1543" s="1">
        <v>3.1321759259259258E-2</v>
      </c>
    </row>
    <row r="1544" spans="1:3">
      <c r="A1544">
        <v>256</v>
      </c>
      <c r="B1544">
        <v>1032</v>
      </c>
      <c r="C1544" s="1">
        <v>3.132511574074074E-2</v>
      </c>
    </row>
    <row r="1545" spans="1:3">
      <c r="A1545">
        <v>256</v>
      </c>
      <c r="B1545">
        <v>1032</v>
      </c>
      <c r="C1545" s="1">
        <v>3.1330555555555556E-2</v>
      </c>
    </row>
    <row r="1546" spans="1:3">
      <c r="A1546">
        <v>256</v>
      </c>
      <c r="B1546">
        <v>1032</v>
      </c>
      <c r="C1546" s="1">
        <v>3.3228125000000004E-2</v>
      </c>
    </row>
    <row r="1547" spans="1:3">
      <c r="A1547">
        <v>256</v>
      </c>
      <c r="B1547">
        <v>1032</v>
      </c>
      <c r="C1547" s="1">
        <v>3.3277314814814815E-2</v>
      </c>
    </row>
    <row r="1548" spans="1:3">
      <c r="A1548">
        <v>256</v>
      </c>
      <c r="B1548">
        <v>1032</v>
      </c>
      <c r="C1548" s="1">
        <v>3.5184259259259262E-2</v>
      </c>
    </row>
    <row r="1549" spans="1:3">
      <c r="A1549">
        <v>256</v>
      </c>
      <c r="B1549">
        <v>1032</v>
      </c>
      <c r="C1549" s="1">
        <v>3.7534143518518519E-2</v>
      </c>
    </row>
    <row r="1550" spans="1:3">
      <c r="A1550">
        <v>256</v>
      </c>
      <c r="B1550">
        <v>1032</v>
      </c>
      <c r="C1550" s="1">
        <v>3.7539699074074076E-2</v>
      </c>
    </row>
    <row r="1551" spans="1:3">
      <c r="A1551">
        <v>256</v>
      </c>
      <c r="B1551">
        <v>1032</v>
      </c>
      <c r="C1551" s="1">
        <v>3.7543055555555552E-2</v>
      </c>
    </row>
    <row r="1552" spans="1:3">
      <c r="A1552">
        <v>256</v>
      </c>
      <c r="B1552">
        <v>1032</v>
      </c>
      <c r="C1552" s="1">
        <v>3.7565856481481481E-2</v>
      </c>
    </row>
    <row r="1553" spans="1:3">
      <c r="A1553">
        <v>256</v>
      </c>
      <c r="B1553">
        <v>1032</v>
      </c>
      <c r="C1553" s="1">
        <v>3.7570601851851855E-2</v>
      </c>
    </row>
    <row r="1554" spans="1:3">
      <c r="A1554">
        <v>256</v>
      </c>
      <c r="B1554">
        <v>1032</v>
      </c>
      <c r="C1554" s="1">
        <v>3.7575810185185181E-2</v>
      </c>
    </row>
    <row r="1555" spans="1:3">
      <c r="A1555">
        <v>256</v>
      </c>
      <c r="B1555">
        <v>1032</v>
      </c>
      <c r="C1555" s="1">
        <v>3.8099074074074077E-2</v>
      </c>
    </row>
    <row r="1556" spans="1:3">
      <c r="A1556">
        <v>256</v>
      </c>
      <c r="B1556">
        <v>1032</v>
      </c>
      <c r="C1556" s="1">
        <v>3.8649421296296296E-2</v>
      </c>
    </row>
    <row r="1557" spans="1:3">
      <c r="A1557">
        <v>256</v>
      </c>
      <c r="B1557">
        <v>1032</v>
      </c>
      <c r="C1557" s="1">
        <v>3.8703703703703705E-2</v>
      </c>
    </row>
    <row r="1558" spans="1:3">
      <c r="A1558">
        <v>256</v>
      </c>
      <c r="B1558">
        <v>1032</v>
      </c>
      <c r="C1558" s="1">
        <v>3.8714467592592589E-2</v>
      </c>
    </row>
    <row r="1559" spans="1:3">
      <c r="A1559">
        <v>256</v>
      </c>
      <c r="B1559">
        <v>1032</v>
      </c>
      <c r="C1559" s="1">
        <v>3.9119444444444443E-2</v>
      </c>
    </row>
    <row r="1560" spans="1:3">
      <c r="A1560">
        <v>256</v>
      </c>
      <c r="B1560">
        <v>1032</v>
      </c>
      <c r="C1560" s="1">
        <v>3.9122800925925925E-2</v>
      </c>
    </row>
    <row r="1561" spans="1:3">
      <c r="A1561">
        <v>256</v>
      </c>
      <c r="B1561">
        <v>1032</v>
      </c>
      <c r="C1561" s="1">
        <v>3.9232291666666669E-2</v>
      </c>
    </row>
    <row r="1562" spans="1:3">
      <c r="A1562">
        <v>256</v>
      </c>
      <c r="B1562">
        <v>1032</v>
      </c>
      <c r="C1562" s="1">
        <v>3.9586111111111107E-2</v>
      </c>
    </row>
    <row r="1563" spans="1:3">
      <c r="A1563">
        <v>256</v>
      </c>
      <c r="B1563">
        <v>1032</v>
      </c>
      <c r="C1563" s="1">
        <v>3.9697222222222224E-2</v>
      </c>
    </row>
    <row r="1564" spans="1:3">
      <c r="A1564">
        <v>256</v>
      </c>
      <c r="B1564">
        <v>1032</v>
      </c>
      <c r="C1564" s="1">
        <v>3.9908217592592589E-2</v>
      </c>
    </row>
    <row r="1565" spans="1:3">
      <c r="A1565">
        <v>256</v>
      </c>
      <c r="B1565">
        <v>1032</v>
      </c>
      <c r="C1565" s="1">
        <v>3.9974768518518521E-2</v>
      </c>
    </row>
    <row r="1566" spans="1:3">
      <c r="A1566">
        <v>256</v>
      </c>
      <c r="B1566">
        <v>1032</v>
      </c>
      <c r="C1566" s="1">
        <v>4.0061226851851851E-2</v>
      </c>
    </row>
    <row r="1567" spans="1:3">
      <c r="A1567">
        <v>256</v>
      </c>
      <c r="B1567">
        <v>1032</v>
      </c>
      <c r="C1567" s="1">
        <v>4.014305555555555E-2</v>
      </c>
    </row>
    <row r="1568" spans="1:3">
      <c r="A1568">
        <v>256</v>
      </c>
      <c r="B1568">
        <v>1032</v>
      </c>
      <c r="C1568" s="1">
        <v>4.015196759259259E-2</v>
      </c>
    </row>
    <row r="1569" spans="1:3">
      <c r="A1569">
        <v>256</v>
      </c>
      <c r="B1569">
        <v>1032</v>
      </c>
      <c r="C1569" s="1">
        <v>4.0325E-2</v>
      </c>
    </row>
    <row r="1570" spans="1:3">
      <c r="A1570">
        <v>256</v>
      </c>
      <c r="B1570">
        <v>1032</v>
      </c>
      <c r="C1570" s="1">
        <v>4.0374074074074069E-2</v>
      </c>
    </row>
    <row r="1571" spans="1:3">
      <c r="A1571">
        <v>256</v>
      </c>
      <c r="B1571">
        <v>1032</v>
      </c>
      <c r="C1571" s="1">
        <v>4.0384143518518517E-2</v>
      </c>
    </row>
    <row r="1572" spans="1:3">
      <c r="A1572">
        <v>256</v>
      </c>
      <c r="B1572">
        <v>1032</v>
      </c>
      <c r="C1572" s="1">
        <v>4.0382638888888892E-2</v>
      </c>
    </row>
    <row r="1573" spans="1:3">
      <c r="A1573">
        <v>256</v>
      </c>
      <c r="B1573">
        <v>1032</v>
      </c>
      <c r="C1573" s="1">
        <v>4.038622685185185E-2</v>
      </c>
    </row>
    <row r="1574" spans="1:3">
      <c r="A1574">
        <v>256</v>
      </c>
      <c r="B1574">
        <v>1032</v>
      </c>
      <c r="C1574" s="1">
        <v>4.0394560185185183E-2</v>
      </c>
    </row>
    <row r="1575" spans="1:3">
      <c r="A1575">
        <v>256</v>
      </c>
      <c r="B1575">
        <v>1032</v>
      </c>
      <c r="C1575" s="1">
        <v>4.0551736111111111E-2</v>
      </c>
    </row>
    <row r="1576" spans="1:3">
      <c r="A1576">
        <v>256</v>
      </c>
      <c r="B1576">
        <v>1032</v>
      </c>
      <c r="C1576" s="1">
        <v>4.071018518518519E-2</v>
      </c>
    </row>
    <row r="1577" spans="1:3">
      <c r="A1577">
        <v>256</v>
      </c>
      <c r="B1577">
        <v>1032</v>
      </c>
      <c r="C1577" s="1">
        <v>4.0719907407407406E-2</v>
      </c>
    </row>
    <row r="1578" spans="1:3">
      <c r="A1578">
        <v>256</v>
      </c>
      <c r="B1578">
        <v>1032</v>
      </c>
      <c r="C1578" s="1">
        <v>4.0721643518518522E-2</v>
      </c>
    </row>
    <row r="1579" spans="1:3">
      <c r="A1579">
        <v>256</v>
      </c>
      <c r="B1579">
        <v>1032</v>
      </c>
      <c r="C1579" s="1">
        <v>4.0783680555555556E-2</v>
      </c>
    </row>
    <row r="1580" spans="1:3">
      <c r="A1580">
        <v>256</v>
      </c>
      <c r="B1580">
        <v>1032</v>
      </c>
      <c r="C1580" s="1">
        <v>4.0790393518518521E-2</v>
      </c>
    </row>
    <row r="1581" spans="1:3">
      <c r="A1581">
        <v>256</v>
      </c>
      <c r="B1581">
        <v>1032</v>
      </c>
      <c r="C1581" s="1">
        <v>4.0792708333333337E-2</v>
      </c>
    </row>
    <row r="1582" spans="1:3">
      <c r="A1582">
        <v>256</v>
      </c>
      <c r="B1582">
        <v>1032</v>
      </c>
      <c r="C1582" s="1">
        <v>4.0799768518518513E-2</v>
      </c>
    </row>
    <row r="1583" spans="1:3">
      <c r="A1583">
        <v>256</v>
      </c>
      <c r="B1583">
        <v>1032</v>
      </c>
      <c r="C1583" s="1">
        <v>4.0845023148148148E-2</v>
      </c>
    </row>
    <row r="1584" spans="1:3">
      <c r="A1584">
        <v>256</v>
      </c>
      <c r="B1584">
        <v>1032</v>
      </c>
      <c r="C1584" s="1">
        <v>4.0848495370370365E-2</v>
      </c>
    </row>
    <row r="1585" spans="1:3">
      <c r="A1585">
        <v>256</v>
      </c>
      <c r="B1585">
        <v>1032</v>
      </c>
      <c r="C1585" s="1">
        <v>4.0850347222222222E-2</v>
      </c>
    </row>
    <row r="1586" spans="1:3">
      <c r="A1586">
        <v>256</v>
      </c>
      <c r="B1586">
        <v>1032</v>
      </c>
      <c r="C1586" s="1">
        <v>4.0852546296296297E-2</v>
      </c>
    </row>
    <row r="1587" spans="1:3">
      <c r="A1587">
        <v>256</v>
      </c>
      <c r="B1587">
        <v>1032</v>
      </c>
      <c r="C1587" s="1">
        <v>4.0853009259259256E-2</v>
      </c>
    </row>
    <row r="1588" spans="1:3">
      <c r="A1588">
        <v>256</v>
      </c>
      <c r="B1588">
        <v>1032</v>
      </c>
      <c r="C1588" s="1">
        <v>4.0854745370370364E-2</v>
      </c>
    </row>
    <row r="1589" spans="1:3">
      <c r="A1589">
        <v>256</v>
      </c>
      <c r="B1589">
        <v>1032</v>
      </c>
      <c r="C1589" s="1">
        <v>4.0859837962962962E-2</v>
      </c>
    </row>
    <row r="1590" spans="1:3">
      <c r="A1590">
        <v>256</v>
      </c>
      <c r="B1590">
        <v>1032</v>
      </c>
      <c r="C1590" s="1">
        <v>4.0855671296296296E-2</v>
      </c>
    </row>
    <row r="1591" spans="1:3">
      <c r="A1591">
        <v>256</v>
      </c>
      <c r="B1591">
        <v>1032</v>
      </c>
      <c r="C1591" s="1">
        <v>4.0873958333333335E-2</v>
      </c>
    </row>
    <row r="1592" spans="1:3">
      <c r="A1592">
        <v>256</v>
      </c>
      <c r="B1592">
        <v>1032</v>
      </c>
      <c r="C1592" s="1">
        <v>4.0876041666666668E-2</v>
      </c>
    </row>
    <row r="1593" spans="1:3">
      <c r="A1593">
        <v>256</v>
      </c>
      <c r="B1593">
        <v>1032</v>
      </c>
      <c r="C1593" s="1">
        <v>4.0876388888888886E-2</v>
      </c>
    </row>
    <row r="1594" spans="1:3">
      <c r="A1594">
        <v>256</v>
      </c>
      <c r="B1594">
        <v>1032</v>
      </c>
      <c r="C1594" s="1">
        <v>4.087986111111111E-2</v>
      </c>
    </row>
    <row r="1595" spans="1:3">
      <c r="A1595">
        <v>256</v>
      </c>
      <c r="B1595">
        <v>1032</v>
      </c>
      <c r="C1595" s="1">
        <v>4.088564814814815E-2</v>
      </c>
    </row>
    <row r="1596" spans="1:3">
      <c r="A1596">
        <v>256</v>
      </c>
      <c r="B1596">
        <v>1032</v>
      </c>
      <c r="C1596" s="1">
        <v>4.0915046296296297E-2</v>
      </c>
    </row>
    <row r="1597" spans="1:3">
      <c r="A1597">
        <v>256</v>
      </c>
      <c r="B1597">
        <v>1032</v>
      </c>
      <c r="C1597" s="1">
        <v>4.0903703703703706E-2</v>
      </c>
    </row>
    <row r="1598" spans="1:3">
      <c r="A1598">
        <v>256</v>
      </c>
      <c r="B1598">
        <v>1032</v>
      </c>
      <c r="C1598" s="1">
        <v>4.0911574074074072E-2</v>
      </c>
    </row>
    <row r="1599" spans="1:3">
      <c r="A1599">
        <v>256</v>
      </c>
      <c r="B1599">
        <v>1032</v>
      </c>
      <c r="C1599" s="1">
        <v>4.091087962962963E-2</v>
      </c>
    </row>
    <row r="1600" spans="1:3">
      <c r="A1600">
        <v>256</v>
      </c>
      <c r="B1600">
        <v>1032</v>
      </c>
      <c r="C1600" s="1">
        <v>4.092164351851852E-2</v>
      </c>
    </row>
    <row r="1601" spans="1:3">
      <c r="A1601">
        <v>256</v>
      </c>
      <c r="B1601">
        <v>1032</v>
      </c>
      <c r="C1601" s="1">
        <v>4.0908680555555556E-2</v>
      </c>
    </row>
    <row r="1602" spans="1:3">
      <c r="A1602">
        <v>256</v>
      </c>
      <c r="B1602">
        <v>1032</v>
      </c>
      <c r="C1602" s="1">
        <v>4.0917013888888888E-2</v>
      </c>
    </row>
    <row r="1603" spans="1:3">
      <c r="A1603">
        <v>256</v>
      </c>
      <c r="B1603">
        <v>1032</v>
      </c>
      <c r="C1603" s="1">
        <v>4.092789351851852E-2</v>
      </c>
    </row>
    <row r="1604" spans="1:3">
      <c r="A1604">
        <v>256</v>
      </c>
      <c r="B1604">
        <v>1032</v>
      </c>
      <c r="C1604" s="1">
        <v>4.094756944444445E-2</v>
      </c>
    </row>
    <row r="1605" spans="1:3">
      <c r="A1605">
        <v>256</v>
      </c>
      <c r="B1605">
        <v>1032</v>
      </c>
      <c r="C1605" s="1">
        <v>4.0952199074074075E-2</v>
      </c>
    </row>
    <row r="1606" spans="1:3">
      <c r="A1606">
        <v>256</v>
      </c>
      <c r="B1606">
        <v>1032</v>
      </c>
      <c r="C1606" s="1">
        <v>4.0930324074074077E-2</v>
      </c>
    </row>
    <row r="1607" spans="1:3">
      <c r="A1607">
        <v>256</v>
      </c>
      <c r="B1607">
        <v>1032</v>
      </c>
      <c r="C1607" s="1">
        <v>4.0979976851851854E-2</v>
      </c>
    </row>
    <row r="1608" spans="1:3">
      <c r="A1608">
        <v>256</v>
      </c>
      <c r="B1608">
        <v>1032</v>
      </c>
      <c r="C1608" s="1">
        <v>4.0973958333333331E-2</v>
      </c>
    </row>
    <row r="1609" spans="1:3">
      <c r="A1609">
        <v>256</v>
      </c>
      <c r="B1609">
        <v>1032</v>
      </c>
      <c r="C1609" s="1">
        <v>4.0976041666666664E-2</v>
      </c>
    </row>
    <row r="1610" spans="1:3">
      <c r="A1610">
        <v>256</v>
      </c>
      <c r="B1610">
        <v>1032</v>
      </c>
      <c r="C1610" s="1">
        <v>4.0993634259259261E-2</v>
      </c>
    </row>
    <row r="1611" spans="1:3">
      <c r="A1611">
        <v>256</v>
      </c>
      <c r="B1611">
        <v>1032</v>
      </c>
      <c r="C1611" s="1">
        <v>4.1001620370370369E-2</v>
      </c>
    </row>
    <row r="1612" spans="1:3">
      <c r="A1612">
        <v>256</v>
      </c>
      <c r="B1612">
        <v>1032</v>
      </c>
      <c r="C1612" s="1">
        <v>4.0998148148148152E-2</v>
      </c>
    </row>
    <row r="1613" spans="1:3">
      <c r="A1613">
        <v>256</v>
      </c>
      <c r="B1613">
        <v>1032</v>
      </c>
      <c r="C1613" s="1">
        <v>4.1000694444444444E-2</v>
      </c>
    </row>
    <row r="1614" spans="1:3">
      <c r="A1614">
        <v>256</v>
      </c>
      <c r="B1614">
        <v>1032</v>
      </c>
      <c r="C1614" s="1">
        <v>4.1006597222222226E-2</v>
      </c>
    </row>
    <row r="1615" spans="1:3">
      <c r="A1615">
        <v>256</v>
      </c>
      <c r="B1615">
        <v>1032</v>
      </c>
      <c r="C1615" s="1">
        <v>4.1011111111111109E-2</v>
      </c>
    </row>
    <row r="1616" spans="1:3">
      <c r="A1616">
        <v>256</v>
      </c>
      <c r="B1616">
        <v>1032</v>
      </c>
      <c r="C1616" s="1">
        <v>4.1015162037037041E-2</v>
      </c>
    </row>
    <row r="1617" spans="1:3">
      <c r="A1617">
        <v>256</v>
      </c>
      <c r="B1617">
        <v>1032</v>
      </c>
      <c r="C1617" s="1">
        <v>4.1040509259259263E-2</v>
      </c>
    </row>
    <row r="1618" spans="1:3">
      <c r="A1618">
        <v>256</v>
      </c>
      <c r="B1618">
        <v>1032</v>
      </c>
      <c r="C1618" s="1">
        <v>4.1049305555555554E-2</v>
      </c>
    </row>
    <row r="1619" spans="1:3">
      <c r="A1619">
        <v>256</v>
      </c>
      <c r="B1619">
        <v>1032</v>
      </c>
      <c r="C1619" s="1">
        <v>4.1052546296296295E-2</v>
      </c>
    </row>
    <row r="1620" spans="1:3">
      <c r="A1620">
        <v>256</v>
      </c>
      <c r="B1620">
        <v>1032</v>
      </c>
      <c r="C1620" s="1">
        <v>4.1054976851851853E-2</v>
      </c>
    </row>
    <row r="1621" spans="1:3">
      <c r="A1621">
        <v>256</v>
      </c>
      <c r="B1621">
        <v>1032</v>
      </c>
      <c r="C1621" s="1">
        <v>4.1054398148148145E-2</v>
      </c>
    </row>
    <row r="1622" spans="1:3">
      <c r="A1622">
        <v>256</v>
      </c>
      <c r="B1622">
        <v>1032</v>
      </c>
      <c r="C1622" s="1">
        <v>4.1056712962962962E-2</v>
      </c>
    </row>
    <row r="1623" spans="1:3">
      <c r="A1623">
        <v>256</v>
      </c>
      <c r="B1623">
        <v>1032</v>
      </c>
      <c r="C1623" s="1">
        <v>4.1057523148148152E-2</v>
      </c>
    </row>
    <row r="1624" spans="1:3">
      <c r="A1624">
        <v>256</v>
      </c>
      <c r="B1624">
        <v>1032</v>
      </c>
      <c r="C1624" s="1">
        <v>4.1063425925925927E-2</v>
      </c>
    </row>
    <row r="1625" spans="1:3">
      <c r="A1625">
        <v>256</v>
      </c>
      <c r="B1625">
        <v>1032</v>
      </c>
      <c r="C1625" s="1">
        <v>4.1061342592592594E-2</v>
      </c>
    </row>
    <row r="1626" spans="1:3">
      <c r="A1626">
        <v>256</v>
      </c>
      <c r="B1626">
        <v>1032</v>
      </c>
      <c r="C1626" s="1">
        <v>4.1063078703703702E-2</v>
      </c>
    </row>
    <row r="1627" spans="1:3">
      <c r="A1627">
        <v>256</v>
      </c>
      <c r="B1627">
        <v>1032</v>
      </c>
      <c r="C1627" s="1">
        <v>4.106550925925926E-2</v>
      </c>
    </row>
    <row r="1628" spans="1:3">
      <c r="A1628">
        <v>256</v>
      </c>
      <c r="B1628">
        <v>1032</v>
      </c>
      <c r="C1628" s="1">
        <v>4.1070254629629627E-2</v>
      </c>
    </row>
    <row r="1629" spans="1:3">
      <c r="A1629">
        <v>256</v>
      </c>
      <c r="B1629">
        <v>1032</v>
      </c>
      <c r="C1629" s="1">
        <v>4.1071527777777776E-2</v>
      </c>
    </row>
    <row r="1630" spans="1:3">
      <c r="A1630">
        <v>256</v>
      </c>
      <c r="B1630">
        <v>1032</v>
      </c>
      <c r="C1630" s="1">
        <v>4.1273611111111108E-2</v>
      </c>
    </row>
    <row r="1631" spans="1:3">
      <c r="A1631">
        <v>256</v>
      </c>
      <c r="B1631">
        <v>1032</v>
      </c>
      <c r="C1631" s="1">
        <v>4.1285532407407406E-2</v>
      </c>
    </row>
    <row r="1632" spans="1:3">
      <c r="A1632">
        <v>256</v>
      </c>
      <c r="B1632">
        <v>1032</v>
      </c>
      <c r="C1632" s="1">
        <v>4.1290625000000004E-2</v>
      </c>
    </row>
    <row r="1633" spans="1:3">
      <c r="A1633">
        <v>256</v>
      </c>
      <c r="B1633">
        <v>1032</v>
      </c>
      <c r="C1633" s="1">
        <v>4.136145833333333E-2</v>
      </c>
    </row>
    <row r="1634" spans="1:3">
      <c r="A1634">
        <v>256</v>
      </c>
      <c r="B1634">
        <v>1032</v>
      </c>
      <c r="C1634" s="1">
        <v>4.1387037037037035E-2</v>
      </c>
    </row>
    <row r="1635" spans="1:3">
      <c r="A1635">
        <v>256</v>
      </c>
      <c r="B1635">
        <v>1032</v>
      </c>
      <c r="C1635" s="1">
        <v>4.13974537037037E-2</v>
      </c>
    </row>
    <row r="1636" spans="1:3">
      <c r="A1636">
        <v>256</v>
      </c>
      <c r="B1636">
        <v>1032</v>
      </c>
      <c r="C1636" s="1">
        <v>4.1400925925925931E-2</v>
      </c>
    </row>
    <row r="1637" spans="1:3">
      <c r="A1637">
        <v>256</v>
      </c>
      <c r="B1637">
        <v>1032</v>
      </c>
      <c r="C1637" s="1">
        <v>4.1441435185185185E-2</v>
      </c>
    </row>
    <row r="1638" spans="1:3">
      <c r="A1638">
        <v>256</v>
      </c>
      <c r="B1638">
        <v>1032</v>
      </c>
      <c r="C1638" s="1">
        <v>4.1443518518518518E-2</v>
      </c>
    </row>
    <row r="1639" spans="1:3">
      <c r="A1639">
        <v>256</v>
      </c>
      <c r="B1639">
        <v>1032</v>
      </c>
      <c r="C1639" s="1">
        <v>4.1481018518518521E-2</v>
      </c>
    </row>
    <row r="1640" spans="1:3">
      <c r="A1640">
        <v>256</v>
      </c>
      <c r="B1640">
        <v>1032</v>
      </c>
      <c r="C1640" s="1">
        <v>4.1482060185185181E-2</v>
      </c>
    </row>
    <row r="1641" spans="1:3">
      <c r="A1641">
        <v>256</v>
      </c>
      <c r="B1641">
        <v>1032</v>
      </c>
      <c r="C1641" s="1">
        <v>4.148981481481482E-2</v>
      </c>
    </row>
    <row r="1642" spans="1:3">
      <c r="A1642">
        <v>256</v>
      </c>
      <c r="B1642">
        <v>1032</v>
      </c>
      <c r="C1642" s="1">
        <v>4.1493171296296295E-2</v>
      </c>
    </row>
    <row r="1643" spans="1:3">
      <c r="A1643">
        <v>256</v>
      </c>
      <c r="B1643">
        <v>1032</v>
      </c>
      <c r="C1643" s="1">
        <v>4.1494328703703703E-2</v>
      </c>
    </row>
    <row r="1644" spans="1:3">
      <c r="A1644">
        <v>256</v>
      </c>
      <c r="B1644">
        <v>1032</v>
      </c>
      <c r="C1644" s="1">
        <v>4.1499421296296295E-2</v>
      </c>
    </row>
    <row r="1645" spans="1:3">
      <c r="A1645">
        <v>256</v>
      </c>
      <c r="B1645">
        <v>1032</v>
      </c>
      <c r="C1645" s="1">
        <v>4.1503356481481485E-2</v>
      </c>
    </row>
    <row r="1646" spans="1:3">
      <c r="A1646">
        <v>256</v>
      </c>
      <c r="B1646">
        <v>1032</v>
      </c>
      <c r="C1646" s="1">
        <v>4.1507060185185185E-2</v>
      </c>
    </row>
    <row r="1647" spans="1:3">
      <c r="A1647">
        <v>256</v>
      </c>
      <c r="B1647">
        <v>1032</v>
      </c>
      <c r="C1647" s="1">
        <v>4.1519907407407401E-2</v>
      </c>
    </row>
    <row r="1648" spans="1:3">
      <c r="A1648">
        <v>256</v>
      </c>
      <c r="B1648">
        <v>1032</v>
      </c>
      <c r="C1648" s="1">
        <v>4.1521759259259258E-2</v>
      </c>
    </row>
    <row r="1649" spans="1:3">
      <c r="A1649">
        <v>256</v>
      </c>
      <c r="B1649">
        <v>1032</v>
      </c>
      <c r="C1649" s="1">
        <v>4.1527083333333333E-2</v>
      </c>
    </row>
    <row r="1650" spans="1:3">
      <c r="A1650">
        <v>256</v>
      </c>
      <c r="B1650">
        <v>1032</v>
      </c>
      <c r="C1650" s="1">
        <v>4.1525462962962965E-2</v>
      </c>
    </row>
    <row r="1651" spans="1:3">
      <c r="A1651">
        <v>256</v>
      </c>
      <c r="B1651">
        <v>1032</v>
      </c>
      <c r="C1651" s="1">
        <v>4.1529282407407407E-2</v>
      </c>
    </row>
    <row r="1652" spans="1:3">
      <c r="A1652">
        <v>256</v>
      </c>
      <c r="B1652">
        <v>1032</v>
      </c>
      <c r="C1652" s="1">
        <v>4.1527430555555557E-2</v>
      </c>
    </row>
    <row r="1653" spans="1:3">
      <c r="A1653">
        <v>256</v>
      </c>
      <c r="B1653">
        <v>1032</v>
      </c>
      <c r="C1653" s="1">
        <v>4.1528240740740741E-2</v>
      </c>
    </row>
    <row r="1654" spans="1:3">
      <c r="A1654">
        <v>256</v>
      </c>
      <c r="B1654">
        <v>1032</v>
      </c>
      <c r="C1654" s="1">
        <v>4.1539814814814814E-2</v>
      </c>
    </row>
    <row r="1655" spans="1:3">
      <c r="A1655">
        <v>256</v>
      </c>
      <c r="B1655">
        <v>1032</v>
      </c>
      <c r="C1655" s="1">
        <v>4.1542708333333338E-2</v>
      </c>
    </row>
    <row r="1656" spans="1:3">
      <c r="A1656">
        <v>256</v>
      </c>
      <c r="B1656">
        <v>1032</v>
      </c>
      <c r="C1656" s="1">
        <v>4.1554629629629629E-2</v>
      </c>
    </row>
    <row r="1657" spans="1:3">
      <c r="A1657">
        <v>256</v>
      </c>
      <c r="B1657">
        <v>1032</v>
      </c>
      <c r="C1657" s="1">
        <v>4.1556134259259261E-2</v>
      </c>
    </row>
    <row r="1658" spans="1:3">
      <c r="A1658">
        <v>256</v>
      </c>
      <c r="B1658">
        <v>1032</v>
      </c>
      <c r="C1658" s="1">
        <v>4.1549884259259262E-2</v>
      </c>
    </row>
    <row r="1659" spans="1:3">
      <c r="A1659">
        <v>256</v>
      </c>
      <c r="B1659">
        <v>1032</v>
      </c>
      <c r="C1659" s="1">
        <v>4.1553240740740745E-2</v>
      </c>
    </row>
    <row r="1660" spans="1:3">
      <c r="A1660">
        <v>256</v>
      </c>
      <c r="B1660">
        <v>1032</v>
      </c>
      <c r="C1660" s="1">
        <v>4.158125E-2</v>
      </c>
    </row>
    <row r="1661" spans="1:3">
      <c r="A1661">
        <v>256</v>
      </c>
      <c r="B1661">
        <v>1032</v>
      </c>
      <c r="C1661" s="1">
        <v>4.1591550925925924E-2</v>
      </c>
    </row>
    <row r="1662" spans="1:3">
      <c r="A1662">
        <v>256</v>
      </c>
      <c r="B1662">
        <v>1032</v>
      </c>
      <c r="C1662" s="1">
        <v>4.1591087962962965E-2</v>
      </c>
    </row>
    <row r="1663" spans="1:3">
      <c r="A1663">
        <v>256</v>
      </c>
      <c r="B1663">
        <v>1032</v>
      </c>
      <c r="C1663" s="1">
        <v>4.1601388888888889E-2</v>
      </c>
    </row>
    <row r="1664" spans="1:3">
      <c r="A1664">
        <v>256</v>
      </c>
      <c r="B1664">
        <v>1032</v>
      </c>
      <c r="C1664" s="1">
        <v>4.1599768518518522E-2</v>
      </c>
    </row>
    <row r="1665" spans="1:3">
      <c r="A1665">
        <v>256</v>
      </c>
      <c r="B1665">
        <v>1032</v>
      </c>
      <c r="C1665" s="1">
        <v>4.1592476851851849E-2</v>
      </c>
    </row>
    <row r="1666" spans="1:3">
      <c r="A1666">
        <v>256</v>
      </c>
      <c r="B1666">
        <v>1032</v>
      </c>
      <c r="C1666" s="1">
        <v>4.1592476851851849E-2</v>
      </c>
    </row>
    <row r="1667" spans="1:3">
      <c r="A1667">
        <v>256</v>
      </c>
      <c r="B1667">
        <v>1032</v>
      </c>
      <c r="C1667" s="1">
        <v>4.1594907407407407E-2</v>
      </c>
    </row>
    <row r="1668" spans="1:3">
      <c r="A1668">
        <v>256</v>
      </c>
      <c r="B1668">
        <v>1032</v>
      </c>
      <c r="C1668" s="1">
        <v>4.1597916666666672E-2</v>
      </c>
    </row>
    <row r="1669" spans="1:3">
      <c r="A1669">
        <v>256</v>
      </c>
      <c r="B1669">
        <v>1032</v>
      </c>
      <c r="C1669" s="1">
        <v>4.1600694444444447E-2</v>
      </c>
    </row>
    <row r="1670" spans="1:3">
      <c r="A1670">
        <v>256</v>
      </c>
      <c r="B1670">
        <v>1032</v>
      </c>
      <c r="C1670" s="1">
        <v>4.1603124999999998E-2</v>
      </c>
    </row>
    <row r="1671" spans="1:3">
      <c r="A1671">
        <v>256</v>
      </c>
      <c r="B1671">
        <v>1032</v>
      </c>
      <c r="C1671" s="1">
        <v>4.1610069444444446E-2</v>
      </c>
    </row>
    <row r="1672" spans="1:3">
      <c r="A1672">
        <v>256</v>
      </c>
      <c r="B1672">
        <v>1032</v>
      </c>
      <c r="C1672" s="1">
        <v>4.1616782407407411E-2</v>
      </c>
    </row>
    <row r="1673" spans="1:3">
      <c r="A1673">
        <v>256</v>
      </c>
      <c r="B1673">
        <v>1032</v>
      </c>
      <c r="C1673" s="1">
        <v>4.1639004629629627E-2</v>
      </c>
    </row>
    <row r="1674" spans="1:3">
      <c r="A1674">
        <v>256</v>
      </c>
      <c r="B1674">
        <v>1032</v>
      </c>
      <c r="C1674" s="1">
        <v>4.1637615740740742E-2</v>
      </c>
    </row>
    <row r="1675" spans="1:3">
      <c r="A1675">
        <v>256</v>
      </c>
      <c r="B1675">
        <v>1032</v>
      </c>
      <c r="C1675" s="1">
        <v>4.1642013888888892E-2</v>
      </c>
    </row>
    <row r="1676" spans="1:3">
      <c r="A1676">
        <v>256</v>
      </c>
      <c r="B1676">
        <v>1032</v>
      </c>
      <c r="C1676" s="1">
        <v>4.1645254629629626E-2</v>
      </c>
    </row>
    <row r="1677" spans="1:3">
      <c r="A1677">
        <v>256</v>
      </c>
      <c r="B1677">
        <v>1032</v>
      </c>
      <c r="C1677" s="1">
        <v>4.1654629629629632E-2</v>
      </c>
    </row>
    <row r="1678" spans="1:3">
      <c r="A1678">
        <v>256</v>
      </c>
      <c r="B1678">
        <v>1032</v>
      </c>
      <c r="C1678" s="1">
        <v>4.1654745370370373E-2</v>
      </c>
    </row>
    <row r="1679" spans="1:3">
      <c r="A1679">
        <v>256</v>
      </c>
      <c r="B1679">
        <v>1032</v>
      </c>
      <c r="C1679" s="1">
        <v>4.1648726851851857E-2</v>
      </c>
    </row>
    <row r="1680" spans="1:3">
      <c r="A1680">
        <v>256</v>
      </c>
      <c r="B1680">
        <v>1032</v>
      </c>
      <c r="C1680" s="1">
        <v>4.1652083333333333E-2</v>
      </c>
    </row>
    <row r="1681" spans="1:3">
      <c r="A1681">
        <v>256</v>
      </c>
      <c r="B1681">
        <v>1032</v>
      </c>
      <c r="C1681" s="1">
        <v>4.1655439814814815E-2</v>
      </c>
    </row>
    <row r="1682" spans="1:3">
      <c r="A1682">
        <v>256</v>
      </c>
      <c r="B1682">
        <v>1032</v>
      </c>
      <c r="C1682" s="1">
        <v>4.1645949074074075E-2</v>
      </c>
    </row>
    <row r="1683" spans="1:3">
      <c r="A1683">
        <v>256</v>
      </c>
      <c r="B1683">
        <v>1032</v>
      </c>
      <c r="C1683" s="1">
        <v>4.1648726851851857E-2</v>
      </c>
    </row>
    <row r="1684" spans="1:3">
      <c r="A1684">
        <v>256</v>
      </c>
      <c r="B1684">
        <v>1032</v>
      </c>
      <c r="C1684" s="1">
        <v>4.1645833333333333E-2</v>
      </c>
    </row>
    <row r="1685" spans="1:3">
      <c r="A1685">
        <v>256</v>
      </c>
      <c r="B1685">
        <v>1032</v>
      </c>
      <c r="C1685" s="1">
        <v>4.1648842592592591E-2</v>
      </c>
    </row>
    <row r="1686" spans="1:3">
      <c r="A1686">
        <v>256</v>
      </c>
      <c r="B1686">
        <v>1032</v>
      </c>
      <c r="C1686" s="1">
        <v>4.1655208333333332E-2</v>
      </c>
    </row>
    <row r="1687" spans="1:3">
      <c r="A1687">
        <v>256</v>
      </c>
      <c r="B1687">
        <v>1032</v>
      </c>
      <c r="C1687" s="1">
        <v>4.1652314814814816E-2</v>
      </c>
    </row>
    <row r="1688" spans="1:3">
      <c r="A1688">
        <v>256</v>
      </c>
      <c r="B1688">
        <v>1032</v>
      </c>
      <c r="C1688" s="1">
        <v>4.1646180555555558E-2</v>
      </c>
    </row>
    <row r="1689" spans="1:3">
      <c r="A1689">
        <v>256</v>
      </c>
      <c r="B1689">
        <v>1032</v>
      </c>
      <c r="C1689" s="1">
        <v>4.1649421296296292E-2</v>
      </c>
    </row>
    <row r="1690" spans="1:3">
      <c r="A1690">
        <v>256</v>
      </c>
      <c r="B1690">
        <v>1032</v>
      </c>
      <c r="C1690" s="1">
        <v>4.1649074074074074E-2</v>
      </c>
    </row>
    <row r="1691" spans="1:3">
      <c r="A1691">
        <v>256</v>
      </c>
      <c r="B1691">
        <v>1032</v>
      </c>
      <c r="C1691" s="1">
        <v>4.165E-2</v>
      </c>
    </row>
    <row r="1692" spans="1:3">
      <c r="A1692">
        <v>256</v>
      </c>
      <c r="B1692">
        <v>1032</v>
      </c>
      <c r="C1692" s="1">
        <v>4.1650347222222224E-2</v>
      </c>
    </row>
    <row r="1693" spans="1:3">
      <c r="A1693">
        <v>256</v>
      </c>
      <c r="B1693">
        <v>1032</v>
      </c>
      <c r="C1693" s="1">
        <v>4.1649305555555557E-2</v>
      </c>
    </row>
    <row r="1694" spans="1:3">
      <c r="A1694">
        <v>256</v>
      </c>
      <c r="B1694">
        <v>1032</v>
      </c>
      <c r="C1694" s="1">
        <v>4.1644791666666667E-2</v>
      </c>
    </row>
    <row r="1695" spans="1:3">
      <c r="A1695">
        <v>256</v>
      </c>
      <c r="B1695">
        <v>1032</v>
      </c>
      <c r="C1695" s="1">
        <v>4.1647222222222224E-2</v>
      </c>
    </row>
    <row r="1696" spans="1:3">
      <c r="A1696">
        <v>256</v>
      </c>
      <c r="B1696">
        <v>1032</v>
      </c>
      <c r="C1696" s="1">
        <v>4.1651157407407408E-2</v>
      </c>
    </row>
    <row r="1697" spans="1:3">
      <c r="A1697">
        <v>256</v>
      </c>
      <c r="B1697">
        <v>1032</v>
      </c>
      <c r="C1697" s="1">
        <v>4.1654166666666666E-2</v>
      </c>
    </row>
    <row r="1698" spans="1:3">
      <c r="A1698">
        <v>256</v>
      </c>
      <c r="B1698">
        <v>1032</v>
      </c>
      <c r="C1698" s="1">
        <v>4.1647569444444442E-2</v>
      </c>
    </row>
    <row r="1699" spans="1:3">
      <c r="A1699">
        <v>256</v>
      </c>
      <c r="B1699">
        <v>1032</v>
      </c>
      <c r="C1699" s="1">
        <v>4.1657175925925931E-2</v>
      </c>
    </row>
    <row r="1700" spans="1:3">
      <c r="A1700">
        <v>256</v>
      </c>
      <c r="B1700">
        <v>1032</v>
      </c>
      <c r="C1700" s="1">
        <v>4.1654166666666666E-2</v>
      </c>
    </row>
    <row r="1701" spans="1:3">
      <c r="A1701">
        <v>256</v>
      </c>
      <c r="B1701">
        <v>1032</v>
      </c>
      <c r="C1701" s="1">
        <v>4.1657986111111107E-2</v>
      </c>
    </row>
    <row r="1702" spans="1:3">
      <c r="A1702">
        <v>256</v>
      </c>
      <c r="B1702">
        <v>1032</v>
      </c>
      <c r="C1702" s="1">
        <v>4.1663541666666665E-2</v>
      </c>
    </row>
    <row r="1703" spans="1:3">
      <c r="A1703">
        <v>256</v>
      </c>
      <c r="B1703">
        <v>1032</v>
      </c>
      <c r="C1703" s="1">
        <v>9.5750000000000002E-3</v>
      </c>
    </row>
    <row r="1704" spans="1:3">
      <c r="A1704">
        <v>256</v>
      </c>
      <c r="B1704">
        <v>1032</v>
      </c>
      <c r="C1704" s="1">
        <v>1.1124652777777778E-2</v>
      </c>
    </row>
    <row r="1705" spans="1:3">
      <c r="A1705">
        <v>256</v>
      </c>
      <c r="B1705">
        <v>1032</v>
      </c>
      <c r="C1705" s="1">
        <v>1.1135185185185185E-2</v>
      </c>
    </row>
    <row r="1706" spans="1:3">
      <c r="A1706">
        <v>256</v>
      </c>
      <c r="B1706">
        <v>1032</v>
      </c>
      <c r="C1706" s="1">
        <v>1.3308101851851854E-2</v>
      </c>
    </row>
    <row r="1707" spans="1:3">
      <c r="A1707">
        <v>256</v>
      </c>
      <c r="B1707">
        <v>1032</v>
      </c>
      <c r="C1707" s="1">
        <v>2.497939814814815E-2</v>
      </c>
    </row>
    <row r="1708" spans="1:3">
      <c r="A1708">
        <v>256</v>
      </c>
      <c r="B1708">
        <v>1032</v>
      </c>
      <c r="C1708" s="1">
        <v>2.5744212962962962E-2</v>
      </c>
    </row>
    <row r="1709" spans="1:3">
      <c r="A1709">
        <v>256</v>
      </c>
      <c r="B1709">
        <v>1032</v>
      </c>
      <c r="C1709" s="1">
        <v>2.6388773148148151E-2</v>
      </c>
    </row>
    <row r="1710" spans="1:3">
      <c r="A1710">
        <v>256</v>
      </c>
      <c r="B1710">
        <v>1032</v>
      </c>
      <c r="C1710" s="1">
        <v>2.6557638888888891E-2</v>
      </c>
    </row>
    <row r="1711" spans="1:3">
      <c r="A1711">
        <v>256</v>
      </c>
      <c r="B1711">
        <v>1032</v>
      </c>
      <c r="C1711" s="1">
        <v>2.6881481481481482E-2</v>
      </c>
    </row>
    <row r="1712" spans="1:3">
      <c r="A1712">
        <v>256</v>
      </c>
      <c r="B1712">
        <v>1032</v>
      </c>
      <c r="C1712" s="1">
        <v>2.6918865740740736E-2</v>
      </c>
    </row>
    <row r="1713" spans="1:3">
      <c r="A1713">
        <v>256</v>
      </c>
      <c r="B1713">
        <v>1032</v>
      </c>
      <c r="C1713" s="1">
        <v>2.7298379629629627E-2</v>
      </c>
    </row>
    <row r="1714" spans="1:3">
      <c r="A1714">
        <v>256</v>
      </c>
      <c r="B1714">
        <v>1032</v>
      </c>
      <c r="C1714" s="1">
        <v>2.8264004629629632E-2</v>
      </c>
    </row>
    <row r="1715" spans="1:3">
      <c r="A1715">
        <v>256</v>
      </c>
      <c r="B1715">
        <v>1032</v>
      </c>
      <c r="C1715" s="1">
        <v>2.8313078703703708E-2</v>
      </c>
    </row>
    <row r="1716" spans="1:3">
      <c r="A1716">
        <v>256</v>
      </c>
      <c r="B1716">
        <v>1032</v>
      </c>
      <c r="C1716" s="1">
        <v>2.8346296296296297E-2</v>
      </c>
    </row>
    <row r="1717" spans="1:3">
      <c r="A1717">
        <v>256</v>
      </c>
      <c r="B1717">
        <v>1032</v>
      </c>
      <c r="C1717" s="1">
        <v>2.8350347222222225E-2</v>
      </c>
    </row>
    <row r="1718" spans="1:3">
      <c r="A1718">
        <v>256</v>
      </c>
      <c r="B1718">
        <v>1032</v>
      </c>
      <c r="C1718" s="1">
        <v>2.8376851851851851E-2</v>
      </c>
    </row>
    <row r="1719" spans="1:3">
      <c r="A1719">
        <v>256</v>
      </c>
      <c r="B1719">
        <v>1032</v>
      </c>
      <c r="C1719" s="1">
        <v>2.8386226851851853E-2</v>
      </c>
    </row>
    <row r="1720" spans="1:3">
      <c r="A1720">
        <v>256</v>
      </c>
      <c r="B1720">
        <v>1032</v>
      </c>
      <c r="C1720" s="1">
        <v>2.8389930555555557E-2</v>
      </c>
    </row>
    <row r="1721" spans="1:3">
      <c r="A1721">
        <v>256</v>
      </c>
      <c r="B1721">
        <v>1032</v>
      </c>
      <c r="C1721" s="1">
        <v>2.8494328703703702E-2</v>
      </c>
    </row>
    <row r="1722" spans="1:3">
      <c r="A1722">
        <v>256</v>
      </c>
      <c r="B1722">
        <v>1032</v>
      </c>
      <c r="C1722" s="1">
        <v>2.8623379629629631E-2</v>
      </c>
    </row>
    <row r="1723" spans="1:3">
      <c r="A1723">
        <v>256</v>
      </c>
      <c r="B1723">
        <v>1032</v>
      </c>
      <c r="C1723" s="1">
        <v>2.862939814814815E-2</v>
      </c>
    </row>
    <row r="1724" spans="1:3">
      <c r="A1724">
        <v>256</v>
      </c>
      <c r="B1724">
        <v>1032</v>
      </c>
      <c r="C1724" s="1">
        <v>2.8633680555555555E-2</v>
      </c>
    </row>
    <row r="1725" spans="1:3">
      <c r="A1725">
        <v>256</v>
      </c>
      <c r="B1725">
        <v>1032</v>
      </c>
      <c r="C1725" s="1">
        <v>2.8685763888888886E-2</v>
      </c>
    </row>
    <row r="1726" spans="1:3">
      <c r="A1726">
        <v>256</v>
      </c>
      <c r="B1726">
        <v>1032</v>
      </c>
      <c r="C1726" s="1">
        <v>2.8757175925925926E-2</v>
      </c>
    </row>
    <row r="1727" spans="1:3">
      <c r="A1727">
        <v>256</v>
      </c>
      <c r="B1727">
        <v>1032</v>
      </c>
      <c r="C1727" s="1">
        <v>2.8764351851851857E-2</v>
      </c>
    </row>
    <row r="1728" spans="1:3">
      <c r="A1728">
        <v>256</v>
      </c>
      <c r="B1728">
        <v>1032</v>
      </c>
      <c r="C1728" s="1">
        <v>2.8778472222222226E-2</v>
      </c>
    </row>
    <row r="1729" spans="1:3">
      <c r="A1729">
        <v>256</v>
      </c>
      <c r="B1729">
        <v>1032</v>
      </c>
      <c r="C1729" s="1">
        <v>2.8922800925925928E-2</v>
      </c>
    </row>
    <row r="1730" spans="1:3">
      <c r="A1730">
        <v>256</v>
      </c>
      <c r="B1730">
        <v>1032</v>
      </c>
      <c r="C1730" s="1">
        <v>2.8929166666666669E-2</v>
      </c>
    </row>
    <row r="1731" spans="1:3">
      <c r="A1731">
        <v>256</v>
      </c>
      <c r="B1731">
        <v>1032</v>
      </c>
      <c r="C1731" s="1">
        <v>2.8956944444444441E-2</v>
      </c>
    </row>
    <row r="1732" spans="1:3">
      <c r="A1732">
        <v>256</v>
      </c>
      <c r="B1732">
        <v>1032</v>
      </c>
      <c r="C1732" s="1">
        <v>2.8963657407407407E-2</v>
      </c>
    </row>
    <row r="1733" spans="1:3">
      <c r="A1733">
        <v>256</v>
      </c>
      <c r="B1733">
        <v>1032</v>
      </c>
      <c r="C1733" s="1">
        <v>2.8966203703703706E-2</v>
      </c>
    </row>
    <row r="1734" spans="1:3">
      <c r="A1734">
        <v>256</v>
      </c>
      <c r="B1734">
        <v>1032</v>
      </c>
      <c r="C1734" s="1">
        <v>2.9009375E-2</v>
      </c>
    </row>
    <row r="1735" spans="1:3">
      <c r="A1735">
        <v>256</v>
      </c>
      <c r="B1735">
        <v>1032</v>
      </c>
      <c r="C1735" s="1">
        <v>2.8971759259259256E-2</v>
      </c>
    </row>
    <row r="1736" spans="1:3">
      <c r="A1736">
        <v>256</v>
      </c>
      <c r="B1736">
        <v>1032</v>
      </c>
      <c r="C1736" s="1">
        <v>2.8971064814814814E-2</v>
      </c>
    </row>
    <row r="1737" spans="1:3">
      <c r="A1737">
        <v>256</v>
      </c>
      <c r="B1737">
        <v>1032</v>
      </c>
      <c r="C1737" s="1">
        <v>2.9015509259259262E-2</v>
      </c>
    </row>
    <row r="1738" spans="1:3">
      <c r="A1738">
        <v>256</v>
      </c>
      <c r="B1738">
        <v>1032</v>
      </c>
      <c r="C1738" s="1">
        <v>2.8979050925925925E-2</v>
      </c>
    </row>
    <row r="1739" spans="1:3">
      <c r="A1739">
        <v>256</v>
      </c>
      <c r="B1739">
        <v>1032</v>
      </c>
      <c r="C1739" s="1">
        <v>2.8980324074074078E-2</v>
      </c>
    </row>
    <row r="1740" spans="1:3">
      <c r="A1740">
        <v>256</v>
      </c>
      <c r="B1740">
        <v>1032</v>
      </c>
      <c r="C1740" s="1">
        <v>2.8982060185185187E-2</v>
      </c>
    </row>
    <row r="1741" spans="1:3">
      <c r="A1741">
        <v>256</v>
      </c>
      <c r="B1741">
        <v>1032</v>
      </c>
      <c r="C1741" s="1">
        <v>2.8995023148148152E-2</v>
      </c>
    </row>
    <row r="1742" spans="1:3">
      <c r="A1742">
        <v>256</v>
      </c>
      <c r="B1742">
        <v>1032</v>
      </c>
      <c r="C1742" s="1">
        <v>2.900115740740741E-2</v>
      </c>
    </row>
    <row r="1743" spans="1:3">
      <c r="A1743">
        <v>256</v>
      </c>
      <c r="B1743">
        <v>1032</v>
      </c>
      <c r="C1743" s="1">
        <v>2.9005902777777783E-2</v>
      </c>
    </row>
    <row r="1744" spans="1:3">
      <c r="A1744">
        <v>256</v>
      </c>
      <c r="B1744">
        <v>1032</v>
      </c>
      <c r="C1744" s="1">
        <v>2.9011226851851854E-2</v>
      </c>
    </row>
    <row r="1745" spans="1:3">
      <c r="A1745">
        <v>256</v>
      </c>
      <c r="B1745">
        <v>1032</v>
      </c>
      <c r="C1745" s="1">
        <v>2.9018865740740737E-2</v>
      </c>
    </row>
    <row r="1746" spans="1:3">
      <c r="A1746">
        <v>256</v>
      </c>
      <c r="B1746">
        <v>1032</v>
      </c>
      <c r="C1746" s="1">
        <v>2.9023611111111111E-2</v>
      </c>
    </row>
    <row r="1747" spans="1:3">
      <c r="A1747">
        <v>256</v>
      </c>
      <c r="B1747">
        <v>1032</v>
      </c>
      <c r="C1747" s="1">
        <v>2.9029629629629631E-2</v>
      </c>
    </row>
    <row r="1748" spans="1:3">
      <c r="A1748">
        <v>256</v>
      </c>
      <c r="B1748">
        <v>1032</v>
      </c>
      <c r="C1748" s="1">
        <v>2.9040046296296296E-2</v>
      </c>
    </row>
    <row r="1749" spans="1:3">
      <c r="A1749">
        <v>256</v>
      </c>
      <c r="B1749">
        <v>1032</v>
      </c>
      <c r="C1749" s="1">
        <v>2.9037152777777773E-2</v>
      </c>
    </row>
    <row r="1750" spans="1:3">
      <c r="A1750">
        <v>256</v>
      </c>
      <c r="B1750">
        <v>1032</v>
      </c>
      <c r="C1750" s="1">
        <v>2.904085648148148E-2</v>
      </c>
    </row>
    <row r="1751" spans="1:3">
      <c r="A1751">
        <v>256</v>
      </c>
      <c r="B1751">
        <v>1032</v>
      </c>
      <c r="C1751" s="1">
        <v>2.9049305555555557E-2</v>
      </c>
    </row>
    <row r="1752" spans="1:3">
      <c r="A1752">
        <v>256</v>
      </c>
      <c r="B1752">
        <v>1032</v>
      </c>
      <c r="C1752" s="1">
        <v>2.9059143518518515E-2</v>
      </c>
    </row>
    <row r="1753" spans="1:3">
      <c r="A1753">
        <v>256</v>
      </c>
      <c r="B1753">
        <v>1032</v>
      </c>
      <c r="C1753" s="1">
        <v>2.9095023148148148E-2</v>
      </c>
    </row>
    <row r="1754" spans="1:3">
      <c r="A1754">
        <v>256</v>
      </c>
      <c r="B1754">
        <v>1032</v>
      </c>
      <c r="C1754" s="1">
        <v>2.914375E-2</v>
      </c>
    </row>
    <row r="1755" spans="1:3">
      <c r="A1755">
        <v>256</v>
      </c>
      <c r="B1755">
        <v>1032</v>
      </c>
      <c r="C1755" s="1">
        <v>2.915324074074074E-2</v>
      </c>
    </row>
    <row r="1756" spans="1:3">
      <c r="A1756">
        <v>256</v>
      </c>
      <c r="B1756">
        <v>1032</v>
      </c>
      <c r="C1756" s="1">
        <v>2.9158101851851855E-2</v>
      </c>
    </row>
    <row r="1757" spans="1:3">
      <c r="A1757">
        <v>256</v>
      </c>
      <c r="B1757">
        <v>1032</v>
      </c>
      <c r="C1757" s="1">
        <v>2.9163194444444443E-2</v>
      </c>
    </row>
    <row r="1758" spans="1:3">
      <c r="A1758">
        <v>256</v>
      </c>
      <c r="B1758">
        <v>1032</v>
      </c>
      <c r="C1758" s="1">
        <v>2.9166550925925929E-2</v>
      </c>
    </row>
    <row r="1759" spans="1:3">
      <c r="A1759">
        <v>256</v>
      </c>
      <c r="B1759">
        <v>1032</v>
      </c>
      <c r="C1759" s="1">
        <v>2.9175925925925928E-2</v>
      </c>
    </row>
    <row r="1760" spans="1:3">
      <c r="A1760">
        <v>256</v>
      </c>
      <c r="B1760">
        <v>1032</v>
      </c>
      <c r="C1760" s="1">
        <v>2.9176504629629632E-2</v>
      </c>
    </row>
    <row r="1761" spans="1:3">
      <c r="A1761">
        <v>256</v>
      </c>
      <c r="B1761">
        <v>1032</v>
      </c>
      <c r="C1761" s="1">
        <v>2.9228240740740739E-2</v>
      </c>
    </row>
    <row r="1762" spans="1:3">
      <c r="A1762">
        <v>256</v>
      </c>
      <c r="B1762">
        <v>1032</v>
      </c>
      <c r="C1762" s="1">
        <v>2.9229745370370371E-2</v>
      </c>
    </row>
    <row r="1763" spans="1:3">
      <c r="A1763">
        <v>256</v>
      </c>
      <c r="B1763">
        <v>1032</v>
      </c>
      <c r="C1763" s="1">
        <v>2.9268634259259258E-2</v>
      </c>
    </row>
    <row r="1764" spans="1:3">
      <c r="A1764">
        <v>256</v>
      </c>
      <c r="B1764">
        <v>1032</v>
      </c>
      <c r="C1764" s="1">
        <v>2.9298263888888888E-2</v>
      </c>
    </row>
    <row r="1765" spans="1:3">
      <c r="A1765">
        <v>256</v>
      </c>
      <c r="B1765">
        <v>1032</v>
      </c>
      <c r="C1765" s="1">
        <v>2.9355555555555555E-2</v>
      </c>
    </row>
    <row r="1766" spans="1:3">
      <c r="A1766">
        <v>256</v>
      </c>
      <c r="B1766">
        <v>1032</v>
      </c>
      <c r="C1766" s="1">
        <v>2.953900462962963E-2</v>
      </c>
    </row>
    <row r="1767" spans="1:3">
      <c r="A1767">
        <v>256</v>
      </c>
      <c r="B1767">
        <v>1032</v>
      </c>
      <c r="C1767" s="1">
        <v>2.9543865740740739E-2</v>
      </c>
    </row>
    <row r="1768" spans="1:3">
      <c r="A1768">
        <v>256</v>
      </c>
      <c r="B1768">
        <v>1032</v>
      </c>
      <c r="C1768" s="1">
        <v>2.9548263888888888E-2</v>
      </c>
    </row>
    <row r="1769" spans="1:3">
      <c r="A1769">
        <v>256</v>
      </c>
      <c r="B1769">
        <v>1032</v>
      </c>
      <c r="C1769" s="1">
        <v>2.955601851851852E-2</v>
      </c>
    </row>
    <row r="1770" spans="1:3">
      <c r="A1770">
        <v>256</v>
      </c>
      <c r="B1770">
        <v>1032</v>
      </c>
      <c r="C1770" s="1">
        <v>2.9565277777777777E-2</v>
      </c>
    </row>
    <row r="1771" spans="1:3">
      <c r="A1771">
        <v>256</v>
      </c>
      <c r="B1771">
        <v>1032</v>
      </c>
      <c r="C1771" s="1">
        <v>2.971493055555555E-2</v>
      </c>
    </row>
    <row r="1772" spans="1:3">
      <c r="A1772">
        <v>256</v>
      </c>
      <c r="B1772">
        <v>1032</v>
      </c>
      <c r="C1772" s="1">
        <v>2.9752083333333335E-2</v>
      </c>
    </row>
    <row r="1773" spans="1:3">
      <c r="A1773">
        <v>256</v>
      </c>
      <c r="B1773">
        <v>1032</v>
      </c>
      <c r="C1773" s="1">
        <v>2.9762962962962963E-2</v>
      </c>
    </row>
    <row r="1774" spans="1:3">
      <c r="A1774">
        <v>256</v>
      </c>
      <c r="B1774">
        <v>1032</v>
      </c>
      <c r="C1774" s="1">
        <v>2.9757291666666661E-2</v>
      </c>
    </row>
    <row r="1775" spans="1:3">
      <c r="A1775">
        <v>256</v>
      </c>
      <c r="B1775">
        <v>1032</v>
      </c>
      <c r="C1775" s="1">
        <v>2.9753935185185185E-2</v>
      </c>
    </row>
    <row r="1776" spans="1:3">
      <c r="A1776">
        <v>256</v>
      </c>
      <c r="B1776">
        <v>1032</v>
      </c>
      <c r="C1776" s="1">
        <v>2.9754050925925923E-2</v>
      </c>
    </row>
    <row r="1777" spans="1:3">
      <c r="A1777">
        <v>256</v>
      </c>
      <c r="B1777">
        <v>1032</v>
      </c>
      <c r="C1777" s="1">
        <v>2.9757407407407409E-2</v>
      </c>
    </row>
    <row r="1778" spans="1:3">
      <c r="A1778">
        <v>256</v>
      </c>
      <c r="B1778">
        <v>1032</v>
      </c>
      <c r="C1778" s="1">
        <v>2.9754745370370372E-2</v>
      </c>
    </row>
    <row r="1779" spans="1:3">
      <c r="A1779">
        <v>256</v>
      </c>
      <c r="B1779">
        <v>1032</v>
      </c>
      <c r="C1779" s="1">
        <v>2.9758449074074076E-2</v>
      </c>
    </row>
    <row r="1780" spans="1:3">
      <c r="A1780">
        <v>256</v>
      </c>
      <c r="B1780">
        <v>1032</v>
      </c>
      <c r="C1780" s="1">
        <v>2.9765509259259259E-2</v>
      </c>
    </row>
    <row r="1781" spans="1:3">
      <c r="A1781">
        <v>256</v>
      </c>
      <c r="B1781">
        <v>1032</v>
      </c>
      <c r="C1781" s="1">
        <v>2.9765625E-2</v>
      </c>
    </row>
    <row r="1782" spans="1:3">
      <c r="A1782">
        <v>256</v>
      </c>
      <c r="B1782">
        <v>1032</v>
      </c>
      <c r="C1782" s="1">
        <v>2.9759722222222219E-2</v>
      </c>
    </row>
    <row r="1783" spans="1:3">
      <c r="A1783">
        <v>256</v>
      </c>
      <c r="B1783">
        <v>1032</v>
      </c>
      <c r="C1783" s="1">
        <v>2.9756944444444447E-2</v>
      </c>
    </row>
    <row r="1784" spans="1:3">
      <c r="A1784">
        <v>256</v>
      </c>
      <c r="B1784">
        <v>1032</v>
      </c>
      <c r="C1784" s="1">
        <v>2.9756944444444447E-2</v>
      </c>
    </row>
    <row r="1785" spans="1:3">
      <c r="A1785">
        <v>256</v>
      </c>
      <c r="B1785">
        <v>1032</v>
      </c>
      <c r="C1785" s="1">
        <v>2.9760185185185185E-2</v>
      </c>
    </row>
    <row r="1786" spans="1:3">
      <c r="A1786">
        <v>256</v>
      </c>
      <c r="B1786">
        <v>1032</v>
      </c>
      <c r="C1786" s="1">
        <v>2.9760185185185185E-2</v>
      </c>
    </row>
    <row r="1787" spans="1:3">
      <c r="A1787">
        <v>256</v>
      </c>
      <c r="B1787">
        <v>1032</v>
      </c>
      <c r="C1787" s="1">
        <v>2.9903009259259258E-2</v>
      </c>
    </row>
    <row r="1788" spans="1:3">
      <c r="A1788">
        <v>256</v>
      </c>
      <c r="B1788">
        <v>1032</v>
      </c>
      <c r="C1788" s="1">
        <v>2.9959953703703704E-2</v>
      </c>
    </row>
    <row r="1789" spans="1:3">
      <c r="A1789">
        <v>256</v>
      </c>
      <c r="B1789">
        <v>1032</v>
      </c>
      <c r="C1789" s="1">
        <v>2.9937037037037036E-2</v>
      </c>
    </row>
    <row r="1790" spans="1:3">
      <c r="A1790">
        <v>256</v>
      </c>
      <c r="B1790">
        <v>1032</v>
      </c>
      <c r="C1790" s="1">
        <v>2.9946296296296294E-2</v>
      </c>
    </row>
    <row r="1791" spans="1:3">
      <c r="A1791">
        <v>256</v>
      </c>
      <c r="B1791">
        <v>1032</v>
      </c>
      <c r="C1791" s="1">
        <v>3.3818402777777777E-2</v>
      </c>
    </row>
    <row r="1792" spans="1:3">
      <c r="A1792">
        <v>256</v>
      </c>
      <c r="B1792">
        <v>1032</v>
      </c>
      <c r="C1792" s="1">
        <v>3.5129976851851853E-2</v>
      </c>
    </row>
    <row r="1793" spans="1:3">
      <c r="A1793">
        <v>256</v>
      </c>
      <c r="B1793">
        <v>1032</v>
      </c>
      <c r="C1793" s="1">
        <v>3.5131365740740737E-2</v>
      </c>
    </row>
    <row r="1794" spans="1:3">
      <c r="A1794">
        <v>256</v>
      </c>
      <c r="B1794">
        <v>1032</v>
      </c>
      <c r="C1794" s="1">
        <v>3.5581944444444444E-2</v>
      </c>
    </row>
    <row r="1795" spans="1:3">
      <c r="A1795">
        <v>256</v>
      </c>
      <c r="B1795">
        <v>1032</v>
      </c>
      <c r="C1795" s="1">
        <v>3.5932638888888889E-2</v>
      </c>
    </row>
    <row r="1796" spans="1:3">
      <c r="A1796">
        <v>256</v>
      </c>
      <c r="B1796">
        <v>1032</v>
      </c>
      <c r="C1796" s="1">
        <v>3.6415740740740742E-2</v>
      </c>
    </row>
    <row r="1797" spans="1:3">
      <c r="A1797">
        <v>256</v>
      </c>
      <c r="B1797">
        <v>1032</v>
      </c>
      <c r="C1797" s="1">
        <v>3.6947337962962963E-2</v>
      </c>
    </row>
    <row r="1798" spans="1:3">
      <c r="A1798">
        <v>256</v>
      </c>
      <c r="B1798">
        <v>1032</v>
      </c>
      <c r="C1798" s="1">
        <v>3.7213425925925928E-2</v>
      </c>
    </row>
    <row r="1799" spans="1:3">
      <c r="A1799">
        <v>256</v>
      </c>
      <c r="B1799">
        <v>1032</v>
      </c>
      <c r="C1799" s="1">
        <v>3.7856365740740743E-2</v>
      </c>
    </row>
    <row r="1800" spans="1:3">
      <c r="A1800">
        <v>256</v>
      </c>
      <c r="B1800">
        <v>1032</v>
      </c>
      <c r="C1800" s="1">
        <v>3.8111574074074075E-2</v>
      </c>
    </row>
    <row r="1801" spans="1:3">
      <c r="A1801">
        <v>256</v>
      </c>
      <c r="B1801">
        <v>1032</v>
      </c>
      <c r="C1801" s="1">
        <v>3.8148958333333337E-2</v>
      </c>
    </row>
    <row r="1802" spans="1:3">
      <c r="A1802">
        <v>256</v>
      </c>
      <c r="B1802">
        <v>1032</v>
      </c>
      <c r="C1802" s="1">
        <v>3.8477546296296294E-2</v>
      </c>
    </row>
    <row r="1803" spans="1:3">
      <c r="A1803">
        <v>256</v>
      </c>
      <c r="B1803">
        <v>1032</v>
      </c>
      <c r="C1803" s="1">
        <v>3.8614004629629627E-2</v>
      </c>
    </row>
    <row r="1804" spans="1:3">
      <c r="A1804">
        <v>256</v>
      </c>
      <c r="B1804">
        <v>1032</v>
      </c>
      <c r="C1804" s="1">
        <v>3.8644444444444447E-2</v>
      </c>
    </row>
    <row r="1805" spans="1:3">
      <c r="A1805">
        <v>256</v>
      </c>
      <c r="B1805">
        <v>1032</v>
      </c>
      <c r="C1805" s="1">
        <v>3.8921296296296294E-2</v>
      </c>
    </row>
    <row r="1806" spans="1:3">
      <c r="A1806">
        <v>256</v>
      </c>
      <c r="B1806">
        <v>1032</v>
      </c>
      <c r="C1806" s="1">
        <v>3.9130092592592591E-2</v>
      </c>
    </row>
    <row r="1807" spans="1:3">
      <c r="A1807">
        <v>256</v>
      </c>
      <c r="B1807">
        <v>1032</v>
      </c>
      <c r="C1807" s="1">
        <v>3.9171643518518519E-2</v>
      </c>
    </row>
    <row r="1808" spans="1:3">
      <c r="A1808">
        <v>256</v>
      </c>
      <c r="B1808">
        <v>1032</v>
      </c>
      <c r="C1808" s="1">
        <v>3.9182407407407409E-2</v>
      </c>
    </row>
    <row r="1809" spans="1:3">
      <c r="A1809">
        <v>256</v>
      </c>
      <c r="B1809">
        <v>1032</v>
      </c>
      <c r="C1809" s="1">
        <v>3.918877314814815E-2</v>
      </c>
    </row>
    <row r="1810" spans="1:3">
      <c r="A1810">
        <v>256</v>
      </c>
      <c r="B1810">
        <v>1032</v>
      </c>
      <c r="C1810" s="1">
        <v>3.9189467592592592E-2</v>
      </c>
    </row>
    <row r="1811" spans="1:3">
      <c r="A1811">
        <v>256</v>
      </c>
      <c r="B1811">
        <v>1032</v>
      </c>
      <c r="C1811" s="1">
        <v>3.9305324074074076E-2</v>
      </c>
    </row>
    <row r="1812" spans="1:3">
      <c r="A1812">
        <v>256</v>
      </c>
      <c r="B1812">
        <v>1032</v>
      </c>
      <c r="C1812" s="1">
        <v>3.9379398148148149E-2</v>
      </c>
    </row>
    <row r="1813" spans="1:3">
      <c r="A1813">
        <v>256</v>
      </c>
      <c r="B1813">
        <v>1032</v>
      </c>
      <c r="C1813" s="1">
        <v>3.9441666666666667E-2</v>
      </c>
    </row>
    <row r="1814" spans="1:3">
      <c r="A1814">
        <v>256</v>
      </c>
      <c r="B1814">
        <v>1032</v>
      </c>
      <c r="C1814" s="1">
        <v>3.9511574074074074E-2</v>
      </c>
    </row>
    <row r="1815" spans="1:3">
      <c r="A1815">
        <v>256</v>
      </c>
      <c r="B1815">
        <v>1032</v>
      </c>
      <c r="C1815" s="1">
        <v>3.9513194444444448E-2</v>
      </c>
    </row>
    <row r="1816" spans="1:3">
      <c r="A1816">
        <v>256</v>
      </c>
      <c r="B1816">
        <v>1032</v>
      </c>
      <c r="C1816" s="1">
        <v>3.9732986111111111E-2</v>
      </c>
    </row>
    <row r="1817" spans="1:3">
      <c r="A1817">
        <v>256</v>
      </c>
      <c r="B1817">
        <v>1032</v>
      </c>
      <c r="C1817" s="1">
        <v>4.0252893518518518E-2</v>
      </c>
    </row>
    <row r="1818" spans="1:3">
      <c r="A1818">
        <v>256</v>
      </c>
      <c r="B1818">
        <v>1032</v>
      </c>
      <c r="C1818" s="1">
        <v>4.0258564814814816E-2</v>
      </c>
    </row>
    <row r="1819" spans="1:3">
      <c r="A1819">
        <v>256</v>
      </c>
      <c r="B1819">
        <v>1032</v>
      </c>
      <c r="C1819" s="1">
        <v>4.0294560185185187E-2</v>
      </c>
    </row>
    <row r="1820" spans="1:3">
      <c r="A1820">
        <v>256</v>
      </c>
      <c r="B1820">
        <v>1032</v>
      </c>
      <c r="C1820" s="1">
        <v>4.0311458333333335E-2</v>
      </c>
    </row>
    <row r="1821" spans="1:3">
      <c r="A1821">
        <v>256</v>
      </c>
      <c r="B1821">
        <v>1032</v>
      </c>
      <c r="C1821" s="1">
        <v>4.0641898148148149E-2</v>
      </c>
    </row>
    <row r="1822" spans="1:3">
      <c r="A1822">
        <v>256</v>
      </c>
      <c r="B1822">
        <v>1032</v>
      </c>
      <c r="C1822" s="1">
        <v>4.0737962962962962E-2</v>
      </c>
    </row>
    <row r="1823" spans="1:3">
      <c r="A1823">
        <v>256</v>
      </c>
      <c r="B1823">
        <v>1032</v>
      </c>
      <c r="C1823" s="1">
        <v>4.0749189814814811E-2</v>
      </c>
    </row>
    <row r="1824" spans="1:3">
      <c r="A1824">
        <v>256</v>
      </c>
      <c r="B1824">
        <v>1032</v>
      </c>
      <c r="C1824" s="1">
        <v>4.0753125000000001E-2</v>
      </c>
    </row>
    <row r="1825" spans="1:3">
      <c r="A1825">
        <v>256</v>
      </c>
      <c r="B1825">
        <v>1032</v>
      </c>
      <c r="C1825" s="1">
        <v>4.0811226851851852E-2</v>
      </c>
    </row>
    <row r="1826" spans="1:3">
      <c r="A1826">
        <v>256</v>
      </c>
      <c r="B1826">
        <v>1032</v>
      </c>
      <c r="C1826" s="1">
        <v>4.0808680555555553E-2</v>
      </c>
    </row>
    <row r="1827" spans="1:3">
      <c r="A1827">
        <v>256</v>
      </c>
      <c r="B1827">
        <v>1032</v>
      </c>
      <c r="C1827" s="1">
        <v>4.0828819444444449E-2</v>
      </c>
    </row>
    <row r="1828" spans="1:3">
      <c r="A1828">
        <v>256</v>
      </c>
      <c r="B1828">
        <v>1032</v>
      </c>
      <c r="C1828" s="1">
        <v>4.0840162037037032E-2</v>
      </c>
    </row>
    <row r="1829" spans="1:3">
      <c r="A1829">
        <v>256</v>
      </c>
      <c r="B1829">
        <v>1032</v>
      </c>
      <c r="C1829" s="1">
        <v>4.0849421296296297E-2</v>
      </c>
    </row>
    <row r="1830" spans="1:3">
      <c r="A1830">
        <v>256</v>
      </c>
      <c r="B1830">
        <v>1032</v>
      </c>
      <c r="C1830" s="1">
        <v>4.0850925925925922E-2</v>
      </c>
    </row>
    <row r="1831" spans="1:3">
      <c r="A1831">
        <v>256</v>
      </c>
      <c r="B1831">
        <v>1032</v>
      </c>
      <c r="C1831" s="1">
        <v>4.0854976851851854E-2</v>
      </c>
    </row>
    <row r="1832" spans="1:3">
      <c r="A1832">
        <v>256</v>
      </c>
      <c r="B1832">
        <v>1032</v>
      </c>
      <c r="C1832" s="1">
        <v>4.0862847222222227E-2</v>
      </c>
    </row>
    <row r="1833" spans="1:3">
      <c r="A1833">
        <v>256</v>
      </c>
      <c r="B1833">
        <v>1032</v>
      </c>
      <c r="C1833" s="1">
        <v>4.0867476851851853E-2</v>
      </c>
    </row>
    <row r="1834" spans="1:3">
      <c r="A1834">
        <v>256</v>
      </c>
      <c r="B1834">
        <v>1032</v>
      </c>
      <c r="C1834" s="1">
        <v>4.087175925925926E-2</v>
      </c>
    </row>
    <row r="1835" spans="1:3">
      <c r="A1835">
        <v>256</v>
      </c>
      <c r="B1835">
        <v>1032</v>
      </c>
      <c r="C1835" s="1">
        <v>4.0875810185185185E-2</v>
      </c>
    </row>
    <row r="1836" spans="1:3">
      <c r="A1836">
        <v>256</v>
      </c>
      <c r="B1836">
        <v>1032</v>
      </c>
      <c r="C1836" s="1">
        <v>4.0914120370370372E-2</v>
      </c>
    </row>
    <row r="1837" spans="1:3">
      <c r="A1837">
        <v>256</v>
      </c>
      <c r="B1837">
        <v>1032</v>
      </c>
      <c r="C1837" s="1">
        <v>4.0940625000000001E-2</v>
      </c>
    </row>
    <row r="1838" spans="1:3">
      <c r="A1838">
        <v>256</v>
      </c>
      <c r="B1838">
        <v>1032</v>
      </c>
      <c r="C1838" s="1">
        <v>4.0950115740740742E-2</v>
      </c>
    </row>
    <row r="1839" spans="1:3">
      <c r="A1839">
        <v>256</v>
      </c>
      <c r="B1839">
        <v>1032</v>
      </c>
      <c r="C1839" s="1">
        <v>4.0953240740740741E-2</v>
      </c>
    </row>
    <row r="1840" spans="1:3">
      <c r="A1840">
        <v>256</v>
      </c>
      <c r="B1840">
        <v>1032</v>
      </c>
      <c r="C1840" s="1">
        <v>4.095497685185185E-2</v>
      </c>
    </row>
    <row r="1841" spans="1:3">
      <c r="A1841">
        <v>256</v>
      </c>
      <c r="B1841">
        <v>1032</v>
      </c>
      <c r="C1841" s="1">
        <v>4.0958680555555557E-2</v>
      </c>
    </row>
    <row r="1842" spans="1:3">
      <c r="A1842">
        <v>256</v>
      </c>
      <c r="B1842">
        <v>1032</v>
      </c>
      <c r="C1842" s="1">
        <v>4.1154745370370373E-2</v>
      </c>
    </row>
    <row r="1843" spans="1:3">
      <c r="A1843">
        <v>256</v>
      </c>
      <c r="B1843">
        <v>1032</v>
      </c>
      <c r="C1843" s="1">
        <v>4.1156828703703706E-2</v>
      </c>
    </row>
    <row r="1844" spans="1:3">
      <c r="A1844">
        <v>256</v>
      </c>
      <c r="B1844">
        <v>1032</v>
      </c>
      <c r="C1844" s="1">
        <v>4.1169791666666671E-2</v>
      </c>
    </row>
    <row r="1845" spans="1:3">
      <c r="A1845">
        <v>256</v>
      </c>
      <c r="B1845">
        <v>1032</v>
      </c>
      <c r="C1845" s="1">
        <v>4.1273611111111108E-2</v>
      </c>
    </row>
    <row r="1846" spans="1:3">
      <c r="A1846">
        <v>256</v>
      </c>
      <c r="B1846">
        <v>1032</v>
      </c>
      <c r="C1846" s="1">
        <v>4.1280555555555556E-2</v>
      </c>
    </row>
    <row r="1847" spans="1:3">
      <c r="A1847">
        <v>256</v>
      </c>
      <c r="B1847">
        <v>1032</v>
      </c>
      <c r="C1847" s="1">
        <v>4.1298148148148146E-2</v>
      </c>
    </row>
    <row r="1848" spans="1:3">
      <c r="A1848">
        <v>256</v>
      </c>
      <c r="B1848">
        <v>1032</v>
      </c>
      <c r="C1848" s="1">
        <v>4.1309375000000002E-2</v>
      </c>
    </row>
    <row r="1849" spans="1:3">
      <c r="A1849">
        <v>256</v>
      </c>
      <c r="B1849">
        <v>1032</v>
      </c>
      <c r="C1849" s="1">
        <v>4.1310763888888886E-2</v>
      </c>
    </row>
    <row r="1850" spans="1:3">
      <c r="A1850">
        <v>256</v>
      </c>
      <c r="B1850">
        <v>1032</v>
      </c>
      <c r="C1850" s="1">
        <v>4.1311111111111111E-2</v>
      </c>
    </row>
    <row r="1851" spans="1:3">
      <c r="A1851">
        <v>256</v>
      </c>
      <c r="B1851">
        <v>1032</v>
      </c>
      <c r="C1851" s="1">
        <v>4.1318750000000001E-2</v>
      </c>
    </row>
    <row r="1852" spans="1:3">
      <c r="A1852">
        <v>256</v>
      </c>
      <c r="B1852">
        <v>1032</v>
      </c>
      <c r="C1852" s="1">
        <v>4.1332754629629626E-2</v>
      </c>
    </row>
    <row r="1853" spans="1:3">
      <c r="A1853">
        <v>256</v>
      </c>
      <c r="B1853">
        <v>1032</v>
      </c>
      <c r="C1853" s="1">
        <v>4.1349768518518522E-2</v>
      </c>
    </row>
    <row r="1854" spans="1:3">
      <c r="A1854">
        <v>256</v>
      </c>
      <c r="B1854">
        <v>1032</v>
      </c>
      <c r="C1854" s="1">
        <v>4.1352199074074079E-2</v>
      </c>
    </row>
    <row r="1855" spans="1:3">
      <c r="A1855">
        <v>256</v>
      </c>
      <c r="B1855">
        <v>1032</v>
      </c>
      <c r="C1855" s="1">
        <v>4.1352314814814814E-2</v>
      </c>
    </row>
    <row r="1856" spans="1:3">
      <c r="A1856">
        <v>256</v>
      </c>
      <c r="B1856">
        <v>1032</v>
      </c>
      <c r="C1856" s="1">
        <v>4.1360069444444446E-2</v>
      </c>
    </row>
    <row r="1857" spans="1:3">
      <c r="A1857">
        <v>256</v>
      </c>
      <c r="B1857">
        <v>1032</v>
      </c>
      <c r="C1857" s="1">
        <v>4.1383564814814817E-2</v>
      </c>
    </row>
    <row r="1858" spans="1:3">
      <c r="A1858">
        <v>256</v>
      </c>
      <c r="B1858">
        <v>1032</v>
      </c>
      <c r="C1858" s="1">
        <v>4.1403009259259264E-2</v>
      </c>
    </row>
    <row r="1859" spans="1:3">
      <c r="A1859">
        <v>256</v>
      </c>
      <c r="B1859">
        <v>1032</v>
      </c>
      <c r="C1859" s="1">
        <v>4.1402430555555557E-2</v>
      </c>
    </row>
    <row r="1860" spans="1:3">
      <c r="A1860">
        <v>256</v>
      </c>
      <c r="B1860">
        <v>1032</v>
      </c>
      <c r="C1860" s="1">
        <v>4.141342592592593E-2</v>
      </c>
    </row>
    <row r="1861" spans="1:3">
      <c r="A1861">
        <v>256</v>
      </c>
      <c r="B1861">
        <v>1032</v>
      </c>
      <c r="C1861" s="1">
        <v>4.1417013888888889E-2</v>
      </c>
    </row>
    <row r="1862" spans="1:3">
      <c r="A1862">
        <v>256</v>
      </c>
      <c r="B1862">
        <v>1032</v>
      </c>
      <c r="C1862" s="1">
        <v>4.1421064814814813E-2</v>
      </c>
    </row>
    <row r="1863" spans="1:3">
      <c r="A1863">
        <v>256</v>
      </c>
      <c r="B1863">
        <v>1032</v>
      </c>
      <c r="C1863" s="1">
        <v>4.1428125000000003E-2</v>
      </c>
    </row>
    <row r="1864" spans="1:3">
      <c r="A1864">
        <v>256</v>
      </c>
      <c r="B1864">
        <v>1032</v>
      </c>
      <c r="C1864" s="1">
        <v>4.1432638888888887E-2</v>
      </c>
    </row>
    <row r="1865" spans="1:3">
      <c r="A1865">
        <v>256</v>
      </c>
      <c r="B1865">
        <v>1032</v>
      </c>
      <c r="C1865" s="1">
        <v>4.1434953703703703E-2</v>
      </c>
    </row>
    <row r="1866" spans="1:3">
      <c r="A1866">
        <v>256</v>
      </c>
      <c r="B1866">
        <v>1032</v>
      </c>
      <c r="C1866" s="1">
        <v>4.1535532407407406E-2</v>
      </c>
    </row>
    <row r="1867" spans="1:3">
      <c r="A1867">
        <v>256</v>
      </c>
      <c r="B1867">
        <v>1032</v>
      </c>
      <c r="C1867" s="1">
        <v>4.1539236111111107E-2</v>
      </c>
    </row>
    <row r="1868" spans="1:3">
      <c r="A1868">
        <v>256</v>
      </c>
      <c r="B1868">
        <v>1032</v>
      </c>
      <c r="C1868" s="1">
        <v>4.1554398148148146E-2</v>
      </c>
    </row>
    <row r="1869" spans="1:3">
      <c r="A1869">
        <v>256</v>
      </c>
      <c r="B1869">
        <v>1032</v>
      </c>
      <c r="C1869" s="1">
        <v>4.1551620370370371E-2</v>
      </c>
    </row>
    <row r="1870" spans="1:3">
      <c r="A1870">
        <v>256</v>
      </c>
      <c r="B1870">
        <v>1032</v>
      </c>
      <c r="C1870" s="1">
        <v>4.1588541666666666E-2</v>
      </c>
    </row>
    <row r="1871" spans="1:3">
      <c r="A1871">
        <v>256</v>
      </c>
      <c r="B1871">
        <v>1032</v>
      </c>
      <c r="C1871" s="1">
        <v>4.159328703703704E-2</v>
      </c>
    </row>
    <row r="1872" spans="1:3">
      <c r="A1872">
        <v>256</v>
      </c>
      <c r="B1872">
        <v>1032</v>
      </c>
      <c r="C1872" s="1">
        <v>4.1598379629629624E-2</v>
      </c>
    </row>
    <row r="1873" spans="1:3">
      <c r="A1873">
        <v>256</v>
      </c>
      <c r="B1873">
        <v>1032</v>
      </c>
      <c r="C1873" s="1">
        <v>4.1663078703703706E-2</v>
      </c>
    </row>
    <row r="1874" spans="1:3">
      <c r="A1874">
        <v>256</v>
      </c>
      <c r="B1874">
        <v>1032</v>
      </c>
      <c r="C1874" s="1">
        <v>2.0048032407407407E-2</v>
      </c>
    </row>
    <row r="1875" spans="1:3">
      <c r="A1875">
        <v>256</v>
      </c>
      <c r="B1875">
        <v>1032</v>
      </c>
      <c r="C1875" s="1">
        <v>2.656516203703704E-2</v>
      </c>
    </row>
    <row r="1876" spans="1:3">
      <c r="A1876">
        <v>256</v>
      </c>
      <c r="B1876">
        <v>1032</v>
      </c>
      <c r="C1876" s="1">
        <v>2.6628587962962958E-2</v>
      </c>
    </row>
    <row r="1877" spans="1:3">
      <c r="A1877">
        <v>256</v>
      </c>
      <c r="B1877">
        <v>1032</v>
      </c>
      <c r="C1877" s="1">
        <v>2.6652777777777779E-2</v>
      </c>
    </row>
    <row r="1878" spans="1:3">
      <c r="A1878">
        <v>256</v>
      </c>
      <c r="B1878">
        <v>1032</v>
      </c>
      <c r="C1878" s="1">
        <v>2.6658912037037033E-2</v>
      </c>
    </row>
    <row r="1879" spans="1:3">
      <c r="A1879">
        <v>256</v>
      </c>
      <c r="B1879">
        <v>1032</v>
      </c>
      <c r="C1879" s="1">
        <v>2.6652662037037034E-2</v>
      </c>
    </row>
    <row r="1880" spans="1:3">
      <c r="A1880">
        <v>256</v>
      </c>
      <c r="B1880">
        <v>1032</v>
      </c>
      <c r="C1880" s="1">
        <v>2.6676967592592592E-2</v>
      </c>
    </row>
    <row r="1881" spans="1:3">
      <c r="A1881">
        <v>256</v>
      </c>
      <c r="B1881">
        <v>1032</v>
      </c>
      <c r="C1881" s="1">
        <v>2.6679513888888891E-2</v>
      </c>
    </row>
    <row r="1882" spans="1:3">
      <c r="A1882">
        <v>256</v>
      </c>
      <c r="B1882">
        <v>1032</v>
      </c>
      <c r="C1882" s="1">
        <v>2.6685879629629632E-2</v>
      </c>
    </row>
    <row r="1883" spans="1:3">
      <c r="A1883">
        <v>256</v>
      </c>
      <c r="B1883">
        <v>1032</v>
      </c>
      <c r="C1883" s="1">
        <v>2.6698842592592597E-2</v>
      </c>
    </row>
    <row r="1884" spans="1:3">
      <c r="A1884">
        <v>256</v>
      </c>
      <c r="B1884">
        <v>1032</v>
      </c>
      <c r="C1884" s="1">
        <v>2.708275462962963E-2</v>
      </c>
    </row>
    <row r="1885" spans="1:3">
      <c r="A1885">
        <v>256</v>
      </c>
      <c r="B1885">
        <v>1032</v>
      </c>
      <c r="C1885" s="1">
        <v>2.7087268518518521E-2</v>
      </c>
    </row>
    <row r="1886" spans="1:3">
      <c r="A1886">
        <v>256</v>
      </c>
      <c r="B1886">
        <v>1032</v>
      </c>
      <c r="C1886" s="1">
        <v>2.7103009259259261E-2</v>
      </c>
    </row>
    <row r="1887" spans="1:3">
      <c r="A1887">
        <v>256</v>
      </c>
      <c r="B1887">
        <v>1032</v>
      </c>
      <c r="C1887" s="1">
        <v>2.7351273148148145E-2</v>
      </c>
    </row>
    <row r="1888" spans="1:3">
      <c r="A1888">
        <v>256</v>
      </c>
      <c r="B1888">
        <v>1032</v>
      </c>
      <c r="C1888" s="1">
        <v>2.7354398148148149E-2</v>
      </c>
    </row>
    <row r="1889" spans="1:3">
      <c r="A1889">
        <v>256</v>
      </c>
      <c r="B1889">
        <v>1032</v>
      </c>
      <c r="C1889" s="1">
        <v>2.7355671296296295E-2</v>
      </c>
    </row>
    <row r="1890" spans="1:3">
      <c r="A1890">
        <v>256</v>
      </c>
      <c r="B1890">
        <v>1032</v>
      </c>
      <c r="C1890" s="1">
        <v>2.754409722222222E-2</v>
      </c>
    </row>
    <row r="1891" spans="1:3">
      <c r="A1891">
        <v>256</v>
      </c>
      <c r="B1891">
        <v>1032</v>
      </c>
      <c r="C1891" s="1">
        <v>2.7556365740740742E-2</v>
      </c>
    </row>
    <row r="1892" spans="1:3">
      <c r="A1892">
        <v>256</v>
      </c>
      <c r="B1892">
        <v>1032</v>
      </c>
      <c r="C1892" s="1">
        <v>2.7567129629629625E-2</v>
      </c>
    </row>
    <row r="1893" spans="1:3">
      <c r="A1893">
        <v>256</v>
      </c>
      <c r="B1893">
        <v>1032</v>
      </c>
      <c r="C1893" s="1">
        <v>2.7740277777777777E-2</v>
      </c>
    </row>
    <row r="1894" spans="1:3">
      <c r="A1894">
        <v>256</v>
      </c>
      <c r="B1894">
        <v>1032</v>
      </c>
      <c r="C1894" s="1">
        <v>2.7790162037037037E-2</v>
      </c>
    </row>
    <row r="1895" spans="1:3">
      <c r="A1895">
        <v>256</v>
      </c>
      <c r="B1895">
        <v>1032</v>
      </c>
      <c r="C1895" s="1">
        <v>2.782037037037037E-2</v>
      </c>
    </row>
    <row r="1896" spans="1:3">
      <c r="A1896">
        <v>256</v>
      </c>
      <c r="B1896">
        <v>1032</v>
      </c>
      <c r="C1896" s="1">
        <v>3.2734837962962962E-2</v>
      </c>
    </row>
    <row r="1897" spans="1:3">
      <c r="A1897">
        <v>256</v>
      </c>
      <c r="B1897">
        <v>1032</v>
      </c>
      <c r="C1897" s="1">
        <v>3.2761342592592592E-2</v>
      </c>
    </row>
    <row r="1898" spans="1:3">
      <c r="A1898">
        <v>256</v>
      </c>
      <c r="B1898">
        <v>1032</v>
      </c>
      <c r="C1898" s="1">
        <v>3.2769560185185183E-2</v>
      </c>
    </row>
    <row r="1899" spans="1:3">
      <c r="A1899">
        <v>256</v>
      </c>
      <c r="B1899">
        <v>1032</v>
      </c>
      <c r="C1899" s="1">
        <v>3.8237847222222225E-2</v>
      </c>
    </row>
    <row r="1900" spans="1:3">
      <c r="A1900">
        <v>256</v>
      </c>
      <c r="B1900">
        <v>1032</v>
      </c>
      <c r="C1900" s="1">
        <v>3.8281828703703703E-2</v>
      </c>
    </row>
    <row r="1901" spans="1:3">
      <c r="A1901">
        <v>256</v>
      </c>
      <c r="B1901">
        <v>1032</v>
      </c>
      <c r="C1901" s="1">
        <v>3.8292592592592593E-2</v>
      </c>
    </row>
    <row r="1902" spans="1:3">
      <c r="A1902">
        <v>256</v>
      </c>
      <c r="B1902">
        <v>1032</v>
      </c>
      <c r="C1902" s="1">
        <v>4.1597569444444447E-2</v>
      </c>
    </row>
    <row r="1903" spans="1:3">
      <c r="A1903">
        <v>256</v>
      </c>
      <c r="B1903">
        <v>1032</v>
      </c>
      <c r="C1903" s="1">
        <v>4.1606249999999997E-2</v>
      </c>
    </row>
    <row r="1904" spans="1:3">
      <c r="A1904">
        <v>256</v>
      </c>
      <c r="B1904">
        <v>1032</v>
      </c>
      <c r="C1904" s="1">
        <v>4.1631250000000002E-2</v>
      </c>
    </row>
    <row r="1905" spans="1:3">
      <c r="A1905">
        <v>256</v>
      </c>
      <c r="B1905">
        <v>1032</v>
      </c>
      <c r="C1905" s="1">
        <v>1.1598842592592591E-2</v>
      </c>
    </row>
    <row r="1906" spans="1:3">
      <c r="A1906">
        <v>256</v>
      </c>
      <c r="B1906">
        <v>1032</v>
      </c>
      <c r="C1906" s="1">
        <v>1.3471064814814816E-2</v>
      </c>
    </row>
    <row r="1907" spans="1:3">
      <c r="A1907">
        <v>256</v>
      </c>
      <c r="B1907">
        <v>1032</v>
      </c>
      <c r="C1907" s="1">
        <v>1.3498495370370371E-2</v>
      </c>
    </row>
    <row r="1908" spans="1:3">
      <c r="A1908">
        <v>256</v>
      </c>
      <c r="B1908">
        <v>1032</v>
      </c>
      <c r="C1908" s="1">
        <v>1.3507060185185186E-2</v>
      </c>
    </row>
    <row r="1909" spans="1:3">
      <c r="A1909">
        <v>256</v>
      </c>
      <c r="B1909">
        <v>1032</v>
      </c>
      <c r="C1909" s="1">
        <v>2.1049421296296295E-2</v>
      </c>
    </row>
    <row r="1910" spans="1:3">
      <c r="A1910">
        <v>256</v>
      </c>
      <c r="B1910">
        <v>1032</v>
      </c>
      <c r="C1910" s="1">
        <v>2.1106712962962963E-2</v>
      </c>
    </row>
    <row r="1911" spans="1:3">
      <c r="A1911">
        <v>256</v>
      </c>
      <c r="B1911">
        <v>1032</v>
      </c>
      <c r="C1911" s="1">
        <v>2.1948958333333334E-2</v>
      </c>
    </row>
    <row r="1912" spans="1:3">
      <c r="A1912">
        <v>256</v>
      </c>
      <c r="B1912">
        <v>1032</v>
      </c>
      <c r="C1912" s="1">
        <v>2.6826967592592593E-2</v>
      </c>
    </row>
    <row r="1913" spans="1:3">
      <c r="A1913">
        <v>256</v>
      </c>
      <c r="B1913">
        <v>1032</v>
      </c>
      <c r="C1913" s="1">
        <v>2.6976967592592594E-2</v>
      </c>
    </row>
    <row r="1914" spans="1:3">
      <c r="A1914">
        <v>256</v>
      </c>
      <c r="B1914">
        <v>1032</v>
      </c>
      <c r="C1914" s="1">
        <v>2.7331250000000001E-2</v>
      </c>
    </row>
    <row r="1915" spans="1:3">
      <c r="A1915">
        <v>256</v>
      </c>
      <c r="B1915">
        <v>1032</v>
      </c>
      <c r="C1915" s="1">
        <v>2.732511574074074E-2</v>
      </c>
    </row>
    <row r="1916" spans="1:3">
      <c r="A1916">
        <v>256</v>
      </c>
      <c r="B1916">
        <v>1032</v>
      </c>
      <c r="C1916" s="1">
        <v>2.7662037037037041E-2</v>
      </c>
    </row>
    <row r="1917" spans="1:3">
      <c r="A1917">
        <v>256</v>
      </c>
      <c r="B1917">
        <v>1032</v>
      </c>
      <c r="C1917" s="1">
        <v>2.7737037037037036E-2</v>
      </c>
    </row>
    <row r="1918" spans="1:3">
      <c r="A1918">
        <v>256</v>
      </c>
      <c r="B1918">
        <v>1032</v>
      </c>
      <c r="C1918" s="1">
        <v>2.7781365740740738E-2</v>
      </c>
    </row>
    <row r="1919" spans="1:3">
      <c r="A1919">
        <v>256</v>
      </c>
      <c r="B1919">
        <v>1032</v>
      </c>
      <c r="C1919" s="1">
        <v>2.7763425925925928E-2</v>
      </c>
    </row>
    <row r="1920" spans="1:3">
      <c r="A1920">
        <v>256</v>
      </c>
      <c r="B1920">
        <v>1032</v>
      </c>
      <c r="C1920" s="1">
        <v>2.7921296296296295E-2</v>
      </c>
    </row>
    <row r="1921" spans="1:3">
      <c r="A1921">
        <v>256</v>
      </c>
      <c r="B1921">
        <v>1032</v>
      </c>
      <c r="C1921" s="1">
        <v>2.7934259259259256E-2</v>
      </c>
    </row>
    <row r="1922" spans="1:3">
      <c r="A1922">
        <v>256</v>
      </c>
      <c r="B1922">
        <v>1032</v>
      </c>
      <c r="C1922" s="1">
        <v>2.8057291666666668E-2</v>
      </c>
    </row>
    <row r="1923" spans="1:3">
      <c r="A1923">
        <v>256</v>
      </c>
      <c r="B1923">
        <v>1032</v>
      </c>
      <c r="C1923" s="1">
        <v>2.8147337962962964E-2</v>
      </c>
    </row>
    <row r="1924" spans="1:3">
      <c r="A1924">
        <v>256</v>
      </c>
      <c r="B1924">
        <v>1032</v>
      </c>
      <c r="C1924" s="1">
        <v>2.8148263888888886E-2</v>
      </c>
    </row>
    <row r="1925" spans="1:3">
      <c r="A1925">
        <v>256</v>
      </c>
      <c r="B1925">
        <v>1032</v>
      </c>
      <c r="C1925" s="1">
        <v>2.8319675925925925E-2</v>
      </c>
    </row>
    <row r="1926" spans="1:3">
      <c r="A1926">
        <v>256</v>
      </c>
      <c r="B1926">
        <v>1032</v>
      </c>
      <c r="C1926" s="1">
        <v>2.8324537037037037E-2</v>
      </c>
    </row>
    <row r="1927" spans="1:3">
      <c r="A1927">
        <v>256</v>
      </c>
      <c r="B1927">
        <v>1032</v>
      </c>
      <c r="C1927" s="1">
        <v>2.8404976851851851E-2</v>
      </c>
    </row>
    <row r="1928" spans="1:3">
      <c r="A1928">
        <v>256</v>
      </c>
      <c r="B1928">
        <v>1032</v>
      </c>
      <c r="C1928" s="1">
        <v>2.8433796296296301E-2</v>
      </c>
    </row>
    <row r="1929" spans="1:3">
      <c r="A1929">
        <v>256</v>
      </c>
      <c r="B1929">
        <v>1032</v>
      </c>
      <c r="C1929" s="1">
        <v>2.8462731481481481E-2</v>
      </c>
    </row>
    <row r="1930" spans="1:3">
      <c r="A1930">
        <v>256</v>
      </c>
      <c r="B1930">
        <v>1032</v>
      </c>
      <c r="C1930" s="1">
        <v>2.8468981481481484E-2</v>
      </c>
    </row>
    <row r="1931" spans="1:3">
      <c r="A1931">
        <v>256</v>
      </c>
      <c r="B1931">
        <v>1032</v>
      </c>
      <c r="C1931" s="1">
        <v>2.8451967592592591E-2</v>
      </c>
    </row>
    <row r="1932" spans="1:3">
      <c r="A1932">
        <v>256</v>
      </c>
      <c r="B1932">
        <v>1032</v>
      </c>
      <c r="C1932" s="1">
        <v>2.8437037037037038E-2</v>
      </c>
    </row>
    <row r="1933" spans="1:3">
      <c r="A1933">
        <v>256</v>
      </c>
      <c r="B1933">
        <v>1032</v>
      </c>
      <c r="C1933" s="1">
        <v>2.850752314814815E-2</v>
      </c>
    </row>
    <row r="1934" spans="1:3">
      <c r="A1934">
        <v>256</v>
      </c>
      <c r="B1934">
        <v>1032</v>
      </c>
      <c r="C1934" s="1">
        <v>2.8465740740740739E-2</v>
      </c>
    </row>
    <row r="1935" spans="1:3">
      <c r="A1935">
        <v>256</v>
      </c>
      <c r="B1935">
        <v>1032</v>
      </c>
      <c r="C1935" s="1">
        <v>2.8520949074074074E-2</v>
      </c>
    </row>
    <row r="1936" spans="1:3">
      <c r="A1936">
        <v>256</v>
      </c>
      <c r="B1936">
        <v>1032</v>
      </c>
      <c r="C1936" s="1">
        <v>2.8581018518518519E-2</v>
      </c>
    </row>
    <row r="1937" spans="1:3">
      <c r="A1937">
        <v>256</v>
      </c>
      <c r="B1937">
        <v>1032</v>
      </c>
      <c r="C1937" s="1">
        <v>2.8559259259259256E-2</v>
      </c>
    </row>
    <row r="1938" spans="1:3">
      <c r="A1938">
        <v>256</v>
      </c>
      <c r="B1938">
        <v>1032</v>
      </c>
      <c r="C1938" s="1">
        <v>2.8647106481481482E-2</v>
      </c>
    </row>
    <row r="1939" spans="1:3">
      <c r="A1939">
        <v>256</v>
      </c>
      <c r="B1939">
        <v>1032</v>
      </c>
      <c r="C1939" s="1">
        <v>2.8664699074074072E-2</v>
      </c>
    </row>
    <row r="1940" spans="1:3">
      <c r="A1940">
        <v>256</v>
      </c>
      <c r="B1940">
        <v>1032</v>
      </c>
      <c r="C1940" s="1">
        <v>2.8653703703703706E-2</v>
      </c>
    </row>
    <row r="1941" spans="1:3">
      <c r="A1941">
        <v>256</v>
      </c>
      <c r="B1941">
        <v>1032</v>
      </c>
      <c r="C1941" s="1">
        <v>2.8659375000000001E-2</v>
      </c>
    </row>
    <row r="1942" spans="1:3">
      <c r="A1942">
        <v>256</v>
      </c>
      <c r="B1942">
        <v>1032</v>
      </c>
      <c r="C1942" s="1">
        <v>2.8739120370370366E-2</v>
      </c>
    </row>
    <row r="1943" spans="1:3">
      <c r="A1943">
        <v>256</v>
      </c>
      <c r="B1943">
        <v>1032</v>
      </c>
      <c r="C1943" s="1">
        <v>2.8707870370370373E-2</v>
      </c>
    </row>
    <row r="1944" spans="1:3">
      <c r="A1944">
        <v>256</v>
      </c>
      <c r="B1944">
        <v>1032</v>
      </c>
      <c r="C1944" s="1">
        <v>2.8724884259259259E-2</v>
      </c>
    </row>
    <row r="1945" spans="1:3">
      <c r="A1945">
        <v>256</v>
      </c>
      <c r="B1945">
        <v>1032</v>
      </c>
      <c r="C1945" s="1">
        <v>2.8849305555555555E-2</v>
      </c>
    </row>
    <row r="1946" spans="1:3">
      <c r="A1946">
        <v>256</v>
      </c>
      <c r="B1946">
        <v>1032</v>
      </c>
      <c r="C1946" s="1">
        <v>2.8852777777777779E-2</v>
      </c>
    </row>
    <row r="1947" spans="1:3">
      <c r="A1947">
        <v>256</v>
      </c>
      <c r="B1947">
        <v>1032</v>
      </c>
      <c r="C1947" s="1">
        <v>2.8915277777777776E-2</v>
      </c>
    </row>
    <row r="1948" spans="1:3">
      <c r="A1948">
        <v>256</v>
      </c>
      <c r="B1948">
        <v>1032</v>
      </c>
      <c r="C1948" s="1">
        <v>2.9487731481481483E-2</v>
      </c>
    </row>
    <row r="1949" spans="1:3">
      <c r="A1949">
        <v>256</v>
      </c>
      <c r="B1949">
        <v>1032</v>
      </c>
      <c r="C1949" s="1">
        <v>2.9640162037037034E-2</v>
      </c>
    </row>
    <row r="1950" spans="1:3">
      <c r="A1950">
        <v>256</v>
      </c>
      <c r="B1950">
        <v>1032</v>
      </c>
      <c r="C1950" s="1">
        <v>2.9630092592592593E-2</v>
      </c>
    </row>
    <row r="1951" spans="1:3">
      <c r="A1951">
        <v>256</v>
      </c>
      <c r="B1951">
        <v>1032</v>
      </c>
      <c r="C1951" s="1">
        <v>2.9634143518518518E-2</v>
      </c>
    </row>
    <row r="1952" spans="1:3">
      <c r="A1952">
        <v>256</v>
      </c>
      <c r="B1952">
        <v>1032</v>
      </c>
      <c r="C1952" s="1">
        <v>2.967916666666667E-2</v>
      </c>
    </row>
    <row r="1953" spans="1:3">
      <c r="A1953">
        <v>256</v>
      </c>
      <c r="B1953">
        <v>1032</v>
      </c>
      <c r="C1953" s="1">
        <v>2.9678240740740741E-2</v>
      </c>
    </row>
    <row r="1954" spans="1:3">
      <c r="A1954">
        <v>256</v>
      </c>
      <c r="B1954">
        <v>1032</v>
      </c>
      <c r="C1954" s="1">
        <v>2.9719907407407407E-2</v>
      </c>
    </row>
    <row r="1955" spans="1:3">
      <c r="A1955">
        <v>256</v>
      </c>
      <c r="B1955">
        <v>1032</v>
      </c>
      <c r="C1955" s="1">
        <v>2.9721874999999998E-2</v>
      </c>
    </row>
    <row r="1956" spans="1:3">
      <c r="A1956">
        <v>256</v>
      </c>
      <c r="B1956">
        <v>1032</v>
      </c>
      <c r="C1956" s="1">
        <v>2.972673611111111E-2</v>
      </c>
    </row>
    <row r="1957" spans="1:3">
      <c r="A1957">
        <v>256</v>
      </c>
      <c r="B1957">
        <v>1032</v>
      </c>
      <c r="C1957" s="1">
        <v>2.9750578703703706E-2</v>
      </c>
    </row>
    <row r="1958" spans="1:3">
      <c r="A1958">
        <v>256</v>
      </c>
      <c r="B1958">
        <v>1032</v>
      </c>
      <c r="C1958" s="1">
        <v>2.9779050925925924E-2</v>
      </c>
    </row>
    <row r="1959" spans="1:3">
      <c r="A1959">
        <v>256</v>
      </c>
      <c r="B1959">
        <v>1032</v>
      </c>
      <c r="C1959" s="1">
        <v>2.9813773148148145E-2</v>
      </c>
    </row>
    <row r="1960" spans="1:3">
      <c r="A1960">
        <v>256</v>
      </c>
      <c r="B1960">
        <v>1032</v>
      </c>
      <c r="C1960" s="1">
        <v>2.9817824074074073E-2</v>
      </c>
    </row>
    <row r="1961" spans="1:3">
      <c r="A1961">
        <v>256</v>
      </c>
      <c r="B1961">
        <v>1032</v>
      </c>
      <c r="C1961" s="1">
        <v>2.9833217592592595E-2</v>
      </c>
    </row>
    <row r="1962" spans="1:3">
      <c r="A1962">
        <v>256</v>
      </c>
      <c r="B1962">
        <v>1032</v>
      </c>
      <c r="C1962" s="1">
        <v>2.9867129629629632E-2</v>
      </c>
    </row>
    <row r="1963" spans="1:3">
      <c r="A1963">
        <v>256</v>
      </c>
      <c r="B1963">
        <v>1032</v>
      </c>
      <c r="C1963" s="1">
        <v>2.9921643518518518E-2</v>
      </c>
    </row>
    <row r="1964" spans="1:3">
      <c r="A1964">
        <v>256</v>
      </c>
      <c r="B1964">
        <v>1032</v>
      </c>
      <c r="C1964" s="1">
        <v>2.993969907407407E-2</v>
      </c>
    </row>
    <row r="1965" spans="1:3">
      <c r="A1965">
        <v>256</v>
      </c>
      <c r="B1965">
        <v>1032</v>
      </c>
      <c r="C1965" s="1">
        <v>2.9984722222222218E-2</v>
      </c>
    </row>
    <row r="1966" spans="1:3">
      <c r="A1966">
        <v>256</v>
      </c>
      <c r="B1966">
        <v>1032</v>
      </c>
      <c r="C1966" s="1">
        <v>2.9970486111111111E-2</v>
      </c>
    </row>
    <row r="1967" spans="1:3">
      <c r="A1967">
        <v>256</v>
      </c>
      <c r="B1967">
        <v>1032</v>
      </c>
      <c r="C1967" s="1">
        <v>3.0184837962962962E-2</v>
      </c>
    </row>
    <row r="1968" spans="1:3">
      <c r="A1968">
        <v>256</v>
      </c>
      <c r="B1968">
        <v>1032</v>
      </c>
      <c r="C1968" s="1">
        <v>3.0184837962962962E-2</v>
      </c>
    </row>
    <row r="1969" spans="1:3">
      <c r="A1969">
        <v>256</v>
      </c>
      <c r="B1969">
        <v>1032</v>
      </c>
      <c r="C1969" s="1">
        <v>3.0187615740740737E-2</v>
      </c>
    </row>
    <row r="1970" spans="1:3">
      <c r="A1970">
        <v>256</v>
      </c>
      <c r="B1970">
        <v>1032</v>
      </c>
      <c r="C1970" s="1">
        <v>3.019699074074074E-2</v>
      </c>
    </row>
    <row r="1971" spans="1:3">
      <c r="A1971">
        <v>256</v>
      </c>
      <c r="B1971">
        <v>1032</v>
      </c>
      <c r="C1971" s="1">
        <v>3.0204050925925926E-2</v>
      </c>
    </row>
    <row r="1972" spans="1:3">
      <c r="A1972">
        <v>256</v>
      </c>
      <c r="B1972">
        <v>1032</v>
      </c>
      <c r="C1972" s="1">
        <v>3.0488657407407405E-2</v>
      </c>
    </row>
    <row r="1973" spans="1:3">
      <c r="A1973">
        <v>256</v>
      </c>
      <c r="B1973">
        <v>1032</v>
      </c>
      <c r="C1973" s="1">
        <v>3.0513310185185185E-2</v>
      </c>
    </row>
    <row r="1974" spans="1:3">
      <c r="A1974">
        <v>256</v>
      </c>
      <c r="B1974">
        <v>1032</v>
      </c>
      <c r="C1974" s="1">
        <v>3.0553935185185187E-2</v>
      </c>
    </row>
    <row r="1975" spans="1:3">
      <c r="A1975">
        <v>256</v>
      </c>
      <c r="B1975">
        <v>1032</v>
      </c>
      <c r="C1975" s="1">
        <v>3.0714583333333333E-2</v>
      </c>
    </row>
    <row r="1976" spans="1:3">
      <c r="A1976">
        <v>256</v>
      </c>
      <c r="B1976">
        <v>1032</v>
      </c>
      <c r="C1976" s="1">
        <v>3.0739930555555559E-2</v>
      </c>
    </row>
    <row r="1977" spans="1:3">
      <c r="A1977">
        <v>256</v>
      </c>
      <c r="B1977">
        <v>1032</v>
      </c>
      <c r="C1977" s="1">
        <v>3.0779629629629629E-2</v>
      </c>
    </row>
    <row r="1978" spans="1:3">
      <c r="A1978">
        <v>256</v>
      </c>
      <c r="B1978">
        <v>1032</v>
      </c>
      <c r="C1978" s="1">
        <v>3.0787384259259257E-2</v>
      </c>
    </row>
    <row r="1979" spans="1:3">
      <c r="A1979">
        <v>256</v>
      </c>
      <c r="B1979">
        <v>1032</v>
      </c>
      <c r="C1979" s="1">
        <v>3.0786805555555557E-2</v>
      </c>
    </row>
    <row r="1980" spans="1:3">
      <c r="A1980">
        <v>256</v>
      </c>
      <c r="B1980">
        <v>1032</v>
      </c>
      <c r="C1980" s="1">
        <v>3.087581018518518E-2</v>
      </c>
    </row>
    <row r="1981" spans="1:3">
      <c r="A1981">
        <v>256</v>
      </c>
      <c r="B1981">
        <v>1032</v>
      </c>
      <c r="C1981" s="1">
        <v>3.0846643518518523E-2</v>
      </c>
    </row>
    <row r="1982" spans="1:3">
      <c r="A1982">
        <v>256</v>
      </c>
      <c r="B1982">
        <v>1032</v>
      </c>
      <c r="C1982" s="1">
        <v>3.0854398148148148E-2</v>
      </c>
    </row>
    <row r="1983" spans="1:3">
      <c r="A1983">
        <v>256</v>
      </c>
      <c r="B1983">
        <v>1032</v>
      </c>
      <c r="C1983" s="1">
        <v>3.0885648148148148E-2</v>
      </c>
    </row>
    <row r="1984" spans="1:3">
      <c r="A1984">
        <v>256</v>
      </c>
      <c r="B1984">
        <v>1032</v>
      </c>
      <c r="C1984" s="1">
        <v>3.0858912037037039E-2</v>
      </c>
    </row>
    <row r="1985" spans="1:3">
      <c r="A1985">
        <v>256</v>
      </c>
      <c r="B1985">
        <v>1032</v>
      </c>
      <c r="C1985" s="1">
        <v>3.0891666666666668E-2</v>
      </c>
    </row>
    <row r="1986" spans="1:3">
      <c r="A1986">
        <v>256</v>
      </c>
      <c r="B1986">
        <v>1032</v>
      </c>
      <c r="C1986" s="1">
        <v>3.091388888888889E-2</v>
      </c>
    </row>
    <row r="1987" spans="1:3">
      <c r="A1987">
        <v>256</v>
      </c>
      <c r="B1987">
        <v>1032</v>
      </c>
      <c r="C1987" s="1">
        <v>3.092175925925926E-2</v>
      </c>
    </row>
    <row r="1988" spans="1:3">
      <c r="A1988">
        <v>256</v>
      </c>
      <c r="B1988">
        <v>1032</v>
      </c>
      <c r="C1988" s="1">
        <v>3.0923032407407406E-2</v>
      </c>
    </row>
    <row r="1989" spans="1:3">
      <c r="A1989">
        <v>256</v>
      </c>
      <c r="B1989">
        <v>1032</v>
      </c>
      <c r="C1989" s="1">
        <v>3.0929629629629626E-2</v>
      </c>
    </row>
    <row r="1990" spans="1:3">
      <c r="A1990">
        <v>256</v>
      </c>
      <c r="B1990">
        <v>1032</v>
      </c>
      <c r="C1990" s="1">
        <v>3.0932638888888888E-2</v>
      </c>
    </row>
    <row r="1991" spans="1:3">
      <c r="A1991">
        <v>256</v>
      </c>
      <c r="B1991">
        <v>1032</v>
      </c>
      <c r="C1991" s="1">
        <v>3.0933101851851854E-2</v>
      </c>
    </row>
    <row r="1992" spans="1:3">
      <c r="A1992">
        <v>256</v>
      </c>
      <c r="B1992">
        <v>1032</v>
      </c>
      <c r="C1992" s="1">
        <v>3.0953587962962964E-2</v>
      </c>
    </row>
    <row r="1993" spans="1:3">
      <c r="A1993">
        <v>256</v>
      </c>
      <c r="B1993">
        <v>1032</v>
      </c>
      <c r="C1993" s="1">
        <v>3.1252777777777775E-2</v>
      </c>
    </row>
    <row r="1994" spans="1:3">
      <c r="A1994">
        <v>256</v>
      </c>
      <c r="B1994">
        <v>1032</v>
      </c>
      <c r="C1994" s="1">
        <v>3.258576388888889E-2</v>
      </c>
    </row>
    <row r="1995" spans="1:3">
      <c r="A1995">
        <v>256</v>
      </c>
      <c r="B1995">
        <v>1032</v>
      </c>
      <c r="C1995" s="1">
        <v>3.2643634259259258E-2</v>
      </c>
    </row>
    <row r="1996" spans="1:3">
      <c r="A1996">
        <v>256</v>
      </c>
      <c r="B1996">
        <v>1032</v>
      </c>
      <c r="C1996" s="1">
        <v>3.3085648148148149E-2</v>
      </c>
    </row>
    <row r="1997" spans="1:3">
      <c r="A1997">
        <v>256</v>
      </c>
      <c r="B1997">
        <v>1032</v>
      </c>
      <c r="C1997" s="1">
        <v>3.3341782407407407E-2</v>
      </c>
    </row>
    <row r="1998" spans="1:3">
      <c r="A1998">
        <v>256</v>
      </c>
      <c r="B1998">
        <v>1032</v>
      </c>
      <c r="C1998" s="1">
        <v>3.335648148148148E-2</v>
      </c>
    </row>
    <row r="1999" spans="1:3">
      <c r="A1999">
        <v>256</v>
      </c>
      <c r="B1999">
        <v>1032</v>
      </c>
      <c r="C1999" s="1">
        <v>3.3488657407407411E-2</v>
      </c>
    </row>
    <row r="2000" spans="1:3">
      <c r="A2000">
        <v>256</v>
      </c>
      <c r="B2000">
        <v>1032</v>
      </c>
      <c r="C2000" s="1">
        <v>3.3628703703703702E-2</v>
      </c>
    </row>
    <row r="2001" spans="1:3">
      <c r="A2001">
        <v>256</v>
      </c>
      <c r="B2001">
        <v>1032</v>
      </c>
      <c r="C2001" s="1">
        <v>3.4394907407407409E-2</v>
      </c>
    </row>
    <row r="2002" spans="1:3">
      <c r="A2002">
        <v>256</v>
      </c>
      <c r="B2002">
        <v>1032</v>
      </c>
      <c r="C2002" s="1">
        <v>3.4767939814814811E-2</v>
      </c>
    </row>
    <row r="2003" spans="1:3">
      <c r="A2003">
        <v>256</v>
      </c>
      <c r="B2003">
        <v>1032</v>
      </c>
      <c r="C2003" s="1">
        <v>3.5239814814814814E-2</v>
      </c>
    </row>
    <row r="2004" spans="1:3">
      <c r="A2004">
        <v>256</v>
      </c>
      <c r="B2004">
        <v>1032</v>
      </c>
      <c r="C2004" s="1">
        <v>3.5277314814814817E-2</v>
      </c>
    </row>
    <row r="2005" spans="1:3">
      <c r="A2005">
        <v>256</v>
      </c>
      <c r="B2005">
        <v>1032</v>
      </c>
      <c r="C2005" s="1">
        <v>3.7507407407407406E-2</v>
      </c>
    </row>
    <row r="2006" spans="1:3">
      <c r="A2006">
        <v>256</v>
      </c>
      <c r="B2006">
        <v>1032</v>
      </c>
      <c r="C2006" s="1">
        <v>3.7643402777777772E-2</v>
      </c>
    </row>
    <row r="2007" spans="1:3">
      <c r="A2007">
        <v>256</v>
      </c>
      <c r="B2007">
        <v>1032</v>
      </c>
      <c r="C2007" s="1">
        <v>3.7650115740740737E-2</v>
      </c>
    </row>
    <row r="2008" spans="1:3">
      <c r="A2008">
        <v>256</v>
      </c>
      <c r="B2008">
        <v>1032</v>
      </c>
      <c r="C2008" s="1">
        <v>3.7677430555555551E-2</v>
      </c>
    </row>
    <row r="2009" spans="1:3">
      <c r="A2009">
        <v>256</v>
      </c>
      <c r="B2009">
        <v>1032</v>
      </c>
      <c r="C2009" s="1">
        <v>3.7706712962962963E-2</v>
      </c>
    </row>
    <row r="2010" spans="1:3">
      <c r="A2010">
        <v>256</v>
      </c>
      <c r="B2010">
        <v>1032</v>
      </c>
      <c r="C2010" s="1">
        <v>3.773252314814815E-2</v>
      </c>
    </row>
    <row r="2011" spans="1:3">
      <c r="A2011">
        <v>256</v>
      </c>
      <c r="B2011">
        <v>1032</v>
      </c>
      <c r="C2011" s="1">
        <v>3.7747800925925924E-2</v>
      </c>
    </row>
    <row r="2012" spans="1:3">
      <c r="A2012">
        <v>256</v>
      </c>
      <c r="B2012">
        <v>1032</v>
      </c>
      <c r="C2012" s="1">
        <v>3.7776273148148146E-2</v>
      </c>
    </row>
    <row r="2013" spans="1:3">
      <c r="A2013">
        <v>256</v>
      </c>
      <c r="B2013">
        <v>1032</v>
      </c>
      <c r="C2013" s="1">
        <v>3.7830671296296296E-2</v>
      </c>
    </row>
    <row r="2014" spans="1:3">
      <c r="A2014">
        <v>256</v>
      </c>
      <c r="B2014">
        <v>1032</v>
      </c>
      <c r="C2014" s="1">
        <v>3.7801041666666667E-2</v>
      </c>
    </row>
    <row r="2015" spans="1:3">
      <c r="A2015">
        <v>256</v>
      </c>
      <c r="B2015">
        <v>1032</v>
      </c>
      <c r="C2015" s="1">
        <v>3.7804166666666666E-2</v>
      </c>
    </row>
    <row r="2016" spans="1:3">
      <c r="A2016">
        <v>256</v>
      </c>
      <c r="B2016">
        <v>1032</v>
      </c>
      <c r="C2016" s="1">
        <v>3.7806828703703707E-2</v>
      </c>
    </row>
    <row r="2017" spans="1:3">
      <c r="A2017">
        <v>256</v>
      </c>
      <c r="B2017">
        <v>1032</v>
      </c>
      <c r="C2017" s="1">
        <v>3.8231828703703702E-2</v>
      </c>
    </row>
    <row r="2018" spans="1:3">
      <c r="A2018">
        <v>256</v>
      </c>
      <c r="B2018">
        <v>1032</v>
      </c>
      <c r="C2018" s="1">
        <v>3.8279861111111112E-2</v>
      </c>
    </row>
    <row r="2019" spans="1:3">
      <c r="A2019">
        <v>256</v>
      </c>
      <c r="B2019">
        <v>1032</v>
      </c>
      <c r="C2019" s="1">
        <v>3.8285416666666669E-2</v>
      </c>
    </row>
    <row r="2020" spans="1:3">
      <c r="A2020">
        <v>256</v>
      </c>
      <c r="B2020">
        <v>1032</v>
      </c>
      <c r="C2020" s="1">
        <v>3.8366550925925925E-2</v>
      </c>
    </row>
    <row r="2021" spans="1:3">
      <c r="A2021">
        <v>256</v>
      </c>
      <c r="B2021">
        <v>1032</v>
      </c>
      <c r="C2021" s="1">
        <v>3.8389699074074073E-2</v>
      </c>
    </row>
    <row r="2022" spans="1:3">
      <c r="A2022">
        <v>256</v>
      </c>
      <c r="B2022">
        <v>1032</v>
      </c>
      <c r="C2022" s="1">
        <v>3.8394097222222222E-2</v>
      </c>
    </row>
    <row r="2023" spans="1:3">
      <c r="A2023">
        <v>256</v>
      </c>
      <c r="B2023">
        <v>1032</v>
      </c>
      <c r="C2023" s="1">
        <v>3.8693055555555557E-2</v>
      </c>
    </row>
    <row r="2024" spans="1:3">
      <c r="A2024">
        <v>256</v>
      </c>
      <c r="B2024">
        <v>1032</v>
      </c>
      <c r="C2024" s="1">
        <v>3.8770023148148154E-2</v>
      </c>
    </row>
    <row r="2025" spans="1:3">
      <c r="A2025">
        <v>256</v>
      </c>
      <c r="B2025">
        <v>1032</v>
      </c>
      <c r="C2025" s="1">
        <v>3.9144097222222222E-2</v>
      </c>
    </row>
    <row r="2026" spans="1:3">
      <c r="A2026">
        <v>256</v>
      </c>
      <c r="B2026">
        <v>1032</v>
      </c>
      <c r="C2026" s="1">
        <v>3.916782407407407E-2</v>
      </c>
    </row>
    <row r="2027" spans="1:3">
      <c r="A2027">
        <v>256</v>
      </c>
      <c r="B2027">
        <v>1032</v>
      </c>
      <c r="C2027" s="1">
        <v>3.917361111111111E-2</v>
      </c>
    </row>
    <row r="2028" spans="1:3">
      <c r="A2028">
        <v>256</v>
      </c>
      <c r="B2028">
        <v>1032</v>
      </c>
      <c r="C2028" s="1">
        <v>3.9199999999999999E-2</v>
      </c>
    </row>
    <row r="2029" spans="1:3">
      <c r="A2029">
        <v>256</v>
      </c>
      <c r="B2029">
        <v>1032</v>
      </c>
      <c r="C2029" s="1">
        <v>3.9218287037037038E-2</v>
      </c>
    </row>
    <row r="2030" spans="1:3">
      <c r="A2030">
        <v>256</v>
      </c>
      <c r="B2030">
        <v>1032</v>
      </c>
      <c r="C2030" s="1">
        <v>3.9245023148148143E-2</v>
      </c>
    </row>
    <row r="2031" spans="1:3">
      <c r="A2031">
        <v>256</v>
      </c>
      <c r="B2031">
        <v>1032</v>
      </c>
      <c r="C2031" s="1">
        <v>3.929675925925926E-2</v>
      </c>
    </row>
    <row r="2032" spans="1:3">
      <c r="A2032">
        <v>256</v>
      </c>
      <c r="B2032">
        <v>1032</v>
      </c>
      <c r="C2032" s="1">
        <v>3.9321759259259258E-2</v>
      </c>
    </row>
    <row r="2033" spans="1:3">
      <c r="A2033">
        <v>256</v>
      </c>
      <c r="B2033">
        <v>1032</v>
      </c>
      <c r="C2033" s="1">
        <v>3.9379282407407408E-2</v>
      </c>
    </row>
    <row r="2034" spans="1:3">
      <c r="A2034">
        <v>256</v>
      </c>
      <c r="B2034">
        <v>1032</v>
      </c>
      <c r="C2034" s="1">
        <v>3.9428356481481484E-2</v>
      </c>
    </row>
    <row r="2035" spans="1:3">
      <c r="A2035">
        <v>256</v>
      </c>
      <c r="B2035">
        <v>1032</v>
      </c>
      <c r="C2035" s="1">
        <v>3.939837962962963E-2</v>
      </c>
    </row>
    <row r="2036" spans="1:3">
      <c r="A2036">
        <v>256</v>
      </c>
      <c r="B2036">
        <v>1032</v>
      </c>
      <c r="C2036" s="1">
        <v>3.9403472222222222E-2</v>
      </c>
    </row>
    <row r="2037" spans="1:3">
      <c r="A2037">
        <v>256</v>
      </c>
      <c r="B2037">
        <v>1032</v>
      </c>
      <c r="C2037" s="1">
        <v>3.9455671296296298E-2</v>
      </c>
    </row>
    <row r="2038" spans="1:3">
      <c r="A2038">
        <v>256</v>
      </c>
      <c r="B2038">
        <v>1032</v>
      </c>
      <c r="C2038" s="1">
        <v>3.9466898148148147E-2</v>
      </c>
    </row>
    <row r="2039" spans="1:3">
      <c r="A2039">
        <v>256</v>
      </c>
      <c r="B2039">
        <v>1032</v>
      </c>
      <c r="C2039" s="1">
        <v>3.9471064814814813E-2</v>
      </c>
    </row>
    <row r="2040" spans="1:3">
      <c r="A2040">
        <v>256</v>
      </c>
      <c r="B2040">
        <v>1032</v>
      </c>
      <c r="C2040" s="1">
        <v>3.9513541666666673E-2</v>
      </c>
    </row>
    <row r="2041" spans="1:3">
      <c r="A2041">
        <v>256</v>
      </c>
      <c r="B2041">
        <v>1032</v>
      </c>
      <c r="C2041" s="1">
        <v>3.9520370370370372E-2</v>
      </c>
    </row>
    <row r="2042" spans="1:3">
      <c r="A2042">
        <v>256</v>
      </c>
      <c r="B2042">
        <v>1032</v>
      </c>
      <c r="C2042" s="1">
        <v>3.9525578703703705E-2</v>
      </c>
    </row>
    <row r="2043" spans="1:3">
      <c r="A2043">
        <v>256</v>
      </c>
      <c r="B2043">
        <v>1032</v>
      </c>
      <c r="C2043" s="1">
        <v>3.9550347222222219E-2</v>
      </c>
    </row>
    <row r="2044" spans="1:3">
      <c r="A2044">
        <v>256</v>
      </c>
      <c r="B2044">
        <v>1032</v>
      </c>
      <c r="C2044" s="1">
        <v>3.9573148148148149E-2</v>
      </c>
    </row>
    <row r="2045" spans="1:3">
      <c r="A2045">
        <v>256</v>
      </c>
      <c r="B2045">
        <v>1032</v>
      </c>
      <c r="C2045" s="1">
        <v>3.9635185185185183E-2</v>
      </c>
    </row>
    <row r="2046" spans="1:3">
      <c r="A2046">
        <v>256</v>
      </c>
      <c r="B2046">
        <v>1032</v>
      </c>
      <c r="C2046" s="1">
        <v>3.9689004629629633E-2</v>
      </c>
    </row>
    <row r="2047" spans="1:3">
      <c r="A2047">
        <v>256</v>
      </c>
      <c r="B2047">
        <v>1032</v>
      </c>
      <c r="C2047" s="1">
        <v>3.9695717592592591E-2</v>
      </c>
    </row>
    <row r="2048" spans="1:3">
      <c r="A2048">
        <v>256</v>
      </c>
      <c r="B2048">
        <v>1032</v>
      </c>
      <c r="C2048" s="1">
        <v>3.9756134259259258E-2</v>
      </c>
    </row>
    <row r="2049" spans="1:3">
      <c r="A2049">
        <v>256</v>
      </c>
      <c r="B2049">
        <v>1032</v>
      </c>
      <c r="C2049" s="1">
        <v>3.9775347222222222E-2</v>
      </c>
    </row>
    <row r="2050" spans="1:3">
      <c r="A2050">
        <v>256</v>
      </c>
      <c r="B2050">
        <v>1032</v>
      </c>
      <c r="C2050" s="1">
        <v>3.9781134259259256E-2</v>
      </c>
    </row>
    <row r="2051" spans="1:3">
      <c r="A2051">
        <v>256</v>
      </c>
      <c r="B2051">
        <v>1032</v>
      </c>
      <c r="C2051" s="1">
        <v>3.979224537037037E-2</v>
      </c>
    </row>
    <row r="2052" spans="1:3">
      <c r="A2052">
        <v>256</v>
      </c>
      <c r="B2052">
        <v>1032</v>
      </c>
      <c r="C2052" s="1">
        <v>3.9782291666666664E-2</v>
      </c>
    </row>
    <row r="2053" spans="1:3">
      <c r="A2053">
        <v>256</v>
      </c>
      <c r="B2053">
        <v>1032</v>
      </c>
      <c r="C2053" s="1">
        <v>3.9784837962962963E-2</v>
      </c>
    </row>
    <row r="2054" spans="1:3">
      <c r="A2054">
        <v>256</v>
      </c>
      <c r="B2054">
        <v>1032</v>
      </c>
      <c r="C2054" s="1">
        <v>3.9839583333333331E-2</v>
      </c>
    </row>
    <row r="2055" spans="1:3">
      <c r="A2055">
        <v>256</v>
      </c>
      <c r="B2055">
        <v>1032</v>
      </c>
      <c r="C2055" s="1">
        <v>3.9851504629629629E-2</v>
      </c>
    </row>
    <row r="2056" spans="1:3">
      <c r="A2056">
        <v>256</v>
      </c>
      <c r="B2056">
        <v>1032</v>
      </c>
      <c r="C2056" s="1">
        <v>3.9862384259259261E-2</v>
      </c>
    </row>
    <row r="2057" spans="1:3">
      <c r="A2057">
        <v>256</v>
      </c>
      <c r="B2057">
        <v>1032</v>
      </c>
      <c r="C2057" s="1">
        <v>3.9845601851851854E-2</v>
      </c>
    </row>
    <row r="2058" spans="1:3">
      <c r="A2058">
        <v>256</v>
      </c>
      <c r="B2058">
        <v>1032</v>
      </c>
      <c r="C2058" s="1">
        <v>3.9855324074074071E-2</v>
      </c>
    </row>
    <row r="2059" spans="1:3">
      <c r="A2059">
        <v>256</v>
      </c>
      <c r="B2059">
        <v>1032</v>
      </c>
      <c r="C2059" s="1">
        <v>3.9873958333333334E-2</v>
      </c>
    </row>
    <row r="2060" spans="1:3">
      <c r="A2060">
        <v>256</v>
      </c>
      <c r="B2060">
        <v>1032</v>
      </c>
      <c r="C2060" s="1">
        <v>3.9861342592592594E-2</v>
      </c>
    </row>
    <row r="2061" spans="1:3">
      <c r="A2061">
        <v>256</v>
      </c>
      <c r="B2061">
        <v>1032</v>
      </c>
      <c r="C2061" s="1">
        <v>3.9945833333333333E-2</v>
      </c>
    </row>
    <row r="2062" spans="1:3">
      <c r="A2062">
        <v>256</v>
      </c>
      <c r="B2062">
        <v>1032</v>
      </c>
      <c r="C2062" s="1">
        <v>3.9958680555555556E-2</v>
      </c>
    </row>
    <row r="2063" spans="1:3">
      <c r="A2063">
        <v>256</v>
      </c>
      <c r="B2063">
        <v>1032</v>
      </c>
      <c r="C2063" s="1">
        <v>3.9968634259259263E-2</v>
      </c>
    </row>
    <row r="2064" spans="1:3">
      <c r="A2064">
        <v>256</v>
      </c>
      <c r="B2064">
        <v>1032</v>
      </c>
      <c r="C2064" s="1">
        <v>4.0039120370370371E-2</v>
      </c>
    </row>
    <row r="2065" spans="1:3">
      <c r="A2065">
        <v>256</v>
      </c>
      <c r="B2065">
        <v>1032</v>
      </c>
      <c r="C2065" s="1">
        <v>4.0039930555555554E-2</v>
      </c>
    </row>
    <row r="2066" spans="1:3">
      <c r="A2066">
        <v>256</v>
      </c>
      <c r="B2066">
        <v>1032</v>
      </c>
      <c r="C2066" s="1">
        <v>4.0002199074074075E-2</v>
      </c>
    </row>
    <row r="2067" spans="1:3">
      <c r="A2067">
        <v>256</v>
      </c>
      <c r="B2067">
        <v>1032</v>
      </c>
      <c r="C2067" s="1">
        <v>4.0035648148148147E-2</v>
      </c>
    </row>
    <row r="2068" spans="1:3">
      <c r="A2068">
        <v>256</v>
      </c>
      <c r="B2068">
        <v>1032</v>
      </c>
      <c r="C2068" s="1">
        <v>4.0060648148148151E-2</v>
      </c>
    </row>
    <row r="2069" spans="1:3">
      <c r="A2069">
        <v>256</v>
      </c>
      <c r="B2069">
        <v>1032</v>
      </c>
      <c r="C2069" s="1">
        <v>4.0025578703703706E-2</v>
      </c>
    </row>
    <row r="2070" spans="1:3">
      <c r="A2070">
        <v>256</v>
      </c>
      <c r="B2070">
        <v>1032</v>
      </c>
      <c r="C2070" s="1">
        <v>4.0077083333333333E-2</v>
      </c>
    </row>
    <row r="2071" spans="1:3">
      <c r="A2071">
        <v>256</v>
      </c>
      <c r="B2071">
        <v>1032</v>
      </c>
      <c r="C2071" s="1">
        <v>4.0079398148148149E-2</v>
      </c>
    </row>
    <row r="2072" spans="1:3">
      <c r="A2072">
        <v>256</v>
      </c>
      <c r="B2072">
        <v>1032</v>
      </c>
      <c r="C2072" s="1">
        <v>4.0081712962962965E-2</v>
      </c>
    </row>
    <row r="2073" spans="1:3">
      <c r="A2073">
        <v>256</v>
      </c>
      <c r="B2073">
        <v>1032</v>
      </c>
      <c r="C2073" s="1">
        <v>4.0096874999999997E-2</v>
      </c>
    </row>
    <row r="2074" spans="1:3">
      <c r="A2074">
        <v>256</v>
      </c>
      <c r="B2074">
        <v>1032</v>
      </c>
      <c r="C2074" s="1">
        <v>4.009895833333333E-2</v>
      </c>
    </row>
    <row r="2075" spans="1:3">
      <c r="A2075">
        <v>256</v>
      </c>
      <c r="B2075">
        <v>1032</v>
      </c>
      <c r="C2075" s="1">
        <v>4.0138425925925932E-2</v>
      </c>
    </row>
    <row r="2076" spans="1:3">
      <c r="A2076">
        <v>256</v>
      </c>
      <c r="B2076">
        <v>1032</v>
      </c>
      <c r="C2076" s="1">
        <v>4.0110185185185186E-2</v>
      </c>
    </row>
    <row r="2077" spans="1:3">
      <c r="A2077">
        <v>256</v>
      </c>
      <c r="B2077">
        <v>1032</v>
      </c>
      <c r="C2077" s="1">
        <v>4.0160185185185181E-2</v>
      </c>
    </row>
    <row r="2078" spans="1:3">
      <c r="A2078">
        <v>256</v>
      </c>
      <c r="B2078">
        <v>1032</v>
      </c>
      <c r="C2078" s="1">
        <v>4.018483796296296E-2</v>
      </c>
    </row>
    <row r="2079" spans="1:3">
      <c r="A2079">
        <v>256</v>
      </c>
      <c r="B2079">
        <v>1032</v>
      </c>
      <c r="C2079" s="1">
        <v>4.018113425925926E-2</v>
      </c>
    </row>
    <row r="2080" spans="1:3">
      <c r="A2080">
        <v>256</v>
      </c>
      <c r="B2080">
        <v>1032</v>
      </c>
      <c r="C2080" s="1">
        <v>4.0197916666666667E-2</v>
      </c>
    </row>
    <row r="2081" spans="1:3">
      <c r="A2081">
        <v>256</v>
      </c>
      <c r="B2081">
        <v>1032</v>
      </c>
      <c r="C2081" s="1">
        <v>4.0199652777777782E-2</v>
      </c>
    </row>
    <row r="2082" spans="1:3">
      <c r="A2082">
        <v>256</v>
      </c>
      <c r="B2082">
        <v>1032</v>
      </c>
      <c r="C2082" s="1">
        <v>4.0185995370370368E-2</v>
      </c>
    </row>
    <row r="2083" spans="1:3">
      <c r="A2083">
        <v>256</v>
      </c>
      <c r="B2083">
        <v>1032</v>
      </c>
      <c r="C2083" s="1">
        <v>4.0196990740740741E-2</v>
      </c>
    </row>
    <row r="2084" spans="1:3">
      <c r="A2084">
        <v>256</v>
      </c>
      <c r="B2084">
        <v>1032</v>
      </c>
      <c r="C2084" s="1">
        <v>4.0228703703703704E-2</v>
      </c>
    </row>
    <row r="2085" spans="1:3">
      <c r="A2085">
        <v>256</v>
      </c>
      <c r="B2085">
        <v>1032</v>
      </c>
      <c r="C2085" s="1">
        <v>4.0258217592592592E-2</v>
      </c>
    </row>
    <row r="2086" spans="1:3">
      <c r="A2086">
        <v>256</v>
      </c>
      <c r="B2086">
        <v>1032</v>
      </c>
      <c r="C2086" s="1">
        <v>4.0310185185185185E-2</v>
      </c>
    </row>
    <row r="2087" spans="1:3">
      <c r="A2087">
        <v>256</v>
      </c>
      <c r="B2087">
        <v>1032</v>
      </c>
      <c r="C2087" s="1">
        <v>4.0316435185185184E-2</v>
      </c>
    </row>
    <row r="2088" spans="1:3">
      <c r="A2088">
        <v>256</v>
      </c>
      <c r="B2088">
        <v>1032</v>
      </c>
      <c r="C2088" s="1">
        <v>4.0273726851851849E-2</v>
      </c>
    </row>
    <row r="2089" spans="1:3">
      <c r="A2089">
        <v>256</v>
      </c>
      <c r="B2089">
        <v>1032</v>
      </c>
      <c r="C2089" s="1">
        <v>4.0319444444444442E-2</v>
      </c>
    </row>
    <row r="2090" spans="1:3">
      <c r="A2090">
        <v>256</v>
      </c>
      <c r="B2090">
        <v>1032</v>
      </c>
      <c r="C2090" s="1">
        <v>4.0288310185185187E-2</v>
      </c>
    </row>
    <row r="2091" spans="1:3">
      <c r="A2091">
        <v>256</v>
      </c>
      <c r="B2091">
        <v>1032</v>
      </c>
      <c r="C2091" s="1">
        <v>4.0289814814814813E-2</v>
      </c>
    </row>
    <row r="2092" spans="1:3">
      <c r="A2092">
        <v>256</v>
      </c>
      <c r="B2092">
        <v>1032</v>
      </c>
      <c r="C2092" s="1">
        <v>4.0342824074074073E-2</v>
      </c>
    </row>
    <row r="2093" spans="1:3">
      <c r="A2093">
        <v>256</v>
      </c>
      <c r="B2093">
        <v>1032</v>
      </c>
      <c r="C2093" s="1">
        <v>4.0378356481481477E-2</v>
      </c>
    </row>
    <row r="2094" spans="1:3">
      <c r="A2094">
        <v>256</v>
      </c>
      <c r="B2094">
        <v>1032</v>
      </c>
      <c r="C2094" s="1">
        <v>4.0343055555555556E-2</v>
      </c>
    </row>
    <row r="2095" spans="1:3">
      <c r="A2095">
        <v>256</v>
      </c>
      <c r="B2095">
        <v>1032</v>
      </c>
      <c r="C2095" s="1">
        <v>4.0344907407407406E-2</v>
      </c>
    </row>
    <row r="2096" spans="1:3">
      <c r="A2096">
        <v>256</v>
      </c>
      <c r="B2096">
        <v>1032</v>
      </c>
      <c r="C2096" s="1">
        <v>4.0385532407407408E-2</v>
      </c>
    </row>
    <row r="2097" spans="1:3">
      <c r="A2097">
        <v>256</v>
      </c>
      <c r="B2097">
        <v>1032</v>
      </c>
      <c r="C2097" s="1">
        <v>4.0348148148148154E-2</v>
      </c>
    </row>
    <row r="2098" spans="1:3">
      <c r="A2098">
        <v>256</v>
      </c>
      <c r="B2098">
        <v>1032</v>
      </c>
      <c r="C2098" s="1">
        <v>4.0394560185185183E-2</v>
      </c>
    </row>
    <row r="2099" spans="1:3">
      <c r="A2099">
        <v>256</v>
      </c>
      <c r="B2099">
        <v>1032</v>
      </c>
      <c r="C2099" s="1">
        <v>4.0367245370370369E-2</v>
      </c>
    </row>
    <row r="2100" spans="1:3">
      <c r="A2100">
        <v>256</v>
      </c>
      <c r="B2100">
        <v>1032</v>
      </c>
      <c r="C2100" s="1">
        <v>4.0380671296296293E-2</v>
      </c>
    </row>
    <row r="2101" spans="1:3">
      <c r="A2101">
        <v>256</v>
      </c>
      <c r="B2101">
        <v>1032</v>
      </c>
      <c r="C2101" s="1">
        <v>4.038564814814815E-2</v>
      </c>
    </row>
    <row r="2102" spans="1:3">
      <c r="A2102">
        <v>256</v>
      </c>
      <c r="B2102">
        <v>1032</v>
      </c>
      <c r="C2102" s="1">
        <v>4.0398611111111114E-2</v>
      </c>
    </row>
    <row r="2103" spans="1:3">
      <c r="A2103">
        <v>256</v>
      </c>
      <c r="B2103">
        <v>1032</v>
      </c>
      <c r="C2103" s="1">
        <v>4.0449074074074075E-2</v>
      </c>
    </row>
    <row r="2104" spans="1:3">
      <c r="A2104">
        <v>256</v>
      </c>
      <c r="B2104">
        <v>1032</v>
      </c>
      <c r="C2104" s="1">
        <v>4.0408680555555555E-2</v>
      </c>
    </row>
    <row r="2105" spans="1:3">
      <c r="A2105">
        <v>256</v>
      </c>
      <c r="B2105">
        <v>1032</v>
      </c>
      <c r="C2105" s="1">
        <v>4.0449537037037034E-2</v>
      </c>
    </row>
    <row r="2106" spans="1:3">
      <c r="A2106">
        <v>256</v>
      </c>
      <c r="B2106">
        <v>1032</v>
      </c>
      <c r="C2106" s="1">
        <v>4.0469675925925923E-2</v>
      </c>
    </row>
    <row r="2107" spans="1:3">
      <c r="A2107">
        <v>256</v>
      </c>
      <c r="B2107">
        <v>1032</v>
      </c>
      <c r="C2107" s="1">
        <v>4.0426273148148152E-2</v>
      </c>
    </row>
    <row r="2108" spans="1:3">
      <c r="A2108">
        <v>256</v>
      </c>
      <c r="B2108">
        <v>1032</v>
      </c>
      <c r="C2108" s="1">
        <v>4.0459143518518516E-2</v>
      </c>
    </row>
    <row r="2109" spans="1:3">
      <c r="A2109">
        <v>256</v>
      </c>
      <c r="B2109">
        <v>1032</v>
      </c>
      <c r="C2109" s="1">
        <v>4.0488078703703703E-2</v>
      </c>
    </row>
    <row r="2110" spans="1:3">
      <c r="A2110">
        <v>256</v>
      </c>
      <c r="B2110">
        <v>1032</v>
      </c>
      <c r="C2110" s="1">
        <v>4.0483680555555561E-2</v>
      </c>
    </row>
    <row r="2111" spans="1:3">
      <c r="A2111">
        <v>256</v>
      </c>
      <c r="B2111">
        <v>1032</v>
      </c>
      <c r="C2111" s="1">
        <v>4.0450231481481483E-2</v>
      </c>
    </row>
    <row r="2112" spans="1:3">
      <c r="A2112">
        <v>256</v>
      </c>
      <c r="B2112">
        <v>1032</v>
      </c>
      <c r="C2112" s="1">
        <v>4.0514467592592592E-2</v>
      </c>
    </row>
    <row r="2113" spans="1:3">
      <c r="A2113">
        <v>256</v>
      </c>
      <c r="B2113">
        <v>1032</v>
      </c>
      <c r="C2113" s="1">
        <v>4.0474421296296297E-2</v>
      </c>
    </row>
    <row r="2114" spans="1:3">
      <c r="A2114">
        <v>256</v>
      </c>
      <c r="B2114">
        <v>1032</v>
      </c>
      <c r="C2114" s="1">
        <v>4.0475810185185188E-2</v>
      </c>
    </row>
    <row r="2115" spans="1:3">
      <c r="A2115">
        <v>256</v>
      </c>
      <c r="B2115">
        <v>1032</v>
      </c>
      <c r="C2115" s="1">
        <v>4.052199074074074E-2</v>
      </c>
    </row>
    <row r="2116" spans="1:3">
      <c r="A2116">
        <v>256</v>
      </c>
      <c r="B2116">
        <v>1032</v>
      </c>
      <c r="C2116" s="1">
        <v>4.0525231481481482E-2</v>
      </c>
    </row>
    <row r="2117" spans="1:3">
      <c r="A2117">
        <v>256</v>
      </c>
      <c r="B2117">
        <v>1032</v>
      </c>
      <c r="C2117" s="1">
        <v>4.0526041666666672E-2</v>
      </c>
    </row>
    <row r="2118" spans="1:3">
      <c r="A2118">
        <v>256</v>
      </c>
      <c r="B2118">
        <v>1032</v>
      </c>
      <c r="C2118" s="1">
        <v>4.0504282407407409E-2</v>
      </c>
    </row>
    <row r="2119" spans="1:3">
      <c r="A2119">
        <v>256</v>
      </c>
      <c r="B2119">
        <v>1032</v>
      </c>
      <c r="C2119" s="1">
        <v>4.0527083333333332E-2</v>
      </c>
    </row>
    <row r="2120" spans="1:3">
      <c r="A2120">
        <v>256</v>
      </c>
      <c r="B2120">
        <v>1032</v>
      </c>
      <c r="C2120" s="1">
        <v>4.0505092592592593E-2</v>
      </c>
    </row>
    <row r="2121" spans="1:3">
      <c r="A2121">
        <v>256</v>
      </c>
      <c r="B2121">
        <v>1032</v>
      </c>
      <c r="C2121" s="1">
        <v>4.0527314814814815E-2</v>
      </c>
    </row>
    <row r="2122" spans="1:3">
      <c r="A2122">
        <v>256</v>
      </c>
      <c r="B2122">
        <v>1032</v>
      </c>
      <c r="C2122" s="1">
        <v>4.0509375E-2</v>
      </c>
    </row>
    <row r="2123" spans="1:3">
      <c r="A2123">
        <v>256</v>
      </c>
      <c r="B2123">
        <v>1032</v>
      </c>
      <c r="C2123" s="1">
        <v>4.0528587962962964E-2</v>
      </c>
    </row>
    <row r="2124" spans="1:3">
      <c r="A2124">
        <v>256</v>
      </c>
      <c r="B2124">
        <v>1032</v>
      </c>
      <c r="C2124" s="1">
        <v>4.0485648148148153E-2</v>
      </c>
    </row>
    <row r="2125" spans="1:3">
      <c r="A2125">
        <v>256</v>
      </c>
      <c r="B2125">
        <v>1032</v>
      </c>
      <c r="C2125" s="1">
        <v>4.0529282407407406E-2</v>
      </c>
    </row>
    <row r="2126" spans="1:3">
      <c r="A2126">
        <v>256</v>
      </c>
      <c r="B2126">
        <v>1032</v>
      </c>
      <c r="C2126" s="1">
        <v>4.0485879629629629E-2</v>
      </c>
    </row>
    <row r="2127" spans="1:3">
      <c r="A2127">
        <v>256</v>
      </c>
      <c r="B2127">
        <v>1032</v>
      </c>
      <c r="C2127" s="1">
        <v>4.0483101851851853E-2</v>
      </c>
    </row>
    <row r="2128" spans="1:3">
      <c r="A2128">
        <v>256</v>
      </c>
      <c r="B2128">
        <v>1032</v>
      </c>
      <c r="C2128" s="1">
        <v>4.0527893518518515E-2</v>
      </c>
    </row>
    <row r="2129" spans="1:3">
      <c r="A2129">
        <v>256</v>
      </c>
      <c r="B2129">
        <v>1032</v>
      </c>
      <c r="C2129" s="1">
        <v>4.0488194444444445E-2</v>
      </c>
    </row>
    <row r="2130" spans="1:3">
      <c r="A2130">
        <v>256</v>
      </c>
      <c r="B2130">
        <v>1032</v>
      </c>
      <c r="C2130" s="1">
        <v>4.0490046296296295E-2</v>
      </c>
    </row>
    <row r="2131" spans="1:3">
      <c r="A2131">
        <v>256</v>
      </c>
      <c r="B2131">
        <v>1032</v>
      </c>
      <c r="C2131" s="1">
        <v>4.0491550925925927E-2</v>
      </c>
    </row>
    <row r="2132" spans="1:3">
      <c r="A2132">
        <v>256</v>
      </c>
      <c r="B2132">
        <v>1032</v>
      </c>
      <c r="C2132" s="1">
        <v>4.0533796296296297E-2</v>
      </c>
    </row>
    <row r="2133" spans="1:3">
      <c r="A2133">
        <v>256</v>
      </c>
      <c r="B2133">
        <v>1032</v>
      </c>
      <c r="C2133" s="1">
        <v>4.0534143518518521E-2</v>
      </c>
    </row>
    <row r="2134" spans="1:3">
      <c r="A2134">
        <v>256</v>
      </c>
      <c r="B2134">
        <v>1032</v>
      </c>
      <c r="C2134" s="1">
        <v>4.0487384259259261E-2</v>
      </c>
    </row>
    <row r="2135" spans="1:3">
      <c r="A2135">
        <v>256</v>
      </c>
      <c r="B2135">
        <v>1032</v>
      </c>
      <c r="C2135" s="1">
        <v>4.0490740740740737E-2</v>
      </c>
    </row>
    <row r="2136" spans="1:3">
      <c r="A2136">
        <v>256</v>
      </c>
      <c r="B2136">
        <v>1032</v>
      </c>
      <c r="C2136" s="1">
        <v>4.0493402777777777E-2</v>
      </c>
    </row>
    <row r="2137" spans="1:3">
      <c r="A2137">
        <v>256</v>
      </c>
      <c r="B2137">
        <v>1032</v>
      </c>
      <c r="C2137" s="1">
        <v>4.0545486111111112E-2</v>
      </c>
    </row>
    <row r="2138" spans="1:3">
      <c r="A2138">
        <v>256</v>
      </c>
      <c r="B2138">
        <v>1032</v>
      </c>
      <c r="C2138" s="1">
        <v>4.0508101851851851E-2</v>
      </c>
    </row>
    <row r="2139" spans="1:3">
      <c r="A2139">
        <v>256</v>
      </c>
      <c r="B2139">
        <v>1032</v>
      </c>
      <c r="C2139" s="1">
        <v>4.0524537037037039E-2</v>
      </c>
    </row>
    <row r="2140" spans="1:3">
      <c r="A2140">
        <v>256</v>
      </c>
      <c r="B2140">
        <v>1032</v>
      </c>
      <c r="C2140" s="1">
        <v>4.0550462962962962E-2</v>
      </c>
    </row>
    <row r="2141" spans="1:3">
      <c r="A2141">
        <v>256</v>
      </c>
      <c r="B2141">
        <v>1032</v>
      </c>
      <c r="C2141" s="1">
        <v>4.0552314814814812E-2</v>
      </c>
    </row>
    <row r="2142" spans="1:3">
      <c r="A2142">
        <v>256</v>
      </c>
      <c r="B2142">
        <v>1032</v>
      </c>
      <c r="C2142" s="1">
        <v>4.0554166666666669E-2</v>
      </c>
    </row>
    <row r="2143" spans="1:3">
      <c r="A2143">
        <v>256</v>
      </c>
      <c r="B2143">
        <v>1032</v>
      </c>
      <c r="C2143" s="1">
        <v>4.0539467592592589E-2</v>
      </c>
    </row>
    <row r="2144" spans="1:3">
      <c r="A2144">
        <v>256</v>
      </c>
      <c r="B2144">
        <v>1032</v>
      </c>
      <c r="C2144" s="1">
        <v>4.054166666666667E-2</v>
      </c>
    </row>
    <row r="2145" spans="1:3">
      <c r="A2145">
        <v>256</v>
      </c>
      <c r="B2145">
        <v>1032</v>
      </c>
      <c r="C2145" s="1">
        <v>4.0526504629629631E-2</v>
      </c>
    </row>
    <row r="2146" spans="1:3">
      <c r="A2146">
        <v>256</v>
      </c>
      <c r="B2146">
        <v>1032</v>
      </c>
      <c r="C2146" s="1">
        <v>4.0575925925925925E-2</v>
      </c>
    </row>
    <row r="2147" spans="1:3">
      <c r="A2147">
        <v>256</v>
      </c>
      <c r="B2147">
        <v>1032</v>
      </c>
      <c r="C2147" s="1">
        <v>4.0577662037037034E-2</v>
      </c>
    </row>
    <row r="2148" spans="1:3">
      <c r="A2148">
        <v>256</v>
      </c>
      <c r="B2148">
        <v>1032</v>
      </c>
      <c r="C2148" s="1">
        <v>4.0533680555555555E-2</v>
      </c>
    </row>
    <row r="2149" spans="1:3">
      <c r="A2149">
        <v>256</v>
      </c>
      <c r="B2149">
        <v>1032</v>
      </c>
      <c r="C2149" s="1">
        <v>4.0544444444444445E-2</v>
      </c>
    </row>
    <row r="2150" spans="1:3">
      <c r="A2150">
        <v>256</v>
      </c>
      <c r="B2150">
        <v>1032</v>
      </c>
      <c r="C2150" s="1">
        <v>4.0550231481481479E-2</v>
      </c>
    </row>
    <row r="2151" spans="1:3">
      <c r="A2151">
        <v>256</v>
      </c>
      <c r="B2151">
        <v>1032</v>
      </c>
      <c r="C2151" s="1">
        <v>4.0556481481481478E-2</v>
      </c>
    </row>
    <row r="2152" spans="1:3">
      <c r="A2152">
        <v>256</v>
      </c>
      <c r="B2152">
        <v>1032</v>
      </c>
      <c r="C2152" s="1">
        <v>4.0656134259259263E-2</v>
      </c>
    </row>
    <row r="2153" spans="1:3">
      <c r="A2153">
        <v>256</v>
      </c>
      <c r="B2153">
        <v>1032</v>
      </c>
      <c r="C2153" s="1">
        <v>4.0724999999999997E-2</v>
      </c>
    </row>
    <row r="2154" spans="1:3">
      <c r="A2154">
        <v>256</v>
      </c>
      <c r="B2154">
        <v>1032</v>
      </c>
      <c r="C2154" s="1">
        <v>4.0729050925925929E-2</v>
      </c>
    </row>
    <row r="2155" spans="1:3">
      <c r="A2155">
        <v>256</v>
      </c>
      <c r="B2155">
        <v>1032</v>
      </c>
      <c r="C2155" s="1">
        <v>4.073414351851852E-2</v>
      </c>
    </row>
    <row r="2156" spans="1:3">
      <c r="A2156">
        <v>256</v>
      </c>
      <c r="B2156">
        <v>1032</v>
      </c>
      <c r="C2156" s="1">
        <v>4.0786458333333338E-2</v>
      </c>
    </row>
    <row r="2157" spans="1:3">
      <c r="A2157">
        <v>256</v>
      </c>
      <c r="B2157">
        <v>1032</v>
      </c>
      <c r="C2157" s="1">
        <v>4.0802199074074071E-2</v>
      </c>
    </row>
    <row r="2158" spans="1:3">
      <c r="A2158">
        <v>256</v>
      </c>
      <c r="B2158">
        <v>1032</v>
      </c>
      <c r="C2158" s="1">
        <v>4.0803819444444445E-2</v>
      </c>
    </row>
    <row r="2159" spans="1:3">
      <c r="A2159">
        <v>256</v>
      </c>
      <c r="B2159">
        <v>1032</v>
      </c>
      <c r="C2159" s="1">
        <v>4.0869328703703703E-2</v>
      </c>
    </row>
    <row r="2160" spans="1:3">
      <c r="A2160">
        <v>256</v>
      </c>
      <c r="B2160">
        <v>1032</v>
      </c>
      <c r="C2160" s="1">
        <v>4.0885069444444443E-2</v>
      </c>
    </row>
  </sheetData>
  <sortState ref="I33:K41">
    <sortCondition ref="I35"/>
  </sortState>
  <mergeCells count="2">
    <mergeCell ref="A2:C2"/>
    <mergeCell ref="D2:F2"/>
  </mergeCells>
  <pageMargins left="0.75" right="0.75" top="1" bottom="1" header="0.5" footer="0.5"/>
  <pageSetup orientation="portrait" horizontalDpi="4294967292" verticalDpi="4294967292"/>
  <drawing r:id="rId4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"/>
  <sheetViews>
    <sheetView workbookViewId="0">
      <selection activeCell="P8" sqref="P8"/>
    </sheetView>
  </sheetViews>
  <sheetFormatPr baseColWidth="10" defaultRowHeight="15" x14ac:dyDescent="0"/>
  <cols>
    <col min="8" max="8" width="19.6640625" bestFit="1" customWidth="1"/>
    <col min="9" max="9" width="15.83203125" bestFit="1" customWidth="1"/>
  </cols>
  <sheetData>
    <row r="1" spans="1:17">
      <c r="A1" s="14" t="s">
        <v>16</v>
      </c>
      <c r="B1" s="14" t="s">
        <v>126</v>
      </c>
      <c r="C1" s="14" t="s">
        <v>127</v>
      </c>
      <c r="D1" s="14" t="s">
        <v>128</v>
      </c>
      <c r="E1" s="14" t="s">
        <v>129</v>
      </c>
      <c r="F1" s="14" t="s">
        <v>130</v>
      </c>
      <c r="G1" s="14" t="s">
        <v>150</v>
      </c>
      <c r="H1" s="14" t="s">
        <v>141</v>
      </c>
      <c r="I1" s="14" t="s">
        <v>196</v>
      </c>
      <c r="O1" s="2" t="s">
        <v>16</v>
      </c>
      <c r="P1" s="2" t="s">
        <v>133</v>
      </c>
      <c r="Q1" s="2" t="s">
        <v>198</v>
      </c>
    </row>
    <row r="2" spans="1:17">
      <c r="A2">
        <v>1</v>
      </c>
      <c r="B2">
        <v>421.76157190086724</v>
      </c>
      <c r="C2">
        <v>1350.2136189248276</v>
      </c>
      <c r="D2">
        <v>814.09690166110136</v>
      </c>
      <c r="E2">
        <v>2.2251180018750141</v>
      </c>
      <c r="F2">
        <v>2588.2972104886717</v>
      </c>
      <c r="H2">
        <f>F2-E2</f>
        <v>2586.0720924867965</v>
      </c>
      <c r="I2">
        <f>F2-E2-C2</f>
        <v>1235.8584735619688</v>
      </c>
      <c r="O2">
        <v>1</v>
      </c>
      <c r="P2">
        <f>[1]run1!$O$131</f>
        <v>4243.4671542812066</v>
      </c>
      <c r="Q2">
        <f>[1]run1!$O$72</f>
        <v>1212.8018984285716</v>
      </c>
    </row>
    <row r="3" spans="1:17">
      <c r="A3">
        <v>2</v>
      </c>
      <c r="O3">
        <v>2</v>
      </c>
      <c r="P3">
        <f>[1]run2!$O$131</f>
        <v>4707.8597792293331</v>
      </c>
      <c r="Q3">
        <f>[1]run2!$O$67</f>
        <v>1254.3317010400001</v>
      </c>
    </row>
    <row r="4" spans="1:17">
      <c r="A4">
        <v>3</v>
      </c>
      <c r="O4">
        <v>3</v>
      </c>
      <c r="P4">
        <f>[1]run3!$O$131</f>
        <v>3879.476980005943</v>
      </c>
      <c r="Q4">
        <f>[1]run3!$O$61</f>
        <v>2148.8040556623728</v>
      </c>
    </row>
    <row r="5" spans="1:17">
      <c r="A5">
        <v>4</v>
      </c>
      <c r="O5">
        <v>4</v>
      </c>
      <c r="P5">
        <f>[1]run4!$O$127</f>
        <v>4722.518188808127</v>
      </c>
      <c r="Q5">
        <f>[1]run4!$O$62</f>
        <v>1091.8222408393551</v>
      </c>
    </row>
    <row r="6" spans="1:17">
      <c r="A6">
        <v>5</v>
      </c>
      <c r="O6">
        <v>5</v>
      </c>
      <c r="P6">
        <f>[1]run5!$O$131</f>
        <v>4306.1173639416338</v>
      </c>
      <c r="Q6">
        <f>[1]run5!$O$68</f>
        <v>1194.1639064690908</v>
      </c>
    </row>
    <row r="8" spans="1:17">
      <c r="B8">
        <f>AVERAGE(B2:B6)</f>
        <v>421.76157190086724</v>
      </c>
      <c r="C8">
        <f t="shared" ref="C8:I8" si="0">AVERAGE(C2:C6)</f>
        <v>1350.2136189248276</v>
      </c>
      <c r="D8">
        <f t="shared" si="0"/>
        <v>814.09690166110136</v>
      </c>
      <c r="E8">
        <f t="shared" si="0"/>
        <v>2.2251180018750141</v>
      </c>
      <c r="F8">
        <f t="shared" si="0"/>
        <v>2588.2972104886717</v>
      </c>
      <c r="H8">
        <f t="shared" si="0"/>
        <v>2586.0720924867965</v>
      </c>
      <c r="I8">
        <f t="shared" si="0"/>
        <v>1235.8584735619688</v>
      </c>
      <c r="O8" s="41" t="s">
        <v>131</v>
      </c>
      <c r="P8">
        <f>AVERAGE(P2:P7)</f>
        <v>4371.8878932532489</v>
      </c>
      <c r="Q8">
        <f>AVERAGE(Q2:Q7)</f>
        <v>1380.3847604878779</v>
      </c>
    </row>
    <row r="9" spans="1:17">
      <c r="O9" t="s">
        <v>138</v>
      </c>
      <c r="P9">
        <f>STDEV(P2:P6)</f>
        <v>353.23677205817961</v>
      </c>
      <c r="Q9">
        <f t="shared" ref="Q9" si="1">STDEV(Q2:Q6)</f>
        <v>433.70154970498379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F11" sqref="F11"/>
    </sheetView>
  </sheetViews>
  <sheetFormatPr baseColWidth="10" defaultRowHeight="15" x14ac:dyDescent="0"/>
  <cols>
    <col min="1" max="1" width="11.83203125" bestFit="1" customWidth="1"/>
    <col min="2" max="2" width="12.83203125" bestFit="1" customWidth="1"/>
    <col min="3" max="3" width="17.33203125" bestFit="1" customWidth="1"/>
    <col min="4" max="4" width="12.83203125" bestFit="1" customWidth="1"/>
    <col min="5" max="5" width="11.83203125" bestFit="1" customWidth="1"/>
    <col min="6" max="6" width="12.83203125" bestFit="1" customWidth="1"/>
  </cols>
  <sheetData>
    <row r="1" spans="1:7">
      <c r="A1" t="s">
        <v>203</v>
      </c>
    </row>
    <row r="3" spans="1:7">
      <c r="A3" s="66" t="s">
        <v>202</v>
      </c>
      <c r="B3" s="66"/>
      <c r="C3" s="66"/>
      <c r="D3" s="66"/>
      <c r="E3" s="66"/>
      <c r="F3" s="2" t="s">
        <v>152</v>
      </c>
    </row>
    <row r="4" spans="1:7">
      <c r="A4" s="2" t="s">
        <v>199</v>
      </c>
      <c r="B4" s="2" t="s">
        <v>200</v>
      </c>
      <c r="C4" s="2" t="s">
        <v>201</v>
      </c>
      <c r="D4" s="2" t="s">
        <v>126</v>
      </c>
      <c r="E4" s="2" t="s">
        <v>132</v>
      </c>
      <c r="F4" s="2" t="s">
        <v>130</v>
      </c>
    </row>
    <row r="5" spans="1:7">
      <c r="A5">
        <v>748</v>
      </c>
      <c r="B5" s="42">
        <v>4202</v>
      </c>
      <c r="C5" s="42">
        <v>2475</v>
      </c>
      <c r="D5" s="42">
        <v>2991</v>
      </c>
      <c r="E5">
        <v>463</v>
      </c>
      <c r="F5">
        <f>(60+37)*60</f>
        <v>5820</v>
      </c>
    </row>
    <row r="6" spans="1:7">
      <c r="A6">
        <v>854</v>
      </c>
      <c r="B6" s="42">
        <v>1582</v>
      </c>
      <c r="C6" s="42">
        <v>1218</v>
      </c>
      <c r="D6">
        <v>385</v>
      </c>
      <c r="E6">
        <v>269</v>
      </c>
      <c r="F6">
        <f>89*60</f>
        <v>5340</v>
      </c>
    </row>
    <row r="7" spans="1:7">
      <c r="A7">
        <v>880</v>
      </c>
      <c r="B7" s="42">
        <v>1526</v>
      </c>
      <c r="C7" s="42">
        <v>1203</v>
      </c>
      <c r="D7">
        <v>383</v>
      </c>
      <c r="E7">
        <v>273</v>
      </c>
      <c r="F7">
        <f>87*60</f>
        <v>5220</v>
      </c>
    </row>
    <row r="8" spans="1:7">
      <c r="A8">
        <v>763</v>
      </c>
      <c r="B8" s="42">
        <v>1643</v>
      </c>
      <c r="C8" s="42">
        <v>1203</v>
      </c>
      <c r="D8">
        <v>96</v>
      </c>
      <c r="E8">
        <v>782</v>
      </c>
      <c r="F8">
        <f>73*60</f>
        <v>4380</v>
      </c>
    </row>
    <row r="11" spans="1:7">
      <c r="A11" s="16">
        <f>AVERAGE(A5:A9)</f>
        <v>811.25</v>
      </c>
      <c r="B11" s="45">
        <f t="shared" ref="B11:F11" si="0">AVERAGE(B5:B9)</f>
        <v>2238.25</v>
      </c>
      <c r="C11" s="16">
        <f t="shared" si="0"/>
        <v>1524.75</v>
      </c>
      <c r="D11" s="16">
        <f t="shared" si="0"/>
        <v>963.75</v>
      </c>
      <c r="E11" s="16">
        <f t="shared" si="0"/>
        <v>446.75</v>
      </c>
      <c r="F11" s="45">
        <f t="shared" si="0"/>
        <v>5190</v>
      </c>
      <c r="G11" t="s">
        <v>131</v>
      </c>
    </row>
    <row r="12" spans="1:7">
      <c r="A12" s="16">
        <f>STDEV(A5:A9)</f>
        <v>65.530527237311318</v>
      </c>
      <c r="B12" s="16">
        <f t="shared" ref="B12:F12" si="1">STDEV(B5:B9)</f>
        <v>1310.0382627999841</v>
      </c>
      <c r="C12" s="16">
        <f t="shared" si="1"/>
        <v>633.53946207004344</v>
      </c>
      <c r="D12" s="16">
        <f t="shared" si="1"/>
        <v>1358.302218457537</v>
      </c>
      <c r="E12" s="16">
        <f t="shared" si="1"/>
        <v>241.13671779027487</v>
      </c>
      <c r="F12" s="16">
        <f t="shared" si="1"/>
        <v>598.99916527487744</v>
      </c>
      <c r="G12" t="s">
        <v>204</v>
      </c>
    </row>
  </sheetData>
  <mergeCells count="1">
    <mergeCell ref="A3:E3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0"/>
  <sheetViews>
    <sheetView topLeftCell="A26" workbookViewId="0">
      <selection activeCell="O64" sqref="O64"/>
    </sheetView>
  </sheetViews>
  <sheetFormatPr baseColWidth="10" defaultRowHeight="15" x14ac:dyDescent="0"/>
  <cols>
    <col min="1" max="1" width="4.33203125" bestFit="1" customWidth="1"/>
    <col min="2" max="2" width="60.33203125" bestFit="1" customWidth="1"/>
    <col min="3" max="3" width="7.5" bestFit="1" customWidth="1"/>
    <col min="4" max="4" width="11.5" bestFit="1" customWidth="1"/>
    <col min="5" max="5" width="5.6640625" bestFit="1" customWidth="1"/>
    <col min="6" max="6" width="12.6640625" bestFit="1" customWidth="1"/>
    <col min="7" max="7" width="12.1640625" bestFit="1" customWidth="1"/>
    <col min="8" max="8" width="12.6640625" bestFit="1" customWidth="1"/>
    <col min="9" max="9" width="25.6640625" bestFit="1" customWidth="1"/>
    <col min="10" max="10" width="32.83203125" bestFit="1" customWidth="1"/>
    <col min="15" max="15" width="32.83203125" customWidth="1"/>
    <col min="16" max="16" width="22.83203125" bestFit="1" customWidth="1"/>
    <col min="17" max="17" width="20.6640625" customWidth="1"/>
    <col min="18" max="18" width="23" customWidth="1"/>
    <col min="19" max="19" width="20" customWidth="1"/>
    <col min="20" max="20" width="17.83203125" customWidth="1"/>
    <col min="21" max="21" width="20.1640625" customWidth="1"/>
  </cols>
  <sheetData>
    <row r="1" spans="1:22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</row>
    <row r="2" spans="1:22">
      <c r="A2">
        <v>0</v>
      </c>
      <c r="B2" t="s">
        <v>156</v>
      </c>
      <c r="C2">
        <v>264</v>
      </c>
      <c r="D2">
        <v>12</v>
      </c>
      <c r="E2">
        <v>64</v>
      </c>
      <c r="F2">
        <v>39.167788028700002</v>
      </c>
      <c r="G2">
        <v>1413.31066394</v>
      </c>
      <c r="H2">
        <v>1417.01772809</v>
      </c>
      <c r="I2" t="s">
        <v>27</v>
      </c>
      <c r="J2" t="s">
        <v>28</v>
      </c>
    </row>
    <row r="3" spans="1:22">
      <c r="A3">
        <v>0</v>
      </c>
      <c r="B3" t="s">
        <v>157</v>
      </c>
      <c r="C3">
        <v>64</v>
      </c>
      <c r="D3">
        <v>8</v>
      </c>
      <c r="E3">
        <v>64</v>
      </c>
      <c r="F3">
        <v>21.497041940700001</v>
      </c>
      <c r="G3">
        <v>947.18463110899995</v>
      </c>
      <c r="H3">
        <v>1417.01772809</v>
      </c>
      <c r="I3" t="s">
        <v>27</v>
      </c>
      <c r="J3" t="s">
        <v>47</v>
      </c>
    </row>
    <row r="4" spans="1:22">
      <c r="A4">
        <v>1</v>
      </c>
      <c r="B4" t="s">
        <v>158</v>
      </c>
      <c r="C4">
        <v>264</v>
      </c>
      <c r="D4">
        <v>12</v>
      </c>
      <c r="E4">
        <v>64</v>
      </c>
      <c r="F4">
        <v>45.065774202299998</v>
      </c>
      <c r="G4">
        <v>1600.3404600599999</v>
      </c>
      <c r="H4">
        <v>1604.0428981800001</v>
      </c>
      <c r="I4" t="s">
        <v>27</v>
      </c>
      <c r="J4" t="s">
        <v>28</v>
      </c>
    </row>
    <row r="5" spans="1:22">
      <c r="A5">
        <v>1</v>
      </c>
      <c r="B5" t="s">
        <v>159</v>
      </c>
      <c r="C5">
        <v>64</v>
      </c>
      <c r="D5">
        <v>8</v>
      </c>
      <c r="E5">
        <v>64</v>
      </c>
      <c r="F5">
        <v>21.5378801823</v>
      </c>
      <c r="G5">
        <v>1005.3648190500001</v>
      </c>
      <c r="H5">
        <v>1604.0428981800001</v>
      </c>
      <c r="I5" t="s">
        <v>27</v>
      </c>
      <c r="J5" t="s">
        <v>47</v>
      </c>
    </row>
    <row r="6" spans="1:22">
      <c r="A6">
        <v>2</v>
      </c>
      <c r="B6" t="s">
        <v>160</v>
      </c>
      <c r="C6">
        <v>264</v>
      </c>
      <c r="D6">
        <v>12</v>
      </c>
      <c r="E6">
        <v>64</v>
      </c>
      <c r="F6">
        <v>38.198520183600003</v>
      </c>
      <c r="G6">
        <v>1429.23286009</v>
      </c>
      <c r="H6">
        <v>1432.9367761599999</v>
      </c>
      <c r="I6" t="s">
        <v>27</v>
      </c>
      <c r="J6" t="s">
        <v>28</v>
      </c>
      <c r="P6" s="6" t="s">
        <v>9</v>
      </c>
    </row>
    <row r="7" spans="1:22">
      <c r="A7">
        <v>2</v>
      </c>
      <c r="B7" t="s">
        <v>161</v>
      </c>
      <c r="C7">
        <v>64</v>
      </c>
      <c r="D7">
        <v>8</v>
      </c>
      <c r="E7">
        <v>64</v>
      </c>
      <c r="F7">
        <v>20.537039041500002</v>
      </c>
      <c r="G7">
        <v>910.54238605499995</v>
      </c>
      <c r="H7">
        <v>1432.9367761599999</v>
      </c>
      <c r="I7" t="s">
        <v>27</v>
      </c>
      <c r="J7" t="s">
        <v>47</v>
      </c>
      <c r="O7" s="6" t="s">
        <v>6</v>
      </c>
      <c r="P7" t="s">
        <v>65</v>
      </c>
      <c r="Q7" t="s">
        <v>76</v>
      </c>
      <c r="R7" t="s">
        <v>187</v>
      </c>
      <c r="S7" t="s">
        <v>189</v>
      </c>
      <c r="T7" t="s">
        <v>117</v>
      </c>
      <c r="U7" t="s">
        <v>188</v>
      </c>
    </row>
    <row r="8" spans="1:22">
      <c r="A8">
        <v>3</v>
      </c>
      <c r="B8" t="s">
        <v>162</v>
      </c>
      <c r="C8">
        <v>264</v>
      </c>
      <c r="D8">
        <v>12</v>
      </c>
      <c r="E8">
        <v>64</v>
      </c>
      <c r="F8">
        <v>50.490038871800003</v>
      </c>
      <c r="G8">
        <v>1412.80108595</v>
      </c>
      <c r="H8">
        <v>1416.50474381</v>
      </c>
      <c r="I8" t="s">
        <v>27</v>
      </c>
      <c r="J8" t="s">
        <v>28</v>
      </c>
      <c r="O8" s="8" t="s">
        <v>47</v>
      </c>
      <c r="P8" s="7">
        <v>39.979366734631249</v>
      </c>
      <c r="Q8" s="7">
        <v>945.17090575456245</v>
      </c>
      <c r="R8" s="7">
        <v>1555.9015657600003</v>
      </c>
      <c r="S8" s="7">
        <v>54.499846619321666</v>
      </c>
      <c r="T8" s="7">
        <v>108.59382028879376</v>
      </c>
      <c r="U8" s="7">
        <v>609.87942292746834</v>
      </c>
    </row>
    <row r="9" spans="1:22">
      <c r="A9">
        <v>3</v>
      </c>
      <c r="B9" t="s">
        <v>163</v>
      </c>
      <c r="C9">
        <v>64</v>
      </c>
      <c r="D9">
        <v>8</v>
      </c>
      <c r="E9">
        <v>64</v>
      </c>
      <c r="F9">
        <v>21.081934928900001</v>
      </c>
      <c r="G9">
        <v>946.83650994300001</v>
      </c>
      <c r="H9">
        <v>1416.50474381</v>
      </c>
      <c r="I9" t="s">
        <v>27</v>
      </c>
      <c r="J9" t="s">
        <v>47</v>
      </c>
      <c r="O9" s="8" t="s">
        <v>28</v>
      </c>
      <c r="P9" s="7">
        <v>45.973965422320006</v>
      </c>
      <c r="Q9" s="7">
        <v>1400.9506044073335</v>
      </c>
      <c r="R9" s="7">
        <v>1404.6545970120001</v>
      </c>
      <c r="S9" s="7">
        <v>23.609349479349355</v>
      </c>
      <c r="T9" s="7">
        <v>79.792895703280337</v>
      </c>
      <c r="U9" s="7">
        <v>79.793807647801373</v>
      </c>
    </row>
    <row r="10" spans="1:22">
      <c r="A10">
        <v>4</v>
      </c>
      <c r="B10" t="s">
        <v>164</v>
      </c>
      <c r="C10">
        <v>264</v>
      </c>
      <c r="D10">
        <v>12</v>
      </c>
      <c r="E10">
        <v>64</v>
      </c>
      <c r="F10">
        <v>57.089904069900001</v>
      </c>
      <c r="G10">
        <v>1396.3976569199999</v>
      </c>
      <c r="H10">
        <v>1400.0998389700001</v>
      </c>
      <c r="I10" t="s">
        <v>27</v>
      </c>
      <c r="J10" t="s">
        <v>28</v>
      </c>
      <c r="O10" s="8" t="s">
        <v>8</v>
      </c>
      <c r="P10" s="7">
        <v>42.879979002867735</v>
      </c>
      <c r="Q10" s="7">
        <v>1165.7094696188062</v>
      </c>
      <c r="R10" s="7">
        <v>1482.7175486238709</v>
      </c>
      <c r="S10" s="7">
        <v>41.88688207009573</v>
      </c>
      <c r="T10" s="7">
        <v>249.95319273879383</v>
      </c>
      <c r="U10" s="7">
        <v>441.41945864232554</v>
      </c>
    </row>
    <row r="11" spans="1:22">
      <c r="A11">
        <v>4</v>
      </c>
      <c r="B11" t="s">
        <v>165</v>
      </c>
      <c r="C11">
        <v>64</v>
      </c>
      <c r="D11">
        <v>8</v>
      </c>
      <c r="E11">
        <v>64</v>
      </c>
      <c r="F11">
        <v>21.823041915899999</v>
      </c>
      <c r="G11">
        <v>954.02606391899997</v>
      </c>
      <c r="H11">
        <v>1400.0998389700001</v>
      </c>
      <c r="I11" t="s">
        <v>27</v>
      </c>
      <c r="J11" t="s">
        <v>47</v>
      </c>
    </row>
    <row r="12" spans="1:22">
      <c r="A12">
        <v>5</v>
      </c>
      <c r="B12" t="s">
        <v>166</v>
      </c>
      <c r="C12">
        <v>64</v>
      </c>
      <c r="D12">
        <v>8</v>
      </c>
      <c r="E12">
        <v>64</v>
      </c>
      <c r="F12">
        <v>220.97108697900001</v>
      </c>
      <c r="G12">
        <v>1228.8441650899999</v>
      </c>
      <c r="H12">
        <v>3824.6060969800001</v>
      </c>
      <c r="I12" t="s">
        <v>27</v>
      </c>
      <c r="J12" t="s">
        <v>47</v>
      </c>
    </row>
    <row r="13" spans="1:22">
      <c r="A13">
        <v>6</v>
      </c>
      <c r="B13" t="s">
        <v>167</v>
      </c>
      <c r="C13">
        <v>264</v>
      </c>
      <c r="D13">
        <v>12</v>
      </c>
      <c r="E13">
        <v>64</v>
      </c>
      <c r="F13">
        <v>122.449388981</v>
      </c>
      <c r="G13">
        <v>1408.3830029999999</v>
      </c>
      <c r="H13">
        <v>1412.0865111400001</v>
      </c>
      <c r="I13" t="s">
        <v>27</v>
      </c>
      <c r="J13" t="s">
        <v>28</v>
      </c>
    </row>
    <row r="14" spans="1:22">
      <c r="A14">
        <v>6</v>
      </c>
      <c r="B14" t="s">
        <v>168</v>
      </c>
      <c r="C14">
        <v>64</v>
      </c>
      <c r="D14">
        <v>8</v>
      </c>
      <c r="E14">
        <v>64</v>
      </c>
      <c r="F14">
        <v>122.50563097</v>
      </c>
      <c r="G14">
        <v>1059.7851810499999</v>
      </c>
      <c r="H14">
        <v>1412.0865111400001</v>
      </c>
      <c r="I14" t="s">
        <v>27</v>
      </c>
      <c r="J14" t="s">
        <v>47</v>
      </c>
      <c r="P14" s="44" t="s">
        <v>153</v>
      </c>
      <c r="Q14" s="44" t="s">
        <v>152</v>
      </c>
      <c r="R14" s="2" t="s">
        <v>133</v>
      </c>
      <c r="S14" s="2" t="s">
        <v>134</v>
      </c>
      <c r="T14" s="66" t="s">
        <v>138</v>
      </c>
      <c r="U14" s="66"/>
      <c r="V14" s="66"/>
    </row>
    <row r="15" spans="1:22" ht="30">
      <c r="A15">
        <v>7</v>
      </c>
      <c r="B15" t="s">
        <v>169</v>
      </c>
      <c r="C15">
        <v>264</v>
      </c>
      <c r="D15">
        <v>12</v>
      </c>
      <c r="E15">
        <v>64</v>
      </c>
      <c r="F15">
        <v>32.246130943300003</v>
      </c>
      <c r="G15">
        <v>1323.8348290900001</v>
      </c>
      <c r="H15">
        <v>1327.5373809299999</v>
      </c>
      <c r="I15" t="s">
        <v>27</v>
      </c>
      <c r="J15" t="s">
        <v>28</v>
      </c>
      <c r="O15" s="40" t="s">
        <v>205</v>
      </c>
      <c r="P15" s="38">
        <f>Q8/60</f>
        <v>15.752848429242707</v>
      </c>
      <c r="Q15" s="38">
        <f>Q9/60-P15</f>
        <v>7.5963283108795174</v>
      </c>
      <c r="R15" s="39">
        <v>0</v>
      </c>
      <c r="S15">
        <v>0</v>
      </c>
      <c r="T15" s="39">
        <f>T9/60</f>
        <v>1.3298815950546723</v>
      </c>
      <c r="V15" s="16">
        <f>'Interop OSG-XSEDE'!F12/60</f>
        <v>9.9833194212479572</v>
      </c>
    </row>
    <row r="16" spans="1:22" ht="30">
      <c r="A16">
        <v>7</v>
      </c>
      <c r="B16" t="s">
        <v>170</v>
      </c>
      <c r="C16">
        <v>64</v>
      </c>
      <c r="D16">
        <v>8</v>
      </c>
      <c r="E16">
        <v>64</v>
      </c>
      <c r="F16">
        <v>20.4135661125</v>
      </c>
      <c r="G16">
        <v>951.78088307400003</v>
      </c>
      <c r="H16">
        <v>1327.5373809299999</v>
      </c>
      <c r="I16" t="s">
        <v>27</v>
      </c>
      <c r="J16" t="s">
        <v>47</v>
      </c>
      <c r="O16" s="40" t="s">
        <v>197</v>
      </c>
      <c r="P16" s="15">
        <f>'Interop EGI-FG'!Q8/60</f>
        <v>23.006412674797964</v>
      </c>
      <c r="Q16">
        <v>0</v>
      </c>
      <c r="R16" s="37">
        <f>'Interop EGI-FG'!P8/60-P16</f>
        <v>49.858385546089515</v>
      </c>
      <c r="S16">
        <v>0</v>
      </c>
      <c r="T16" s="39"/>
      <c r="U16">
        <f>'Interop EGI-FG'!P9/60</f>
        <v>5.8872795343029933</v>
      </c>
    </row>
    <row r="17" spans="1:21" ht="30">
      <c r="A17">
        <v>8</v>
      </c>
      <c r="B17" t="s">
        <v>171</v>
      </c>
      <c r="C17">
        <v>264</v>
      </c>
      <c r="D17">
        <v>12</v>
      </c>
      <c r="E17">
        <v>64</v>
      </c>
      <c r="F17">
        <v>31.450355052900001</v>
      </c>
      <c r="G17">
        <v>1346.9226479500001</v>
      </c>
      <c r="H17">
        <v>1350.6255128400001</v>
      </c>
      <c r="I17" t="s">
        <v>27</v>
      </c>
      <c r="J17" t="s">
        <v>28</v>
      </c>
      <c r="O17" s="43" t="s">
        <v>206</v>
      </c>
      <c r="P17">
        <v>0</v>
      </c>
      <c r="Q17" s="16">
        <f>'Interop OSG-XSEDE'!F11/60-S17</f>
        <v>49.195833333333333</v>
      </c>
      <c r="R17">
        <v>0</v>
      </c>
      <c r="S17" s="16">
        <f>'Interop OSG-XSEDE'!B11/60</f>
        <v>37.304166666666667</v>
      </c>
    </row>
    <row r="18" spans="1:21" ht="30">
      <c r="A18">
        <v>8</v>
      </c>
      <c r="B18" t="s">
        <v>172</v>
      </c>
      <c r="C18">
        <v>64</v>
      </c>
      <c r="D18">
        <v>8</v>
      </c>
      <c r="E18">
        <v>64</v>
      </c>
      <c r="F18">
        <v>25.5253288746</v>
      </c>
      <c r="G18">
        <v>875.02339291600003</v>
      </c>
      <c r="H18">
        <v>1350.6255128400001</v>
      </c>
      <c r="I18" t="s">
        <v>27</v>
      </c>
      <c r="J18" t="s">
        <v>47</v>
      </c>
      <c r="O18" s="43" t="s">
        <v>271</v>
      </c>
      <c r="P18" s="15">
        <f>'BJ (FG-XSEDE)'!N3/60</f>
        <v>107.65214067827169</v>
      </c>
      <c r="Q18" s="15">
        <f>'BJ (FG-XSEDE)'!N4/60</f>
        <v>79.031930377808905</v>
      </c>
      <c r="U18" s="15">
        <f>'BJ (FG-XSEDE)'!O3/60</f>
        <v>21.99622082922189</v>
      </c>
    </row>
    <row r="19" spans="1:21">
      <c r="A19">
        <v>9</v>
      </c>
      <c r="B19" t="s">
        <v>173</v>
      </c>
      <c r="C19">
        <v>264</v>
      </c>
      <c r="D19">
        <v>12</v>
      </c>
      <c r="E19">
        <v>64</v>
      </c>
      <c r="F19">
        <v>32.142376899699997</v>
      </c>
      <c r="G19">
        <v>1329.398911</v>
      </c>
      <c r="H19">
        <v>1333.10122299</v>
      </c>
      <c r="I19" t="s">
        <v>27</v>
      </c>
      <c r="J19" t="s">
        <v>28</v>
      </c>
    </row>
    <row r="20" spans="1:21">
      <c r="A20">
        <v>9</v>
      </c>
      <c r="B20" t="s">
        <v>174</v>
      </c>
      <c r="C20">
        <v>64</v>
      </c>
      <c r="D20">
        <v>8</v>
      </c>
      <c r="E20">
        <v>64</v>
      </c>
      <c r="F20">
        <v>20.341579914099999</v>
      </c>
      <c r="G20">
        <v>963.28213095700005</v>
      </c>
      <c r="H20">
        <v>1333.10122299</v>
      </c>
      <c r="I20" t="s">
        <v>27</v>
      </c>
      <c r="J20" t="s">
        <v>47</v>
      </c>
    </row>
    <row r="21" spans="1:21">
      <c r="A21">
        <v>10</v>
      </c>
      <c r="B21" t="s">
        <v>175</v>
      </c>
      <c r="C21">
        <v>264</v>
      </c>
      <c r="D21">
        <v>12</v>
      </c>
      <c r="E21">
        <v>64</v>
      </c>
      <c r="F21">
        <v>32.134410858199999</v>
      </c>
      <c r="G21">
        <v>1317.6233119999999</v>
      </c>
      <c r="H21">
        <v>1321.3276550800001</v>
      </c>
      <c r="I21" t="s">
        <v>27</v>
      </c>
      <c r="J21" t="s">
        <v>28</v>
      </c>
    </row>
    <row r="22" spans="1:21">
      <c r="A22">
        <v>10</v>
      </c>
      <c r="B22" t="s">
        <v>176</v>
      </c>
      <c r="C22">
        <v>64</v>
      </c>
      <c r="D22">
        <v>8</v>
      </c>
      <c r="E22">
        <v>64</v>
      </c>
      <c r="F22">
        <v>20.338257074400001</v>
      </c>
      <c r="G22">
        <v>922.17073392899999</v>
      </c>
      <c r="H22">
        <v>1321.3276550800001</v>
      </c>
      <c r="I22" t="s">
        <v>27</v>
      </c>
      <c r="J22" t="s">
        <v>47</v>
      </c>
    </row>
    <row r="23" spans="1:21">
      <c r="A23">
        <v>11</v>
      </c>
      <c r="B23" t="s">
        <v>177</v>
      </c>
      <c r="C23">
        <v>264</v>
      </c>
      <c r="D23">
        <v>12</v>
      </c>
      <c r="E23">
        <v>64</v>
      </c>
      <c r="F23">
        <v>62.763838052700002</v>
      </c>
      <c r="G23">
        <v>1543.42536402</v>
      </c>
      <c r="H23">
        <v>1547.13568902</v>
      </c>
      <c r="I23" t="s">
        <v>27</v>
      </c>
      <c r="J23" t="s">
        <v>28</v>
      </c>
    </row>
    <row r="24" spans="1:21">
      <c r="A24">
        <v>11</v>
      </c>
      <c r="B24" t="s">
        <v>178</v>
      </c>
      <c r="C24">
        <v>64</v>
      </c>
      <c r="D24">
        <v>8</v>
      </c>
      <c r="E24">
        <v>64</v>
      </c>
      <c r="F24">
        <v>21.520488977399999</v>
      </c>
      <c r="G24">
        <v>748.04140806199996</v>
      </c>
      <c r="H24">
        <v>1547.13568902</v>
      </c>
      <c r="I24" t="s">
        <v>27</v>
      </c>
      <c r="J24" t="s">
        <v>47</v>
      </c>
    </row>
    <row r="25" spans="1:21">
      <c r="A25">
        <v>12</v>
      </c>
      <c r="B25" t="s">
        <v>179</v>
      </c>
      <c r="C25">
        <v>264</v>
      </c>
      <c r="D25">
        <v>12</v>
      </c>
      <c r="E25">
        <v>64</v>
      </c>
      <c r="F25">
        <v>37.778441190700001</v>
      </c>
      <c r="G25">
        <v>1383.16831303</v>
      </c>
      <c r="H25">
        <v>1386.8724072</v>
      </c>
      <c r="I25" t="s">
        <v>27</v>
      </c>
      <c r="J25" t="s">
        <v>28</v>
      </c>
    </row>
    <row r="26" spans="1:21">
      <c r="A26">
        <v>12</v>
      </c>
      <c r="B26" t="s">
        <v>180</v>
      </c>
      <c r="C26">
        <v>64</v>
      </c>
      <c r="D26">
        <v>8</v>
      </c>
      <c r="E26">
        <v>64</v>
      </c>
      <c r="F26">
        <v>20.1079881191</v>
      </c>
      <c r="G26">
        <v>787.46557998699996</v>
      </c>
      <c r="H26">
        <v>1386.8724072</v>
      </c>
      <c r="I26" t="s">
        <v>27</v>
      </c>
      <c r="J26" t="s">
        <v>47</v>
      </c>
    </row>
    <row r="27" spans="1:21">
      <c r="A27">
        <v>13</v>
      </c>
      <c r="B27" t="s">
        <v>181</v>
      </c>
      <c r="C27">
        <v>264</v>
      </c>
      <c r="D27">
        <v>12</v>
      </c>
      <c r="E27">
        <v>64</v>
      </c>
      <c r="F27">
        <v>26.5749640465</v>
      </c>
      <c r="G27">
        <v>1336.5342540700001</v>
      </c>
      <c r="H27">
        <v>1340.23782396</v>
      </c>
      <c r="I27" t="s">
        <v>27</v>
      </c>
      <c r="J27" t="s">
        <v>28</v>
      </c>
    </row>
    <row r="28" spans="1:21">
      <c r="A28">
        <v>13</v>
      </c>
      <c r="B28" t="s">
        <v>182</v>
      </c>
      <c r="C28">
        <v>64</v>
      </c>
      <c r="D28">
        <v>8</v>
      </c>
      <c r="E28">
        <v>64</v>
      </c>
      <c r="F28">
        <v>20.647578954699998</v>
      </c>
      <c r="G28">
        <v>864.43439006799997</v>
      </c>
      <c r="H28">
        <v>1340.23782396</v>
      </c>
      <c r="I28" t="s">
        <v>27</v>
      </c>
      <c r="J28" t="s">
        <v>47</v>
      </c>
    </row>
    <row r="29" spans="1:21">
      <c r="A29">
        <v>14</v>
      </c>
      <c r="B29" t="s">
        <v>183</v>
      </c>
      <c r="C29">
        <v>264</v>
      </c>
      <c r="D29">
        <v>12</v>
      </c>
      <c r="E29">
        <v>64</v>
      </c>
      <c r="F29">
        <v>32.454650878899997</v>
      </c>
      <c r="G29">
        <v>1354.0647489999999</v>
      </c>
      <c r="H29">
        <v>1357.76691985</v>
      </c>
      <c r="I29" t="s">
        <v>27</v>
      </c>
      <c r="J29" t="s">
        <v>28</v>
      </c>
    </row>
    <row r="30" spans="1:21">
      <c r="A30">
        <v>14</v>
      </c>
      <c r="B30" t="s">
        <v>184</v>
      </c>
      <c r="C30">
        <v>64</v>
      </c>
      <c r="D30">
        <v>8</v>
      </c>
      <c r="E30">
        <v>64</v>
      </c>
      <c r="F30">
        <v>20.653827905699998</v>
      </c>
      <c r="G30">
        <v>981.99814295800002</v>
      </c>
      <c r="H30">
        <v>1357.76691985</v>
      </c>
      <c r="I30" t="s">
        <v>27</v>
      </c>
      <c r="J30" t="s">
        <v>47</v>
      </c>
    </row>
    <row r="31" spans="1:21">
      <c r="A31">
        <v>15</v>
      </c>
      <c r="B31" t="s">
        <v>185</v>
      </c>
      <c r="C31">
        <v>264</v>
      </c>
      <c r="D31">
        <v>12</v>
      </c>
      <c r="E31">
        <v>64</v>
      </c>
      <c r="F31">
        <v>49.602899074600003</v>
      </c>
      <c r="G31">
        <v>1418.8209559899999</v>
      </c>
      <c r="H31">
        <v>1422.5258469600001</v>
      </c>
      <c r="I31" t="s">
        <v>27</v>
      </c>
      <c r="J31" t="s">
        <v>28</v>
      </c>
    </row>
    <row r="32" spans="1:21">
      <c r="A32">
        <v>15</v>
      </c>
      <c r="B32" t="s">
        <v>186</v>
      </c>
      <c r="C32">
        <v>64</v>
      </c>
      <c r="D32">
        <v>8</v>
      </c>
      <c r="E32">
        <v>64</v>
      </c>
      <c r="F32">
        <v>20.167595863300001</v>
      </c>
      <c r="G32">
        <v>975.95407390599996</v>
      </c>
      <c r="H32">
        <v>1422.5258469600001</v>
      </c>
      <c r="I32" t="s">
        <v>27</v>
      </c>
      <c r="J32" t="s">
        <v>47</v>
      </c>
    </row>
    <row r="62" spans="15:20">
      <c r="P62" t="s">
        <v>285</v>
      </c>
      <c r="Q62" t="s">
        <v>286</v>
      </c>
      <c r="R62" t="s">
        <v>287</v>
      </c>
      <c r="S62" t="s">
        <v>288</v>
      </c>
    </row>
    <row r="63" spans="15:20" ht="30">
      <c r="O63" s="43" t="s">
        <v>293</v>
      </c>
      <c r="P63" s="16">
        <f>'BJ (FG-XSEDE)'!N4/60</f>
        <v>79.031930377808905</v>
      </c>
      <c r="Q63" s="46">
        <f>'BJ (FG-XSEDE)'!N3/60</f>
        <v>107.65214067827169</v>
      </c>
      <c r="R63" s="16">
        <f>'BJ (FG-XSEDE)'!O4/60</f>
        <v>20.137709280906069</v>
      </c>
      <c r="S63" s="16">
        <f>'BJ (FG-XSEDE)'!O3/60</f>
        <v>21.99622082922189</v>
      </c>
    </row>
    <row r="64" spans="15:20" ht="30">
      <c r="O64" s="43" t="s">
        <v>292</v>
      </c>
      <c r="P64" s="16">
        <f>'Interop EGI-FG'!P8/60</f>
        <v>72.864798220887479</v>
      </c>
      <c r="Q64" s="16">
        <f>'Interop EGI-FG'!Q8/60+100</f>
        <v>123.00641267479796</v>
      </c>
      <c r="R64" s="16">
        <f>'Interop EGI-FG'!P9/60</f>
        <v>5.8872795343029933</v>
      </c>
      <c r="S64" s="16">
        <f>'Interop EGI-FG'!Q9/60</f>
        <v>7.2283591617497303</v>
      </c>
      <c r="T64" t="s">
        <v>289</v>
      </c>
    </row>
    <row r="65" spans="15:20" ht="30">
      <c r="O65" s="43" t="s">
        <v>291</v>
      </c>
      <c r="P65" s="16">
        <f>'Interop OSG-XSEDE'!F11/60+80</f>
        <v>166.5</v>
      </c>
      <c r="Q65" s="16">
        <f>'Interop OSG-XSEDE'!B11/60+80</f>
        <v>117.30416666666667</v>
      </c>
      <c r="R65" s="16">
        <f>'Interop OSG-XSEDE'!F12/60</f>
        <v>9.9833194212479572</v>
      </c>
      <c r="S65" s="16">
        <f>'Interop OSG-XSEDE'!B12/60</f>
        <v>21.833971046666402</v>
      </c>
      <c r="T65" t="s">
        <v>290</v>
      </c>
    </row>
    <row r="68" spans="15:20">
      <c r="P68" s="15"/>
      <c r="S68" s="16"/>
    </row>
    <row r="69" spans="15:20">
      <c r="P69" s="15"/>
    </row>
    <row r="70" spans="15:20">
      <c r="P70" s="15"/>
    </row>
  </sheetData>
  <mergeCells count="1">
    <mergeCell ref="T14:V14"/>
  </mergeCells>
  <pageMargins left="0.75" right="0.75" top="1" bottom="1" header="0.5" footer="0.5"/>
  <pageSetup orientation="portrait" horizontalDpi="4294967292" verticalDpi="4294967292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77"/>
  <sheetViews>
    <sheetView topLeftCell="X1" workbookViewId="0">
      <selection activeCell="R28" sqref="R28"/>
    </sheetView>
  </sheetViews>
  <sheetFormatPr baseColWidth="10" defaultRowHeight="15" x14ac:dyDescent="0"/>
  <cols>
    <col min="1" max="1" width="4.33203125" bestFit="1" customWidth="1"/>
    <col min="2" max="2" width="61" bestFit="1" customWidth="1"/>
    <col min="3" max="3" width="7.5" bestFit="1" customWidth="1"/>
    <col min="4" max="4" width="11.5" bestFit="1" customWidth="1"/>
    <col min="5" max="5" width="5.6640625" bestFit="1" customWidth="1"/>
    <col min="6" max="6" width="12.6640625" bestFit="1" customWidth="1"/>
    <col min="7" max="7" width="12.1640625" bestFit="1" customWidth="1"/>
    <col min="8" max="8" width="12.6640625" bestFit="1" customWidth="1"/>
    <col min="9" max="9" width="25.6640625" bestFit="1" customWidth="1"/>
    <col min="10" max="10" width="33.5" bestFit="1" customWidth="1"/>
    <col min="12" max="13" width="21" customWidth="1"/>
    <col min="14" max="14" width="32.83203125" customWidth="1"/>
    <col min="15" max="15" width="19.5" customWidth="1"/>
    <col min="16" max="16" width="6" customWidth="1"/>
    <col min="17" max="17" width="32.83203125" customWidth="1"/>
    <col min="18" max="18" width="19.5" customWidth="1"/>
    <col min="19" max="19" width="6" customWidth="1"/>
    <col min="20" max="20" width="32.83203125" bestFit="1" customWidth="1"/>
    <col min="21" max="21" width="19.5" bestFit="1" customWidth="1"/>
    <col min="22" max="22" width="6" customWidth="1"/>
    <col min="23" max="23" width="32.83203125" bestFit="1" customWidth="1"/>
    <col min="24" max="24" width="19.5" bestFit="1" customWidth="1"/>
    <col min="25" max="25" width="6" customWidth="1"/>
    <col min="26" max="26" width="32.83203125" bestFit="1" customWidth="1"/>
    <col min="27" max="27" width="19.5" bestFit="1" customWidth="1"/>
    <col min="28" max="28" width="6" customWidth="1"/>
  </cols>
  <sheetData>
    <row r="1" spans="1:11">
      <c r="A1" s="2" t="s">
        <v>16</v>
      </c>
      <c r="B1" s="2" t="s">
        <v>17</v>
      </c>
      <c r="C1" s="2" t="s">
        <v>18</v>
      </c>
      <c r="D1" s="2" t="s">
        <v>19</v>
      </c>
      <c r="E1" s="2" t="s">
        <v>20</v>
      </c>
      <c r="F1" s="2" t="s">
        <v>21</v>
      </c>
      <c r="G1" s="2" t="s">
        <v>22</v>
      </c>
      <c r="H1" s="2" t="s">
        <v>23</v>
      </c>
      <c r="I1" s="2" t="s">
        <v>24</v>
      </c>
      <c r="J1" s="2" t="s">
        <v>25</v>
      </c>
      <c r="K1" s="2" t="s">
        <v>118</v>
      </c>
    </row>
    <row r="2" spans="1:11">
      <c r="A2" s="13">
        <v>0</v>
      </c>
      <c r="B2" s="13" t="s">
        <v>26</v>
      </c>
      <c r="C2" s="13">
        <v>12</v>
      </c>
      <c r="D2" s="13">
        <v>12</v>
      </c>
      <c r="E2" s="13">
        <v>1</v>
      </c>
      <c r="F2" s="13">
        <v>32.340636969999998</v>
      </c>
      <c r="G2" s="13">
        <v>799.86473990000002</v>
      </c>
      <c r="H2" s="13">
        <v>799.92099289999999</v>
      </c>
      <c r="I2" s="13" t="s">
        <v>27</v>
      </c>
      <c r="J2" s="13" t="s">
        <v>28</v>
      </c>
      <c r="K2">
        <f>G2-F2</f>
        <v>767.52410293000003</v>
      </c>
    </row>
    <row r="3" spans="1:11">
      <c r="A3" s="13">
        <v>1</v>
      </c>
      <c r="B3" s="13" t="s">
        <v>29</v>
      </c>
      <c r="C3" s="13">
        <v>12</v>
      </c>
      <c r="D3" s="13">
        <v>12</v>
      </c>
      <c r="E3" s="13">
        <v>1</v>
      </c>
      <c r="F3" s="13">
        <v>26.223428009999999</v>
      </c>
      <c r="G3" s="13">
        <v>808.92489790000002</v>
      </c>
      <c r="H3" s="13">
        <v>808.98111510000001</v>
      </c>
      <c r="I3" s="13" t="s">
        <v>27</v>
      </c>
      <c r="J3" s="13" t="s">
        <v>28</v>
      </c>
      <c r="K3">
        <f t="shared" ref="K3:K71" si="0">G3-F3</f>
        <v>782.70146989</v>
      </c>
    </row>
    <row r="4" spans="1:11">
      <c r="A4" s="13">
        <v>2</v>
      </c>
      <c r="B4" s="13" t="s">
        <v>30</v>
      </c>
      <c r="C4" s="13">
        <v>12</v>
      </c>
      <c r="D4" s="13">
        <v>12</v>
      </c>
      <c r="E4" s="13">
        <v>1</v>
      </c>
      <c r="F4" s="13">
        <v>39.713917969999997</v>
      </c>
      <c r="G4" s="13">
        <v>807.23407789999999</v>
      </c>
      <c r="H4" s="13">
        <v>807.29026009999995</v>
      </c>
      <c r="I4" s="13" t="s">
        <v>27</v>
      </c>
      <c r="J4" s="13" t="s">
        <v>28</v>
      </c>
      <c r="K4">
        <f t="shared" si="0"/>
        <v>767.52015992999998</v>
      </c>
    </row>
    <row r="5" spans="1:11">
      <c r="A5" s="13">
        <v>0</v>
      </c>
      <c r="B5" s="13" t="s">
        <v>31</v>
      </c>
      <c r="C5" s="13">
        <v>12</v>
      </c>
      <c r="D5" s="13">
        <v>12</v>
      </c>
      <c r="E5" s="13">
        <v>2</v>
      </c>
      <c r="F5" s="13">
        <v>157.6812549</v>
      </c>
      <c r="G5" s="13">
        <v>929.52906299999995</v>
      </c>
      <c r="H5" s="13">
        <v>929.58529899999996</v>
      </c>
      <c r="I5" s="13" t="s">
        <v>27</v>
      </c>
      <c r="J5" s="13" t="s">
        <v>28</v>
      </c>
      <c r="K5">
        <f t="shared" si="0"/>
        <v>771.84780809999995</v>
      </c>
    </row>
    <row r="6" spans="1:11">
      <c r="A6" s="13">
        <v>1</v>
      </c>
      <c r="B6" s="13" t="s">
        <v>32</v>
      </c>
      <c r="C6" s="13">
        <v>12</v>
      </c>
      <c r="D6" s="13">
        <v>12</v>
      </c>
      <c r="E6" s="13">
        <v>2</v>
      </c>
      <c r="F6" s="13">
        <v>40.492433069999997</v>
      </c>
      <c r="G6" s="13">
        <v>1061.6710869999999</v>
      </c>
      <c r="H6" s="13">
        <v>1061.7272820000001</v>
      </c>
      <c r="I6" s="13" t="s">
        <v>27</v>
      </c>
      <c r="J6" s="13" t="s">
        <v>28</v>
      </c>
      <c r="K6">
        <f t="shared" si="0"/>
        <v>1021.17865393</v>
      </c>
    </row>
    <row r="7" spans="1:11">
      <c r="A7" s="13">
        <v>2</v>
      </c>
      <c r="B7" s="13" t="s">
        <v>33</v>
      </c>
      <c r="C7" s="13">
        <v>12</v>
      </c>
      <c r="D7" s="13">
        <v>12</v>
      </c>
      <c r="E7" s="13">
        <v>2</v>
      </c>
      <c r="F7" s="13">
        <v>20.448225019999999</v>
      </c>
      <c r="G7" s="13">
        <v>792.30420400000003</v>
      </c>
      <c r="H7" s="13">
        <v>792.36042310000005</v>
      </c>
      <c r="I7" s="13" t="s">
        <v>27</v>
      </c>
      <c r="J7" s="13" t="s">
        <v>28</v>
      </c>
      <c r="K7">
        <f t="shared" si="0"/>
        <v>771.85597898000003</v>
      </c>
    </row>
    <row r="8" spans="1:11">
      <c r="A8" s="13">
        <v>3</v>
      </c>
      <c r="B8" s="13" t="s">
        <v>34</v>
      </c>
      <c r="C8" s="13">
        <v>12</v>
      </c>
      <c r="D8" s="13">
        <v>12</v>
      </c>
      <c r="E8" s="13">
        <v>2</v>
      </c>
      <c r="F8" s="13">
        <v>25.718528030000002</v>
      </c>
      <c r="G8" s="13">
        <v>782.39077899999995</v>
      </c>
      <c r="H8" s="13">
        <v>782.44696499999998</v>
      </c>
      <c r="I8" s="13" t="s">
        <v>27</v>
      </c>
      <c r="J8" s="13" t="s">
        <v>28</v>
      </c>
      <c r="K8">
        <f t="shared" si="0"/>
        <v>756.67225096999994</v>
      </c>
    </row>
    <row r="9" spans="1:11">
      <c r="A9" s="13">
        <v>4</v>
      </c>
      <c r="B9" s="13" t="s">
        <v>35</v>
      </c>
      <c r="C9" s="13">
        <v>12</v>
      </c>
      <c r="D9" s="13">
        <v>12</v>
      </c>
      <c r="E9" s="13">
        <v>2</v>
      </c>
      <c r="F9" s="13">
        <v>200.39511300000001</v>
      </c>
      <c r="G9" s="13">
        <v>970.07505490000005</v>
      </c>
      <c r="H9" s="13">
        <v>970.13127989999998</v>
      </c>
      <c r="I9" s="13" t="s">
        <v>27</v>
      </c>
      <c r="J9" s="13" t="s">
        <v>28</v>
      </c>
      <c r="K9">
        <f t="shared" si="0"/>
        <v>769.67994190000002</v>
      </c>
    </row>
    <row r="10" spans="1:11">
      <c r="A10" s="13">
        <v>0</v>
      </c>
      <c r="B10" s="13" t="s">
        <v>36</v>
      </c>
      <c r="C10" s="13">
        <v>24</v>
      </c>
      <c r="D10" s="13">
        <v>12</v>
      </c>
      <c r="E10" s="13">
        <v>4</v>
      </c>
      <c r="F10" s="13">
        <v>47.728116040000003</v>
      </c>
      <c r="G10" s="13">
        <v>823.91218300000003</v>
      </c>
      <c r="H10" s="13">
        <v>823.96842500000002</v>
      </c>
      <c r="I10" s="13" t="s">
        <v>27</v>
      </c>
      <c r="J10" s="13" t="s">
        <v>28</v>
      </c>
      <c r="K10">
        <f t="shared" si="0"/>
        <v>776.18406696</v>
      </c>
    </row>
    <row r="11" spans="1:11">
      <c r="A11" s="13">
        <v>1</v>
      </c>
      <c r="B11" s="13" t="s">
        <v>37</v>
      </c>
      <c r="C11" s="13">
        <v>24</v>
      </c>
      <c r="D11" s="13">
        <v>12</v>
      </c>
      <c r="E11" s="13">
        <v>4</v>
      </c>
      <c r="F11" s="13">
        <v>19.76917791</v>
      </c>
      <c r="G11" s="13">
        <v>800.30513689999998</v>
      </c>
      <c r="H11" s="13">
        <v>800.3612809</v>
      </c>
      <c r="I11" s="13" t="s">
        <v>27</v>
      </c>
      <c r="J11" s="13" t="s">
        <v>28</v>
      </c>
      <c r="K11">
        <f t="shared" si="0"/>
        <v>780.53595898999993</v>
      </c>
    </row>
    <row r="12" spans="1:11">
      <c r="A12" s="13">
        <v>2</v>
      </c>
      <c r="B12" s="13" t="s">
        <v>38</v>
      </c>
      <c r="C12" s="13">
        <v>24</v>
      </c>
      <c r="D12" s="13">
        <v>12</v>
      </c>
      <c r="E12" s="13">
        <v>4</v>
      </c>
      <c r="F12" s="13">
        <v>34.380319120000003</v>
      </c>
      <c r="G12" s="13">
        <v>810.56427599999995</v>
      </c>
      <c r="H12" s="13">
        <v>810.62049100000002</v>
      </c>
      <c r="I12" s="13" t="s">
        <v>27</v>
      </c>
      <c r="J12" s="13" t="s">
        <v>28</v>
      </c>
      <c r="K12">
        <f t="shared" si="0"/>
        <v>776.18395687999998</v>
      </c>
    </row>
    <row r="13" spans="1:11">
      <c r="A13" s="13">
        <v>3</v>
      </c>
      <c r="B13" s="13" t="s">
        <v>39</v>
      </c>
      <c r="C13" s="13">
        <v>24</v>
      </c>
      <c r="D13" s="13">
        <v>12</v>
      </c>
      <c r="E13" s="13">
        <v>4</v>
      </c>
      <c r="F13" s="13">
        <v>37.25956893</v>
      </c>
      <c r="G13" s="13">
        <v>822.11555190000001</v>
      </c>
      <c r="H13" s="13">
        <v>822.17175510000004</v>
      </c>
      <c r="I13" s="13" t="s">
        <v>27</v>
      </c>
      <c r="J13" s="13" t="s">
        <v>28</v>
      </c>
      <c r="K13">
        <f t="shared" si="0"/>
        <v>784.85598297000001</v>
      </c>
    </row>
    <row r="14" spans="1:11">
      <c r="A14" s="13">
        <v>4</v>
      </c>
      <c r="B14" s="13" t="s">
        <v>40</v>
      </c>
      <c r="C14" s="13">
        <v>24</v>
      </c>
      <c r="D14" s="13">
        <v>12</v>
      </c>
      <c r="E14" s="13">
        <v>4</v>
      </c>
      <c r="F14" s="13">
        <v>21.25285697</v>
      </c>
      <c r="G14" s="13">
        <v>829.98006799999996</v>
      </c>
      <c r="H14" s="13">
        <v>830.03694199999995</v>
      </c>
      <c r="I14" s="13" t="s">
        <v>27</v>
      </c>
      <c r="J14" s="13" t="s">
        <v>28</v>
      </c>
      <c r="K14">
        <f t="shared" si="0"/>
        <v>808.72721102999992</v>
      </c>
    </row>
    <row r="15" spans="1:11">
      <c r="A15" s="13">
        <v>0</v>
      </c>
      <c r="B15" s="13" t="s">
        <v>66</v>
      </c>
      <c r="C15" s="13">
        <v>36</v>
      </c>
      <c r="D15" s="13">
        <v>12</v>
      </c>
      <c r="E15" s="13">
        <v>8</v>
      </c>
      <c r="F15" s="13">
        <v>20.459074019999999</v>
      </c>
      <c r="G15" s="13">
        <v>803.14673110000001</v>
      </c>
      <c r="H15" s="13">
        <v>803.20291899999995</v>
      </c>
      <c r="I15" s="13" t="s">
        <v>27</v>
      </c>
      <c r="J15" s="13" t="s">
        <v>28</v>
      </c>
      <c r="K15">
        <f t="shared" si="0"/>
        <v>782.68765708000001</v>
      </c>
    </row>
    <row r="16" spans="1:11">
      <c r="A16" s="13">
        <v>1</v>
      </c>
      <c r="B16" s="13" t="s">
        <v>67</v>
      </c>
      <c r="C16" s="13">
        <v>36</v>
      </c>
      <c r="D16" s="13">
        <v>12</v>
      </c>
      <c r="E16" s="13">
        <v>8</v>
      </c>
      <c r="F16" s="13">
        <v>20.790534019999999</v>
      </c>
      <c r="G16" s="13">
        <v>803.48221520000004</v>
      </c>
      <c r="H16" s="13">
        <v>803.53838610000003</v>
      </c>
      <c r="I16" s="13" t="s">
        <v>27</v>
      </c>
      <c r="J16" s="13" t="s">
        <v>28</v>
      </c>
      <c r="K16">
        <f t="shared" si="0"/>
        <v>782.69168118000005</v>
      </c>
    </row>
    <row r="17" spans="1:28">
      <c r="A17" s="13">
        <v>2</v>
      </c>
      <c r="B17" s="13" t="s">
        <v>68</v>
      </c>
      <c r="C17" s="13">
        <v>36</v>
      </c>
      <c r="D17" s="13">
        <v>12</v>
      </c>
      <c r="E17" s="13">
        <v>8</v>
      </c>
      <c r="F17" s="13">
        <v>32.154963019999997</v>
      </c>
      <c r="G17" s="13">
        <v>821.35056280000003</v>
      </c>
      <c r="H17" s="13">
        <v>821.40704300000004</v>
      </c>
      <c r="I17" s="13" t="s">
        <v>27</v>
      </c>
      <c r="J17" s="13" t="s">
        <v>28</v>
      </c>
      <c r="K17">
        <f t="shared" si="0"/>
        <v>789.19559978000007</v>
      </c>
    </row>
    <row r="18" spans="1:28">
      <c r="A18" s="13">
        <v>3</v>
      </c>
      <c r="B18" s="13" t="s">
        <v>69</v>
      </c>
      <c r="C18" s="13">
        <v>36</v>
      </c>
      <c r="D18" s="13">
        <v>12</v>
      </c>
      <c r="E18" s="13">
        <v>8</v>
      </c>
      <c r="F18" s="13">
        <v>21.37018204</v>
      </c>
      <c r="G18" s="13">
        <v>838.74921919999997</v>
      </c>
      <c r="H18" s="13">
        <v>838.80544020000002</v>
      </c>
      <c r="I18" s="13" t="s">
        <v>27</v>
      </c>
      <c r="J18" s="13" t="s">
        <v>28</v>
      </c>
      <c r="K18">
        <f t="shared" si="0"/>
        <v>817.37903715999994</v>
      </c>
    </row>
    <row r="19" spans="1:28">
      <c r="A19" s="13">
        <v>4</v>
      </c>
      <c r="B19" s="13" t="s">
        <v>70</v>
      </c>
      <c r="C19" s="13">
        <v>36</v>
      </c>
      <c r="D19" s="13">
        <v>12</v>
      </c>
      <c r="E19" s="13">
        <v>8</v>
      </c>
      <c r="F19" s="13">
        <v>59.062036990000003</v>
      </c>
      <c r="G19" s="13">
        <v>850.42564419999997</v>
      </c>
      <c r="H19" s="13">
        <v>850.48185799999999</v>
      </c>
      <c r="I19" s="13" t="s">
        <v>27</v>
      </c>
      <c r="J19" s="13" t="s">
        <v>28</v>
      </c>
      <c r="K19">
        <f t="shared" si="0"/>
        <v>791.36360720999994</v>
      </c>
    </row>
    <row r="20" spans="1:28">
      <c r="A20" s="13">
        <v>0</v>
      </c>
      <c r="B20" s="13" t="s">
        <v>71</v>
      </c>
      <c r="C20" s="13">
        <v>72</v>
      </c>
      <c r="D20" s="13">
        <v>12</v>
      </c>
      <c r="E20" s="13">
        <v>16</v>
      </c>
      <c r="F20" s="13">
        <v>34.00335097</v>
      </c>
      <c r="G20" s="13">
        <v>855.72228500000006</v>
      </c>
      <c r="H20" s="13">
        <v>855.77851410000005</v>
      </c>
      <c r="I20" s="13" t="s">
        <v>27</v>
      </c>
      <c r="J20" s="13" t="s">
        <v>28</v>
      </c>
      <c r="K20">
        <f t="shared" si="0"/>
        <v>821.71893403000001</v>
      </c>
    </row>
    <row r="21" spans="1:28">
      <c r="A21" s="13">
        <v>1</v>
      </c>
      <c r="B21" s="13" t="s">
        <v>72</v>
      </c>
      <c r="C21" s="13">
        <v>72</v>
      </c>
      <c r="D21" s="13">
        <v>12</v>
      </c>
      <c r="E21" s="13">
        <v>16</v>
      </c>
      <c r="F21" s="13">
        <v>20.758719920000001</v>
      </c>
      <c r="G21" s="13">
        <v>879.32485989999998</v>
      </c>
      <c r="H21" s="13">
        <v>879.38105180000002</v>
      </c>
      <c r="I21" s="13" t="s">
        <v>27</v>
      </c>
      <c r="J21" s="13" t="s">
        <v>28</v>
      </c>
      <c r="K21">
        <f t="shared" si="0"/>
        <v>858.56613998</v>
      </c>
      <c r="N21" s="6" t="s">
        <v>77</v>
      </c>
    </row>
    <row r="22" spans="1:28">
      <c r="A22" s="13">
        <v>2</v>
      </c>
      <c r="B22" s="13" t="s">
        <v>73</v>
      </c>
      <c r="C22" s="13">
        <v>72</v>
      </c>
      <c r="D22" s="13">
        <v>12</v>
      </c>
      <c r="E22" s="13">
        <v>16</v>
      </c>
      <c r="F22" s="13">
        <v>31.338909149999999</v>
      </c>
      <c r="G22" s="13">
        <v>1059.0054869999999</v>
      </c>
      <c r="H22" s="13">
        <v>1059.0617440000001</v>
      </c>
      <c r="I22" s="13" t="s">
        <v>27</v>
      </c>
      <c r="J22" s="13" t="s">
        <v>28</v>
      </c>
      <c r="K22">
        <f t="shared" si="0"/>
        <v>1027.6665778499998</v>
      </c>
      <c r="N22" t="s">
        <v>65</v>
      </c>
      <c r="Q22" t="s">
        <v>76</v>
      </c>
      <c r="T22" t="s">
        <v>119</v>
      </c>
      <c r="W22" t="s">
        <v>120</v>
      </c>
      <c r="Z22" t="s">
        <v>117</v>
      </c>
    </row>
    <row r="23" spans="1:28">
      <c r="A23" s="13">
        <v>3</v>
      </c>
      <c r="B23" s="13" t="s">
        <v>74</v>
      </c>
      <c r="C23" s="13">
        <v>72</v>
      </c>
      <c r="D23" s="13">
        <v>12</v>
      </c>
      <c r="E23" s="13">
        <v>16</v>
      </c>
      <c r="F23" s="13">
        <v>23.570682999999999</v>
      </c>
      <c r="G23" s="13">
        <v>890.81651810000005</v>
      </c>
      <c r="H23" s="13">
        <v>890.87272810000002</v>
      </c>
      <c r="I23" s="13" t="s">
        <v>27</v>
      </c>
      <c r="J23" s="13" t="s">
        <v>28</v>
      </c>
      <c r="K23">
        <f t="shared" si="0"/>
        <v>867.24583510000002</v>
      </c>
      <c r="M23" s="6" t="s">
        <v>6</v>
      </c>
      <c r="N23" t="s">
        <v>47</v>
      </c>
      <c r="O23" t="s">
        <v>28</v>
      </c>
      <c r="P23" t="s">
        <v>7</v>
      </c>
      <c r="Q23" t="s">
        <v>47</v>
      </c>
      <c r="R23" t="s">
        <v>28</v>
      </c>
      <c r="S23" t="s">
        <v>7</v>
      </c>
      <c r="T23" t="s">
        <v>47</v>
      </c>
      <c r="U23" t="s">
        <v>28</v>
      </c>
      <c r="V23" t="s">
        <v>7</v>
      </c>
      <c r="W23" t="s">
        <v>47</v>
      </c>
      <c r="X23" t="s">
        <v>28</v>
      </c>
      <c r="Y23" t="s">
        <v>7</v>
      </c>
      <c r="Z23" t="s">
        <v>47</v>
      </c>
      <c r="AA23" t="s">
        <v>28</v>
      </c>
      <c r="AB23" t="s">
        <v>7</v>
      </c>
    </row>
    <row r="24" spans="1:28">
      <c r="A24" s="13">
        <v>4</v>
      </c>
      <c r="B24" s="13" t="s">
        <v>75</v>
      </c>
      <c r="C24" s="13">
        <v>72</v>
      </c>
      <c r="D24" s="13">
        <v>12</v>
      </c>
      <c r="E24" s="13">
        <v>16</v>
      </c>
      <c r="F24" s="13">
        <v>22.033457039999998</v>
      </c>
      <c r="G24" s="13">
        <v>869.75969310000005</v>
      </c>
      <c r="H24" s="13">
        <v>869.81586909999999</v>
      </c>
      <c r="I24" s="13" t="s">
        <v>27</v>
      </c>
      <c r="J24" s="13" t="s">
        <v>28</v>
      </c>
      <c r="K24">
        <f t="shared" si="0"/>
        <v>847.72623606000002</v>
      </c>
      <c r="M24" s="8">
        <v>8</v>
      </c>
      <c r="N24" s="7">
        <v>4.1485332012000002</v>
      </c>
      <c r="O24" s="7">
        <v>30.767358017999999</v>
      </c>
      <c r="P24" s="7"/>
      <c r="Q24" s="7">
        <v>609.97197266000001</v>
      </c>
      <c r="R24" s="7">
        <v>823.43087450000007</v>
      </c>
      <c r="S24" s="7"/>
      <c r="T24" s="7">
        <v>605.82343945880007</v>
      </c>
      <c r="U24" s="7">
        <v>792.66351648199998</v>
      </c>
      <c r="V24" s="7"/>
      <c r="W24" s="7">
        <v>3.7585749330558307</v>
      </c>
      <c r="X24" s="7">
        <v>14.348592638746858</v>
      </c>
      <c r="Y24" s="7"/>
      <c r="Z24" s="7">
        <v>3.4435783627618157</v>
      </c>
      <c r="AA24" s="7">
        <v>21.077787203668226</v>
      </c>
      <c r="AB24" s="7"/>
    </row>
    <row r="25" spans="1:28">
      <c r="A25" s="13">
        <v>0</v>
      </c>
      <c r="B25" s="13" t="s">
        <v>41</v>
      </c>
      <c r="C25" s="13">
        <v>144</v>
      </c>
      <c r="D25" s="13">
        <v>12</v>
      </c>
      <c r="E25" s="13">
        <v>32</v>
      </c>
      <c r="F25" s="13">
        <v>30.277578120000001</v>
      </c>
      <c r="G25" s="13">
        <v>1120.8138919999999</v>
      </c>
      <c r="H25" s="13">
        <v>1120.8700859999999</v>
      </c>
      <c r="I25" s="13" t="s">
        <v>27</v>
      </c>
      <c r="J25" s="13" t="s">
        <v>28</v>
      </c>
      <c r="K25">
        <f t="shared" si="0"/>
        <v>1090.5363138799999</v>
      </c>
      <c r="M25" s="8">
        <v>16</v>
      </c>
      <c r="N25" s="7">
        <v>5.7046832085999997</v>
      </c>
      <c r="O25" s="7">
        <v>26.341024015999999</v>
      </c>
      <c r="P25" s="7"/>
      <c r="Q25" s="7">
        <v>633.40522383999996</v>
      </c>
      <c r="R25" s="7">
        <v>910.9257686200001</v>
      </c>
      <c r="S25" s="7"/>
      <c r="T25" s="7">
        <v>627.70054063139992</v>
      </c>
      <c r="U25" s="7">
        <v>884.58474460399998</v>
      </c>
      <c r="V25" s="7"/>
      <c r="W25" s="7">
        <v>6.1278241630602412</v>
      </c>
      <c r="X25" s="7">
        <v>81.793453842006301</v>
      </c>
      <c r="Y25" s="7"/>
      <c r="Z25" s="7">
        <v>7.2962174059927305</v>
      </c>
      <c r="AA25" s="7">
        <v>83.774507998267609</v>
      </c>
      <c r="AB25" s="7"/>
    </row>
    <row r="26" spans="1:28">
      <c r="A26" s="13">
        <v>1</v>
      </c>
      <c r="B26" s="13" t="s">
        <v>42</v>
      </c>
      <c r="C26" s="13">
        <v>144</v>
      </c>
      <c r="D26" s="13">
        <v>12</v>
      </c>
      <c r="E26" s="13">
        <v>32</v>
      </c>
      <c r="F26" s="13">
        <v>51.122617009999999</v>
      </c>
      <c r="G26" s="13">
        <v>1135.2670889999999</v>
      </c>
      <c r="H26" s="13">
        <v>1135.3232869999999</v>
      </c>
      <c r="I26" s="13" t="s">
        <v>27</v>
      </c>
      <c r="J26" s="13" t="s">
        <v>28</v>
      </c>
      <c r="K26">
        <f t="shared" si="0"/>
        <v>1084.1444719900001</v>
      </c>
      <c r="M26" s="8">
        <v>32</v>
      </c>
      <c r="N26" s="7">
        <v>8.7830053953333334</v>
      </c>
      <c r="O26" s="7">
        <v>706.05515859399998</v>
      </c>
      <c r="P26" s="7"/>
      <c r="Q26" s="7">
        <v>702.98708676666672</v>
      </c>
      <c r="R26" s="7">
        <v>1866.0667716</v>
      </c>
      <c r="S26" s="7"/>
      <c r="T26" s="7">
        <v>694.20408137133336</v>
      </c>
      <c r="U26" s="7">
        <v>1160.0116130060001</v>
      </c>
      <c r="V26" s="7"/>
      <c r="W26" s="7">
        <v>53.855772513645086</v>
      </c>
      <c r="X26" s="7">
        <v>155.18878927444885</v>
      </c>
      <c r="Y26" s="7"/>
      <c r="Z26" s="7">
        <v>54.137046765821559</v>
      </c>
      <c r="AA26" s="7">
        <v>1655.0583912910165</v>
      </c>
      <c r="AB26" s="7"/>
    </row>
    <row r="27" spans="1:28">
      <c r="A27" s="13">
        <v>2</v>
      </c>
      <c r="B27" s="13" t="s">
        <v>43</v>
      </c>
      <c r="C27" s="13">
        <v>144</v>
      </c>
      <c r="D27" s="13">
        <v>12</v>
      </c>
      <c r="E27" s="13">
        <v>32</v>
      </c>
      <c r="F27" s="13">
        <v>24.031425949999999</v>
      </c>
      <c r="G27" s="13">
        <v>1123.3999329999999</v>
      </c>
      <c r="H27" s="13">
        <v>1123.4563760000001</v>
      </c>
      <c r="I27" s="13" t="s">
        <v>27</v>
      </c>
      <c r="J27" s="13" t="s">
        <v>28</v>
      </c>
      <c r="K27">
        <f t="shared" si="0"/>
        <v>1099.3685070499998</v>
      </c>
      <c r="M27" s="8">
        <v>64</v>
      </c>
      <c r="N27" s="7">
        <v>13.384109022000001</v>
      </c>
      <c r="O27" s="7">
        <v>45.281657361999997</v>
      </c>
      <c r="P27" s="7"/>
      <c r="Q27" s="7">
        <v>912.63947699999994</v>
      </c>
      <c r="R27" s="7">
        <v>1468.4317698</v>
      </c>
      <c r="S27" s="7"/>
      <c r="T27" s="7">
        <v>899.25536797799998</v>
      </c>
      <c r="U27" s="7">
        <v>1423.1501124380002</v>
      </c>
      <c r="V27" s="7"/>
      <c r="W27" s="7">
        <v>73.511141327979843</v>
      </c>
      <c r="X27" s="7">
        <v>47.877221305618207</v>
      </c>
      <c r="Y27" s="7"/>
      <c r="Z27" s="7">
        <v>73.550584170411085</v>
      </c>
      <c r="AA27" s="7">
        <v>38.395415441007451</v>
      </c>
      <c r="AB27" s="7"/>
    </row>
    <row r="28" spans="1:28">
      <c r="A28" s="13">
        <v>3</v>
      </c>
      <c r="B28" s="13" t="s">
        <v>44</v>
      </c>
      <c r="C28" s="13">
        <v>144</v>
      </c>
      <c r="D28" s="13">
        <v>12</v>
      </c>
      <c r="E28" s="13">
        <v>32</v>
      </c>
      <c r="F28" s="13">
        <v>35.580463889999997</v>
      </c>
      <c r="G28" s="13">
        <v>1124.144327</v>
      </c>
      <c r="H28" s="13">
        <v>1124.200683</v>
      </c>
      <c r="I28" s="13" t="s">
        <v>27</v>
      </c>
      <c r="J28" s="13" t="s">
        <v>28</v>
      </c>
      <c r="K28">
        <f t="shared" si="0"/>
        <v>1088.5638631100001</v>
      </c>
      <c r="M28" s="8">
        <v>128</v>
      </c>
      <c r="N28" s="7">
        <v>101.09102939799999</v>
      </c>
      <c r="O28" s="7">
        <v>77.171835557999998</v>
      </c>
      <c r="P28" s="7"/>
      <c r="Q28" s="7">
        <v>1695.8585478</v>
      </c>
      <c r="R28" s="7">
        <v>2214.0641734000005</v>
      </c>
      <c r="S28" s="7"/>
      <c r="T28" s="7">
        <v>1594.7675184020004</v>
      </c>
      <c r="U28" s="7">
        <v>2136.8923378419995</v>
      </c>
      <c r="V28" s="7"/>
      <c r="W28" s="7">
        <v>290.78151885939724</v>
      </c>
      <c r="X28" s="7">
        <v>47.879011115623555</v>
      </c>
      <c r="Y28" s="7"/>
      <c r="Z28" s="7">
        <v>267.5643732646929</v>
      </c>
      <c r="AA28" s="7">
        <v>66.438365334176908</v>
      </c>
      <c r="AB28" s="7"/>
    </row>
    <row r="29" spans="1:28">
      <c r="A29" s="13">
        <v>4</v>
      </c>
      <c r="B29" s="13" t="s">
        <v>45</v>
      </c>
      <c r="C29" s="13">
        <v>144</v>
      </c>
      <c r="D29" s="13">
        <v>12</v>
      </c>
      <c r="E29" s="13">
        <v>32</v>
      </c>
      <c r="F29" s="13">
        <v>3389.263708</v>
      </c>
      <c r="G29" s="13">
        <v>4826.7086170000002</v>
      </c>
      <c r="H29" s="13">
        <v>4826.7648609999997</v>
      </c>
      <c r="I29" s="13" t="s">
        <v>27</v>
      </c>
      <c r="J29" s="13" t="s">
        <v>28</v>
      </c>
      <c r="K29">
        <f t="shared" si="0"/>
        <v>1437.4449090000003</v>
      </c>
      <c r="M29" s="8">
        <v>256</v>
      </c>
      <c r="N29" s="7">
        <v>114.478296606</v>
      </c>
      <c r="O29" s="7">
        <v>2031.0774397374601</v>
      </c>
      <c r="P29" s="7"/>
      <c r="Q29" s="7">
        <v>2926.6689889999998</v>
      </c>
      <c r="R29" s="7">
        <v>6072.1463813219998</v>
      </c>
      <c r="S29" s="7"/>
      <c r="T29" s="7">
        <v>2812.1906923939996</v>
      </c>
      <c r="U29" s="7">
        <v>4041.0689415845395</v>
      </c>
      <c r="V29" s="7"/>
      <c r="W29" s="7">
        <v>186.11206529832893</v>
      </c>
      <c r="X29" s="7">
        <v>688.78096544984146</v>
      </c>
      <c r="Y29" s="7"/>
      <c r="Z29" s="7">
        <v>300.42733854056416</v>
      </c>
      <c r="AA29" s="7">
        <v>3922.5256264509653</v>
      </c>
      <c r="AB29" s="7"/>
    </row>
    <row r="30" spans="1:28">
      <c r="A30" s="13">
        <v>0</v>
      </c>
      <c r="B30" s="13" t="s">
        <v>92</v>
      </c>
      <c r="C30" s="13">
        <v>264</v>
      </c>
      <c r="D30" s="13">
        <v>12</v>
      </c>
      <c r="E30" s="13">
        <v>64</v>
      </c>
      <c r="F30" s="13">
        <v>27.19682598</v>
      </c>
      <c r="G30" s="13">
        <v>1494.9738460000001</v>
      </c>
      <c r="H30" s="13">
        <v>1495.0301039999999</v>
      </c>
      <c r="I30" s="13" t="s">
        <v>27</v>
      </c>
      <c r="J30" s="13" t="s">
        <v>28</v>
      </c>
      <c r="K30">
        <f t="shared" si="0"/>
        <v>1467.77702002</v>
      </c>
      <c r="M30" s="8" t="s">
        <v>7</v>
      </c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</row>
    <row r="31" spans="1:28">
      <c r="A31" s="13">
        <v>1</v>
      </c>
      <c r="B31" s="13" t="s">
        <v>93</v>
      </c>
      <c r="C31" s="13">
        <v>264</v>
      </c>
      <c r="D31" s="13">
        <v>12</v>
      </c>
      <c r="E31" s="13">
        <v>64</v>
      </c>
      <c r="F31" s="13">
        <v>28.782545089999999</v>
      </c>
      <c r="G31" s="13">
        <v>1420.709288</v>
      </c>
      <c r="H31" s="13">
        <v>1420.7654829999999</v>
      </c>
      <c r="I31" s="13" t="s">
        <v>27</v>
      </c>
      <c r="J31" s="13" t="s">
        <v>28</v>
      </c>
      <c r="K31">
        <f t="shared" si="0"/>
        <v>1391.92674291</v>
      </c>
      <c r="M31" s="8" t="s">
        <v>8</v>
      </c>
      <c r="N31" s="7">
        <v>43.585081191607152</v>
      </c>
      <c r="O31" s="7">
        <v>486.11574554757669</v>
      </c>
      <c r="P31" s="7"/>
      <c r="Q31" s="7">
        <v>1285.7743682785715</v>
      </c>
      <c r="R31" s="7">
        <v>2225.8442898736666</v>
      </c>
      <c r="S31" s="7"/>
      <c r="T31" s="7">
        <v>1242.1892870869644</v>
      </c>
      <c r="U31" s="7">
        <v>1739.7285443260901</v>
      </c>
      <c r="V31" s="7"/>
      <c r="W31" s="7">
        <v>835.60002631163422</v>
      </c>
      <c r="X31" s="7">
        <v>1169.0248056736596</v>
      </c>
      <c r="Y31" s="7"/>
      <c r="Z31" s="7">
        <v>884.12362993924557</v>
      </c>
      <c r="AA31" s="7">
        <v>2410.6118576101007</v>
      </c>
      <c r="AB31" s="7"/>
    </row>
    <row r="32" spans="1:28">
      <c r="A32" s="13">
        <v>2</v>
      </c>
      <c r="B32" s="13" t="s">
        <v>94</v>
      </c>
      <c r="C32" s="13">
        <v>264</v>
      </c>
      <c r="D32" s="13">
        <v>12</v>
      </c>
      <c r="E32" s="13">
        <v>64</v>
      </c>
      <c r="F32" s="13">
        <v>95.636404990000003</v>
      </c>
      <c r="G32" s="13">
        <v>1457.199981</v>
      </c>
      <c r="H32" s="13">
        <v>1457.2561430000001</v>
      </c>
      <c r="I32" s="13" t="s">
        <v>27</v>
      </c>
      <c r="J32" s="13" t="s">
        <v>28</v>
      </c>
      <c r="K32">
        <f t="shared" si="0"/>
        <v>1361.5635760099999</v>
      </c>
    </row>
    <row r="33" spans="1:11">
      <c r="A33" s="13">
        <v>3</v>
      </c>
      <c r="B33" s="13" t="s">
        <v>95</v>
      </c>
      <c r="C33" s="13">
        <v>264</v>
      </c>
      <c r="D33" s="13">
        <v>12</v>
      </c>
      <c r="E33" s="13">
        <v>64</v>
      </c>
      <c r="F33" s="13">
        <v>28.742375849999998</v>
      </c>
      <c r="G33" s="13">
        <v>1450.996476</v>
      </c>
      <c r="H33" s="13">
        <v>1451.0527440000001</v>
      </c>
      <c r="I33" s="13" t="s">
        <v>27</v>
      </c>
      <c r="J33" s="13" t="s">
        <v>28</v>
      </c>
      <c r="K33">
        <f t="shared" si="0"/>
        <v>1422.2541001500001</v>
      </c>
    </row>
    <row r="34" spans="1:11">
      <c r="A34" s="13">
        <v>4</v>
      </c>
      <c r="B34" s="13" t="s">
        <v>96</v>
      </c>
      <c r="C34" s="13">
        <v>264</v>
      </c>
      <c r="D34" s="13">
        <v>12</v>
      </c>
      <c r="E34" s="13">
        <v>64</v>
      </c>
      <c r="F34" s="13">
        <v>46.050134900000003</v>
      </c>
      <c r="G34" s="13">
        <v>1518.279258</v>
      </c>
      <c r="H34" s="13">
        <v>1518.3356779999999</v>
      </c>
      <c r="I34" s="13" t="s">
        <v>27</v>
      </c>
      <c r="J34" s="13" t="s">
        <v>28</v>
      </c>
      <c r="K34">
        <f t="shared" si="0"/>
        <v>1472.2291230999999</v>
      </c>
    </row>
    <row r="35" spans="1:11">
      <c r="A35" s="13">
        <v>0</v>
      </c>
      <c r="B35" s="13" t="s">
        <v>97</v>
      </c>
      <c r="C35" s="13">
        <v>516</v>
      </c>
      <c r="D35" s="13">
        <v>12</v>
      </c>
      <c r="E35" s="13">
        <v>128</v>
      </c>
      <c r="F35" s="13">
        <v>29.271165849999999</v>
      </c>
      <c r="G35" s="13">
        <v>2203.8415490000002</v>
      </c>
      <c r="H35" s="13">
        <v>2203.897755</v>
      </c>
      <c r="I35" s="13" t="s">
        <v>27</v>
      </c>
      <c r="J35" s="13" t="s">
        <v>28</v>
      </c>
      <c r="K35">
        <f t="shared" si="0"/>
        <v>2174.57038315</v>
      </c>
    </row>
    <row r="36" spans="1:11">
      <c r="A36" s="13">
        <v>1</v>
      </c>
      <c r="B36" s="13" t="s">
        <v>98</v>
      </c>
      <c r="C36" s="13">
        <v>516</v>
      </c>
      <c r="D36" s="13">
        <v>12</v>
      </c>
      <c r="E36" s="13">
        <v>128</v>
      </c>
      <c r="F36" s="13">
        <v>113.8089349</v>
      </c>
      <c r="G36" s="13">
        <v>2292.7513760000002</v>
      </c>
      <c r="H36" s="13">
        <v>2292.8076430000001</v>
      </c>
      <c r="I36" s="13" t="s">
        <v>27</v>
      </c>
      <c r="J36" s="13" t="s">
        <v>28</v>
      </c>
      <c r="K36">
        <f t="shared" si="0"/>
        <v>2178.9424411</v>
      </c>
    </row>
    <row r="37" spans="1:11">
      <c r="A37" s="13">
        <v>2</v>
      </c>
      <c r="B37" s="13" t="s">
        <v>99</v>
      </c>
      <c r="C37" s="13">
        <v>516</v>
      </c>
      <c r="D37" s="13">
        <v>12</v>
      </c>
      <c r="E37" s="13">
        <v>128</v>
      </c>
      <c r="F37" s="13">
        <v>19.842720029999999</v>
      </c>
      <c r="G37" s="13">
        <v>2122.8430370000001</v>
      </c>
      <c r="H37" s="13">
        <v>2122.8992880000001</v>
      </c>
      <c r="I37" s="13" t="s">
        <v>27</v>
      </c>
      <c r="J37" s="13" t="s">
        <v>28</v>
      </c>
      <c r="K37">
        <f t="shared" si="0"/>
        <v>2103.0003169700003</v>
      </c>
    </row>
    <row r="38" spans="1:11">
      <c r="A38" s="13">
        <v>3</v>
      </c>
      <c r="B38" s="13" t="s">
        <v>100</v>
      </c>
      <c r="C38" s="13">
        <v>516</v>
      </c>
      <c r="D38" s="13">
        <v>12</v>
      </c>
      <c r="E38" s="13">
        <v>128</v>
      </c>
      <c r="F38" s="13">
        <v>30.69754601</v>
      </c>
      <c r="G38" s="13">
        <v>2188.160946</v>
      </c>
      <c r="H38" s="13">
        <v>2188.2171360000002</v>
      </c>
      <c r="I38" s="13" t="s">
        <v>27</v>
      </c>
      <c r="J38" s="13" t="s">
        <v>28</v>
      </c>
      <c r="K38">
        <f t="shared" si="0"/>
        <v>2157.4633999899997</v>
      </c>
    </row>
    <row r="39" spans="1:11">
      <c r="A39" s="13">
        <v>4</v>
      </c>
      <c r="B39" s="13" t="s">
        <v>101</v>
      </c>
      <c r="C39" s="13">
        <v>516</v>
      </c>
      <c r="D39" s="13">
        <v>12</v>
      </c>
      <c r="E39" s="13">
        <v>128</v>
      </c>
      <c r="F39" s="13">
        <v>192.238811</v>
      </c>
      <c r="G39" s="13">
        <v>2262.7239589999999</v>
      </c>
      <c r="H39" s="13">
        <v>2262.7802339999998</v>
      </c>
      <c r="I39" s="13" t="s">
        <v>27</v>
      </c>
      <c r="J39" s="13" t="s">
        <v>28</v>
      </c>
      <c r="K39">
        <f t="shared" si="0"/>
        <v>2070.4851479999998</v>
      </c>
    </row>
    <row r="40" spans="1:11">
      <c r="A40">
        <v>0</v>
      </c>
      <c r="B40" t="s">
        <v>121</v>
      </c>
      <c r="C40">
        <v>1032</v>
      </c>
      <c r="D40">
        <v>12</v>
      </c>
      <c r="E40">
        <v>256</v>
      </c>
      <c r="F40">
        <v>9426.9373810300003</v>
      </c>
      <c r="G40">
        <v>12964.549777</v>
      </c>
      <c r="H40">
        <v>12964.606116999999</v>
      </c>
      <c r="I40" t="s">
        <v>27</v>
      </c>
      <c r="J40" t="s">
        <v>28</v>
      </c>
      <c r="K40">
        <f t="shared" si="0"/>
        <v>3537.6123959699999</v>
      </c>
    </row>
    <row r="41" spans="1:11">
      <c r="A41">
        <v>1</v>
      </c>
      <c r="B41" t="s">
        <v>122</v>
      </c>
      <c r="C41">
        <v>1032</v>
      </c>
      <c r="D41">
        <v>12</v>
      </c>
      <c r="E41">
        <v>256</v>
      </c>
      <c r="F41">
        <v>203.78184986100001</v>
      </c>
      <c r="G41">
        <v>4325.1744568300001</v>
      </c>
      <c r="H41">
        <v>4325.2306599599997</v>
      </c>
      <c r="I41" t="s">
        <v>27</v>
      </c>
      <c r="J41" t="s">
        <v>28</v>
      </c>
      <c r="K41">
        <f t="shared" si="0"/>
        <v>4121.3926069689996</v>
      </c>
    </row>
    <row r="42" spans="1:11">
      <c r="A42">
        <v>2</v>
      </c>
      <c r="B42" t="s">
        <v>123</v>
      </c>
      <c r="C42">
        <v>1032</v>
      </c>
      <c r="D42">
        <v>12</v>
      </c>
      <c r="E42">
        <v>256</v>
      </c>
      <c r="F42">
        <v>116.122174978</v>
      </c>
      <c r="G42">
        <v>3837.7869861099998</v>
      </c>
      <c r="H42">
        <v>3837.8431890000002</v>
      </c>
      <c r="I42" t="s">
        <v>27</v>
      </c>
      <c r="J42" t="s">
        <v>28</v>
      </c>
      <c r="K42">
        <f t="shared" si="0"/>
        <v>3721.6648111319996</v>
      </c>
    </row>
    <row r="43" spans="1:11">
      <c r="A43">
        <v>3</v>
      </c>
      <c r="B43" t="s">
        <v>124</v>
      </c>
      <c r="C43">
        <v>1032</v>
      </c>
      <c r="D43">
        <v>12</v>
      </c>
      <c r="E43">
        <v>256</v>
      </c>
      <c r="F43">
        <v>60.423153877300003</v>
      </c>
      <c r="G43">
        <v>3679.0172908300001</v>
      </c>
      <c r="H43">
        <v>3679.0736548899999</v>
      </c>
      <c r="I43" t="s">
        <v>27</v>
      </c>
      <c r="J43" t="s">
        <v>28</v>
      </c>
      <c r="K43">
        <f t="shared" si="0"/>
        <v>3618.5941369527</v>
      </c>
    </row>
    <row r="44" spans="1:11">
      <c r="A44">
        <v>4</v>
      </c>
      <c r="B44" t="s">
        <v>125</v>
      </c>
      <c r="C44">
        <v>1032</v>
      </c>
      <c r="D44">
        <v>12</v>
      </c>
      <c r="E44">
        <v>256</v>
      </c>
      <c r="F44">
        <v>348.12263894099999</v>
      </c>
      <c r="G44">
        <v>5554.2033958399998</v>
      </c>
      <c r="H44">
        <v>5554.2595999200003</v>
      </c>
      <c r="I44" t="s">
        <v>27</v>
      </c>
      <c r="J44" t="s">
        <v>28</v>
      </c>
      <c r="K44">
        <f t="shared" si="0"/>
        <v>5206.0807568989994</v>
      </c>
    </row>
    <row r="45" spans="1:11">
      <c r="A45" s="13">
        <v>0</v>
      </c>
      <c r="B45" s="13" t="s">
        <v>102</v>
      </c>
      <c r="C45" s="13">
        <v>8</v>
      </c>
      <c r="D45" s="13">
        <v>8</v>
      </c>
      <c r="E45" s="13">
        <v>4</v>
      </c>
      <c r="F45" s="13">
        <v>4.7189860340000003</v>
      </c>
      <c r="G45" s="13">
        <v>584.56191490000003</v>
      </c>
      <c r="H45" s="13">
        <v>584.60752390000005</v>
      </c>
      <c r="I45" s="13" t="s">
        <v>27</v>
      </c>
      <c r="J45" s="13" t="s">
        <v>47</v>
      </c>
      <c r="K45">
        <f t="shared" si="0"/>
        <v>579.84292886600008</v>
      </c>
    </row>
    <row r="46" spans="1:11">
      <c r="A46" s="13">
        <v>1</v>
      </c>
      <c r="B46" s="13" t="s">
        <v>103</v>
      </c>
      <c r="C46" s="13">
        <v>8</v>
      </c>
      <c r="D46" s="13">
        <v>8</v>
      </c>
      <c r="E46" s="13">
        <v>4</v>
      </c>
      <c r="F46" s="13">
        <v>4.6051619050000001</v>
      </c>
      <c r="G46" s="13">
        <v>595.80212189999997</v>
      </c>
      <c r="H46" s="13">
        <v>595.84770800000001</v>
      </c>
      <c r="I46" s="13" t="s">
        <v>27</v>
      </c>
      <c r="J46" s="13" t="s">
        <v>47</v>
      </c>
      <c r="K46">
        <f t="shared" si="0"/>
        <v>591.19695999499993</v>
      </c>
    </row>
    <row r="47" spans="1:11">
      <c r="A47" s="13">
        <v>2</v>
      </c>
      <c r="B47" s="13" t="s">
        <v>104</v>
      </c>
      <c r="C47" s="13">
        <v>8</v>
      </c>
      <c r="D47" s="13">
        <v>8</v>
      </c>
      <c r="E47" s="13">
        <v>4</v>
      </c>
      <c r="F47" s="13">
        <v>4.7073860170000001</v>
      </c>
      <c r="G47" s="13">
        <v>595.96937390000005</v>
      </c>
      <c r="H47" s="13">
        <v>596.01498909999998</v>
      </c>
      <c r="I47" s="13" t="s">
        <v>27</v>
      </c>
      <c r="J47" s="13" t="s">
        <v>47</v>
      </c>
      <c r="K47">
        <f t="shared" si="0"/>
        <v>591.26198788300007</v>
      </c>
    </row>
    <row r="48" spans="1:11">
      <c r="A48" s="13">
        <v>3</v>
      </c>
      <c r="B48" s="13" t="s">
        <v>105</v>
      </c>
      <c r="C48" s="13">
        <v>8</v>
      </c>
      <c r="D48" s="13">
        <v>8</v>
      </c>
      <c r="E48" s="13">
        <v>4</v>
      </c>
      <c r="F48" s="13">
        <v>4.7408800129999999</v>
      </c>
      <c r="G48" s="13">
        <v>584.58494689999998</v>
      </c>
      <c r="H48" s="13">
        <v>584.63060399999995</v>
      </c>
      <c r="I48" s="13" t="s">
        <v>27</v>
      </c>
      <c r="J48" s="13" t="s">
        <v>47</v>
      </c>
      <c r="K48">
        <f t="shared" si="0"/>
        <v>579.84406688699994</v>
      </c>
    </row>
    <row r="49" spans="1:11">
      <c r="A49" s="13">
        <v>4</v>
      </c>
      <c r="B49" s="13" t="s">
        <v>106</v>
      </c>
      <c r="C49" s="13">
        <v>8</v>
      </c>
      <c r="D49" s="13">
        <v>8</v>
      </c>
      <c r="E49" s="13">
        <v>4</v>
      </c>
      <c r="F49" s="13">
        <v>4.7097589969999998</v>
      </c>
      <c r="G49" s="13">
        <v>579.99256990000003</v>
      </c>
      <c r="H49" s="13">
        <v>580.03817700000002</v>
      </c>
      <c r="I49" s="13" t="s">
        <v>27</v>
      </c>
      <c r="J49" s="13" t="s">
        <v>47</v>
      </c>
      <c r="K49">
        <f t="shared" si="0"/>
        <v>575.28281090300004</v>
      </c>
    </row>
    <row r="50" spans="1:11">
      <c r="A50" s="13">
        <v>0</v>
      </c>
      <c r="B50" s="13" t="s">
        <v>107</v>
      </c>
      <c r="C50" s="13">
        <v>8</v>
      </c>
      <c r="D50" s="13">
        <v>8</v>
      </c>
      <c r="E50" s="13">
        <v>8</v>
      </c>
      <c r="F50" s="13">
        <v>5.6160609719999997</v>
      </c>
      <c r="G50" s="13">
        <v>612.38488289999998</v>
      </c>
      <c r="H50" s="13">
        <v>612.43048690000001</v>
      </c>
      <c r="I50" s="13" t="s">
        <v>27</v>
      </c>
      <c r="J50" s="13" t="s">
        <v>47</v>
      </c>
      <c r="K50">
        <f t="shared" si="0"/>
        <v>606.76882192799997</v>
      </c>
    </row>
    <row r="51" spans="1:11">
      <c r="A51" s="13">
        <v>1</v>
      </c>
      <c r="B51" s="13" t="s">
        <v>108</v>
      </c>
      <c r="C51" s="13">
        <v>8</v>
      </c>
      <c r="D51" s="13">
        <v>8</v>
      </c>
      <c r="E51" s="13">
        <v>8</v>
      </c>
      <c r="F51" s="13">
        <v>3.1110088829999998</v>
      </c>
      <c r="G51" s="13">
        <v>612.37691310000002</v>
      </c>
      <c r="H51" s="13">
        <v>612.42250899999999</v>
      </c>
      <c r="I51" s="13" t="s">
        <v>27</v>
      </c>
      <c r="J51" s="13" t="s">
        <v>47</v>
      </c>
      <c r="K51">
        <f t="shared" si="0"/>
        <v>609.26590421700007</v>
      </c>
    </row>
    <row r="52" spans="1:11">
      <c r="A52" s="13">
        <v>2</v>
      </c>
      <c r="B52" s="13" t="s">
        <v>109</v>
      </c>
      <c r="C52" s="13">
        <v>8</v>
      </c>
      <c r="D52" s="13">
        <v>8</v>
      </c>
      <c r="E52" s="13">
        <v>8</v>
      </c>
      <c r="F52" s="13">
        <v>5.6672790050000001</v>
      </c>
      <c r="G52" s="13">
        <v>607.48708390000002</v>
      </c>
      <c r="H52" s="13">
        <v>607.53265999999996</v>
      </c>
      <c r="I52" s="13" t="s">
        <v>27</v>
      </c>
      <c r="J52" s="13" t="s">
        <v>47</v>
      </c>
      <c r="K52">
        <f t="shared" si="0"/>
        <v>601.81980489500006</v>
      </c>
    </row>
    <row r="53" spans="1:11">
      <c r="A53" s="13">
        <v>3</v>
      </c>
      <c r="B53" s="13" t="s">
        <v>110</v>
      </c>
      <c r="C53" s="13">
        <v>8</v>
      </c>
      <c r="D53" s="13">
        <v>8</v>
      </c>
      <c r="E53" s="13">
        <v>8</v>
      </c>
      <c r="F53" s="13">
        <v>3.2235131259999998</v>
      </c>
      <c r="G53" s="13">
        <v>605.13595320000002</v>
      </c>
      <c r="H53" s="13">
        <v>605.18157010000004</v>
      </c>
      <c r="I53" s="13" t="s">
        <v>27</v>
      </c>
      <c r="J53" s="13" t="s">
        <v>47</v>
      </c>
      <c r="K53">
        <f t="shared" si="0"/>
        <v>601.91244007400007</v>
      </c>
    </row>
    <row r="54" spans="1:11">
      <c r="A54" s="13">
        <v>4</v>
      </c>
      <c r="B54" s="13" t="s">
        <v>111</v>
      </c>
      <c r="C54" s="13">
        <v>8</v>
      </c>
      <c r="D54" s="13">
        <v>8</v>
      </c>
      <c r="E54" s="13">
        <v>8</v>
      </c>
      <c r="F54" s="13">
        <v>3.12480402</v>
      </c>
      <c r="G54" s="13">
        <v>612.47503019999999</v>
      </c>
      <c r="H54" s="13">
        <v>612.52066300000001</v>
      </c>
      <c r="I54" s="13" t="s">
        <v>27</v>
      </c>
      <c r="J54" s="13" t="s">
        <v>47</v>
      </c>
      <c r="K54">
        <f t="shared" si="0"/>
        <v>609.35022617999994</v>
      </c>
    </row>
    <row r="55" spans="1:11">
      <c r="A55" s="13">
        <v>0</v>
      </c>
      <c r="B55" s="13" t="s">
        <v>112</v>
      </c>
      <c r="C55" s="13">
        <v>16</v>
      </c>
      <c r="D55" s="13">
        <v>8</v>
      </c>
      <c r="E55" s="13">
        <v>16</v>
      </c>
      <c r="F55" s="13">
        <v>7.4835610389999996</v>
      </c>
      <c r="G55" s="13">
        <v>645.27866510000001</v>
      </c>
      <c r="H55" s="13">
        <v>645.32426599999997</v>
      </c>
      <c r="I55" s="13" t="s">
        <v>27</v>
      </c>
      <c r="J55" s="13" t="s">
        <v>47</v>
      </c>
      <c r="K55">
        <f t="shared" si="0"/>
        <v>637.79510406099996</v>
      </c>
    </row>
    <row r="56" spans="1:11">
      <c r="A56" s="13">
        <v>1</v>
      </c>
      <c r="B56" s="13" t="s">
        <v>113</v>
      </c>
      <c r="C56" s="13">
        <v>16</v>
      </c>
      <c r="D56" s="13">
        <v>8</v>
      </c>
      <c r="E56" s="13">
        <v>16</v>
      </c>
      <c r="F56" s="13">
        <v>7.4409389499999996</v>
      </c>
      <c r="G56" s="13">
        <v>633.91484400000002</v>
      </c>
      <c r="H56" s="13">
        <v>633.96043799999995</v>
      </c>
      <c r="I56" s="13" t="s">
        <v>27</v>
      </c>
      <c r="J56" s="13" t="s">
        <v>47</v>
      </c>
      <c r="K56">
        <f t="shared" si="0"/>
        <v>626.47390504999998</v>
      </c>
    </row>
    <row r="57" spans="1:11">
      <c r="A57" s="13">
        <v>2</v>
      </c>
      <c r="B57" s="13" t="s">
        <v>114</v>
      </c>
      <c r="C57" s="13">
        <v>16</v>
      </c>
      <c r="D57" s="13">
        <v>8</v>
      </c>
      <c r="E57" s="13">
        <v>16</v>
      </c>
      <c r="F57" s="13">
        <v>4.595300913</v>
      </c>
      <c r="G57" s="13">
        <v>631.23250289999999</v>
      </c>
      <c r="H57" s="13">
        <v>631.2781129</v>
      </c>
      <c r="I57" s="13" t="s">
        <v>27</v>
      </c>
      <c r="J57" s="13" t="s">
        <v>47</v>
      </c>
      <c r="K57">
        <f t="shared" si="0"/>
        <v>626.63720198700003</v>
      </c>
    </row>
    <row r="58" spans="1:11">
      <c r="A58" s="13">
        <v>3</v>
      </c>
      <c r="B58" s="13" t="s">
        <v>115</v>
      </c>
      <c r="C58" s="13">
        <v>16</v>
      </c>
      <c r="D58" s="13">
        <v>8</v>
      </c>
      <c r="E58" s="13">
        <v>16</v>
      </c>
      <c r="F58" s="13">
        <v>4.5341789720000003</v>
      </c>
      <c r="G58" s="13">
        <v>625.57474709999997</v>
      </c>
      <c r="H58" s="13">
        <v>625.62037210000005</v>
      </c>
      <c r="I58" s="13" t="s">
        <v>27</v>
      </c>
      <c r="J58" s="13" t="s">
        <v>47</v>
      </c>
      <c r="K58">
        <f t="shared" si="0"/>
        <v>621.04056812800002</v>
      </c>
    </row>
    <row r="59" spans="1:11">
      <c r="A59" s="13">
        <v>4</v>
      </c>
      <c r="B59" s="13" t="s">
        <v>116</v>
      </c>
      <c r="C59" s="13">
        <v>16</v>
      </c>
      <c r="D59" s="13">
        <v>8</v>
      </c>
      <c r="E59" s="13">
        <v>16</v>
      </c>
      <c r="F59" s="13">
        <v>4.4694361689999997</v>
      </c>
      <c r="G59" s="13">
        <v>631.02536009999994</v>
      </c>
      <c r="H59" s="13">
        <v>631.07096909999996</v>
      </c>
      <c r="I59" s="13" t="s">
        <v>27</v>
      </c>
      <c r="J59" s="13" t="s">
        <v>47</v>
      </c>
      <c r="K59">
        <f t="shared" si="0"/>
        <v>626.55592393099994</v>
      </c>
    </row>
    <row r="60" spans="1:11">
      <c r="A60" s="13">
        <v>0</v>
      </c>
      <c r="B60" s="13" t="s">
        <v>46</v>
      </c>
      <c r="C60" s="13">
        <v>32</v>
      </c>
      <c r="D60" s="13">
        <v>8</v>
      </c>
      <c r="E60" s="13">
        <v>32</v>
      </c>
      <c r="F60" s="13">
        <v>7.6656711099999999</v>
      </c>
      <c r="G60" s="13">
        <v>643.9477091</v>
      </c>
      <c r="H60" s="13">
        <v>643.993336</v>
      </c>
      <c r="I60" s="13" t="s">
        <v>27</v>
      </c>
      <c r="J60" s="13" t="s">
        <v>47</v>
      </c>
      <c r="K60">
        <f t="shared" si="0"/>
        <v>636.28203799000005</v>
      </c>
    </row>
    <row r="61" spans="1:11">
      <c r="A61" s="13">
        <v>0</v>
      </c>
      <c r="B61" s="13" t="s">
        <v>48</v>
      </c>
      <c r="C61" s="13">
        <v>32</v>
      </c>
      <c r="D61" s="13">
        <v>8</v>
      </c>
      <c r="E61" s="13">
        <v>32</v>
      </c>
      <c r="F61" s="13">
        <v>7.532893896</v>
      </c>
      <c r="G61" s="13">
        <v>750.299576</v>
      </c>
      <c r="H61" s="13">
        <v>750.34518600000001</v>
      </c>
      <c r="I61" s="13" t="s">
        <v>27</v>
      </c>
      <c r="J61" s="13" t="s">
        <v>47</v>
      </c>
      <c r="K61">
        <f t="shared" si="0"/>
        <v>742.76668210399998</v>
      </c>
    </row>
    <row r="62" spans="1:11">
      <c r="A62" s="13">
        <v>1</v>
      </c>
      <c r="B62" s="13" t="s">
        <v>49</v>
      </c>
      <c r="C62" s="13">
        <v>32</v>
      </c>
      <c r="D62" s="13">
        <v>8</v>
      </c>
      <c r="E62" s="13">
        <v>32</v>
      </c>
      <c r="F62" s="13">
        <v>11.150451179999999</v>
      </c>
      <c r="G62" s="13">
        <v>714.71397520000005</v>
      </c>
      <c r="H62" s="13">
        <v>714.75957110000002</v>
      </c>
      <c r="I62" s="13" t="s">
        <v>27</v>
      </c>
      <c r="J62" s="13" t="s">
        <v>47</v>
      </c>
      <c r="K62">
        <f t="shared" si="0"/>
        <v>703.56352402000005</v>
      </c>
    </row>
    <row r="63" spans="1:11">
      <c r="A63" s="13">
        <v>0</v>
      </c>
      <c r="B63" s="13" t="s">
        <v>50</v>
      </c>
      <c r="C63" s="13">
        <v>64</v>
      </c>
      <c r="D63" s="13">
        <v>8</v>
      </c>
      <c r="E63" s="13">
        <v>64</v>
      </c>
      <c r="F63" s="13">
        <v>13.39554906</v>
      </c>
      <c r="G63" s="13">
        <v>841.69471720000001</v>
      </c>
      <c r="H63" s="13">
        <v>841.74033999999995</v>
      </c>
      <c r="I63" s="13" t="s">
        <v>27</v>
      </c>
      <c r="J63" s="13" t="s">
        <v>47</v>
      </c>
      <c r="K63">
        <f t="shared" si="0"/>
        <v>828.29916814000001</v>
      </c>
    </row>
    <row r="64" spans="1:11">
      <c r="A64" s="13">
        <v>1</v>
      </c>
      <c r="B64" s="13" t="s">
        <v>51</v>
      </c>
      <c r="C64" s="13">
        <v>64</v>
      </c>
      <c r="D64" s="13">
        <v>8</v>
      </c>
      <c r="E64" s="13">
        <v>64</v>
      </c>
      <c r="F64" s="13">
        <v>13.28596497</v>
      </c>
      <c r="G64" s="13">
        <v>831.49853680000001</v>
      </c>
      <c r="H64" s="13">
        <v>831.5441558</v>
      </c>
      <c r="I64" s="13" t="s">
        <v>27</v>
      </c>
      <c r="J64" s="13" t="s">
        <v>47</v>
      </c>
      <c r="K64">
        <f t="shared" si="0"/>
        <v>818.21257183</v>
      </c>
    </row>
    <row r="65" spans="1:11">
      <c r="A65" s="13">
        <v>2</v>
      </c>
      <c r="B65" s="13" t="s">
        <v>52</v>
      </c>
      <c r="C65" s="13">
        <v>64</v>
      </c>
      <c r="D65" s="13">
        <v>8</v>
      </c>
      <c r="E65" s="13">
        <v>64</v>
      </c>
      <c r="F65" s="13">
        <v>13.41017008</v>
      </c>
      <c r="G65" s="13">
        <v>1001.621369</v>
      </c>
      <c r="H65" s="13">
        <v>1001.667095</v>
      </c>
      <c r="I65" s="13" t="s">
        <v>27</v>
      </c>
      <c r="J65" s="13" t="s">
        <v>47</v>
      </c>
      <c r="K65">
        <f t="shared" si="0"/>
        <v>988.21119892000002</v>
      </c>
    </row>
    <row r="66" spans="1:11">
      <c r="A66" s="13">
        <v>3</v>
      </c>
      <c r="B66" s="13" t="s">
        <v>53</v>
      </c>
      <c r="C66" s="13">
        <v>64</v>
      </c>
      <c r="D66" s="13">
        <v>8</v>
      </c>
      <c r="E66" s="13">
        <v>64</v>
      </c>
      <c r="F66" s="13">
        <v>13.39958</v>
      </c>
      <c r="G66" s="13">
        <v>936.67738699999995</v>
      </c>
      <c r="H66" s="13">
        <v>936.72297790000005</v>
      </c>
      <c r="I66" s="13" t="s">
        <v>27</v>
      </c>
      <c r="J66" s="13" t="s">
        <v>47</v>
      </c>
      <c r="K66">
        <f t="shared" si="0"/>
        <v>923.27780699999994</v>
      </c>
    </row>
    <row r="67" spans="1:11">
      <c r="A67" s="13">
        <v>4</v>
      </c>
      <c r="B67" s="13" t="s">
        <v>54</v>
      </c>
      <c r="C67" s="13">
        <v>64</v>
      </c>
      <c r="D67" s="13">
        <v>8</v>
      </c>
      <c r="E67" s="13">
        <v>64</v>
      </c>
      <c r="F67" s="13">
        <v>13.429281</v>
      </c>
      <c r="G67" s="13">
        <v>951.705375</v>
      </c>
      <c r="H67" s="13">
        <v>951.75098590000005</v>
      </c>
      <c r="I67" s="13" t="s">
        <v>27</v>
      </c>
      <c r="J67" s="13" t="s">
        <v>47</v>
      </c>
      <c r="K67">
        <f t="shared" si="0"/>
        <v>938.27609400000006</v>
      </c>
    </row>
    <row r="68" spans="1:11">
      <c r="A68" s="13">
        <v>0</v>
      </c>
      <c r="B68" s="13" t="s">
        <v>55</v>
      </c>
      <c r="C68" s="13">
        <v>128</v>
      </c>
      <c r="D68" s="13">
        <v>8</v>
      </c>
      <c r="E68" s="13">
        <v>128</v>
      </c>
      <c r="F68" s="13">
        <v>25.20250416</v>
      </c>
      <c r="G68" s="13">
        <v>1265.257507</v>
      </c>
      <c r="H68" s="13">
        <v>1265.3031189999999</v>
      </c>
      <c r="I68" s="13" t="s">
        <v>27</v>
      </c>
      <c r="J68" s="13" t="s">
        <v>47</v>
      </c>
      <c r="K68">
        <f t="shared" si="0"/>
        <v>1240.05500284</v>
      </c>
    </row>
    <row r="69" spans="1:11">
      <c r="A69" s="13">
        <v>1</v>
      </c>
      <c r="B69" s="13" t="s">
        <v>56</v>
      </c>
      <c r="C69" s="13">
        <v>128</v>
      </c>
      <c r="D69" s="13">
        <v>8</v>
      </c>
      <c r="E69" s="13">
        <v>128</v>
      </c>
      <c r="F69" s="13">
        <v>25.040404079999998</v>
      </c>
      <c r="G69" s="13">
        <v>1637.0553130000001</v>
      </c>
      <c r="H69" s="13">
        <v>1637.100929</v>
      </c>
      <c r="I69" s="13" t="s">
        <v>27</v>
      </c>
      <c r="J69" s="13" t="s">
        <v>47</v>
      </c>
      <c r="K69">
        <f t="shared" si="0"/>
        <v>1612.0149089200002</v>
      </c>
    </row>
    <row r="70" spans="1:11">
      <c r="A70" s="13">
        <v>2</v>
      </c>
      <c r="B70" s="13" t="s">
        <v>57</v>
      </c>
      <c r="C70" s="13">
        <v>128</v>
      </c>
      <c r="D70" s="13">
        <v>8</v>
      </c>
      <c r="E70" s="13">
        <v>128</v>
      </c>
      <c r="F70" s="13">
        <v>25.119391920000002</v>
      </c>
      <c r="G70" s="13">
        <v>1834.762369</v>
      </c>
      <c r="H70" s="13">
        <v>1834.8080649999999</v>
      </c>
      <c r="I70" s="13" t="s">
        <v>27</v>
      </c>
      <c r="J70" s="13" t="s">
        <v>47</v>
      </c>
      <c r="K70">
        <f t="shared" si="0"/>
        <v>1809.64297708</v>
      </c>
    </row>
    <row r="71" spans="1:11">
      <c r="A71" s="13">
        <v>3</v>
      </c>
      <c r="B71" s="13" t="s">
        <v>58</v>
      </c>
      <c r="C71" s="13">
        <v>128</v>
      </c>
      <c r="D71" s="13">
        <v>8</v>
      </c>
      <c r="E71" s="13">
        <v>128</v>
      </c>
      <c r="F71" s="13">
        <v>25.17579293</v>
      </c>
      <c r="G71" s="13">
        <v>1962.67335</v>
      </c>
      <c r="H71" s="13">
        <v>1962.718971</v>
      </c>
      <c r="I71" s="13" t="s">
        <v>27</v>
      </c>
      <c r="J71" s="13" t="s">
        <v>47</v>
      </c>
      <c r="K71">
        <f t="shared" si="0"/>
        <v>1937.4975570700001</v>
      </c>
    </row>
    <row r="72" spans="1:11">
      <c r="A72" s="13">
        <v>4</v>
      </c>
      <c r="B72" s="13" t="s">
        <v>59</v>
      </c>
      <c r="C72" s="13">
        <v>128</v>
      </c>
      <c r="D72" s="13">
        <v>8</v>
      </c>
      <c r="E72" s="13">
        <v>128</v>
      </c>
      <c r="F72" s="13">
        <v>404.91705389999998</v>
      </c>
      <c r="G72" s="13">
        <v>1779.5442</v>
      </c>
      <c r="H72" s="13">
        <v>1779.589835</v>
      </c>
      <c r="I72" s="13" t="s">
        <v>27</v>
      </c>
      <c r="J72" s="13" t="s">
        <v>47</v>
      </c>
      <c r="K72">
        <f t="shared" ref="K72:K77" si="1">G72-F72</f>
        <v>1374.6271461000001</v>
      </c>
    </row>
    <row r="73" spans="1:11">
      <c r="A73" s="13">
        <v>0</v>
      </c>
      <c r="B73" s="13" t="s">
        <v>60</v>
      </c>
      <c r="C73" s="13">
        <v>256</v>
      </c>
      <c r="D73" s="13">
        <v>8</v>
      </c>
      <c r="E73" s="13">
        <v>256</v>
      </c>
      <c r="F73" s="13">
        <v>48.619924070000003</v>
      </c>
      <c r="G73" s="13">
        <v>2696.672192</v>
      </c>
      <c r="H73" s="13">
        <v>2696.717791</v>
      </c>
      <c r="I73" s="13" t="s">
        <v>27</v>
      </c>
      <c r="J73" s="13" t="s">
        <v>47</v>
      </c>
      <c r="K73">
        <f t="shared" si="1"/>
        <v>2648.0522679300002</v>
      </c>
    </row>
    <row r="74" spans="1:11">
      <c r="A74" s="13">
        <v>1</v>
      </c>
      <c r="B74" s="13" t="s">
        <v>61</v>
      </c>
      <c r="C74" s="13">
        <v>256</v>
      </c>
      <c r="D74" s="13">
        <v>8</v>
      </c>
      <c r="E74" s="13">
        <v>256</v>
      </c>
      <c r="F74" s="13">
        <v>48.462046149999999</v>
      </c>
      <c r="G74" s="13">
        <v>2654.9528660000001</v>
      </c>
      <c r="H74" s="13">
        <v>2654.9984840000002</v>
      </c>
      <c r="I74" s="13" t="s">
        <v>27</v>
      </c>
      <c r="J74" s="13" t="s">
        <v>47</v>
      </c>
      <c r="K74">
        <f t="shared" si="1"/>
        <v>2606.4908198500002</v>
      </c>
    </row>
    <row r="75" spans="1:11">
      <c r="A75" s="13">
        <v>2</v>
      </c>
      <c r="B75" s="13" t="s">
        <v>62</v>
      </c>
      <c r="C75" s="13">
        <v>256</v>
      </c>
      <c r="D75" s="13">
        <v>8</v>
      </c>
      <c r="E75" s="13">
        <v>256</v>
      </c>
      <c r="F75" s="13">
        <v>48.611485960000003</v>
      </c>
      <c r="G75" s="13">
        <v>2860.665199</v>
      </c>
      <c r="H75" s="13">
        <v>2860.7108509999998</v>
      </c>
      <c r="I75" s="13" t="s">
        <v>27</v>
      </c>
      <c r="J75" s="13" t="s">
        <v>47</v>
      </c>
      <c r="K75">
        <f t="shared" si="1"/>
        <v>2812.0537130399998</v>
      </c>
    </row>
    <row r="76" spans="1:11">
      <c r="A76" s="13">
        <v>3</v>
      </c>
      <c r="B76" s="13" t="s">
        <v>63</v>
      </c>
      <c r="C76" s="13">
        <v>256</v>
      </c>
      <c r="D76" s="13">
        <v>8</v>
      </c>
      <c r="E76" s="13">
        <v>256</v>
      </c>
      <c r="F76" s="13">
        <v>378.11959000000002</v>
      </c>
      <c r="G76" s="13">
        <v>3395.9869530000001</v>
      </c>
      <c r="H76" s="13">
        <v>3396.0325600000001</v>
      </c>
      <c r="I76" s="13" t="s">
        <v>27</v>
      </c>
      <c r="J76" s="13" t="s">
        <v>47</v>
      </c>
      <c r="K76">
        <f t="shared" si="1"/>
        <v>3017.8673630000003</v>
      </c>
    </row>
    <row r="77" spans="1:11">
      <c r="A77" s="13">
        <v>4</v>
      </c>
      <c r="B77" s="13" t="s">
        <v>64</v>
      </c>
      <c r="C77" s="13">
        <v>256</v>
      </c>
      <c r="D77" s="13">
        <v>8</v>
      </c>
      <c r="E77" s="13">
        <v>256</v>
      </c>
      <c r="F77" s="13">
        <v>48.578436850000003</v>
      </c>
      <c r="G77" s="13">
        <v>3025.0677350000001</v>
      </c>
      <c r="H77" s="13">
        <v>3025.1133220000002</v>
      </c>
      <c r="I77" s="13" t="s">
        <v>27</v>
      </c>
      <c r="J77" s="13" t="s">
        <v>47</v>
      </c>
      <c r="K77">
        <f t="shared" si="1"/>
        <v>2976.4892981500002</v>
      </c>
    </row>
  </sheetData>
  <pageMargins left="0.75" right="0.75" top="1" bottom="1" header="0.5" footer="0.5"/>
  <pageSetup orientation="portrait" horizontalDpi="4294967292" verticalDpi="4294967292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0"/>
  <sheetViews>
    <sheetView topLeftCell="I1" workbookViewId="0">
      <selection activeCell="Q12" sqref="Q12"/>
    </sheetView>
  </sheetViews>
  <sheetFormatPr baseColWidth="10" defaultRowHeight="15" x14ac:dyDescent="0"/>
  <cols>
    <col min="1" max="1" width="4.33203125" bestFit="1" customWidth="1"/>
    <col min="2" max="2" width="60.1640625" customWidth="1"/>
    <col min="3" max="3" width="7.5" bestFit="1" customWidth="1"/>
    <col min="4" max="4" width="11.5" bestFit="1" customWidth="1"/>
    <col min="5" max="5" width="5.6640625" bestFit="1" customWidth="1"/>
    <col min="6" max="6" width="12.6640625" bestFit="1" customWidth="1"/>
    <col min="7" max="7" width="12.1640625" bestFit="1" customWidth="1"/>
    <col min="8" max="8" width="12.6640625" bestFit="1" customWidth="1"/>
    <col min="9" max="9" width="55.33203125" bestFit="1" customWidth="1"/>
    <col min="10" max="10" width="34.5" bestFit="1" customWidth="1"/>
    <col min="13" max="13" width="36.6640625" bestFit="1" customWidth="1"/>
    <col min="14" max="14" width="22.83203125" customWidth="1"/>
    <col min="15" max="15" width="20.6640625" customWidth="1"/>
    <col min="16" max="16" width="21" customWidth="1"/>
    <col min="17" max="17" width="19" customWidth="1"/>
    <col min="18" max="28" width="12.1640625" bestFit="1" customWidth="1"/>
    <col min="29" max="29" width="11.1640625" customWidth="1"/>
    <col min="30" max="49" width="12.1640625" bestFit="1" customWidth="1"/>
    <col min="50" max="50" width="20.6640625" bestFit="1" customWidth="1"/>
    <col min="51" max="51" width="12.1640625" customWidth="1"/>
    <col min="52" max="52" width="12.1640625" bestFit="1" customWidth="1"/>
    <col min="53" max="53" width="11.1640625" customWidth="1"/>
    <col min="54" max="55" width="12.1640625" bestFit="1" customWidth="1"/>
    <col min="56" max="56" width="12.1640625" customWidth="1"/>
    <col min="57" max="63" width="12.1640625" bestFit="1" customWidth="1"/>
    <col min="64" max="65" width="11.1640625" customWidth="1"/>
    <col min="66" max="69" width="12.1640625" bestFit="1" customWidth="1"/>
    <col min="70" max="70" width="11.1640625" customWidth="1"/>
    <col min="71" max="85" width="12.1640625" bestFit="1" customWidth="1"/>
    <col min="86" max="86" width="21" bestFit="1" customWidth="1"/>
    <col min="87" max="87" width="12.1640625" bestFit="1" customWidth="1"/>
    <col min="88" max="88" width="12.1640625" customWidth="1"/>
    <col min="89" max="89" width="11.1640625" customWidth="1"/>
    <col min="90" max="92" width="12.1640625" bestFit="1" customWidth="1"/>
    <col min="93" max="93" width="12.1640625" customWidth="1"/>
    <col min="94" max="99" width="12.1640625" bestFit="1" customWidth="1"/>
    <col min="100" max="101" width="11.1640625" customWidth="1"/>
    <col min="102" max="105" width="12.1640625" bestFit="1" customWidth="1"/>
    <col min="106" max="106" width="11.1640625" customWidth="1"/>
    <col min="107" max="121" width="12.1640625" bestFit="1" customWidth="1"/>
    <col min="122" max="122" width="30.1640625" bestFit="1" customWidth="1"/>
    <col min="123" max="123" width="27.83203125" bestFit="1" customWidth="1"/>
    <col min="124" max="124" width="28.33203125" bestFit="1" customWidth="1"/>
    <col min="125" max="125" width="30.1640625" bestFit="1" customWidth="1"/>
    <col min="126" max="126" width="28.33203125" bestFit="1" customWidth="1"/>
    <col min="127" max="127" width="27.1640625" bestFit="1" customWidth="1"/>
  </cols>
  <sheetData>
    <row r="1" spans="1:17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118</v>
      </c>
      <c r="N1" s="6" t="s">
        <v>9</v>
      </c>
    </row>
    <row r="2" spans="1:17">
      <c r="A2">
        <v>0</v>
      </c>
      <c r="B2" t="s">
        <v>207</v>
      </c>
      <c r="C2">
        <v>16</v>
      </c>
      <c r="D2">
        <v>16</v>
      </c>
      <c r="E2">
        <v>1</v>
      </c>
      <c r="F2">
        <v>954.949452877</v>
      </c>
      <c r="G2">
        <v>1904.65635991</v>
      </c>
      <c r="H2">
        <v>1905.0930659799999</v>
      </c>
      <c r="I2" t="s">
        <v>208</v>
      </c>
      <c r="J2" t="s">
        <v>209</v>
      </c>
      <c r="K2">
        <f>G2-F2</f>
        <v>949.70690703299999</v>
      </c>
      <c r="M2" s="6" t="s">
        <v>6</v>
      </c>
      <c r="N2" t="s">
        <v>65</v>
      </c>
      <c r="O2" t="s">
        <v>76</v>
      </c>
      <c r="P2" t="s">
        <v>241</v>
      </c>
      <c r="Q2" t="s">
        <v>120</v>
      </c>
    </row>
    <row r="3" spans="1:17">
      <c r="A3">
        <v>0</v>
      </c>
      <c r="B3" t="s">
        <v>210</v>
      </c>
      <c r="C3">
        <v>16</v>
      </c>
      <c r="D3">
        <v>16</v>
      </c>
      <c r="E3">
        <v>2</v>
      </c>
      <c r="F3">
        <v>2756.7323818199998</v>
      </c>
      <c r="G3">
        <v>3690.6159229300001</v>
      </c>
      <c r="H3">
        <v>3691.0615439399999</v>
      </c>
      <c r="I3" t="s">
        <v>208</v>
      </c>
      <c r="J3" t="s">
        <v>209</v>
      </c>
      <c r="K3">
        <f t="shared" ref="K3:K18" si="0">G3-F3</f>
        <v>933.88354111000035</v>
      </c>
      <c r="M3" s="8" t="s">
        <v>209</v>
      </c>
      <c r="N3" s="7">
        <v>4095.9468792084353</v>
      </c>
      <c r="O3" s="7">
        <v>7460.708391124117</v>
      </c>
      <c r="P3" s="7">
        <v>7550.0003534453308</v>
      </c>
      <c r="Q3" s="7">
        <v>4391.7173146591558</v>
      </c>
    </row>
    <row r="4" spans="1:17">
      <c r="A4">
        <v>1</v>
      </c>
      <c r="B4" t="s">
        <v>211</v>
      </c>
      <c r="C4">
        <v>16</v>
      </c>
      <c r="D4">
        <v>16</v>
      </c>
      <c r="E4">
        <v>2</v>
      </c>
      <c r="F4">
        <v>763.49348592800004</v>
      </c>
      <c r="G4">
        <v>1723.08778095</v>
      </c>
      <c r="H4">
        <v>1723.5316910700001</v>
      </c>
      <c r="I4" t="s">
        <v>208</v>
      </c>
      <c r="J4" t="s">
        <v>209</v>
      </c>
      <c r="K4">
        <f t="shared" si="0"/>
        <v>959.59429502199998</v>
      </c>
      <c r="M4" s="9">
        <v>1</v>
      </c>
      <c r="N4" s="7">
        <v>954.949452877</v>
      </c>
      <c r="O4" s="7">
        <v>1904.65635991</v>
      </c>
      <c r="P4" s="7" t="e">
        <v>#DIV/0!</v>
      </c>
      <c r="Q4" s="7" t="e">
        <v>#DIV/0!</v>
      </c>
    </row>
    <row r="5" spans="1:17">
      <c r="A5">
        <v>0</v>
      </c>
      <c r="B5" t="s">
        <v>212</v>
      </c>
      <c r="C5">
        <v>16</v>
      </c>
      <c r="D5">
        <v>16</v>
      </c>
      <c r="E5">
        <v>4</v>
      </c>
      <c r="F5">
        <v>926.05387902300004</v>
      </c>
      <c r="G5">
        <v>1960.3043100800001</v>
      </c>
      <c r="H5">
        <v>1960.7434251300001</v>
      </c>
      <c r="I5" t="s">
        <v>208</v>
      </c>
      <c r="J5" t="s">
        <v>209</v>
      </c>
      <c r="K5">
        <f t="shared" si="0"/>
        <v>1034.250431057</v>
      </c>
      <c r="M5" s="9">
        <v>2</v>
      </c>
      <c r="N5" s="7">
        <v>1760.112933874</v>
      </c>
      <c r="O5" s="7">
        <v>2706.85185194</v>
      </c>
      <c r="P5" s="7">
        <v>1409.4327398100197</v>
      </c>
      <c r="Q5" s="7">
        <v>18.180248440583544</v>
      </c>
    </row>
    <row r="6" spans="1:17">
      <c r="A6">
        <v>1</v>
      </c>
      <c r="B6" t="s">
        <v>213</v>
      </c>
      <c r="C6">
        <v>16</v>
      </c>
      <c r="D6">
        <v>16</v>
      </c>
      <c r="E6">
        <v>4</v>
      </c>
      <c r="F6">
        <v>3333.1491689700001</v>
      </c>
      <c r="G6">
        <v>4343.1737480199999</v>
      </c>
      <c r="H6">
        <v>4343.7153339400002</v>
      </c>
      <c r="I6" t="s">
        <v>208</v>
      </c>
      <c r="J6" t="s">
        <v>209</v>
      </c>
      <c r="K6">
        <f t="shared" si="0"/>
        <v>1010.0245790499998</v>
      </c>
      <c r="M6" s="9">
        <v>4</v>
      </c>
      <c r="N6" s="7">
        <v>2129.6015239965</v>
      </c>
      <c r="O6" s="7">
        <v>3151.7390290499998</v>
      </c>
      <c r="P6" s="7">
        <v>1702.0734024837227</v>
      </c>
      <c r="Q6" s="7">
        <v>17.130264234172852</v>
      </c>
    </row>
    <row r="7" spans="1:17">
      <c r="A7">
        <v>0</v>
      </c>
      <c r="B7" t="s">
        <v>214</v>
      </c>
      <c r="C7">
        <v>16</v>
      </c>
      <c r="D7">
        <v>16</v>
      </c>
      <c r="E7">
        <v>8</v>
      </c>
      <c r="F7">
        <v>37.059126853899997</v>
      </c>
      <c r="G7">
        <v>1116.8879890400001</v>
      </c>
      <c r="H7">
        <v>1117.33498502</v>
      </c>
      <c r="I7" t="s">
        <v>208</v>
      </c>
      <c r="J7" t="s">
        <v>209</v>
      </c>
      <c r="K7">
        <f t="shared" si="0"/>
        <v>1079.8288621861002</v>
      </c>
      <c r="M7" s="9">
        <v>8</v>
      </c>
      <c r="N7" s="7">
        <v>861.19201596646656</v>
      </c>
      <c r="O7" s="7">
        <v>1970.2888340133334</v>
      </c>
      <c r="P7" s="7">
        <v>1409.7868230588144</v>
      </c>
      <c r="Q7" s="7">
        <v>31.231927623246943</v>
      </c>
    </row>
    <row r="8" spans="1:17">
      <c r="A8">
        <v>1</v>
      </c>
      <c r="B8" t="s">
        <v>215</v>
      </c>
      <c r="C8">
        <v>16</v>
      </c>
      <c r="D8">
        <v>16</v>
      </c>
      <c r="E8">
        <v>8</v>
      </c>
      <c r="F8">
        <v>57.486021995500003</v>
      </c>
      <c r="G8">
        <v>1199.46437597</v>
      </c>
      <c r="H8">
        <v>1200.04477</v>
      </c>
      <c r="I8" t="s">
        <v>208</v>
      </c>
      <c r="J8" t="s">
        <v>209</v>
      </c>
      <c r="K8">
        <f t="shared" si="0"/>
        <v>1141.9783539744999</v>
      </c>
      <c r="M8" s="9">
        <v>16</v>
      </c>
      <c r="N8" s="7">
        <v>1243.1116822553333</v>
      </c>
      <c r="O8" s="7">
        <v>2713.2780016266665</v>
      </c>
      <c r="P8" s="7">
        <v>905.46192606435238</v>
      </c>
      <c r="Q8" s="7">
        <v>144.69891001839824</v>
      </c>
    </row>
    <row r="9" spans="1:17">
      <c r="A9">
        <v>2</v>
      </c>
      <c r="B9" t="s">
        <v>216</v>
      </c>
      <c r="C9">
        <v>16</v>
      </c>
      <c r="D9">
        <v>16</v>
      </c>
      <c r="E9">
        <v>8</v>
      </c>
      <c r="F9">
        <v>2489.0308990499998</v>
      </c>
      <c r="G9">
        <v>3594.5141370299998</v>
      </c>
      <c r="H9">
        <v>3595.0533909800001</v>
      </c>
      <c r="I9" t="s">
        <v>208</v>
      </c>
      <c r="J9" t="s">
        <v>209</v>
      </c>
      <c r="K9">
        <f t="shared" si="0"/>
        <v>1105.48323798</v>
      </c>
      <c r="M9" s="9">
        <v>32</v>
      </c>
      <c r="N9" s="7">
        <v>1479.5764307166664</v>
      </c>
      <c r="O9" s="7">
        <v>3966.9547060333334</v>
      </c>
      <c r="P9" s="7">
        <v>655.47536490629079</v>
      </c>
      <c r="Q9" s="7">
        <v>686.57871472440843</v>
      </c>
    </row>
    <row r="10" spans="1:17">
      <c r="A10">
        <v>0</v>
      </c>
      <c r="B10" t="s">
        <v>217</v>
      </c>
      <c r="C10">
        <v>16</v>
      </c>
      <c r="D10">
        <v>16</v>
      </c>
      <c r="E10">
        <v>16</v>
      </c>
      <c r="F10">
        <v>215.984438896</v>
      </c>
      <c r="G10">
        <v>1851.46343207</v>
      </c>
      <c r="H10">
        <v>1851.9019539400001</v>
      </c>
      <c r="I10" t="s">
        <v>208</v>
      </c>
      <c r="J10" t="s">
        <v>209</v>
      </c>
      <c r="K10">
        <f t="shared" si="0"/>
        <v>1635.4789931739999</v>
      </c>
      <c r="M10" s="9">
        <v>128</v>
      </c>
      <c r="N10" s="7">
        <v>16715.026063703332</v>
      </c>
      <c r="O10" s="7">
        <v>29086.213300733332</v>
      </c>
      <c r="P10" s="7">
        <v>12611.597773255229</v>
      </c>
      <c r="Q10" s="7">
        <v>1925.7044468981521</v>
      </c>
    </row>
    <row r="11" spans="1:17">
      <c r="A11">
        <v>1</v>
      </c>
      <c r="B11" t="s">
        <v>218</v>
      </c>
      <c r="C11">
        <v>16</v>
      </c>
      <c r="D11">
        <v>16</v>
      </c>
      <c r="E11">
        <v>16</v>
      </c>
      <c r="F11">
        <v>1587.50521493</v>
      </c>
      <c r="G11">
        <v>2996.0286328799998</v>
      </c>
      <c r="H11">
        <v>2996.4767038800001</v>
      </c>
      <c r="I11" t="s">
        <v>208</v>
      </c>
      <c r="J11" t="s">
        <v>209</v>
      </c>
      <c r="K11">
        <f t="shared" si="0"/>
        <v>1408.5234179499998</v>
      </c>
      <c r="M11" s="8" t="s">
        <v>225</v>
      </c>
      <c r="N11" s="7">
        <v>21.005163240430001</v>
      </c>
      <c r="O11" s="7">
        <v>12768.35337882</v>
      </c>
      <c r="P11" s="7">
        <v>21.43066278269054</v>
      </c>
      <c r="Q11" s="7">
        <v>5649.9025447833619</v>
      </c>
    </row>
    <row r="12" spans="1:17">
      <c r="A12">
        <v>2</v>
      </c>
      <c r="B12" t="s">
        <v>219</v>
      </c>
      <c r="C12">
        <v>16</v>
      </c>
      <c r="D12">
        <v>16</v>
      </c>
      <c r="E12">
        <v>16</v>
      </c>
      <c r="F12">
        <v>1925.84539294</v>
      </c>
      <c r="G12">
        <v>3292.3419399300001</v>
      </c>
      <c r="H12">
        <v>3292.7900688599998</v>
      </c>
      <c r="I12" t="s">
        <v>208</v>
      </c>
      <c r="J12" t="s">
        <v>209</v>
      </c>
      <c r="K12">
        <f t="shared" si="0"/>
        <v>1366.4965469900001</v>
      </c>
      <c r="M12" s="9">
        <v>128</v>
      </c>
      <c r="N12" s="7">
        <v>21.005163240430001</v>
      </c>
      <c r="O12" s="7">
        <v>12768.35337882</v>
      </c>
      <c r="P12" s="7">
        <v>21.43066278269054</v>
      </c>
      <c r="Q12" s="7">
        <v>5649.9025447833619</v>
      </c>
    </row>
    <row r="13" spans="1:17">
      <c r="A13">
        <v>0</v>
      </c>
      <c r="B13" t="s">
        <v>220</v>
      </c>
      <c r="C13">
        <v>32</v>
      </c>
      <c r="D13">
        <v>16</v>
      </c>
      <c r="E13">
        <v>32</v>
      </c>
      <c r="F13">
        <v>1001.75782609</v>
      </c>
      <c r="G13">
        <v>4281.8598151200003</v>
      </c>
      <c r="H13">
        <v>4282.3115339300002</v>
      </c>
      <c r="I13" t="s">
        <v>208</v>
      </c>
      <c r="J13" t="s">
        <v>209</v>
      </c>
      <c r="K13">
        <f t="shared" si="0"/>
        <v>3280.1019890300004</v>
      </c>
      <c r="M13" s="8" t="s">
        <v>227</v>
      </c>
      <c r="N13" s="7">
        <v>478.6120453390858</v>
      </c>
      <c r="O13" s="7">
        <v>1474.1221505062144</v>
      </c>
      <c r="P13" s="7">
        <v>835.04325782913259</v>
      </c>
      <c r="Q13" s="7">
        <v>510.40194744237772</v>
      </c>
    </row>
    <row r="14" spans="1:17">
      <c r="A14">
        <v>1</v>
      </c>
      <c r="B14" t="s">
        <v>221</v>
      </c>
      <c r="C14">
        <v>32</v>
      </c>
      <c r="D14">
        <v>16</v>
      </c>
      <c r="E14">
        <v>32</v>
      </c>
      <c r="F14">
        <v>1210.1403880099999</v>
      </c>
      <c r="G14">
        <v>3310.2213969200002</v>
      </c>
      <c r="H14">
        <v>3310.6605689500002</v>
      </c>
      <c r="I14" t="s">
        <v>208</v>
      </c>
      <c r="J14" t="s">
        <v>209</v>
      </c>
      <c r="K14">
        <f t="shared" si="0"/>
        <v>2100.0810089100005</v>
      </c>
      <c r="M14" s="9">
        <v>2</v>
      </c>
      <c r="N14" s="7">
        <v>171.62000767400002</v>
      </c>
      <c r="O14" s="7">
        <v>806.28567600266672</v>
      </c>
      <c r="P14" s="7">
        <v>111.92309133969361</v>
      </c>
      <c r="Q14" s="7">
        <v>8.2639463793082282</v>
      </c>
    </row>
    <row r="15" spans="1:17">
      <c r="A15">
        <v>2</v>
      </c>
      <c r="B15" t="s">
        <v>222</v>
      </c>
      <c r="C15">
        <v>32</v>
      </c>
      <c r="D15">
        <v>16</v>
      </c>
      <c r="E15">
        <v>32</v>
      </c>
      <c r="F15">
        <v>2226.8310780500001</v>
      </c>
      <c r="G15">
        <v>4308.7829060599997</v>
      </c>
      <c r="H15">
        <v>4309.21431708</v>
      </c>
      <c r="I15" t="s">
        <v>208</v>
      </c>
      <c r="J15" t="s">
        <v>209</v>
      </c>
      <c r="K15">
        <f t="shared" si="0"/>
        <v>2081.9518280099996</v>
      </c>
      <c r="M15" s="9">
        <v>4</v>
      </c>
      <c r="N15" s="7">
        <v>176.09534398743335</v>
      </c>
      <c r="O15" s="7">
        <v>855.80516401933346</v>
      </c>
      <c r="P15" s="7">
        <v>105.58209255030104</v>
      </c>
      <c r="Q15" s="7">
        <v>11.067751088641248</v>
      </c>
    </row>
    <row r="16" spans="1:17">
      <c r="A16">
        <v>0</v>
      </c>
      <c r="B16" t="s">
        <v>223</v>
      </c>
      <c r="C16">
        <v>128</v>
      </c>
      <c r="D16">
        <v>16</v>
      </c>
      <c r="E16">
        <v>128</v>
      </c>
      <c r="F16">
        <v>22768.135295200002</v>
      </c>
      <c r="G16">
        <v>37332.644954199997</v>
      </c>
      <c r="H16">
        <v>37333.205501999997</v>
      </c>
      <c r="I16" t="s">
        <v>208</v>
      </c>
      <c r="J16" t="s">
        <v>209</v>
      </c>
      <c r="K16">
        <f t="shared" si="0"/>
        <v>14564.509658999996</v>
      </c>
      <c r="M16" s="9">
        <v>8</v>
      </c>
      <c r="N16" s="7">
        <v>624.57379404653329</v>
      </c>
      <c r="O16" s="7">
        <v>1528.2462263903335</v>
      </c>
      <c r="P16" s="7">
        <v>934.53259658128707</v>
      </c>
      <c r="Q16" s="7">
        <v>185.29553742458853</v>
      </c>
    </row>
    <row r="17" spans="1:17">
      <c r="A17" s="13">
        <v>0</v>
      </c>
      <c r="B17" s="13" t="s">
        <v>266</v>
      </c>
      <c r="C17" s="13">
        <v>128</v>
      </c>
      <c r="D17" s="13">
        <v>16</v>
      </c>
      <c r="E17" s="13">
        <v>128</v>
      </c>
      <c r="F17" s="13">
        <v>25158.968379999998</v>
      </c>
      <c r="G17" s="13">
        <v>36750.259590000001</v>
      </c>
      <c r="H17" s="13">
        <v>36750.694069999998</v>
      </c>
      <c r="I17" s="13" t="s">
        <v>208</v>
      </c>
      <c r="J17" s="13" t="s">
        <v>209</v>
      </c>
      <c r="K17">
        <f t="shared" si="0"/>
        <v>11591.291210000003</v>
      </c>
      <c r="M17" s="9">
        <v>16</v>
      </c>
      <c r="N17" s="7">
        <v>1129.4639445936666</v>
      </c>
      <c r="O17" s="7">
        <v>2191.6386243500001</v>
      </c>
      <c r="P17" s="7">
        <v>1606.2643845303401</v>
      </c>
      <c r="Q17" s="7">
        <v>6.796511022181404</v>
      </c>
    </row>
    <row r="18" spans="1:17">
      <c r="A18">
        <v>0</v>
      </c>
      <c r="B18" t="s">
        <v>267</v>
      </c>
      <c r="C18">
        <v>128</v>
      </c>
      <c r="D18">
        <v>32</v>
      </c>
      <c r="E18">
        <v>128</v>
      </c>
      <c r="F18">
        <v>2217.9745159099998</v>
      </c>
      <c r="G18">
        <v>13175.735358</v>
      </c>
      <c r="H18">
        <v>13178.010752</v>
      </c>
      <c r="I18" t="s">
        <v>208</v>
      </c>
      <c r="J18" s="13" t="s">
        <v>209</v>
      </c>
      <c r="K18">
        <f t="shared" si="0"/>
        <v>10957.76084209</v>
      </c>
      <c r="M18" s="9">
        <v>32</v>
      </c>
      <c r="N18" s="7">
        <v>197.65468192115</v>
      </c>
      <c r="O18" s="7">
        <v>2245.8915173999999</v>
      </c>
      <c r="P18" s="7">
        <v>246.47106588965303</v>
      </c>
      <c r="Q18" s="7">
        <v>610.38626998117275</v>
      </c>
    </row>
    <row r="19" spans="1:17">
      <c r="A19">
        <v>1</v>
      </c>
      <c r="B19" t="s">
        <v>263</v>
      </c>
      <c r="C19">
        <v>128</v>
      </c>
      <c r="D19">
        <v>8</v>
      </c>
      <c r="E19">
        <v>128</v>
      </c>
      <c r="F19">
        <v>5.7084000110600002</v>
      </c>
      <c r="G19">
        <v>22380.652238800001</v>
      </c>
      <c r="H19">
        <v>22382.094851999998</v>
      </c>
      <c r="I19" t="s">
        <v>208</v>
      </c>
      <c r="J19" t="s">
        <v>225</v>
      </c>
      <c r="K19">
        <f t="shared" ref="K19:K37" si="1">G19-F19</f>
        <v>22374.943838788942</v>
      </c>
      <c r="M19" s="8" t="s">
        <v>8</v>
      </c>
      <c r="N19" s="7">
        <v>2123.2414277081321</v>
      </c>
      <c r="O19" s="7">
        <v>5869.7644347304713</v>
      </c>
      <c r="P19" s="7">
        <v>5469.9900497245644</v>
      </c>
      <c r="Q19" s="7">
        <v>5218.5712707667744</v>
      </c>
    </row>
    <row r="20" spans="1:17">
      <c r="A20">
        <v>2</v>
      </c>
      <c r="B20" t="s">
        <v>264</v>
      </c>
      <c r="C20">
        <v>128</v>
      </c>
      <c r="D20">
        <v>8</v>
      </c>
      <c r="E20">
        <v>128</v>
      </c>
      <c r="F20">
        <v>4.6857481002799997</v>
      </c>
      <c r="G20">
        <v>13308.208080099999</v>
      </c>
      <c r="H20">
        <v>13309.640333200001</v>
      </c>
      <c r="I20" t="s">
        <v>208</v>
      </c>
      <c r="J20" t="s">
        <v>225</v>
      </c>
      <c r="K20">
        <f t="shared" si="1"/>
        <v>13303.522331999719</v>
      </c>
    </row>
    <row r="21" spans="1:17">
      <c r="A21">
        <v>0</v>
      </c>
      <c r="B21" t="s">
        <v>279</v>
      </c>
      <c r="C21">
        <v>128</v>
      </c>
      <c r="D21">
        <v>8</v>
      </c>
      <c r="E21">
        <v>128</v>
      </c>
      <c r="F21">
        <v>6.1047720909100001</v>
      </c>
      <c r="G21">
        <v>9601.0439431699997</v>
      </c>
      <c r="H21">
        <v>9602.4777331400001</v>
      </c>
      <c r="I21" t="s">
        <v>208</v>
      </c>
      <c r="J21" t="s">
        <v>225</v>
      </c>
      <c r="K21">
        <f t="shared" si="1"/>
        <v>9594.9391710790896</v>
      </c>
    </row>
    <row r="22" spans="1:17">
      <c r="A22">
        <v>1</v>
      </c>
      <c r="B22" t="s">
        <v>280</v>
      </c>
      <c r="C22">
        <v>128</v>
      </c>
      <c r="D22">
        <v>8</v>
      </c>
      <c r="E22">
        <v>128</v>
      </c>
      <c r="F22">
        <v>48.316945076000003</v>
      </c>
      <c r="G22">
        <v>9398.2399060700009</v>
      </c>
      <c r="H22">
        <v>9399.7276799699994</v>
      </c>
      <c r="I22" t="s">
        <v>208</v>
      </c>
      <c r="J22" t="s">
        <v>225</v>
      </c>
      <c r="K22">
        <f t="shared" si="1"/>
        <v>9349.9229609940012</v>
      </c>
    </row>
    <row r="23" spans="1:17">
      <c r="A23">
        <v>2</v>
      </c>
      <c r="B23" t="s">
        <v>281</v>
      </c>
      <c r="C23">
        <v>128</v>
      </c>
      <c r="D23">
        <v>8</v>
      </c>
      <c r="E23">
        <v>128</v>
      </c>
      <c r="F23">
        <v>40.209950923900003</v>
      </c>
      <c r="G23">
        <v>9153.62272596</v>
      </c>
      <c r="H23">
        <v>9154.9730839700005</v>
      </c>
      <c r="I23" t="s">
        <v>208</v>
      </c>
      <c r="J23" t="s">
        <v>225</v>
      </c>
      <c r="K23">
        <f t="shared" si="1"/>
        <v>9113.4127750361004</v>
      </c>
    </row>
    <row r="24" spans="1:17">
      <c r="A24">
        <v>0</v>
      </c>
      <c r="B24" t="s">
        <v>226</v>
      </c>
      <c r="C24">
        <v>12</v>
      </c>
      <c r="D24">
        <v>12</v>
      </c>
      <c r="E24">
        <v>2</v>
      </c>
      <c r="F24">
        <v>300.654438019</v>
      </c>
      <c r="G24">
        <v>934.00202012099999</v>
      </c>
      <c r="H24">
        <v>935.09974002800004</v>
      </c>
      <c r="I24" t="s">
        <v>208</v>
      </c>
      <c r="J24" t="s">
        <v>227</v>
      </c>
      <c r="K24">
        <f t="shared" si="1"/>
        <v>633.34758210199993</v>
      </c>
    </row>
    <row r="25" spans="1:17">
      <c r="A25">
        <v>1</v>
      </c>
      <c r="B25" t="s">
        <v>228</v>
      </c>
      <c r="C25">
        <v>12</v>
      </c>
      <c r="D25">
        <v>12</v>
      </c>
      <c r="E25">
        <v>2</v>
      </c>
      <c r="F25">
        <v>113.3769629</v>
      </c>
      <c r="G25">
        <v>756.88640379900005</v>
      </c>
      <c r="H25">
        <v>758.091012955</v>
      </c>
      <c r="I25" t="s">
        <v>208</v>
      </c>
      <c r="J25" t="s">
        <v>227</v>
      </c>
      <c r="K25">
        <f t="shared" si="1"/>
        <v>643.50944089900008</v>
      </c>
    </row>
    <row r="26" spans="1:17">
      <c r="A26">
        <v>2</v>
      </c>
      <c r="B26" t="s">
        <v>229</v>
      </c>
      <c r="C26">
        <v>12</v>
      </c>
      <c r="D26">
        <v>12</v>
      </c>
      <c r="E26">
        <v>2</v>
      </c>
      <c r="F26">
        <v>100.828622103</v>
      </c>
      <c r="G26">
        <v>727.96860408800001</v>
      </c>
      <c r="H26">
        <v>729.173197985</v>
      </c>
      <c r="I26" t="s">
        <v>208</v>
      </c>
      <c r="J26" t="s">
        <v>227</v>
      </c>
      <c r="K26">
        <f t="shared" si="1"/>
        <v>627.13998198499996</v>
      </c>
    </row>
    <row r="27" spans="1:17">
      <c r="A27">
        <v>0</v>
      </c>
      <c r="B27" t="s">
        <v>230</v>
      </c>
      <c r="C27">
        <v>12</v>
      </c>
      <c r="D27">
        <v>12</v>
      </c>
      <c r="E27">
        <v>4</v>
      </c>
      <c r="F27">
        <v>252.339545012</v>
      </c>
      <c r="G27">
        <v>927.508314133</v>
      </c>
      <c r="H27">
        <v>928.868350029</v>
      </c>
      <c r="I27" t="s">
        <v>208</v>
      </c>
      <c r="J27" t="s">
        <v>227</v>
      </c>
      <c r="K27">
        <f t="shared" si="1"/>
        <v>675.16876912099997</v>
      </c>
    </row>
    <row r="28" spans="1:17">
      <c r="A28">
        <v>1</v>
      </c>
      <c r="B28" t="s">
        <v>231</v>
      </c>
      <c r="C28">
        <v>12</v>
      </c>
      <c r="D28">
        <v>12</v>
      </c>
      <c r="E28">
        <v>4</v>
      </c>
      <c r="F28">
        <v>220.36070990600001</v>
      </c>
      <c r="G28">
        <v>912.68654990200002</v>
      </c>
      <c r="H28">
        <v>913.90338492399997</v>
      </c>
      <c r="I28" t="s">
        <v>208</v>
      </c>
      <c r="J28" t="s">
        <v>227</v>
      </c>
      <c r="K28">
        <f t="shared" si="1"/>
        <v>692.32583999600001</v>
      </c>
    </row>
    <row r="29" spans="1:17">
      <c r="A29">
        <v>2</v>
      </c>
      <c r="B29" t="s">
        <v>232</v>
      </c>
      <c r="C29">
        <v>12</v>
      </c>
      <c r="D29">
        <v>12</v>
      </c>
      <c r="E29">
        <v>4</v>
      </c>
      <c r="F29">
        <v>55.585777044300002</v>
      </c>
      <c r="G29">
        <v>727.22062802300002</v>
      </c>
      <c r="H29">
        <v>728.41032099699999</v>
      </c>
      <c r="I29" t="s">
        <v>208</v>
      </c>
      <c r="J29" t="s">
        <v>227</v>
      </c>
      <c r="K29">
        <f t="shared" si="1"/>
        <v>671.6348509787</v>
      </c>
    </row>
    <row r="30" spans="1:17">
      <c r="A30">
        <v>0</v>
      </c>
      <c r="B30" t="s">
        <v>233</v>
      </c>
      <c r="C30">
        <v>12</v>
      </c>
      <c r="D30">
        <v>12</v>
      </c>
      <c r="E30">
        <v>8</v>
      </c>
      <c r="F30">
        <v>1703.66234207</v>
      </c>
      <c r="G30">
        <v>2510.5651390600001</v>
      </c>
      <c r="H30">
        <v>2511.7870490599998</v>
      </c>
      <c r="I30" t="s">
        <v>208</v>
      </c>
      <c r="J30" t="s">
        <v>227</v>
      </c>
      <c r="K30">
        <f t="shared" si="1"/>
        <v>806.90279699000007</v>
      </c>
      <c r="M30" s="2" t="s">
        <v>282</v>
      </c>
      <c r="N30" s="2" t="s">
        <v>283</v>
      </c>
      <c r="O30" s="2" t="s">
        <v>262</v>
      </c>
    </row>
    <row r="31" spans="1:17">
      <c r="A31">
        <v>1</v>
      </c>
      <c r="B31" t="s">
        <v>234</v>
      </c>
      <c r="C31">
        <v>12</v>
      </c>
      <c r="D31">
        <v>12</v>
      </c>
      <c r="E31">
        <v>8</v>
      </c>
      <c r="F31">
        <v>90.235594987900001</v>
      </c>
      <c r="G31">
        <v>1207.55374312</v>
      </c>
      <c r="H31">
        <v>1208.7523281599999</v>
      </c>
      <c r="I31" t="s">
        <v>208</v>
      </c>
      <c r="J31" t="s">
        <v>227</v>
      </c>
      <c r="K31">
        <f t="shared" si="1"/>
        <v>1117.3181481321001</v>
      </c>
      <c r="M31" t="s">
        <v>5</v>
      </c>
      <c r="N31">
        <v>5192</v>
      </c>
      <c r="O31">
        <v>2879</v>
      </c>
    </row>
    <row r="32" spans="1:17">
      <c r="A32">
        <v>2</v>
      </c>
      <c r="B32" t="s">
        <v>235</v>
      </c>
      <c r="C32">
        <v>12</v>
      </c>
      <c r="D32">
        <v>12</v>
      </c>
      <c r="E32">
        <v>8</v>
      </c>
      <c r="F32">
        <v>79.823445081700001</v>
      </c>
      <c r="G32">
        <v>866.61979699100004</v>
      </c>
      <c r="H32">
        <v>867.81867504100001</v>
      </c>
      <c r="I32" t="s">
        <v>208</v>
      </c>
      <c r="J32" t="s">
        <v>227</v>
      </c>
      <c r="K32">
        <f t="shared" si="1"/>
        <v>786.79635190930003</v>
      </c>
      <c r="M32" t="s">
        <v>5</v>
      </c>
      <c r="N32">
        <v>4844</v>
      </c>
      <c r="O32">
        <v>2864</v>
      </c>
    </row>
    <row r="33" spans="1:15">
      <c r="A33">
        <v>0</v>
      </c>
      <c r="B33" t="s">
        <v>236</v>
      </c>
      <c r="C33">
        <v>24</v>
      </c>
      <c r="D33">
        <v>12</v>
      </c>
      <c r="E33">
        <v>16</v>
      </c>
      <c r="F33">
        <v>263.91831493400002</v>
      </c>
      <c r="G33">
        <v>1318.27436304</v>
      </c>
      <c r="H33">
        <v>1319.4774529900001</v>
      </c>
      <c r="I33" t="s">
        <v>208</v>
      </c>
      <c r="J33" t="s">
        <v>227</v>
      </c>
      <c r="K33">
        <f t="shared" si="1"/>
        <v>1054.3560481059999</v>
      </c>
      <c r="M33" t="s">
        <v>5</v>
      </c>
      <c r="N33">
        <v>4812</v>
      </c>
      <c r="O33">
        <v>2784</v>
      </c>
    </row>
    <row r="34" spans="1:15">
      <c r="A34">
        <v>1</v>
      </c>
      <c r="B34" t="s">
        <v>237</v>
      </c>
      <c r="C34">
        <v>24</v>
      </c>
      <c r="D34">
        <v>12</v>
      </c>
      <c r="E34">
        <v>16</v>
      </c>
      <c r="F34">
        <v>141.600160837</v>
      </c>
      <c r="G34">
        <v>1207.09737587</v>
      </c>
      <c r="H34">
        <v>1208.20039296</v>
      </c>
      <c r="I34" t="s">
        <v>208</v>
      </c>
      <c r="J34" t="s">
        <v>227</v>
      </c>
      <c r="K34">
        <f t="shared" si="1"/>
        <v>1065.497215033</v>
      </c>
      <c r="M34" t="s">
        <v>5</v>
      </c>
      <c r="N34" s="59">
        <v>19192</v>
      </c>
      <c r="O34" s="59">
        <v>2302</v>
      </c>
    </row>
    <row r="35" spans="1:15">
      <c r="A35">
        <v>2</v>
      </c>
      <c r="B35" t="s">
        <v>238</v>
      </c>
      <c r="C35">
        <v>24</v>
      </c>
      <c r="D35">
        <v>12</v>
      </c>
      <c r="E35">
        <v>16</v>
      </c>
      <c r="F35">
        <v>2982.8733580100002</v>
      </c>
      <c r="G35">
        <v>4049.5441341400001</v>
      </c>
      <c r="H35">
        <v>4050.7455921199999</v>
      </c>
      <c r="I35" t="s">
        <v>208</v>
      </c>
      <c r="J35" t="s">
        <v>227</v>
      </c>
      <c r="K35">
        <f t="shared" si="1"/>
        <v>1066.6707761299999</v>
      </c>
      <c r="M35" t="s">
        <v>5</v>
      </c>
      <c r="N35" s="59">
        <v>10262</v>
      </c>
      <c r="O35" s="59">
        <v>2165</v>
      </c>
    </row>
    <row r="36" spans="1:15">
      <c r="A36">
        <v>0</v>
      </c>
      <c r="B36" t="s">
        <v>239</v>
      </c>
      <c r="C36">
        <v>36</v>
      </c>
      <c r="D36">
        <v>12</v>
      </c>
      <c r="E36">
        <v>32</v>
      </c>
      <c r="F36">
        <v>23.373319864300001</v>
      </c>
      <c r="G36">
        <v>2503.21842599</v>
      </c>
      <c r="H36">
        <v>2504.4764480600002</v>
      </c>
      <c r="I36" t="s">
        <v>208</v>
      </c>
      <c r="J36" t="s">
        <v>227</v>
      </c>
      <c r="K36">
        <f t="shared" si="1"/>
        <v>2479.8451061257001</v>
      </c>
      <c r="M36" s="2" t="s">
        <v>284</v>
      </c>
      <c r="N36" s="2">
        <f>AVERAGE(N31:N35)</f>
        <v>8860.4</v>
      </c>
      <c r="O36" s="2">
        <f>AVERAGE(O31:O35)</f>
        <v>2598.8000000000002</v>
      </c>
    </row>
    <row r="37" spans="1:15">
      <c r="A37">
        <v>1</v>
      </c>
      <c r="B37" t="s">
        <v>240</v>
      </c>
      <c r="C37">
        <v>36</v>
      </c>
      <c r="D37">
        <v>12</v>
      </c>
      <c r="E37">
        <v>32</v>
      </c>
      <c r="F37">
        <v>371.93604397799999</v>
      </c>
      <c r="G37">
        <v>1988.56460881</v>
      </c>
      <c r="H37">
        <v>1989.9456028899999</v>
      </c>
      <c r="I37" t="s">
        <v>208</v>
      </c>
      <c r="J37" t="s">
        <v>227</v>
      </c>
      <c r="K37">
        <f t="shared" si="1"/>
        <v>1616.6285648319999</v>
      </c>
      <c r="M37" s="2" t="s">
        <v>138</v>
      </c>
      <c r="N37" s="51">
        <f>STDEV(N31:N35)</f>
        <v>6218.6134145804563</v>
      </c>
      <c r="O37" s="51">
        <f>STDEV(O31:O35)</f>
        <v>338.900722926345</v>
      </c>
    </row>
    <row r="62" spans="1:10">
      <c r="A62" t="s">
        <v>16</v>
      </c>
      <c r="B62" t="s">
        <v>17</v>
      </c>
      <c r="C62" t="s">
        <v>18</v>
      </c>
      <c r="D62" t="s">
        <v>19</v>
      </c>
      <c r="E62" t="s">
        <v>20</v>
      </c>
      <c r="F62" t="s">
        <v>21</v>
      </c>
      <c r="G62" t="s">
        <v>22</v>
      </c>
      <c r="H62" t="s">
        <v>23</v>
      </c>
      <c r="I62" t="s">
        <v>24</v>
      </c>
      <c r="J62" t="s">
        <v>25</v>
      </c>
    </row>
    <row r="63" spans="1:10">
      <c r="A63">
        <v>0</v>
      </c>
      <c r="B63" t="s">
        <v>224</v>
      </c>
      <c r="C63">
        <v>128</v>
      </c>
      <c r="D63">
        <v>8</v>
      </c>
      <c r="E63">
        <v>128</v>
      </c>
      <c r="F63">
        <v>22527.895972999999</v>
      </c>
      <c r="G63">
        <v>47417.862745999999</v>
      </c>
      <c r="H63">
        <v>47419.311981899999</v>
      </c>
      <c r="I63" t="s">
        <v>208</v>
      </c>
      <c r="J63" t="s">
        <v>225</v>
      </c>
    </row>
    <row r="64" spans="1:10">
      <c r="A64">
        <v>1</v>
      </c>
      <c r="B64" t="s">
        <v>263</v>
      </c>
      <c r="C64">
        <v>128</v>
      </c>
      <c r="D64">
        <v>8</v>
      </c>
      <c r="E64">
        <v>128</v>
      </c>
      <c r="F64">
        <v>5.7084000110600002</v>
      </c>
      <c r="G64">
        <v>22380.652238800001</v>
      </c>
      <c r="H64">
        <v>22382.094851999998</v>
      </c>
      <c r="I64" t="s">
        <v>208</v>
      </c>
      <c r="J64" t="s">
        <v>225</v>
      </c>
    </row>
    <row r="65" spans="1:10">
      <c r="A65">
        <v>2</v>
      </c>
      <c r="B65" t="s">
        <v>264</v>
      </c>
      <c r="C65">
        <v>128</v>
      </c>
      <c r="D65">
        <v>8</v>
      </c>
      <c r="E65">
        <v>128</v>
      </c>
      <c r="F65">
        <v>4.6857481002799997</v>
      </c>
      <c r="G65">
        <v>13308.208080099999</v>
      </c>
      <c r="H65">
        <v>13309.640333200001</v>
      </c>
      <c r="I65" t="s">
        <v>208</v>
      </c>
      <c r="J65" t="s">
        <v>225</v>
      </c>
    </row>
    <row r="68" spans="1:10">
      <c r="A68">
        <v>0</v>
      </c>
      <c r="B68" t="s">
        <v>279</v>
      </c>
      <c r="C68">
        <v>128</v>
      </c>
      <c r="D68">
        <v>8</v>
      </c>
      <c r="E68">
        <v>128</v>
      </c>
      <c r="F68">
        <v>6.1047720909100001</v>
      </c>
      <c r="G68">
        <v>9601.0439431699997</v>
      </c>
      <c r="H68">
        <v>9602.4777331400001</v>
      </c>
      <c r="I68" t="s">
        <v>208</v>
      </c>
      <c r="J68" t="s">
        <v>225</v>
      </c>
    </row>
    <row r="69" spans="1:10">
      <c r="A69">
        <v>1</v>
      </c>
      <c r="B69" t="s">
        <v>280</v>
      </c>
      <c r="C69">
        <v>128</v>
      </c>
      <c r="D69">
        <v>8</v>
      </c>
      <c r="E69">
        <v>128</v>
      </c>
      <c r="F69">
        <v>48.316945076000003</v>
      </c>
      <c r="G69">
        <v>9398.2399060700009</v>
      </c>
      <c r="H69">
        <v>9399.7276799699994</v>
      </c>
      <c r="I69" t="s">
        <v>208</v>
      </c>
      <c r="J69" t="s">
        <v>225</v>
      </c>
    </row>
    <row r="70" spans="1:10">
      <c r="A70">
        <v>2</v>
      </c>
      <c r="B70" t="s">
        <v>281</v>
      </c>
      <c r="C70">
        <v>128</v>
      </c>
      <c r="D70">
        <v>8</v>
      </c>
      <c r="E70">
        <v>128</v>
      </c>
      <c r="F70">
        <v>40.209950923900003</v>
      </c>
      <c r="G70">
        <v>9153.62272596</v>
      </c>
      <c r="H70">
        <v>9154.9730839700005</v>
      </c>
      <c r="I70" t="s">
        <v>208</v>
      </c>
      <c r="J70" t="s">
        <v>225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workbookViewId="0">
      <selection activeCell="O16" sqref="O16"/>
    </sheetView>
  </sheetViews>
  <sheetFormatPr baseColWidth="10" defaultRowHeight="15" x14ac:dyDescent="0"/>
  <cols>
    <col min="1" max="1" width="4.33203125" bestFit="1" customWidth="1"/>
    <col min="2" max="2" width="60.5" bestFit="1" customWidth="1"/>
    <col min="3" max="3" width="7.5" bestFit="1" customWidth="1"/>
    <col min="4" max="4" width="11.5" bestFit="1" customWidth="1"/>
    <col min="5" max="5" width="5.6640625" bestFit="1" customWidth="1"/>
    <col min="6" max="6" width="12.6640625" bestFit="1" customWidth="1"/>
    <col min="7" max="7" width="12.1640625" bestFit="1" customWidth="1"/>
    <col min="8" max="8" width="12.6640625" bestFit="1" customWidth="1"/>
    <col min="9" max="9" width="55.33203125" bestFit="1" customWidth="1"/>
    <col min="10" max="10" width="35.1640625" bestFit="1" customWidth="1"/>
    <col min="13" max="13" width="21" bestFit="1" customWidth="1"/>
    <col min="14" max="14" width="22.33203125" bestFit="1" customWidth="1"/>
    <col min="15" max="15" width="20.1640625" bestFit="1" customWidth="1"/>
    <col min="16" max="16" width="18" bestFit="1" customWidth="1"/>
  </cols>
  <sheetData>
    <row r="1" spans="1:15" s="2" customFormat="1">
      <c r="A1" s="2" t="s">
        <v>16</v>
      </c>
      <c r="B1" s="2" t="s">
        <v>17</v>
      </c>
      <c r="C1" s="2" t="s">
        <v>18</v>
      </c>
      <c r="D1" s="2" t="s">
        <v>19</v>
      </c>
      <c r="E1" s="2" t="s">
        <v>20</v>
      </c>
      <c r="F1" s="2" t="s">
        <v>21</v>
      </c>
      <c r="G1" s="2" t="s">
        <v>22</v>
      </c>
      <c r="H1" s="2" t="s">
        <v>23</v>
      </c>
      <c r="I1" s="2" t="s">
        <v>24</v>
      </c>
      <c r="J1" s="2" t="s">
        <v>25</v>
      </c>
    </row>
    <row r="2" spans="1:15">
      <c r="A2">
        <v>0</v>
      </c>
      <c r="B2" t="s">
        <v>245</v>
      </c>
      <c r="C2">
        <v>32</v>
      </c>
      <c r="D2">
        <v>8</v>
      </c>
      <c r="E2">
        <v>32</v>
      </c>
      <c r="F2">
        <v>30.872246026999999</v>
      </c>
      <c r="G2">
        <v>9624.9724540700008</v>
      </c>
      <c r="H2">
        <v>10142.329308</v>
      </c>
      <c r="I2" t="s">
        <v>208</v>
      </c>
      <c r="J2" t="s">
        <v>246</v>
      </c>
      <c r="N2" s="6" t="s">
        <v>9</v>
      </c>
    </row>
    <row r="3" spans="1:15">
      <c r="A3">
        <v>0</v>
      </c>
      <c r="B3" t="s">
        <v>247</v>
      </c>
      <c r="C3">
        <v>32</v>
      </c>
      <c r="D3">
        <v>8</v>
      </c>
      <c r="E3">
        <v>32</v>
      </c>
      <c r="F3">
        <v>35.5793919563</v>
      </c>
      <c r="G3">
        <v>9724.9150030599994</v>
      </c>
      <c r="H3">
        <v>10142.329308</v>
      </c>
      <c r="I3" t="s">
        <v>208</v>
      </c>
      <c r="J3" t="s">
        <v>246</v>
      </c>
      <c r="M3" s="6" t="s">
        <v>6</v>
      </c>
      <c r="N3" t="s">
        <v>258</v>
      </c>
      <c r="O3" t="s">
        <v>259</v>
      </c>
    </row>
    <row r="4" spans="1:15">
      <c r="A4">
        <v>0</v>
      </c>
      <c r="B4" t="s">
        <v>248</v>
      </c>
      <c r="C4">
        <v>32</v>
      </c>
      <c r="D4">
        <v>8</v>
      </c>
      <c r="E4">
        <v>32</v>
      </c>
      <c r="F4">
        <v>37.014262914699998</v>
      </c>
      <c r="G4">
        <v>10108.4680591</v>
      </c>
      <c r="H4">
        <v>10142.329308</v>
      </c>
      <c r="I4" t="s">
        <v>208</v>
      </c>
      <c r="J4" t="s">
        <v>225</v>
      </c>
      <c r="M4" s="8">
        <v>0</v>
      </c>
      <c r="N4" s="15">
        <v>38.351100921600001</v>
      </c>
      <c r="O4" s="15">
        <v>10140.9886279</v>
      </c>
    </row>
    <row r="5" spans="1:15">
      <c r="A5">
        <v>0</v>
      </c>
      <c r="B5" t="s">
        <v>249</v>
      </c>
      <c r="C5">
        <v>32</v>
      </c>
      <c r="D5">
        <v>8</v>
      </c>
      <c r="E5">
        <v>32</v>
      </c>
      <c r="F5">
        <v>38.351100921600001</v>
      </c>
      <c r="G5">
        <v>10140.9886279</v>
      </c>
      <c r="H5">
        <v>10142.329308</v>
      </c>
      <c r="I5" t="s">
        <v>208</v>
      </c>
      <c r="J5" t="s">
        <v>225</v>
      </c>
      <c r="M5" s="8">
        <v>1</v>
      </c>
      <c r="N5" s="15">
        <v>832.90166497200005</v>
      </c>
      <c r="O5" s="15">
        <v>8312.4067189699999</v>
      </c>
    </row>
    <row r="6" spans="1:15">
      <c r="A6">
        <v>1</v>
      </c>
      <c r="B6" t="s">
        <v>250</v>
      </c>
      <c r="C6">
        <v>32</v>
      </c>
      <c r="D6">
        <v>8</v>
      </c>
      <c r="E6">
        <v>32</v>
      </c>
      <c r="F6">
        <v>30.8952770233</v>
      </c>
      <c r="G6">
        <v>7480.1843180699998</v>
      </c>
      <c r="H6">
        <v>8313.7364161000005</v>
      </c>
      <c r="I6" t="s">
        <v>208</v>
      </c>
      <c r="J6" t="s">
        <v>246</v>
      </c>
      <c r="M6" s="8">
        <v>2</v>
      </c>
      <c r="N6" s="15">
        <v>119.38696813599999</v>
      </c>
      <c r="O6" s="15">
        <v>7747.8027331800004</v>
      </c>
    </row>
    <row r="7" spans="1:15">
      <c r="A7">
        <v>1</v>
      </c>
      <c r="B7" t="s">
        <v>251</v>
      </c>
      <c r="C7">
        <v>32</v>
      </c>
      <c r="D7">
        <v>8</v>
      </c>
      <c r="E7">
        <v>32</v>
      </c>
      <c r="F7">
        <v>35.605715990100002</v>
      </c>
      <c r="G7">
        <v>7641.5092239400001</v>
      </c>
      <c r="H7">
        <v>8313.7364161000005</v>
      </c>
      <c r="I7" t="s">
        <v>208</v>
      </c>
      <c r="J7" t="s">
        <v>246</v>
      </c>
      <c r="M7" s="8" t="s">
        <v>8</v>
      </c>
      <c r="N7" s="15">
        <v>832.90166497200005</v>
      </c>
      <c r="O7" s="15">
        <v>10140.9886279</v>
      </c>
    </row>
    <row r="8" spans="1:15">
      <c r="A8">
        <v>1</v>
      </c>
      <c r="B8" t="s">
        <v>252</v>
      </c>
      <c r="C8">
        <v>32</v>
      </c>
      <c r="D8">
        <v>8</v>
      </c>
      <c r="E8">
        <v>32</v>
      </c>
      <c r="F8">
        <v>832.90166497200005</v>
      </c>
      <c r="G8">
        <v>8310.0284941200007</v>
      </c>
      <c r="H8">
        <v>8313.7364161000005</v>
      </c>
      <c r="I8" t="s">
        <v>208</v>
      </c>
      <c r="J8" t="s">
        <v>225</v>
      </c>
      <c r="M8" s="2" t="s">
        <v>260</v>
      </c>
      <c r="N8" s="51">
        <f>AVERAGE(N4:N6)</f>
        <v>330.21324467653335</v>
      </c>
      <c r="O8" s="51">
        <f>AVERAGE(O4:O6)</f>
        <v>8733.732693349999</v>
      </c>
    </row>
    <row r="9" spans="1:15">
      <c r="A9">
        <v>1</v>
      </c>
      <c r="B9" t="s">
        <v>253</v>
      </c>
      <c r="C9">
        <v>32</v>
      </c>
      <c r="D9">
        <v>8</v>
      </c>
      <c r="E9">
        <v>32</v>
      </c>
      <c r="F9">
        <v>800.63245511100001</v>
      </c>
      <c r="G9">
        <v>8312.4067189699999</v>
      </c>
      <c r="H9">
        <v>8313.7364161000005</v>
      </c>
      <c r="I9" t="s">
        <v>208</v>
      </c>
      <c r="J9" t="s">
        <v>225</v>
      </c>
      <c r="M9" s="2" t="s">
        <v>204</v>
      </c>
      <c r="N9" s="2">
        <f>STDEV(N4:N6)</f>
        <v>437.2224135015968</v>
      </c>
      <c r="O9" s="2">
        <f>STDEV(O4:O6)</f>
        <v>1250.9881550946582</v>
      </c>
    </row>
    <row r="10" spans="1:15">
      <c r="A10">
        <v>2</v>
      </c>
      <c r="B10" t="s">
        <v>254</v>
      </c>
      <c r="C10">
        <v>32</v>
      </c>
      <c r="D10">
        <v>8</v>
      </c>
      <c r="E10">
        <v>32</v>
      </c>
      <c r="F10">
        <v>30.460361003900001</v>
      </c>
      <c r="G10">
        <v>7255.1056170499996</v>
      </c>
      <c r="H10">
        <v>7749.2488341300004</v>
      </c>
      <c r="I10" t="s">
        <v>208</v>
      </c>
      <c r="J10" t="s">
        <v>246</v>
      </c>
    </row>
    <row r="11" spans="1:15">
      <c r="A11">
        <v>2</v>
      </c>
      <c r="B11" t="s">
        <v>255</v>
      </c>
      <c r="C11">
        <v>32</v>
      </c>
      <c r="D11">
        <v>8</v>
      </c>
      <c r="E11">
        <v>32</v>
      </c>
      <c r="F11">
        <v>35.1687569618</v>
      </c>
      <c r="G11">
        <v>7421.4965550899997</v>
      </c>
      <c r="H11">
        <v>7749.2488341300004</v>
      </c>
      <c r="I11" t="s">
        <v>208</v>
      </c>
      <c r="J11" t="s">
        <v>246</v>
      </c>
    </row>
    <row r="12" spans="1:15">
      <c r="A12">
        <v>2</v>
      </c>
      <c r="B12" t="s">
        <v>256</v>
      </c>
      <c r="C12">
        <v>32</v>
      </c>
      <c r="D12">
        <v>8</v>
      </c>
      <c r="E12">
        <v>32</v>
      </c>
      <c r="F12">
        <v>52.7022640705</v>
      </c>
      <c r="G12">
        <v>7684.46806216</v>
      </c>
      <c r="H12">
        <v>7749.2488341300004</v>
      </c>
      <c r="I12" t="s">
        <v>208</v>
      </c>
      <c r="J12" t="s">
        <v>225</v>
      </c>
    </row>
    <row r="13" spans="1:15">
      <c r="A13">
        <v>2</v>
      </c>
      <c r="B13" t="s">
        <v>257</v>
      </c>
      <c r="C13">
        <v>32</v>
      </c>
      <c r="D13">
        <v>8</v>
      </c>
      <c r="E13">
        <v>32</v>
      </c>
      <c r="F13">
        <v>119.38696813599999</v>
      </c>
      <c r="G13">
        <v>7747.8027331800004</v>
      </c>
      <c r="H13">
        <v>7749.2488341300004</v>
      </c>
      <c r="I13" t="s">
        <v>208</v>
      </c>
      <c r="J13" t="s">
        <v>225</v>
      </c>
    </row>
    <row r="15" spans="1:15">
      <c r="N15" s="2" t="s">
        <v>261</v>
      </c>
      <c r="O15" s="2" t="s">
        <v>262</v>
      </c>
    </row>
    <row r="16" spans="1:15">
      <c r="N16" s="15">
        <v>8404.625</v>
      </c>
      <c r="O16" s="15">
        <v>973.125</v>
      </c>
    </row>
    <row r="17" spans="13:15">
      <c r="N17" s="15">
        <v>8597.7180000000008</v>
      </c>
      <c r="O17" s="15">
        <v>1238.59375</v>
      </c>
    </row>
    <row r="18" spans="13:15">
      <c r="N18" s="15">
        <v>6138.5625</v>
      </c>
      <c r="O18" s="15">
        <v>1104.75</v>
      </c>
    </row>
    <row r="19" spans="13:15">
      <c r="N19" s="15">
        <v>6044.9687000000004</v>
      </c>
      <c r="O19" s="15">
        <v>1301.609375</v>
      </c>
    </row>
    <row r="20" spans="13:15">
      <c r="N20" s="15">
        <v>6156.9530000000004</v>
      </c>
      <c r="O20" s="15">
        <v>1018.90625</v>
      </c>
    </row>
    <row r="21" spans="13:15" ht="16" thickBot="1">
      <c r="M21" s="52"/>
      <c r="N21" s="53">
        <v>6234.875</v>
      </c>
      <c r="O21" s="53">
        <v>1280.515625</v>
      </c>
    </row>
    <row r="22" spans="13:15" ht="16" thickTop="1">
      <c r="M22" s="2" t="s">
        <v>260</v>
      </c>
      <c r="N22" s="51">
        <f>AVERAGE(N16:N21)</f>
        <v>6929.617033333333</v>
      </c>
      <c r="O22" s="51">
        <f>AVERAGE(O16:O21)</f>
        <v>1152.9166666666667</v>
      </c>
    </row>
    <row r="23" spans="13:15">
      <c r="M23" s="2" t="s">
        <v>204</v>
      </c>
      <c r="N23" s="51">
        <f>STDEV(N16:N21)</f>
        <v>1220.3487605097328</v>
      </c>
      <c r="O23" s="51">
        <f>STDEV(O16:O21)</f>
        <v>140.23939620769141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A3" sqref="A3:H3"/>
    </sheetView>
  </sheetViews>
  <sheetFormatPr baseColWidth="10" defaultRowHeight="15" x14ac:dyDescent="0"/>
  <sheetData>
    <row r="1" spans="1:8">
      <c r="A1" s="2" t="s">
        <v>133</v>
      </c>
    </row>
    <row r="3" spans="1:8">
      <c r="A3" s="14" t="s">
        <v>16</v>
      </c>
      <c r="B3" s="14" t="s">
        <v>126</v>
      </c>
      <c r="C3" s="14" t="s">
        <v>127</v>
      </c>
      <c r="D3" s="14" t="s">
        <v>128</v>
      </c>
      <c r="E3" s="14" t="s">
        <v>129</v>
      </c>
      <c r="F3" s="14" t="s">
        <v>130</v>
      </c>
      <c r="G3" s="14" t="s">
        <v>150</v>
      </c>
      <c r="H3" s="14" t="s">
        <v>141</v>
      </c>
    </row>
    <row r="4" spans="1:8">
      <c r="A4" s="13">
        <v>1</v>
      </c>
      <c r="B4" s="13">
        <v>920.25409439999999</v>
      </c>
      <c r="C4" s="13">
        <v>6592.0061459999997</v>
      </c>
      <c r="D4" s="13">
        <v>807.0235265</v>
      </c>
      <c r="E4" s="13">
        <v>54.333261890000003</v>
      </c>
      <c r="F4" s="13">
        <v>8373.6170280000006</v>
      </c>
      <c r="G4" s="13">
        <f>B4+C4+D4+E4</f>
        <v>8373.6170287900004</v>
      </c>
      <c r="H4">
        <f>F4-E4</f>
        <v>8319.2837661100002</v>
      </c>
    </row>
    <row r="5" spans="1:8">
      <c r="A5" s="13">
        <v>2</v>
      </c>
      <c r="B5" s="13">
        <v>6895.0645109999996</v>
      </c>
      <c r="C5" s="13">
        <v>2875.9935220000002</v>
      </c>
      <c r="D5" s="13">
        <v>825.55368399999998</v>
      </c>
      <c r="E5" s="13">
        <v>62.521960380000003</v>
      </c>
      <c r="F5" s="13">
        <v>10659.133680000001</v>
      </c>
      <c r="G5" s="13">
        <f>B5+C5+D5+E5</f>
        <v>10659.133677379999</v>
      </c>
      <c r="H5">
        <f t="shared" ref="H5:H11" si="0">F5-E5</f>
        <v>10596.611719620001</v>
      </c>
    </row>
    <row r="6" spans="1:8">
      <c r="A6" s="13">
        <v>3</v>
      </c>
      <c r="B6" s="13">
        <v>1595.222751</v>
      </c>
      <c r="C6" s="13">
        <v>5795.9886459999998</v>
      </c>
      <c r="D6" s="13">
        <v>808.58139679999999</v>
      </c>
      <c r="E6" s="13">
        <v>95.948754739999998</v>
      </c>
      <c r="F6" s="13">
        <v>8295.7415490000003</v>
      </c>
      <c r="G6" s="13">
        <f>B6+C6+D6+E6</f>
        <v>8295.7415485399997</v>
      </c>
      <c r="H6">
        <f t="shared" si="0"/>
        <v>8199.7927942599999</v>
      </c>
    </row>
    <row r="7" spans="1:8">
      <c r="A7" s="13">
        <v>4</v>
      </c>
      <c r="B7" s="13">
        <v>4940.5945300000003</v>
      </c>
      <c r="C7" s="13">
        <v>3693.3972389999999</v>
      </c>
      <c r="D7" s="13">
        <v>813.71398850000003</v>
      </c>
      <c r="E7" s="13">
        <v>76.711919989999998</v>
      </c>
      <c r="F7" s="13">
        <v>9524.4176769999995</v>
      </c>
      <c r="G7" s="13">
        <f>B7+C7+D7+E7</f>
        <v>9524.4176774900006</v>
      </c>
      <c r="H7">
        <f t="shared" si="0"/>
        <v>9447.7057570099987</v>
      </c>
    </row>
    <row r="8" spans="1:8">
      <c r="A8" s="13">
        <v>5</v>
      </c>
      <c r="B8" s="13">
        <v>1485.9235229999999</v>
      </c>
      <c r="C8" s="13">
        <v>4581.8676509999996</v>
      </c>
      <c r="D8" s="13">
        <v>792.12305449999997</v>
      </c>
      <c r="E8" s="13">
        <v>83.800003779999997</v>
      </c>
      <c r="F8" s="13">
        <v>6943.7142320000003</v>
      </c>
      <c r="G8" s="13">
        <f>B8+C8+D8+E8</f>
        <v>6943.71423228</v>
      </c>
      <c r="H8">
        <f t="shared" si="0"/>
        <v>6859.91422822</v>
      </c>
    </row>
    <row r="9" spans="1:8">
      <c r="A9" s="13"/>
      <c r="B9" s="13"/>
      <c r="C9" s="13"/>
      <c r="D9" s="13"/>
      <c r="E9" s="13"/>
      <c r="F9" s="13"/>
      <c r="G9" s="13"/>
    </row>
    <row r="10" spans="1:8">
      <c r="A10" s="13" t="s">
        <v>131</v>
      </c>
      <c r="B10" s="13">
        <v>3167.4118819999999</v>
      </c>
      <c r="C10" s="13">
        <v>4707.850641</v>
      </c>
      <c r="D10" s="13">
        <v>809.39913009999998</v>
      </c>
      <c r="E10" s="13">
        <v>74.663180159999996</v>
      </c>
      <c r="F10" s="13">
        <v>8759.3248330000006</v>
      </c>
      <c r="G10" s="13"/>
      <c r="H10">
        <f t="shared" si="0"/>
        <v>8684.6616528400009</v>
      </c>
    </row>
    <row r="11" spans="1:8">
      <c r="A11" t="s">
        <v>138</v>
      </c>
      <c r="B11">
        <f>STDEV(B4:B8)</f>
        <v>2616.6997684639559</v>
      </c>
      <c r="C11">
        <f>STDEV(C4:C8)</f>
        <v>1511.1894494054065</v>
      </c>
      <c r="D11">
        <f>STDEV(D4:D8)</f>
        <v>12.086796340131176</v>
      </c>
      <c r="E11">
        <f>STDEV(E4:E8)</f>
        <v>16.594195977554207</v>
      </c>
      <c r="F11">
        <f>STDEV(F4:F8)</f>
        <v>1401.3174641730302</v>
      </c>
      <c r="H11">
        <f t="shared" si="0"/>
        <v>1384.7232681954761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workbookViewId="0">
      <selection activeCell="E10" sqref="E10"/>
    </sheetView>
  </sheetViews>
  <sheetFormatPr baseColWidth="10" defaultRowHeight="15" x14ac:dyDescent="0"/>
  <cols>
    <col min="1" max="1" width="15.1640625" bestFit="1" customWidth="1"/>
    <col min="2" max="5" width="11.6640625" bestFit="1" customWidth="1"/>
  </cols>
  <sheetData>
    <row r="1" spans="1:9">
      <c r="A1" s="2" t="s">
        <v>137</v>
      </c>
    </row>
    <row r="3" spans="1:9" ht="16">
      <c r="A3" s="25" t="s">
        <v>149</v>
      </c>
      <c r="B3" s="25" t="s">
        <v>135</v>
      </c>
      <c r="C3" s="25" t="s">
        <v>132</v>
      </c>
      <c r="D3" s="25" t="s">
        <v>140</v>
      </c>
      <c r="E3" s="25" t="s">
        <v>130</v>
      </c>
      <c r="F3" s="25" t="s">
        <v>150</v>
      </c>
      <c r="I3" s="24" t="s">
        <v>142</v>
      </c>
    </row>
    <row r="4" spans="1:9" ht="16">
      <c r="A4" s="7">
        <f>0.0108449074074074*24*60*60</f>
        <v>936.99999999999943</v>
      </c>
      <c r="B4" s="7">
        <f>0.0924421296296296*24*60*60</f>
        <v>7986.9999999999973</v>
      </c>
      <c r="C4" s="15">
        <f>0.155601851851852*60*60*24</f>
        <v>13444.000000000013</v>
      </c>
      <c r="D4" s="15">
        <f>0.00760416666666667*60*60*24</f>
        <v>657.00000000000023</v>
      </c>
      <c r="E4" s="7">
        <f>0.174039351851852*24*60*60</f>
        <v>15037.000000000015</v>
      </c>
      <c r="F4" s="15">
        <f>D4+C4+A4</f>
        <v>15038.000000000013</v>
      </c>
      <c r="I4" s="24" t="s">
        <v>143</v>
      </c>
    </row>
    <row r="5" spans="1:9" ht="16">
      <c r="A5" s="7">
        <f>0.0106018518518519*24*60*60</f>
        <v>916.00000000000409</v>
      </c>
      <c r="B5" s="7">
        <f>0.0319560185185185*24*60*60</f>
        <v>2760.9999999999982</v>
      </c>
      <c r="C5" s="15">
        <f>0.0340856481481481*60*60*24</f>
        <v>2944.9999999999964</v>
      </c>
      <c r="D5" s="15">
        <f>0.00862268518518518*60*60*24</f>
        <v>744.99999999999943</v>
      </c>
      <c r="E5" s="7">
        <f>0.0533101851851852*24*60*60</f>
        <v>4606.0000000000009</v>
      </c>
      <c r="F5" s="15">
        <f>D5+C5+A5</f>
        <v>4606</v>
      </c>
      <c r="I5" s="24" t="s">
        <v>144</v>
      </c>
    </row>
    <row r="6" spans="1:9">
      <c r="A6" s="7">
        <f>0.0101273148148148*24*60*60</f>
        <v>874.99999999999875</v>
      </c>
      <c r="B6" s="7">
        <f>0.0191203703703704*24*60*60</f>
        <v>1652.0000000000025</v>
      </c>
      <c r="C6" s="15">
        <f>0.00947916666666667*60*60*24</f>
        <v>819.00000000000034</v>
      </c>
      <c r="D6" s="15">
        <f>0.00850694444444444*60*60*24</f>
        <v>734.99999999999966</v>
      </c>
      <c r="E6" s="7">
        <f>0.0281134259259259*24*60*60</f>
        <v>2428.9999999999973</v>
      </c>
      <c r="F6" s="15">
        <f>D6+C6+A6</f>
        <v>2428.9999999999986</v>
      </c>
    </row>
    <row r="7" spans="1:9" ht="16">
      <c r="A7">
        <v>962</v>
      </c>
      <c r="B7" s="42">
        <v>2830</v>
      </c>
      <c r="C7">
        <v>872</v>
      </c>
      <c r="D7" s="42">
        <v>2711</v>
      </c>
      <c r="E7" s="42">
        <v>4697</v>
      </c>
      <c r="F7" s="15">
        <f t="shared" ref="F7:F8" si="0">D7+C7+A7</f>
        <v>4545</v>
      </c>
      <c r="I7" s="24" t="s">
        <v>145</v>
      </c>
    </row>
    <row r="8" spans="1:9" ht="16">
      <c r="A8">
        <v>826</v>
      </c>
      <c r="B8" s="42">
        <v>1978</v>
      </c>
      <c r="C8">
        <v>190</v>
      </c>
      <c r="D8" s="42">
        <v>1994</v>
      </c>
      <c r="E8" s="42">
        <v>3129</v>
      </c>
      <c r="F8" s="15">
        <f t="shared" si="0"/>
        <v>3010</v>
      </c>
      <c r="I8" s="24"/>
    </row>
    <row r="9" spans="1:9">
      <c r="A9" s="26">
        <f>AVERAGE(A4:A6)</f>
        <v>909.33333333333405</v>
      </c>
      <c r="B9" s="26">
        <f>AVERAGE(B4:B6)</f>
        <v>4133.333333333333</v>
      </c>
      <c r="C9" s="16">
        <f>AVERAGE(C4:C6)</f>
        <v>5736.0000000000027</v>
      </c>
      <c r="D9" s="16">
        <f>AVERAGE(D4:D6)</f>
        <v>712.33333333333303</v>
      </c>
      <c r="E9" s="26">
        <f>AVERAGE(E4:E6)</f>
        <v>7357.3333333333367</v>
      </c>
      <c r="F9" s="2" t="s">
        <v>131</v>
      </c>
    </row>
    <row r="10" spans="1:9" ht="16">
      <c r="A10" s="26">
        <f>STDEV(A4:A6)</f>
        <v>31.533051443420248</v>
      </c>
      <c r="B10" s="26">
        <f>STDEV(B4:B6)</f>
        <v>3383.1243449411259</v>
      </c>
      <c r="C10" s="16">
        <f>STDEV(C4:C6)</f>
        <v>6759.4317068818818</v>
      </c>
      <c r="D10" s="16">
        <f>STDEV(D4:D6)</f>
        <v>48.180217240412013</v>
      </c>
      <c r="E10" s="26">
        <f>STDEV(E4:E6)</f>
        <v>6739.2723890145198</v>
      </c>
      <c r="F10" s="2" t="s">
        <v>136</v>
      </c>
      <c r="I10" s="24" t="s">
        <v>146</v>
      </c>
    </row>
    <row r="11" spans="1:9" ht="16">
      <c r="I11" s="24" t="s">
        <v>147</v>
      </c>
    </row>
    <row r="12" spans="1:9" ht="16">
      <c r="I12" s="24" t="s">
        <v>148</v>
      </c>
    </row>
    <row r="17" spans="1:5">
      <c r="A17" t="s">
        <v>199</v>
      </c>
      <c r="B17" t="s">
        <v>200</v>
      </c>
      <c r="C17" t="s">
        <v>201</v>
      </c>
      <c r="D17" t="s">
        <v>126</v>
      </c>
      <c r="E17" t="s">
        <v>132</v>
      </c>
    </row>
    <row r="18" spans="1:5">
      <c r="A18">
        <v>962</v>
      </c>
      <c r="B18" s="42">
        <v>4697</v>
      </c>
      <c r="C18" s="42">
        <v>2830</v>
      </c>
      <c r="D18" s="42">
        <v>2711</v>
      </c>
      <c r="E18">
        <v>872</v>
      </c>
    </row>
    <row r="19" spans="1:5">
      <c r="A19">
        <v>826</v>
      </c>
      <c r="B19" s="42">
        <v>3129</v>
      </c>
      <c r="C19" s="42">
        <v>1978</v>
      </c>
      <c r="D19" s="42">
        <v>1994</v>
      </c>
      <c r="E19">
        <v>190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5"/>
  <sheetViews>
    <sheetView tabSelected="1" topLeftCell="A53" workbookViewId="0">
      <selection activeCell="T120" sqref="T120"/>
    </sheetView>
  </sheetViews>
  <sheetFormatPr baseColWidth="10" defaultRowHeight="15" x14ac:dyDescent="0"/>
  <cols>
    <col min="1" max="1" width="18.6640625" customWidth="1"/>
    <col min="2" max="3" width="13.83203125" bestFit="1" customWidth="1"/>
    <col min="4" max="5" width="15" bestFit="1" customWidth="1"/>
    <col min="6" max="6" width="14.33203125" bestFit="1" customWidth="1"/>
    <col min="8" max="8" width="15" bestFit="1" customWidth="1"/>
  </cols>
  <sheetData>
    <row r="1" spans="1:11">
      <c r="A1" s="2" t="s">
        <v>139</v>
      </c>
    </row>
    <row r="2" spans="1:11">
      <c r="A2" s="2"/>
      <c r="G2" s="49"/>
      <c r="K2" s="2" t="s">
        <v>155</v>
      </c>
    </row>
    <row r="3" spans="1:11">
      <c r="F3" t="s">
        <v>269</v>
      </c>
    </row>
    <row r="4" spans="1:11" ht="45">
      <c r="A4" s="10"/>
      <c r="B4" s="18" t="s">
        <v>152</v>
      </c>
      <c r="C4" s="17" t="s">
        <v>153</v>
      </c>
      <c r="D4" s="57" t="s">
        <v>298</v>
      </c>
      <c r="E4" s="58" t="s">
        <v>295</v>
      </c>
      <c r="F4" s="58" t="s">
        <v>297</v>
      </c>
      <c r="G4" s="57" t="s">
        <v>296</v>
      </c>
      <c r="H4" s="58" t="s">
        <v>294</v>
      </c>
    </row>
    <row r="5" spans="1:11">
      <c r="A5" s="19" t="s">
        <v>140</v>
      </c>
      <c r="B5" s="20">
        <f>BigJob!O28</f>
        <v>77.171835557999998</v>
      </c>
      <c r="C5" s="22">
        <f>BigJob!N28</f>
        <v>101.09102939799999</v>
      </c>
      <c r="D5" s="34">
        <f>Diane!B10</f>
        <v>3167.4118819999999</v>
      </c>
      <c r="E5" s="20">
        <f>Condor!D9</f>
        <v>712.33333333333303</v>
      </c>
      <c r="F5" s="20">
        <f>'BJ w Staging'!N10</f>
        <v>16715.026063703332</v>
      </c>
      <c r="G5" s="34">
        <f>'BJ w Staging'!N12</f>
        <v>21.005163240430001</v>
      </c>
      <c r="H5" s="20">
        <f>'BJ (FG multi)'!N8</f>
        <v>330.21324467653335</v>
      </c>
    </row>
    <row r="6" spans="1:11">
      <c r="A6" s="10" t="s">
        <v>132</v>
      </c>
      <c r="B6" s="28">
        <v>0</v>
      </c>
      <c r="C6" s="10">
        <v>0</v>
      </c>
      <c r="D6" s="35">
        <f>Diane!C10</f>
        <v>4707.850641</v>
      </c>
      <c r="E6" s="30">
        <f>Condor!C9</f>
        <v>5736.0000000000027</v>
      </c>
      <c r="F6" s="46">
        <v>11460.578475336322</v>
      </c>
      <c r="G6" s="61">
        <f>'BJ w Staging'!N36</f>
        <v>8860.4</v>
      </c>
      <c r="H6" s="54">
        <f>'BJ (FG multi)'!N22</f>
        <v>6929.617033333333</v>
      </c>
    </row>
    <row r="7" spans="1:11">
      <c r="A7" t="s">
        <v>128</v>
      </c>
      <c r="B7" s="21">
        <f>BFAST!J63*24*60*60</f>
        <v>1896.4687499999982</v>
      </c>
      <c r="C7" s="23">
        <f>BFAST!J39*60*60*24</f>
        <v>1068.8906250000002</v>
      </c>
      <c r="D7" s="36">
        <f>Diane!D10</f>
        <v>809.39913009999998</v>
      </c>
      <c r="E7" s="21">
        <f>Condor!A9</f>
        <v>909.33333333333405</v>
      </c>
      <c r="F7" s="21">
        <v>906</v>
      </c>
      <c r="G7" s="60">
        <f>'BJ w Staging'!O36</f>
        <v>2598.8000000000002</v>
      </c>
      <c r="H7" s="55">
        <f>'BJ (FG multi)'!O22</f>
        <v>1152.9166666666667</v>
      </c>
    </row>
    <row r="8" spans="1:11">
      <c r="A8" t="s">
        <v>130</v>
      </c>
      <c r="B8" s="21">
        <f>BigJob!R28</f>
        <v>2214.0641734000005</v>
      </c>
      <c r="C8" s="23">
        <f>BigJob!Q28</f>
        <v>1695.8585478</v>
      </c>
      <c r="D8" s="36">
        <f>Diane!F10-Diane!E10</f>
        <v>8684.6616528400009</v>
      </c>
      <c r="E8" s="21">
        <f>Condor!E9</f>
        <v>7357.3333333333367</v>
      </c>
      <c r="F8" s="21">
        <f>'BJ w Staging'!O10</f>
        <v>29086.213300733332</v>
      </c>
      <c r="G8" s="36">
        <f>'BJ w Staging'!O12</f>
        <v>12768.35337882</v>
      </c>
      <c r="H8" s="21">
        <f>'BJ (FG multi)'!O8</f>
        <v>8733.732693349999</v>
      </c>
    </row>
    <row r="9" spans="1:11">
      <c r="A9" t="s">
        <v>138</v>
      </c>
      <c r="B9" s="21">
        <f>BigJob!AA28</f>
        <v>66.438365334176908</v>
      </c>
      <c r="C9" s="23">
        <f>BigJob!Z28</f>
        <v>267.5643732646929</v>
      </c>
      <c r="D9" s="36">
        <f>Diane!H11</f>
        <v>1384.7232681954761</v>
      </c>
      <c r="E9" s="21">
        <f>Condor!B10</f>
        <v>3383.1243449411259</v>
      </c>
      <c r="F9" s="21">
        <v>2102.3829270000001</v>
      </c>
      <c r="G9" s="36">
        <f>'BJ w Staging'!Q12</f>
        <v>5649.9025447833619</v>
      </c>
      <c r="H9" s="21">
        <f>'BJ (FG multi)'!O9</f>
        <v>1250.9881550946582</v>
      </c>
    </row>
    <row r="10" spans="1:11">
      <c r="B10" s="21"/>
      <c r="C10" s="23"/>
      <c r="D10" s="36"/>
      <c r="E10" s="21"/>
      <c r="F10" s="21"/>
      <c r="G10" s="36"/>
      <c r="H10" s="21"/>
    </row>
    <row r="11" spans="1:11" ht="16" thickBot="1">
      <c r="A11" s="27" t="s">
        <v>151</v>
      </c>
      <c r="B11" s="29"/>
      <c r="C11" s="27"/>
      <c r="D11" s="33"/>
      <c r="E11" s="29"/>
      <c r="F11" s="29"/>
      <c r="G11" s="33"/>
      <c r="H11" s="29"/>
    </row>
    <row r="12" spans="1:11" ht="16" thickTop="1">
      <c r="A12" t="s">
        <v>191</v>
      </c>
      <c r="B12" s="21">
        <f t="shared" ref="B12:E13" si="0">B5/60</f>
        <v>1.2861972593</v>
      </c>
      <c r="C12" s="16">
        <f t="shared" si="0"/>
        <v>1.6848504899666665</v>
      </c>
      <c r="D12" s="36">
        <f t="shared" si="0"/>
        <v>52.790198033333333</v>
      </c>
      <c r="E12" s="21">
        <f t="shared" si="0"/>
        <v>11.872222222222216</v>
      </c>
      <c r="F12" s="21">
        <f t="shared" ref="F12:G12" si="1">F5/60</f>
        <v>278.58376772838886</v>
      </c>
      <c r="G12" s="36">
        <f t="shared" si="1"/>
        <v>0.35008605400716669</v>
      </c>
      <c r="H12" s="56">
        <f t="shared" ref="H12" si="2">H5/60</f>
        <v>5.5035540779422227</v>
      </c>
    </row>
    <row r="13" spans="1:11">
      <c r="A13" s="47" t="s">
        <v>132</v>
      </c>
      <c r="B13" s="21">
        <f t="shared" si="0"/>
        <v>0</v>
      </c>
      <c r="C13" s="16">
        <f t="shared" si="0"/>
        <v>0</v>
      </c>
      <c r="D13" s="35">
        <f t="shared" si="0"/>
        <v>78.46417735</v>
      </c>
      <c r="E13" s="30">
        <f t="shared" si="0"/>
        <v>95.600000000000051</v>
      </c>
      <c r="F13" s="30">
        <f t="shared" ref="F13:G13" si="3">F6/60</f>
        <v>191.00964125560537</v>
      </c>
      <c r="G13" s="35">
        <f t="shared" si="3"/>
        <v>147.67333333333332</v>
      </c>
      <c r="H13" s="30">
        <f t="shared" ref="H13" si="4">H6/60</f>
        <v>115.49361722222221</v>
      </c>
    </row>
    <row r="14" spans="1:11">
      <c r="A14" t="s">
        <v>190</v>
      </c>
      <c r="B14" s="21">
        <f>B19-B16-B12-B13</f>
        <v>4.0070597973667077</v>
      </c>
      <c r="C14" s="16">
        <f>C19-C16-C12-C13</f>
        <v>8.7646148900333287</v>
      </c>
      <c r="D14" s="36">
        <f>D19-D16-D12-D13</f>
        <v>-4.333315928306547E-9</v>
      </c>
      <c r="E14" s="21">
        <f>E19-E16-E12-E13</f>
        <v>-5.5555555555599767E-3</v>
      </c>
      <c r="F14" s="21">
        <f>F19-F16-F12-F13</f>
        <v>7.6812694894584865E-2</v>
      </c>
      <c r="G14" s="36">
        <f t="shared" ref="G14:H14" si="5">G19-G16-G12-G13</f>
        <v>21.4691369263262</v>
      </c>
      <c r="H14" s="21">
        <f t="shared" si="5"/>
        <v>5.3497624778911188</v>
      </c>
    </row>
    <row r="15" spans="1:11">
      <c r="A15" t="s">
        <v>140</v>
      </c>
      <c r="B15" s="21">
        <f>B12+B14</f>
        <v>5.2932570566667074</v>
      </c>
      <c r="C15" s="21">
        <f>C12+C14</f>
        <v>10.449465379999996</v>
      </c>
      <c r="D15" s="36">
        <f>D12+D14</f>
        <v>52.790198029000017</v>
      </c>
      <c r="E15" s="21">
        <f>E12+E14</f>
        <v>11.866666666666656</v>
      </c>
      <c r="F15" s="21">
        <f t="shared" ref="F15:H15" si="6">F12+F14</f>
        <v>278.66058042328348</v>
      </c>
      <c r="G15" s="36">
        <f t="shared" si="6"/>
        <v>21.819222980333368</v>
      </c>
      <c r="H15" s="21">
        <f t="shared" si="6"/>
        <v>10.853316555833342</v>
      </c>
    </row>
    <row r="16" spans="1:11">
      <c r="A16" t="s">
        <v>128</v>
      </c>
      <c r="B16" s="21">
        <f>B7/60</f>
        <v>31.607812499999969</v>
      </c>
      <c r="C16" s="16">
        <f>C7/60</f>
        <v>17.814843750000005</v>
      </c>
      <c r="D16" s="36">
        <f>D7/60</f>
        <v>13.489985501666666</v>
      </c>
      <c r="E16" s="21">
        <f>E7/60</f>
        <v>15.155555555555567</v>
      </c>
      <c r="F16" s="21">
        <f t="shared" ref="F16:G16" si="7">F7/60</f>
        <v>15.1</v>
      </c>
      <c r="G16" s="36">
        <f t="shared" si="7"/>
        <v>43.31333333333334</v>
      </c>
      <c r="H16" s="21">
        <f t="shared" ref="H16" si="8">H7/60</f>
        <v>19.215277777777779</v>
      </c>
    </row>
    <row r="17" spans="1:26">
      <c r="A17" s="2" t="s">
        <v>244</v>
      </c>
      <c r="B17" s="21">
        <f>B19-B12-B13</f>
        <v>35.614872297366674</v>
      </c>
      <c r="C17" s="21">
        <f t="shared" ref="C17:H17" si="9">C19-C12-C13</f>
        <v>26.579458640033334</v>
      </c>
      <c r="D17" s="21">
        <f t="shared" si="9"/>
        <v>13.48998549733335</v>
      </c>
      <c r="E17" s="21">
        <f t="shared" si="9"/>
        <v>15.150000000000006</v>
      </c>
      <c r="F17" s="21">
        <f>F19-F12-F13</f>
        <v>15.176812694894608</v>
      </c>
      <c r="G17" s="36">
        <f t="shared" si="9"/>
        <v>64.782470259659533</v>
      </c>
      <c r="H17" s="21">
        <f t="shared" si="9"/>
        <v>24.56504025566889</v>
      </c>
    </row>
    <row r="18" spans="1:26">
      <c r="A18" s="2" t="s">
        <v>270</v>
      </c>
      <c r="B18" s="21">
        <f>B17-B16</f>
        <v>4.0070597973667041</v>
      </c>
      <c r="C18" s="21">
        <f t="shared" ref="C18:H18" si="10">C17-C16</f>
        <v>8.7646148900333287</v>
      </c>
      <c r="D18" s="21">
        <f t="shared" si="10"/>
        <v>-4.333315928306547E-9</v>
      </c>
      <c r="E18" s="21">
        <f t="shared" si="10"/>
        <v>-5.5555555555617531E-3</v>
      </c>
      <c r="F18" s="21">
        <f t="shared" si="10"/>
        <v>7.6812694894607958E-2</v>
      </c>
      <c r="G18" s="21">
        <f t="shared" si="10"/>
        <v>21.469136926326193</v>
      </c>
      <c r="H18" s="21">
        <f t="shared" si="10"/>
        <v>5.3497624778911117</v>
      </c>
    </row>
    <row r="19" spans="1:26">
      <c r="A19" t="s">
        <v>130</v>
      </c>
      <c r="B19" s="21">
        <f t="shared" ref="B19:H19" si="11">B8/60</f>
        <v>36.901069556666677</v>
      </c>
      <c r="C19" s="16">
        <f t="shared" si="11"/>
        <v>28.264309130000001</v>
      </c>
      <c r="D19" s="36">
        <f t="shared" si="11"/>
        <v>144.74436088066668</v>
      </c>
      <c r="E19" s="21">
        <f t="shared" si="11"/>
        <v>122.62222222222228</v>
      </c>
      <c r="F19" s="21">
        <f t="shared" si="11"/>
        <v>484.77022167888884</v>
      </c>
      <c r="G19" s="36">
        <f t="shared" si="11"/>
        <v>212.80588964700001</v>
      </c>
      <c r="H19" s="21">
        <f t="shared" si="11"/>
        <v>145.56221155583333</v>
      </c>
    </row>
    <row r="20" spans="1:26">
      <c r="A20" t="s">
        <v>138</v>
      </c>
      <c r="B20" s="21">
        <f>B9/60</f>
        <v>1.1073060889029485</v>
      </c>
      <c r="C20" s="23">
        <f>C9/60</f>
        <v>4.4594062210782148</v>
      </c>
      <c r="D20" s="36">
        <f>D9/60</f>
        <v>23.078721136591266</v>
      </c>
      <c r="E20" s="21">
        <f>E9/60</f>
        <v>56.385405749018766</v>
      </c>
      <c r="F20" s="21">
        <f t="shared" ref="F20:G20" si="12">F9/60</f>
        <v>35.039715450000003</v>
      </c>
      <c r="G20" s="36">
        <f t="shared" si="12"/>
        <v>94.165042413056028</v>
      </c>
      <c r="H20" s="21">
        <f t="shared" ref="H20" si="13">H9/60</f>
        <v>20.849802584910968</v>
      </c>
    </row>
    <row r="21" spans="1:26">
      <c r="A21" t="s">
        <v>194</v>
      </c>
      <c r="B21" s="36">
        <f>B15+B16</f>
        <v>36.901069556666677</v>
      </c>
      <c r="C21" s="36">
        <f t="shared" ref="C21:E21" si="14">C15+C16</f>
        <v>28.264309130000001</v>
      </c>
      <c r="D21" s="36">
        <f t="shared" si="14"/>
        <v>66.280183530666676</v>
      </c>
      <c r="E21" s="36">
        <f t="shared" si="14"/>
        <v>27.022222222222226</v>
      </c>
      <c r="F21" s="36">
        <f>F15+F16</f>
        <v>293.7605804232835</v>
      </c>
      <c r="G21" s="36">
        <f>G15+G16</f>
        <v>65.132556313666711</v>
      </c>
      <c r="H21" s="21">
        <f>H15+H16</f>
        <v>30.06859433361112</v>
      </c>
    </row>
    <row r="22" spans="1:26">
      <c r="A22" s="2" t="s">
        <v>242</v>
      </c>
      <c r="B22" s="36">
        <f>B19-B12</f>
        <v>35.614872297366674</v>
      </c>
      <c r="C22" s="36">
        <f t="shared" ref="C22:G22" si="15">C19-C12</f>
        <v>26.579458640033334</v>
      </c>
      <c r="D22" s="36">
        <f t="shared" si="15"/>
        <v>91.95416284733335</v>
      </c>
      <c r="E22" s="36">
        <f t="shared" si="15"/>
        <v>110.75000000000006</v>
      </c>
      <c r="F22" s="36">
        <f t="shared" si="15"/>
        <v>206.18645395049998</v>
      </c>
      <c r="G22" s="36">
        <f t="shared" si="15"/>
        <v>212.45580359299285</v>
      </c>
      <c r="H22" s="21">
        <f t="shared" ref="H22" si="16">H19-H12</f>
        <v>140.0586574778911</v>
      </c>
    </row>
    <row r="23" spans="1:26">
      <c r="B23" s="32"/>
      <c r="C23" s="32"/>
      <c r="D23" s="31"/>
      <c r="E23" s="32"/>
      <c r="F23" s="32"/>
      <c r="G23" s="50"/>
      <c r="H23" s="48"/>
    </row>
    <row r="24" spans="1:26" ht="16" thickBot="1">
      <c r="A24" s="27"/>
      <c r="B24" s="33"/>
      <c r="C24" s="29"/>
      <c r="D24" s="27"/>
      <c r="E24" s="29"/>
      <c r="F24" s="29"/>
      <c r="G24" s="33"/>
      <c r="H24" s="29"/>
    </row>
    <row r="25" spans="1:26" ht="16" thickTop="1">
      <c r="A25" t="s">
        <v>192</v>
      </c>
      <c r="B25" s="3">
        <f>B8/$C$8</f>
        <v>1.3055712554990258</v>
      </c>
      <c r="C25" s="28">
        <f>C8/$C$8</f>
        <v>1</v>
      </c>
      <c r="D25" s="10">
        <f>D8/$C$8</f>
        <v>5.1211002616382251</v>
      </c>
      <c r="E25" s="28">
        <f>E8/$C$8</f>
        <v>4.3384121528755113</v>
      </c>
      <c r="F25" s="28"/>
      <c r="G25" s="3"/>
      <c r="H25" s="28"/>
    </row>
    <row r="26" spans="1:26">
      <c r="A26" t="s">
        <v>193</v>
      </c>
      <c r="B26" s="3">
        <f>B7/$D$7</f>
        <v>2.3430575589643796</v>
      </c>
      <c r="C26" s="28">
        <f>C7/$D$7</f>
        <v>1.3205976943265809</v>
      </c>
      <c r="D26" s="10">
        <f>D7/$D$7</f>
        <v>1</v>
      </c>
      <c r="E26" s="28">
        <f>E7/$D$7</f>
        <v>1.1234671492925714</v>
      </c>
      <c r="F26" s="28"/>
      <c r="G26" s="3"/>
      <c r="H26" s="28"/>
    </row>
    <row r="27" spans="1:26">
      <c r="A27" t="s">
        <v>195</v>
      </c>
      <c r="B27" s="28">
        <f>B21/$C$21</f>
        <v>1.3055712554990258</v>
      </c>
      <c r="C27" s="28">
        <f>C21/$C$21</f>
        <v>1</v>
      </c>
      <c r="D27" s="28">
        <f t="shared" ref="D27:E27" si="17">D21/$C$21</f>
        <v>2.3450133957216126</v>
      </c>
      <c r="E27" s="28">
        <f t="shared" si="17"/>
        <v>0.95605458098887641</v>
      </c>
      <c r="F27" s="28"/>
      <c r="G27" s="3"/>
      <c r="H27" s="28"/>
    </row>
    <row r="28" spans="1:26">
      <c r="A28" t="s">
        <v>265</v>
      </c>
      <c r="B28">
        <f>B14/B19</f>
        <v>0.10858925894311316</v>
      </c>
      <c r="C28">
        <f t="shared" ref="C28:H28" si="18">C14/C19</f>
        <v>0.31009478596207701</v>
      </c>
      <c r="D28">
        <f t="shared" si="18"/>
        <v>-2.9937718484792058E-11</v>
      </c>
      <c r="E28">
        <f t="shared" si="18"/>
        <v>-4.5306270387857709E-5</v>
      </c>
      <c r="F28">
        <f t="shared" si="18"/>
        <v>1.584517601525976E-4</v>
      </c>
      <c r="G28">
        <f t="shared" si="18"/>
        <v>0.10088600913226115</v>
      </c>
      <c r="H28">
        <f t="shared" si="18"/>
        <v>3.6752412736179879E-2</v>
      </c>
    </row>
    <row r="29" spans="1:26">
      <c r="D29">
        <f>D21/B21</f>
        <v>1.7961588736305956</v>
      </c>
    </row>
    <row r="30" spans="1:26">
      <c r="Z30">
        <f>108/212</f>
        <v>0.50943396226415094</v>
      </c>
    </row>
    <row r="41" spans="2:11">
      <c r="B41">
        <f>36/34</f>
        <v>1.0588235294117647</v>
      </c>
      <c r="C41">
        <f>28/34</f>
        <v>0.82352941176470584</v>
      </c>
      <c r="K41" s="2" t="s">
        <v>154</v>
      </c>
    </row>
    <row r="75" spans="11:11">
      <c r="K75" s="2" t="s">
        <v>243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1"/>
  <sheetViews>
    <sheetView workbookViewId="0">
      <selection activeCell="A59" sqref="A59:XFD63"/>
    </sheetView>
  </sheetViews>
  <sheetFormatPr baseColWidth="10" defaultRowHeight="15" x14ac:dyDescent="0"/>
  <cols>
    <col min="1" max="1" width="4.33203125" bestFit="1" customWidth="1"/>
    <col min="2" max="2" width="59.33203125" bestFit="1" customWidth="1"/>
    <col min="3" max="3" width="7.5" bestFit="1" customWidth="1"/>
    <col min="4" max="4" width="11.5" bestFit="1" customWidth="1"/>
    <col min="5" max="5" width="5.6640625" bestFit="1" customWidth="1"/>
    <col min="6" max="6" width="12.6640625" bestFit="1" customWidth="1"/>
    <col min="7" max="7" width="12.1640625" bestFit="1" customWidth="1"/>
    <col min="8" max="8" width="12.6640625" bestFit="1" customWidth="1"/>
    <col min="9" max="9" width="25.6640625" bestFit="1" customWidth="1"/>
    <col min="10" max="10" width="32.83203125" bestFit="1" customWidth="1"/>
  </cols>
  <sheetData>
    <row r="1" spans="1:10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</row>
    <row r="3" spans="1:10">
      <c r="A3">
        <v>0</v>
      </c>
      <c r="B3" t="s">
        <v>26</v>
      </c>
      <c r="C3">
        <v>12</v>
      </c>
      <c r="D3">
        <v>12</v>
      </c>
      <c r="E3">
        <v>1</v>
      </c>
      <c r="F3">
        <v>32.340636968600002</v>
      </c>
      <c r="G3">
        <v>799.86473989499996</v>
      </c>
      <c r="H3">
        <v>799.92099285100005</v>
      </c>
      <c r="I3" t="s">
        <v>27</v>
      </c>
      <c r="J3" t="s">
        <v>28</v>
      </c>
    </row>
    <row r="4" spans="1:10">
      <c r="A4">
        <v>1</v>
      </c>
      <c r="B4" t="s">
        <v>29</v>
      </c>
      <c r="C4">
        <v>12</v>
      </c>
      <c r="D4">
        <v>12</v>
      </c>
      <c r="E4">
        <v>1</v>
      </c>
      <c r="F4">
        <v>26.223428010900001</v>
      </c>
      <c r="G4">
        <v>808.92489790900004</v>
      </c>
      <c r="H4">
        <v>808.98111510299998</v>
      </c>
      <c r="I4" t="s">
        <v>27</v>
      </c>
      <c r="J4" t="s">
        <v>28</v>
      </c>
    </row>
    <row r="5" spans="1:10">
      <c r="A5">
        <v>2</v>
      </c>
      <c r="B5" t="s">
        <v>30</v>
      </c>
      <c r="C5">
        <v>12</v>
      </c>
      <c r="D5">
        <v>12</v>
      </c>
      <c r="E5">
        <v>1</v>
      </c>
      <c r="F5">
        <v>39.713917970700003</v>
      </c>
      <c r="G5">
        <v>807.23407793000001</v>
      </c>
      <c r="H5">
        <v>807.29026007699997</v>
      </c>
      <c r="I5" t="s">
        <v>27</v>
      </c>
      <c r="J5" t="s">
        <v>28</v>
      </c>
    </row>
    <row r="6" spans="1:10">
      <c r="A6">
        <v>0</v>
      </c>
      <c r="B6" t="s">
        <v>31</v>
      </c>
      <c r="C6">
        <v>12</v>
      </c>
      <c r="D6">
        <v>12</v>
      </c>
      <c r="E6">
        <v>2</v>
      </c>
      <c r="F6">
        <v>157.68125486400001</v>
      </c>
      <c r="G6">
        <v>929.52906298599999</v>
      </c>
      <c r="H6">
        <v>929.58529901500003</v>
      </c>
      <c r="I6" t="s">
        <v>27</v>
      </c>
      <c r="J6" t="s">
        <v>28</v>
      </c>
    </row>
    <row r="7" spans="1:10">
      <c r="A7">
        <v>1</v>
      </c>
      <c r="B7" t="s">
        <v>32</v>
      </c>
      <c r="C7">
        <v>12</v>
      </c>
      <c r="D7">
        <v>12</v>
      </c>
      <c r="E7">
        <v>2</v>
      </c>
      <c r="F7">
        <v>40.492433071100002</v>
      </c>
      <c r="G7">
        <v>1061.6710870300001</v>
      </c>
      <c r="H7">
        <v>1061.72728205</v>
      </c>
      <c r="I7" t="s">
        <v>27</v>
      </c>
      <c r="J7" t="s">
        <v>28</v>
      </c>
    </row>
    <row r="8" spans="1:10">
      <c r="A8">
        <v>2</v>
      </c>
      <c r="B8" t="s">
        <v>33</v>
      </c>
      <c r="C8">
        <v>12</v>
      </c>
      <c r="D8">
        <v>12</v>
      </c>
      <c r="E8">
        <v>2</v>
      </c>
      <c r="F8">
        <v>20.448225021399999</v>
      </c>
      <c r="G8">
        <v>792.30420398700005</v>
      </c>
      <c r="H8">
        <v>792.36042308799995</v>
      </c>
      <c r="I8" t="s">
        <v>27</v>
      </c>
      <c r="J8" t="s">
        <v>28</v>
      </c>
    </row>
    <row r="9" spans="1:10">
      <c r="A9">
        <v>3</v>
      </c>
      <c r="B9" t="s">
        <v>34</v>
      </c>
      <c r="C9">
        <v>12</v>
      </c>
      <c r="D9">
        <v>12</v>
      </c>
      <c r="E9">
        <v>2</v>
      </c>
      <c r="F9">
        <v>25.7185280323</v>
      </c>
      <c r="G9">
        <v>782.39077901799999</v>
      </c>
      <c r="H9">
        <v>782.44696497899997</v>
      </c>
      <c r="I9" t="s">
        <v>27</v>
      </c>
      <c r="J9" t="s">
        <v>28</v>
      </c>
    </row>
    <row r="10" spans="1:10">
      <c r="A10">
        <v>4</v>
      </c>
      <c r="B10" t="s">
        <v>35</v>
      </c>
      <c r="C10">
        <v>12</v>
      </c>
      <c r="D10">
        <v>12</v>
      </c>
      <c r="E10">
        <v>2</v>
      </c>
      <c r="F10">
        <v>200.39511299099999</v>
      </c>
      <c r="G10">
        <v>970.075054884</v>
      </c>
      <c r="H10">
        <v>970.13127994499996</v>
      </c>
      <c r="I10" t="s">
        <v>27</v>
      </c>
      <c r="J10" t="s">
        <v>28</v>
      </c>
    </row>
    <row r="11" spans="1:10">
      <c r="A11">
        <v>0</v>
      </c>
      <c r="B11" t="s">
        <v>36</v>
      </c>
      <c r="C11">
        <v>24</v>
      </c>
      <c r="D11">
        <v>12</v>
      </c>
      <c r="E11">
        <v>4</v>
      </c>
      <c r="F11">
        <v>47.728116035500001</v>
      </c>
      <c r="G11">
        <v>823.912183046</v>
      </c>
      <c r="H11">
        <v>823.968425035</v>
      </c>
      <c r="I11" t="s">
        <v>27</v>
      </c>
      <c r="J11" t="s">
        <v>28</v>
      </c>
    </row>
    <row r="12" spans="1:10">
      <c r="A12">
        <v>1</v>
      </c>
      <c r="B12" t="s">
        <v>37</v>
      </c>
      <c r="C12">
        <v>24</v>
      </c>
      <c r="D12">
        <v>12</v>
      </c>
      <c r="E12">
        <v>4</v>
      </c>
      <c r="F12">
        <v>19.769177913699998</v>
      </c>
      <c r="G12">
        <v>800.30513691900001</v>
      </c>
      <c r="H12">
        <v>800.36128091800003</v>
      </c>
      <c r="I12" t="s">
        <v>27</v>
      </c>
      <c r="J12" t="s">
        <v>28</v>
      </c>
    </row>
    <row r="13" spans="1:10">
      <c r="A13">
        <v>2</v>
      </c>
      <c r="B13" t="s">
        <v>38</v>
      </c>
      <c r="C13">
        <v>24</v>
      </c>
      <c r="D13">
        <v>12</v>
      </c>
      <c r="E13">
        <v>4</v>
      </c>
      <c r="F13">
        <v>34.380319118499997</v>
      </c>
      <c r="G13">
        <v>810.56427598000005</v>
      </c>
      <c r="H13">
        <v>810.62049102799995</v>
      </c>
      <c r="I13" t="s">
        <v>27</v>
      </c>
      <c r="J13" t="s">
        <v>28</v>
      </c>
    </row>
    <row r="14" spans="1:10">
      <c r="A14">
        <v>3</v>
      </c>
      <c r="B14" t="s">
        <v>39</v>
      </c>
      <c r="C14">
        <v>24</v>
      </c>
      <c r="D14">
        <v>12</v>
      </c>
      <c r="E14">
        <v>4</v>
      </c>
      <c r="F14">
        <v>37.259568929700002</v>
      </c>
      <c r="G14">
        <v>822.11555194899995</v>
      </c>
      <c r="H14">
        <v>822.17175507499996</v>
      </c>
      <c r="I14" t="s">
        <v>27</v>
      </c>
      <c r="J14" t="s">
        <v>28</v>
      </c>
    </row>
    <row r="15" spans="1:10">
      <c r="A15">
        <v>4</v>
      </c>
      <c r="B15" t="s">
        <v>40</v>
      </c>
      <c r="C15">
        <v>24</v>
      </c>
      <c r="D15">
        <v>12</v>
      </c>
      <c r="E15">
        <v>4</v>
      </c>
      <c r="F15">
        <v>21.2528569698</v>
      </c>
      <c r="G15">
        <v>829.98006796799996</v>
      </c>
      <c r="H15">
        <v>830.03694200500001</v>
      </c>
      <c r="I15" t="s">
        <v>27</v>
      </c>
      <c r="J15" t="s">
        <v>28</v>
      </c>
    </row>
    <row r="16" spans="1:10">
      <c r="A16">
        <v>0</v>
      </c>
      <c r="B16" t="s">
        <v>66</v>
      </c>
      <c r="C16">
        <v>36</v>
      </c>
      <c r="D16">
        <v>12</v>
      </c>
      <c r="E16">
        <v>8</v>
      </c>
      <c r="F16">
        <v>20.459074020399999</v>
      </c>
      <c r="G16">
        <v>803.14673113799995</v>
      </c>
      <c r="H16">
        <v>803.202919006</v>
      </c>
      <c r="I16" t="s">
        <v>27</v>
      </c>
      <c r="J16" t="s">
        <v>28</v>
      </c>
    </row>
    <row r="17" spans="1:10">
      <c r="A17">
        <v>1</v>
      </c>
      <c r="B17" t="s">
        <v>67</v>
      </c>
      <c r="C17">
        <v>36</v>
      </c>
      <c r="D17">
        <v>12</v>
      </c>
      <c r="E17">
        <v>8</v>
      </c>
      <c r="F17">
        <v>20.790534019500001</v>
      </c>
      <c r="G17">
        <v>803.48221516599995</v>
      </c>
      <c r="H17">
        <v>803.53838610599996</v>
      </c>
      <c r="I17" t="s">
        <v>27</v>
      </c>
      <c r="J17" t="s">
        <v>28</v>
      </c>
    </row>
    <row r="18" spans="1:10">
      <c r="A18">
        <v>2</v>
      </c>
      <c r="B18" t="s">
        <v>68</v>
      </c>
      <c r="C18">
        <v>36</v>
      </c>
      <c r="D18">
        <v>12</v>
      </c>
      <c r="E18">
        <v>8</v>
      </c>
      <c r="F18">
        <v>32.154963016499998</v>
      </c>
      <c r="G18">
        <v>821.35056281100003</v>
      </c>
      <c r="H18">
        <v>821.40704298000003</v>
      </c>
      <c r="I18" t="s">
        <v>27</v>
      </c>
      <c r="J18" t="s">
        <v>28</v>
      </c>
    </row>
    <row r="19" spans="1:10">
      <c r="A19">
        <v>3</v>
      </c>
      <c r="B19" t="s">
        <v>69</v>
      </c>
      <c r="C19">
        <v>36</v>
      </c>
      <c r="D19">
        <v>12</v>
      </c>
      <c r="E19">
        <v>8</v>
      </c>
      <c r="F19">
        <v>21.370182037399999</v>
      </c>
      <c r="G19">
        <v>838.74921917899997</v>
      </c>
      <c r="H19">
        <v>838.80544018700004</v>
      </c>
      <c r="I19" t="s">
        <v>27</v>
      </c>
      <c r="J19" t="s">
        <v>28</v>
      </c>
    </row>
    <row r="20" spans="1:10">
      <c r="A20">
        <v>4</v>
      </c>
      <c r="B20" t="s">
        <v>70</v>
      </c>
      <c r="C20">
        <v>36</v>
      </c>
      <c r="D20">
        <v>12</v>
      </c>
      <c r="E20">
        <v>8</v>
      </c>
      <c r="F20">
        <v>59.062036991100001</v>
      </c>
      <c r="G20">
        <v>850.42564415899994</v>
      </c>
      <c r="H20">
        <v>850.48185801499994</v>
      </c>
      <c r="I20" t="s">
        <v>27</v>
      </c>
      <c r="J20" t="s">
        <v>28</v>
      </c>
    </row>
    <row r="21" spans="1:10">
      <c r="A21">
        <v>0</v>
      </c>
      <c r="B21" t="s">
        <v>71</v>
      </c>
      <c r="C21">
        <v>72</v>
      </c>
      <c r="D21">
        <v>12</v>
      </c>
      <c r="E21">
        <v>16</v>
      </c>
      <c r="F21">
        <v>34.003350973099998</v>
      </c>
      <c r="G21">
        <v>855.72228503199995</v>
      </c>
      <c r="H21">
        <v>855.77851414700001</v>
      </c>
      <c r="I21" t="s">
        <v>27</v>
      </c>
      <c r="J21" t="s">
        <v>28</v>
      </c>
    </row>
    <row r="22" spans="1:10">
      <c r="A22">
        <v>1</v>
      </c>
      <c r="B22" t="s">
        <v>72</v>
      </c>
      <c r="C22">
        <v>72</v>
      </c>
      <c r="D22">
        <v>12</v>
      </c>
      <c r="E22">
        <v>16</v>
      </c>
      <c r="F22">
        <v>20.758719921099999</v>
      </c>
      <c r="G22">
        <v>879.32485985799997</v>
      </c>
      <c r="H22">
        <v>879.38105177900002</v>
      </c>
      <c r="I22" t="s">
        <v>27</v>
      </c>
      <c r="J22" t="s">
        <v>28</v>
      </c>
    </row>
    <row r="23" spans="1:10">
      <c r="A23">
        <v>2</v>
      </c>
      <c r="B23" t="s">
        <v>73</v>
      </c>
      <c r="C23">
        <v>72</v>
      </c>
      <c r="D23">
        <v>12</v>
      </c>
      <c r="E23">
        <v>16</v>
      </c>
      <c r="F23">
        <v>31.338909149199999</v>
      </c>
      <c r="G23">
        <v>1059.00548697</v>
      </c>
      <c r="H23">
        <v>1059.06174397</v>
      </c>
      <c r="I23" t="s">
        <v>27</v>
      </c>
      <c r="J23" t="s">
        <v>28</v>
      </c>
    </row>
    <row r="24" spans="1:10">
      <c r="A24">
        <v>3</v>
      </c>
      <c r="B24" t="s">
        <v>74</v>
      </c>
      <c r="C24">
        <v>72</v>
      </c>
      <c r="D24">
        <v>12</v>
      </c>
      <c r="E24">
        <v>16</v>
      </c>
      <c r="F24">
        <v>23.570683002500001</v>
      </c>
      <c r="G24">
        <v>890.81651806800005</v>
      </c>
      <c r="H24">
        <v>890.87272810900004</v>
      </c>
      <c r="I24" t="s">
        <v>27</v>
      </c>
      <c r="J24" t="s">
        <v>28</v>
      </c>
    </row>
    <row r="25" spans="1:10">
      <c r="A25">
        <v>4</v>
      </c>
      <c r="B25" t="s">
        <v>75</v>
      </c>
      <c r="C25">
        <v>72</v>
      </c>
      <c r="D25">
        <v>12</v>
      </c>
      <c r="E25">
        <v>16</v>
      </c>
      <c r="F25">
        <v>22.033457040799998</v>
      </c>
      <c r="G25">
        <v>869.75969314600002</v>
      </c>
      <c r="H25">
        <v>869.81586909299995</v>
      </c>
      <c r="I25" t="s">
        <v>27</v>
      </c>
      <c r="J25" t="s">
        <v>28</v>
      </c>
    </row>
    <row r="26" spans="1:10">
      <c r="A26">
        <v>0</v>
      </c>
      <c r="B26" t="s">
        <v>79</v>
      </c>
      <c r="C26">
        <v>72</v>
      </c>
      <c r="D26">
        <v>12</v>
      </c>
      <c r="E26">
        <v>32</v>
      </c>
      <c r="F26">
        <v>24.793307781199999</v>
      </c>
      <c r="G26">
        <v>1390.6678118699999</v>
      </c>
      <c r="H26">
        <v>1390.7240018800001</v>
      </c>
      <c r="I26" t="s">
        <v>27</v>
      </c>
      <c r="J26" t="s">
        <v>28</v>
      </c>
    </row>
    <row r="27" spans="1:10">
      <c r="A27">
        <v>1</v>
      </c>
      <c r="B27" t="s">
        <v>80</v>
      </c>
      <c r="C27">
        <v>72</v>
      </c>
      <c r="D27">
        <v>12</v>
      </c>
      <c r="E27">
        <v>32</v>
      </c>
      <c r="F27">
        <v>29.043287992500002</v>
      </c>
      <c r="G27">
        <v>1360.5145480599999</v>
      </c>
      <c r="H27">
        <v>1360.57079411</v>
      </c>
      <c r="I27" t="s">
        <v>27</v>
      </c>
      <c r="J27" t="s">
        <v>28</v>
      </c>
    </row>
    <row r="28" spans="1:10">
      <c r="A28">
        <v>2</v>
      </c>
      <c r="B28" t="s">
        <v>81</v>
      </c>
      <c r="C28">
        <v>72</v>
      </c>
      <c r="D28">
        <v>12</v>
      </c>
      <c r="E28">
        <v>32</v>
      </c>
      <c r="F28">
        <v>39.219314098399998</v>
      </c>
      <c r="G28">
        <v>1525.08717299</v>
      </c>
      <c r="H28">
        <v>1525.14338589</v>
      </c>
      <c r="I28" t="s">
        <v>27</v>
      </c>
      <c r="J28" t="s">
        <v>28</v>
      </c>
    </row>
    <row r="29" spans="1:10">
      <c r="A29">
        <v>3</v>
      </c>
      <c r="B29" t="s">
        <v>82</v>
      </c>
      <c r="C29">
        <v>72</v>
      </c>
      <c r="D29">
        <v>12</v>
      </c>
      <c r="E29">
        <v>32</v>
      </c>
      <c r="F29">
        <v>22.100270986600002</v>
      </c>
      <c r="G29">
        <v>1283.90891695</v>
      </c>
      <c r="H29">
        <v>1283.9651369999999</v>
      </c>
      <c r="I29" t="s">
        <v>27</v>
      </c>
      <c r="J29" t="s">
        <v>28</v>
      </c>
    </row>
    <row r="30" spans="1:10">
      <c r="A30">
        <v>4</v>
      </c>
      <c r="B30" t="s">
        <v>83</v>
      </c>
      <c r="C30">
        <v>72</v>
      </c>
      <c r="D30">
        <v>12</v>
      </c>
      <c r="E30">
        <v>32</v>
      </c>
      <c r="F30">
        <v>40.678918838500003</v>
      </c>
      <c r="G30">
        <v>1354.5185220200001</v>
      </c>
      <c r="H30">
        <v>1354.5747308699999</v>
      </c>
      <c r="I30" t="s">
        <v>27</v>
      </c>
      <c r="J30" t="s">
        <v>28</v>
      </c>
    </row>
    <row r="31" spans="1:10">
      <c r="A31">
        <v>0</v>
      </c>
      <c r="B31" t="s">
        <v>41</v>
      </c>
      <c r="C31">
        <v>144</v>
      </c>
      <c r="D31">
        <v>12</v>
      </c>
      <c r="E31">
        <v>32</v>
      </c>
      <c r="F31">
        <v>30.277578115499999</v>
      </c>
      <c r="G31">
        <v>1120.8138921300001</v>
      </c>
      <c r="H31">
        <v>1120.8700861899999</v>
      </c>
      <c r="I31" t="s">
        <v>27</v>
      </c>
      <c r="J31" t="s">
        <v>28</v>
      </c>
    </row>
    <row r="32" spans="1:10">
      <c r="A32">
        <v>1</v>
      </c>
      <c r="B32" t="s">
        <v>42</v>
      </c>
      <c r="C32">
        <v>144</v>
      </c>
      <c r="D32">
        <v>12</v>
      </c>
      <c r="E32">
        <v>32</v>
      </c>
      <c r="F32">
        <v>51.122617006299997</v>
      </c>
      <c r="G32">
        <v>1135.2670891299999</v>
      </c>
      <c r="H32">
        <v>1135.3232870100001</v>
      </c>
      <c r="I32" t="s">
        <v>27</v>
      </c>
      <c r="J32" t="s">
        <v>28</v>
      </c>
    </row>
    <row r="33" spans="1:10">
      <c r="A33">
        <v>2</v>
      </c>
      <c r="B33" t="s">
        <v>43</v>
      </c>
      <c r="C33">
        <v>144</v>
      </c>
      <c r="D33">
        <v>12</v>
      </c>
      <c r="E33">
        <v>32</v>
      </c>
      <c r="F33">
        <v>24.031425952900001</v>
      </c>
      <c r="G33">
        <v>1123.3999331</v>
      </c>
      <c r="H33">
        <v>1123.4563760799999</v>
      </c>
      <c r="I33" t="s">
        <v>27</v>
      </c>
      <c r="J33" t="s">
        <v>28</v>
      </c>
    </row>
    <row r="34" spans="1:10">
      <c r="A34">
        <v>3</v>
      </c>
      <c r="B34" t="s">
        <v>44</v>
      </c>
      <c r="C34">
        <v>144</v>
      </c>
      <c r="D34">
        <v>12</v>
      </c>
      <c r="E34">
        <v>32</v>
      </c>
      <c r="F34">
        <v>35.580463886300002</v>
      </c>
      <c r="G34">
        <v>1124.14432693</v>
      </c>
      <c r="H34">
        <v>1124.2006828799999</v>
      </c>
      <c r="I34" t="s">
        <v>27</v>
      </c>
      <c r="J34" t="s">
        <v>28</v>
      </c>
    </row>
    <row r="35" spans="1:10">
      <c r="A35">
        <v>4</v>
      </c>
      <c r="B35" t="s">
        <v>45</v>
      </c>
      <c r="C35">
        <v>144</v>
      </c>
      <c r="D35">
        <v>12</v>
      </c>
      <c r="E35">
        <v>32</v>
      </c>
      <c r="F35">
        <v>3389.2637081100002</v>
      </c>
      <c r="G35">
        <v>4826.7086169699996</v>
      </c>
      <c r="H35">
        <v>4826.7648611100003</v>
      </c>
      <c r="I35" t="s">
        <v>27</v>
      </c>
      <c r="J35" t="s">
        <v>28</v>
      </c>
    </row>
    <row r="36" spans="1:10">
      <c r="A36">
        <v>1</v>
      </c>
      <c r="B36" t="s">
        <v>84</v>
      </c>
      <c r="C36">
        <v>192</v>
      </c>
      <c r="D36">
        <v>12</v>
      </c>
      <c r="E36">
        <v>32</v>
      </c>
      <c r="F36">
        <v>26.7474241257</v>
      </c>
      <c r="G36">
        <v>1109.7359440299999</v>
      </c>
      <c r="H36">
        <v>1109.7921860199999</v>
      </c>
      <c r="I36" t="s">
        <v>27</v>
      </c>
      <c r="J36" t="s">
        <v>28</v>
      </c>
    </row>
    <row r="37" spans="1:10">
      <c r="A37">
        <v>1</v>
      </c>
      <c r="B37" t="s">
        <v>85</v>
      </c>
      <c r="C37">
        <v>192</v>
      </c>
      <c r="D37">
        <v>12</v>
      </c>
      <c r="E37">
        <v>32</v>
      </c>
      <c r="F37">
        <v>46.309400081600003</v>
      </c>
      <c r="G37">
        <v>1058.86293411</v>
      </c>
      <c r="H37">
        <v>1058.9192941199999</v>
      </c>
      <c r="I37" t="s">
        <v>27</v>
      </c>
      <c r="J37" t="s">
        <v>28</v>
      </c>
    </row>
    <row r="38" spans="1:10">
      <c r="A38">
        <v>2</v>
      </c>
      <c r="B38" t="s">
        <v>86</v>
      </c>
      <c r="C38">
        <v>192</v>
      </c>
      <c r="D38">
        <v>12</v>
      </c>
      <c r="E38">
        <v>32</v>
      </c>
      <c r="F38">
        <v>128.36128878599999</v>
      </c>
      <c r="G38">
        <v>1416.2078409200001</v>
      </c>
      <c r="H38">
        <v>1416.2642049799999</v>
      </c>
      <c r="I38" t="s">
        <v>27</v>
      </c>
      <c r="J38" t="s">
        <v>28</v>
      </c>
    </row>
    <row r="39" spans="1:10">
      <c r="A39">
        <v>3</v>
      </c>
      <c r="B39" t="s">
        <v>87</v>
      </c>
      <c r="C39">
        <v>192</v>
      </c>
      <c r="D39">
        <v>12</v>
      </c>
      <c r="E39">
        <v>32</v>
      </c>
      <c r="F39">
        <v>35.305800914800002</v>
      </c>
      <c r="G39">
        <v>1214.7612788700001</v>
      </c>
      <c r="H39">
        <v>1214.81751394</v>
      </c>
      <c r="I39" t="s">
        <v>27</v>
      </c>
      <c r="J39" t="s">
        <v>28</v>
      </c>
    </row>
    <row r="40" spans="1:10">
      <c r="A40">
        <v>1</v>
      </c>
      <c r="B40" t="s">
        <v>88</v>
      </c>
      <c r="C40">
        <v>384</v>
      </c>
      <c r="D40">
        <v>12</v>
      </c>
      <c r="E40">
        <v>32</v>
      </c>
      <c r="F40">
        <v>38.6710960865</v>
      </c>
      <c r="G40">
        <v>1077.1921770599999</v>
      </c>
      <c r="H40">
        <v>1077.2484149899999</v>
      </c>
      <c r="I40" t="s">
        <v>27</v>
      </c>
      <c r="J40" t="s">
        <v>28</v>
      </c>
    </row>
    <row r="41" spans="1:10">
      <c r="A41">
        <v>2</v>
      </c>
      <c r="B41" t="s">
        <v>89</v>
      </c>
      <c r="C41">
        <v>384</v>
      </c>
      <c r="D41">
        <v>12</v>
      </c>
      <c r="E41">
        <v>32</v>
      </c>
      <c r="F41">
        <v>48.998968124400001</v>
      </c>
      <c r="G41">
        <v>1046.400527</v>
      </c>
      <c r="H41">
        <v>1046.45673394</v>
      </c>
      <c r="I41" t="s">
        <v>27</v>
      </c>
      <c r="J41" t="s">
        <v>28</v>
      </c>
    </row>
    <row r="42" spans="1:10">
      <c r="A42">
        <v>3</v>
      </c>
      <c r="B42" t="s">
        <v>90</v>
      </c>
      <c r="C42">
        <v>384</v>
      </c>
      <c r="D42">
        <v>12</v>
      </c>
      <c r="E42">
        <v>32</v>
      </c>
      <c r="F42">
        <v>37.231297969800004</v>
      </c>
      <c r="G42">
        <v>1090.9763219399999</v>
      </c>
      <c r="H42">
        <v>1091.0325379400001</v>
      </c>
      <c r="I42" t="s">
        <v>27</v>
      </c>
      <c r="J42" t="s">
        <v>28</v>
      </c>
    </row>
    <row r="43" spans="1:10">
      <c r="A43">
        <v>4</v>
      </c>
      <c r="B43" t="s">
        <v>91</v>
      </c>
      <c r="C43">
        <v>384</v>
      </c>
      <c r="D43">
        <v>12</v>
      </c>
      <c r="E43">
        <v>32</v>
      </c>
      <c r="F43">
        <v>54.074636936200001</v>
      </c>
      <c r="G43">
        <v>1079.58387399</v>
      </c>
      <c r="H43">
        <v>1079.6400699599999</v>
      </c>
      <c r="I43" t="s">
        <v>27</v>
      </c>
      <c r="J43" t="s">
        <v>28</v>
      </c>
    </row>
    <row r="44" spans="1:10">
      <c r="A44">
        <v>0</v>
      </c>
      <c r="B44" t="s">
        <v>92</v>
      </c>
      <c r="C44">
        <v>264</v>
      </c>
      <c r="D44">
        <v>12</v>
      </c>
      <c r="E44">
        <v>64</v>
      </c>
      <c r="F44">
        <v>27.196825981100002</v>
      </c>
      <c r="G44">
        <v>1494.9738459600001</v>
      </c>
      <c r="H44">
        <v>1495.0301039200001</v>
      </c>
      <c r="I44" t="s">
        <v>27</v>
      </c>
      <c r="J44" t="s">
        <v>28</v>
      </c>
    </row>
    <row r="45" spans="1:10">
      <c r="A45">
        <v>1</v>
      </c>
      <c r="B45" t="s">
        <v>93</v>
      </c>
      <c r="C45">
        <v>264</v>
      </c>
      <c r="D45">
        <v>12</v>
      </c>
      <c r="E45">
        <v>64</v>
      </c>
      <c r="F45">
        <v>28.782545089700001</v>
      </c>
      <c r="G45">
        <v>1420.7092878799999</v>
      </c>
      <c r="H45">
        <v>1420.7654829000001</v>
      </c>
      <c r="I45" t="s">
        <v>27</v>
      </c>
      <c r="J45" t="s">
        <v>28</v>
      </c>
    </row>
    <row r="46" spans="1:10">
      <c r="A46">
        <v>2</v>
      </c>
      <c r="B46" t="s">
        <v>94</v>
      </c>
      <c r="C46">
        <v>264</v>
      </c>
      <c r="D46">
        <v>12</v>
      </c>
      <c r="E46">
        <v>64</v>
      </c>
      <c r="F46">
        <v>95.636404991099994</v>
      </c>
      <c r="G46">
        <v>1457.1999809700001</v>
      </c>
      <c r="H46">
        <v>1457.25614309</v>
      </c>
      <c r="I46" t="s">
        <v>27</v>
      </c>
      <c r="J46" t="s">
        <v>28</v>
      </c>
    </row>
    <row r="47" spans="1:10">
      <c r="A47">
        <v>3</v>
      </c>
      <c r="B47" t="s">
        <v>95</v>
      </c>
      <c r="C47">
        <v>264</v>
      </c>
      <c r="D47">
        <v>12</v>
      </c>
      <c r="E47">
        <v>64</v>
      </c>
      <c r="F47">
        <v>28.7423758507</v>
      </c>
      <c r="G47">
        <v>1450.9964759300001</v>
      </c>
      <c r="H47">
        <v>1451.0527439099999</v>
      </c>
      <c r="I47" t="s">
        <v>27</v>
      </c>
      <c r="J47" t="s">
        <v>28</v>
      </c>
    </row>
    <row r="48" spans="1:10">
      <c r="A48">
        <v>4</v>
      </c>
      <c r="B48" t="s">
        <v>96</v>
      </c>
      <c r="C48">
        <v>264</v>
      </c>
      <c r="D48">
        <v>12</v>
      </c>
      <c r="E48">
        <v>64</v>
      </c>
      <c r="F48">
        <v>46.050134897200003</v>
      </c>
      <c r="G48">
        <v>1518.2792580099999</v>
      </c>
      <c r="H48">
        <v>1518.33567786</v>
      </c>
      <c r="I48" t="s">
        <v>27</v>
      </c>
      <c r="J48" t="s">
        <v>28</v>
      </c>
    </row>
    <row r="49" spans="1:10">
      <c r="A49">
        <v>0</v>
      </c>
      <c r="B49" t="s">
        <v>97</v>
      </c>
      <c r="C49">
        <v>516</v>
      </c>
      <c r="D49">
        <v>12</v>
      </c>
      <c r="E49">
        <v>128</v>
      </c>
      <c r="F49">
        <v>29.271165847799999</v>
      </c>
      <c r="G49">
        <v>2203.8415489200002</v>
      </c>
      <c r="H49">
        <v>2203.89775491</v>
      </c>
      <c r="I49" t="s">
        <v>27</v>
      </c>
      <c r="J49" t="s">
        <v>28</v>
      </c>
    </row>
    <row r="50" spans="1:10">
      <c r="A50">
        <v>1</v>
      </c>
      <c r="B50" t="s">
        <v>98</v>
      </c>
      <c r="C50">
        <v>516</v>
      </c>
      <c r="D50">
        <v>12</v>
      </c>
      <c r="E50">
        <v>128</v>
      </c>
      <c r="F50">
        <v>113.808934927</v>
      </c>
      <c r="G50">
        <v>2292.7513759100002</v>
      </c>
      <c r="H50">
        <v>2292.8076429399998</v>
      </c>
      <c r="I50" t="s">
        <v>27</v>
      </c>
      <c r="J50" t="s">
        <v>28</v>
      </c>
    </row>
    <row r="51" spans="1:10">
      <c r="A51">
        <v>2</v>
      </c>
      <c r="B51" t="s">
        <v>99</v>
      </c>
      <c r="C51">
        <v>516</v>
      </c>
      <c r="D51">
        <v>12</v>
      </c>
      <c r="E51">
        <v>128</v>
      </c>
      <c r="F51">
        <v>19.842720031700001</v>
      </c>
      <c r="G51">
        <v>2122.8430368899999</v>
      </c>
      <c r="H51">
        <v>2122.8992879399998</v>
      </c>
      <c r="I51" t="s">
        <v>27</v>
      </c>
      <c r="J51" t="s">
        <v>28</v>
      </c>
    </row>
    <row r="52" spans="1:10">
      <c r="A52">
        <v>3</v>
      </c>
      <c r="B52" t="s">
        <v>100</v>
      </c>
      <c r="C52">
        <v>516</v>
      </c>
      <c r="D52">
        <v>12</v>
      </c>
      <c r="E52">
        <v>128</v>
      </c>
      <c r="F52">
        <v>30.6975460052</v>
      </c>
      <c r="G52">
        <v>2188.16094613</v>
      </c>
      <c r="H52">
        <v>2188.2171361400001</v>
      </c>
      <c r="I52" t="s">
        <v>27</v>
      </c>
      <c r="J52" t="s">
        <v>28</v>
      </c>
    </row>
    <row r="53" spans="1:10">
      <c r="A53">
        <v>4</v>
      </c>
      <c r="B53" t="s">
        <v>101</v>
      </c>
      <c r="C53">
        <v>516</v>
      </c>
      <c r="D53">
        <v>1</v>
      </c>
      <c r="E53">
        <v>128</v>
      </c>
      <c r="F53">
        <v>192.238811016</v>
      </c>
      <c r="G53">
        <v>2262.7239589699998</v>
      </c>
      <c r="H53">
        <v>2262.7802341000001</v>
      </c>
      <c r="I53" t="s">
        <v>27</v>
      </c>
      <c r="J53" t="s">
        <v>28</v>
      </c>
    </row>
    <row r="54" spans="1:10">
      <c r="A54">
        <v>0</v>
      </c>
      <c r="B54" t="s">
        <v>121</v>
      </c>
      <c r="C54">
        <v>1032</v>
      </c>
      <c r="D54">
        <v>12</v>
      </c>
      <c r="E54">
        <v>256</v>
      </c>
      <c r="F54">
        <v>9426.9373810300003</v>
      </c>
      <c r="G54">
        <v>12964.549777</v>
      </c>
      <c r="H54">
        <v>12964.606116999999</v>
      </c>
      <c r="I54" t="s">
        <v>27</v>
      </c>
      <c r="J54" t="s">
        <v>28</v>
      </c>
    </row>
    <row r="55" spans="1:10">
      <c r="A55">
        <v>1</v>
      </c>
      <c r="B55" t="s">
        <v>122</v>
      </c>
      <c r="C55">
        <v>1032</v>
      </c>
      <c r="D55">
        <v>12</v>
      </c>
      <c r="E55">
        <v>256</v>
      </c>
      <c r="F55">
        <v>203.78184986100001</v>
      </c>
      <c r="G55">
        <v>4325.1744568300001</v>
      </c>
      <c r="H55">
        <v>4325.2306599599997</v>
      </c>
      <c r="I55" t="s">
        <v>27</v>
      </c>
      <c r="J55" t="s">
        <v>28</v>
      </c>
    </row>
    <row r="56" spans="1:10">
      <c r="A56">
        <v>2</v>
      </c>
      <c r="B56" t="s">
        <v>123</v>
      </c>
      <c r="C56">
        <v>1032</v>
      </c>
      <c r="D56">
        <v>12</v>
      </c>
      <c r="E56">
        <v>256</v>
      </c>
      <c r="F56">
        <v>116.122174978</v>
      </c>
      <c r="G56">
        <v>3837.7869861099998</v>
      </c>
      <c r="H56">
        <v>3837.8431890000002</v>
      </c>
      <c r="I56" t="s">
        <v>27</v>
      </c>
      <c r="J56" t="s">
        <v>28</v>
      </c>
    </row>
    <row r="57" spans="1:10">
      <c r="A57">
        <v>3</v>
      </c>
      <c r="B57" t="s">
        <v>124</v>
      </c>
      <c r="C57">
        <v>1032</v>
      </c>
      <c r="D57">
        <v>12</v>
      </c>
      <c r="E57">
        <v>256</v>
      </c>
      <c r="F57">
        <v>60.423153877300003</v>
      </c>
      <c r="G57">
        <v>3679.0172908300001</v>
      </c>
      <c r="H57">
        <v>3679.0736548899999</v>
      </c>
      <c r="I57" t="s">
        <v>27</v>
      </c>
      <c r="J57" t="s">
        <v>28</v>
      </c>
    </row>
    <row r="58" spans="1:10">
      <c r="A58">
        <v>4</v>
      </c>
      <c r="B58" t="s">
        <v>125</v>
      </c>
      <c r="C58">
        <v>1032</v>
      </c>
      <c r="D58">
        <v>12</v>
      </c>
      <c r="E58">
        <v>256</v>
      </c>
      <c r="F58">
        <v>348.12263894099999</v>
      </c>
      <c r="G58">
        <v>5554.2033958399998</v>
      </c>
      <c r="H58">
        <v>5554.2595999200003</v>
      </c>
      <c r="I58" t="s">
        <v>27</v>
      </c>
      <c r="J58" t="s">
        <v>28</v>
      </c>
    </row>
    <row r="59" spans="1:10">
      <c r="A59">
        <v>0</v>
      </c>
      <c r="B59" t="s">
        <v>102</v>
      </c>
      <c r="C59">
        <v>8</v>
      </c>
      <c r="D59">
        <v>8</v>
      </c>
      <c r="E59">
        <v>4</v>
      </c>
      <c r="F59">
        <v>4.7189860343900003</v>
      </c>
      <c r="G59">
        <v>584.56191492100004</v>
      </c>
      <c r="H59">
        <v>584.60752391799997</v>
      </c>
      <c r="I59" t="s">
        <v>27</v>
      </c>
      <c r="J59" t="s">
        <v>47</v>
      </c>
    </row>
    <row r="60" spans="1:10">
      <c r="A60">
        <v>1</v>
      </c>
      <c r="B60" t="s">
        <v>103</v>
      </c>
      <c r="C60">
        <v>8</v>
      </c>
      <c r="D60">
        <v>8</v>
      </c>
      <c r="E60">
        <v>4</v>
      </c>
      <c r="F60">
        <v>4.6051619052900001</v>
      </c>
      <c r="G60">
        <v>595.80212187799998</v>
      </c>
      <c r="H60">
        <v>595.84770798700004</v>
      </c>
      <c r="I60" t="s">
        <v>27</v>
      </c>
      <c r="J60" t="s">
        <v>47</v>
      </c>
    </row>
    <row r="61" spans="1:10">
      <c r="A61">
        <v>2</v>
      </c>
      <c r="B61" t="s">
        <v>104</v>
      </c>
      <c r="C61">
        <v>8</v>
      </c>
      <c r="D61">
        <v>8</v>
      </c>
      <c r="E61">
        <v>4</v>
      </c>
      <c r="F61">
        <v>4.7073860168500001</v>
      </c>
      <c r="G61">
        <v>595.96937394099996</v>
      </c>
      <c r="H61">
        <v>596.01498913800003</v>
      </c>
      <c r="I61" t="s">
        <v>27</v>
      </c>
      <c r="J61" t="s">
        <v>47</v>
      </c>
    </row>
    <row r="62" spans="1:10">
      <c r="A62">
        <v>3</v>
      </c>
      <c r="B62" t="s">
        <v>105</v>
      </c>
      <c r="C62">
        <v>8</v>
      </c>
      <c r="D62">
        <v>8</v>
      </c>
      <c r="E62">
        <v>4</v>
      </c>
      <c r="F62">
        <v>4.7408800125099999</v>
      </c>
      <c r="G62">
        <v>584.58494687100006</v>
      </c>
      <c r="H62">
        <v>584.63060402899998</v>
      </c>
      <c r="I62" t="s">
        <v>27</v>
      </c>
      <c r="J62" t="s">
        <v>47</v>
      </c>
    </row>
    <row r="63" spans="1:10">
      <c r="A63">
        <v>4</v>
      </c>
      <c r="B63" t="s">
        <v>106</v>
      </c>
      <c r="C63">
        <v>8</v>
      </c>
      <c r="D63">
        <v>8</v>
      </c>
      <c r="E63">
        <v>4</v>
      </c>
      <c r="F63">
        <v>4.7097589969599998</v>
      </c>
      <c r="G63">
        <v>579.99256992300002</v>
      </c>
      <c r="H63">
        <v>580.03817701299999</v>
      </c>
      <c r="I63" t="s">
        <v>27</v>
      </c>
      <c r="J63" t="s">
        <v>47</v>
      </c>
    </row>
    <row r="64" spans="1:10">
      <c r="A64">
        <v>0</v>
      </c>
      <c r="B64" t="s">
        <v>107</v>
      </c>
      <c r="C64">
        <v>8</v>
      </c>
      <c r="D64">
        <v>8</v>
      </c>
      <c r="E64">
        <v>8</v>
      </c>
      <c r="F64">
        <v>5.6160609722099997</v>
      </c>
      <c r="G64">
        <v>612.38488292700004</v>
      </c>
      <c r="H64">
        <v>612.43048691700005</v>
      </c>
      <c r="I64" t="s">
        <v>27</v>
      </c>
      <c r="J64" t="s">
        <v>47</v>
      </c>
    </row>
    <row r="65" spans="1:10">
      <c r="A65">
        <v>1</v>
      </c>
      <c r="B65" t="s">
        <v>108</v>
      </c>
      <c r="C65">
        <v>8</v>
      </c>
      <c r="D65">
        <v>8</v>
      </c>
      <c r="E65">
        <v>8</v>
      </c>
      <c r="F65">
        <v>3.1110088825200002</v>
      </c>
      <c r="G65">
        <v>612.37691307099999</v>
      </c>
      <c r="H65">
        <v>612.42250895500001</v>
      </c>
      <c r="I65" t="s">
        <v>27</v>
      </c>
      <c r="J65" t="s">
        <v>47</v>
      </c>
    </row>
    <row r="66" spans="1:10">
      <c r="A66">
        <v>2</v>
      </c>
      <c r="B66" t="s">
        <v>109</v>
      </c>
      <c r="C66">
        <v>8</v>
      </c>
      <c r="D66">
        <v>8</v>
      </c>
      <c r="E66">
        <v>8</v>
      </c>
      <c r="F66">
        <v>5.6672790050500002</v>
      </c>
      <c r="G66">
        <v>607.487083912</v>
      </c>
      <c r="H66">
        <v>607.532660007</v>
      </c>
      <c r="I66" t="s">
        <v>27</v>
      </c>
      <c r="J66" t="s">
        <v>47</v>
      </c>
    </row>
    <row r="67" spans="1:10">
      <c r="A67">
        <v>3</v>
      </c>
      <c r="B67" t="s">
        <v>110</v>
      </c>
      <c r="C67">
        <v>8</v>
      </c>
      <c r="D67">
        <v>8</v>
      </c>
      <c r="E67">
        <v>8</v>
      </c>
      <c r="F67">
        <v>3.2235131263699999</v>
      </c>
      <c r="G67">
        <v>605.13595318800003</v>
      </c>
      <c r="H67">
        <v>605.18157005299997</v>
      </c>
      <c r="I67" t="s">
        <v>27</v>
      </c>
      <c r="J67" t="s">
        <v>47</v>
      </c>
    </row>
    <row r="68" spans="1:10">
      <c r="A68">
        <v>4</v>
      </c>
      <c r="B68" t="s">
        <v>111</v>
      </c>
      <c r="C68">
        <v>8</v>
      </c>
      <c r="D68">
        <v>8</v>
      </c>
      <c r="E68">
        <v>8</v>
      </c>
      <c r="F68">
        <v>3.12480401993</v>
      </c>
      <c r="G68">
        <v>612.47503018400005</v>
      </c>
      <c r="H68">
        <v>612.520663023</v>
      </c>
      <c r="I68" t="s">
        <v>27</v>
      </c>
      <c r="J68" t="s">
        <v>47</v>
      </c>
    </row>
    <row r="69" spans="1:10">
      <c r="A69">
        <v>0</v>
      </c>
      <c r="B69" t="s">
        <v>112</v>
      </c>
      <c r="C69">
        <v>16</v>
      </c>
      <c r="D69">
        <v>8</v>
      </c>
      <c r="E69">
        <v>16</v>
      </c>
      <c r="F69">
        <v>7.4835610389699996</v>
      </c>
      <c r="G69">
        <v>645.27866506600003</v>
      </c>
      <c r="H69">
        <v>645.32426595699997</v>
      </c>
      <c r="I69" t="s">
        <v>27</v>
      </c>
      <c r="J69" t="s">
        <v>47</v>
      </c>
    </row>
    <row r="70" spans="1:10">
      <c r="A70">
        <v>1</v>
      </c>
      <c r="B70" t="s">
        <v>113</v>
      </c>
      <c r="C70">
        <v>16</v>
      </c>
      <c r="D70">
        <v>8</v>
      </c>
      <c r="E70">
        <v>16</v>
      </c>
      <c r="F70">
        <v>7.4409389495799996</v>
      </c>
      <c r="G70">
        <v>633.91484403599998</v>
      </c>
      <c r="H70">
        <v>633.96043801300004</v>
      </c>
      <c r="I70" t="s">
        <v>27</v>
      </c>
      <c r="J70" t="s">
        <v>47</v>
      </c>
    </row>
    <row r="71" spans="1:10">
      <c r="A71">
        <v>2</v>
      </c>
      <c r="B71" t="s">
        <v>114</v>
      </c>
      <c r="C71">
        <v>16</v>
      </c>
      <c r="D71">
        <v>8</v>
      </c>
      <c r="E71">
        <v>16</v>
      </c>
      <c r="F71">
        <v>4.59530091286</v>
      </c>
      <c r="G71">
        <v>631.23250293700005</v>
      </c>
      <c r="H71">
        <v>631.27811288800001</v>
      </c>
      <c r="I71" t="s">
        <v>27</v>
      </c>
      <c r="J71" t="s">
        <v>47</v>
      </c>
    </row>
    <row r="72" spans="1:10">
      <c r="A72">
        <v>3</v>
      </c>
      <c r="B72" t="s">
        <v>115</v>
      </c>
      <c r="C72">
        <v>16</v>
      </c>
      <c r="D72">
        <v>8</v>
      </c>
      <c r="E72">
        <v>16</v>
      </c>
      <c r="F72">
        <v>4.5341789722400003</v>
      </c>
      <c r="G72">
        <v>625.574747086</v>
      </c>
      <c r="H72">
        <v>625.62037205700005</v>
      </c>
      <c r="I72" t="s">
        <v>27</v>
      </c>
      <c r="J72" t="s">
        <v>47</v>
      </c>
    </row>
    <row r="73" spans="1:10">
      <c r="A73">
        <v>4</v>
      </c>
      <c r="B73" t="s">
        <v>116</v>
      </c>
      <c r="C73">
        <v>16</v>
      </c>
      <c r="D73">
        <v>8</v>
      </c>
      <c r="E73">
        <v>16</v>
      </c>
      <c r="F73">
        <v>4.4694361686699997</v>
      </c>
      <c r="G73">
        <v>631.02536010699998</v>
      </c>
      <c r="H73">
        <v>631.07096910500002</v>
      </c>
      <c r="I73" t="s">
        <v>27</v>
      </c>
      <c r="J73" t="s">
        <v>47</v>
      </c>
    </row>
    <row r="74" spans="1:10">
      <c r="A74">
        <v>0</v>
      </c>
      <c r="B74" t="s">
        <v>46</v>
      </c>
      <c r="C74">
        <v>32</v>
      </c>
      <c r="D74">
        <v>8</v>
      </c>
      <c r="E74">
        <v>32</v>
      </c>
      <c r="F74">
        <v>7.6656711101499999</v>
      </c>
      <c r="G74">
        <v>643.94770908400005</v>
      </c>
      <c r="H74">
        <v>643.99333596199995</v>
      </c>
      <c r="I74" t="s">
        <v>27</v>
      </c>
      <c r="J74" t="s">
        <v>47</v>
      </c>
    </row>
    <row r="75" spans="1:10">
      <c r="A75">
        <v>0</v>
      </c>
      <c r="B75" t="s">
        <v>48</v>
      </c>
      <c r="C75">
        <v>32</v>
      </c>
      <c r="D75">
        <v>8</v>
      </c>
      <c r="E75">
        <v>32</v>
      </c>
      <c r="F75">
        <v>7.5328938961</v>
      </c>
      <c r="G75">
        <v>750.29957604399999</v>
      </c>
      <c r="H75">
        <v>750.34518599499995</v>
      </c>
      <c r="I75" t="s">
        <v>27</v>
      </c>
      <c r="J75" t="s">
        <v>47</v>
      </c>
    </row>
    <row r="76" spans="1:10">
      <c r="A76">
        <v>1</v>
      </c>
      <c r="B76" t="s">
        <v>49</v>
      </c>
      <c r="C76">
        <v>32</v>
      </c>
      <c r="D76">
        <v>8</v>
      </c>
      <c r="E76">
        <v>32</v>
      </c>
      <c r="F76">
        <v>11.1504511833</v>
      </c>
      <c r="G76">
        <v>714.71397519100003</v>
      </c>
      <c r="H76">
        <v>714.75957107500005</v>
      </c>
      <c r="I76" t="s">
        <v>27</v>
      </c>
      <c r="J76" t="s">
        <v>47</v>
      </c>
    </row>
    <row r="77" spans="1:10">
      <c r="A77">
        <v>0</v>
      </c>
      <c r="B77" t="s">
        <v>50</v>
      </c>
      <c r="C77">
        <v>64</v>
      </c>
      <c r="D77">
        <v>8</v>
      </c>
      <c r="E77">
        <v>64</v>
      </c>
      <c r="F77">
        <v>13.3955490589</v>
      </c>
      <c r="G77">
        <v>841.694717169</v>
      </c>
      <c r="H77">
        <v>841.74033999400001</v>
      </c>
      <c r="I77" t="s">
        <v>27</v>
      </c>
      <c r="J77" t="s">
        <v>47</v>
      </c>
    </row>
    <row r="78" spans="1:10">
      <c r="A78">
        <v>1</v>
      </c>
      <c r="B78" t="s">
        <v>51</v>
      </c>
      <c r="C78">
        <v>64</v>
      </c>
      <c r="D78">
        <v>8</v>
      </c>
      <c r="E78">
        <v>64</v>
      </c>
      <c r="F78">
        <v>13.2859649658</v>
      </c>
      <c r="G78">
        <v>831.49853682499997</v>
      </c>
      <c r="H78">
        <v>831.54415583599996</v>
      </c>
      <c r="I78" t="s">
        <v>27</v>
      </c>
      <c r="J78" t="s">
        <v>47</v>
      </c>
    </row>
    <row r="79" spans="1:10">
      <c r="A79">
        <v>2</v>
      </c>
      <c r="B79" t="s">
        <v>52</v>
      </c>
      <c r="C79">
        <v>64</v>
      </c>
      <c r="D79">
        <v>8</v>
      </c>
      <c r="E79">
        <v>64</v>
      </c>
      <c r="F79">
        <v>13.4101700783</v>
      </c>
      <c r="G79">
        <v>1001.62136889</v>
      </c>
      <c r="H79">
        <v>1001.66709495</v>
      </c>
      <c r="I79" t="s">
        <v>27</v>
      </c>
      <c r="J79" t="s">
        <v>47</v>
      </c>
    </row>
    <row r="80" spans="1:10">
      <c r="A80">
        <v>3</v>
      </c>
      <c r="B80" t="s">
        <v>53</v>
      </c>
      <c r="C80">
        <v>64</v>
      </c>
      <c r="D80">
        <v>8</v>
      </c>
      <c r="E80">
        <v>64</v>
      </c>
      <c r="F80">
        <v>13.3995800018</v>
      </c>
      <c r="G80">
        <v>936.67738699899996</v>
      </c>
      <c r="H80">
        <v>936.72297787699995</v>
      </c>
      <c r="I80" t="s">
        <v>27</v>
      </c>
      <c r="J80" t="s">
        <v>47</v>
      </c>
    </row>
    <row r="81" spans="1:10">
      <c r="A81">
        <v>4</v>
      </c>
      <c r="B81" t="s">
        <v>54</v>
      </c>
      <c r="C81">
        <v>64</v>
      </c>
      <c r="D81">
        <v>8</v>
      </c>
      <c r="E81">
        <v>64</v>
      </c>
      <c r="F81">
        <v>13.429280996299999</v>
      </c>
      <c r="G81">
        <v>951.70537495600001</v>
      </c>
      <c r="H81">
        <v>951.750985861</v>
      </c>
      <c r="I81" t="s">
        <v>27</v>
      </c>
      <c r="J81" t="s">
        <v>47</v>
      </c>
    </row>
    <row r="82" spans="1:10">
      <c r="A82">
        <v>0</v>
      </c>
      <c r="B82" t="s">
        <v>55</v>
      </c>
      <c r="C82">
        <v>128</v>
      </c>
      <c r="D82">
        <v>8</v>
      </c>
      <c r="E82">
        <v>128</v>
      </c>
      <c r="F82">
        <v>25.202504158</v>
      </c>
      <c r="G82">
        <v>1265.25750709</v>
      </c>
      <c r="H82">
        <v>1265.3031191800001</v>
      </c>
      <c r="I82" t="s">
        <v>27</v>
      </c>
      <c r="J82" t="s">
        <v>47</v>
      </c>
    </row>
    <row r="83" spans="1:10">
      <c r="A83">
        <v>1</v>
      </c>
      <c r="B83" t="s">
        <v>56</v>
      </c>
      <c r="C83">
        <v>128</v>
      </c>
      <c r="D83">
        <v>8</v>
      </c>
      <c r="E83">
        <v>128</v>
      </c>
      <c r="F83">
        <v>25.0404040813</v>
      </c>
      <c r="G83">
        <v>1637.0553128700001</v>
      </c>
      <c r="H83">
        <v>1637.10092902</v>
      </c>
      <c r="I83" t="s">
        <v>27</v>
      </c>
      <c r="J83" t="s">
        <v>47</v>
      </c>
    </row>
    <row r="84" spans="1:10">
      <c r="A84">
        <v>2</v>
      </c>
      <c r="B84" t="s">
        <v>57</v>
      </c>
      <c r="C84">
        <v>128</v>
      </c>
      <c r="D84">
        <v>8</v>
      </c>
      <c r="E84">
        <v>128</v>
      </c>
      <c r="F84">
        <v>25.119391918200002</v>
      </c>
      <c r="G84">
        <v>1834.76236892</v>
      </c>
      <c r="H84">
        <v>1834.8080649399999</v>
      </c>
      <c r="I84" t="s">
        <v>27</v>
      </c>
      <c r="J84" t="s">
        <v>47</v>
      </c>
    </row>
    <row r="85" spans="1:10">
      <c r="A85">
        <v>3</v>
      </c>
      <c r="B85" t="s">
        <v>58</v>
      </c>
      <c r="C85">
        <v>128</v>
      </c>
      <c r="D85">
        <v>8</v>
      </c>
      <c r="E85">
        <v>128</v>
      </c>
      <c r="F85">
        <v>25.175792932499998</v>
      </c>
      <c r="G85">
        <v>1962.6733501000001</v>
      </c>
      <c r="H85">
        <v>1962.7189710099999</v>
      </c>
      <c r="I85" t="s">
        <v>27</v>
      </c>
      <c r="J85" t="s">
        <v>47</v>
      </c>
    </row>
    <row r="86" spans="1:10">
      <c r="A86">
        <v>4</v>
      </c>
      <c r="B86" t="s">
        <v>59</v>
      </c>
      <c r="C86">
        <v>128</v>
      </c>
      <c r="D86">
        <v>8</v>
      </c>
      <c r="E86">
        <v>128</v>
      </c>
      <c r="F86">
        <v>404.91705393799998</v>
      </c>
      <c r="G86">
        <v>1779.54419994</v>
      </c>
      <c r="H86">
        <v>1779.5898349300001</v>
      </c>
      <c r="I86" t="s">
        <v>27</v>
      </c>
      <c r="J86" t="s">
        <v>47</v>
      </c>
    </row>
    <row r="87" spans="1:10">
      <c r="A87">
        <v>0</v>
      </c>
      <c r="B87" t="s">
        <v>60</v>
      </c>
      <c r="C87">
        <v>256</v>
      </c>
      <c r="D87">
        <v>8</v>
      </c>
      <c r="E87">
        <v>256</v>
      </c>
      <c r="F87">
        <v>48.619924068499998</v>
      </c>
      <c r="G87">
        <v>2696.6721918600001</v>
      </c>
      <c r="H87">
        <v>2696.7177908399999</v>
      </c>
      <c r="I87" t="s">
        <v>27</v>
      </c>
      <c r="J87" t="s">
        <v>47</v>
      </c>
    </row>
    <row r="88" spans="1:10">
      <c r="A88">
        <v>1</v>
      </c>
      <c r="B88" t="s">
        <v>61</v>
      </c>
      <c r="C88">
        <v>256</v>
      </c>
      <c r="D88">
        <v>8</v>
      </c>
      <c r="E88">
        <v>256</v>
      </c>
      <c r="F88">
        <v>48.462046146399999</v>
      </c>
      <c r="G88">
        <v>2654.9528660800001</v>
      </c>
      <c r="H88">
        <v>2654.9984841300002</v>
      </c>
      <c r="I88" t="s">
        <v>27</v>
      </c>
      <c r="J88" t="s">
        <v>47</v>
      </c>
    </row>
    <row r="89" spans="1:10">
      <c r="A89">
        <v>2</v>
      </c>
      <c r="B89" t="s">
        <v>62</v>
      </c>
      <c r="C89">
        <v>256</v>
      </c>
      <c r="D89">
        <v>8</v>
      </c>
      <c r="E89">
        <v>256</v>
      </c>
      <c r="F89">
        <v>48.611485958099998</v>
      </c>
      <c r="G89">
        <v>2860.6651990400001</v>
      </c>
      <c r="H89">
        <v>2860.7108509499999</v>
      </c>
      <c r="I89" t="s">
        <v>27</v>
      </c>
      <c r="J89" t="s">
        <v>47</v>
      </c>
    </row>
    <row r="90" spans="1:10">
      <c r="A90">
        <v>3</v>
      </c>
      <c r="B90" t="s">
        <v>63</v>
      </c>
      <c r="C90">
        <v>256</v>
      </c>
      <c r="D90">
        <v>8</v>
      </c>
      <c r="E90">
        <v>256</v>
      </c>
      <c r="F90">
        <v>378.11959004400001</v>
      </c>
      <c r="G90">
        <v>3395.9869530199999</v>
      </c>
      <c r="H90">
        <v>3396.0325601099998</v>
      </c>
      <c r="I90" t="s">
        <v>27</v>
      </c>
      <c r="J90" t="s">
        <v>47</v>
      </c>
    </row>
    <row r="91" spans="1:10">
      <c r="A91">
        <v>4</v>
      </c>
      <c r="B91" t="s">
        <v>64</v>
      </c>
      <c r="C91">
        <v>256</v>
      </c>
      <c r="D91">
        <v>8</v>
      </c>
      <c r="E91">
        <v>256</v>
      </c>
      <c r="F91">
        <v>48.578436851500001</v>
      </c>
      <c r="G91">
        <v>3025.0677349600001</v>
      </c>
      <c r="H91">
        <v>3025.1133220199999</v>
      </c>
      <c r="I91" t="s">
        <v>27</v>
      </c>
      <c r="J91" t="s">
        <v>47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workbookViewId="0">
      <selection activeCell="M1" sqref="M1"/>
    </sheetView>
  </sheetViews>
  <sheetFormatPr baseColWidth="10" defaultRowHeight="15" x14ac:dyDescent="0"/>
  <cols>
    <col min="1" max="1" width="4.33203125" bestFit="1" customWidth="1"/>
    <col min="2" max="2" width="60" bestFit="1" customWidth="1"/>
    <col min="3" max="3" width="7.5" bestFit="1" customWidth="1"/>
    <col min="4" max="4" width="11.5" bestFit="1" customWidth="1"/>
    <col min="5" max="5" width="5.6640625" bestFit="1" customWidth="1"/>
    <col min="6" max="6" width="12.6640625" bestFit="1" customWidth="1"/>
    <col min="7" max="7" width="12.1640625" bestFit="1" customWidth="1"/>
    <col min="8" max="8" width="12.6640625" bestFit="1" customWidth="1"/>
    <col min="9" max="9" width="55.33203125" bestFit="1" customWidth="1"/>
    <col min="10" max="10" width="34.5" bestFit="1" customWidth="1"/>
    <col min="13" max="13" width="34.5" bestFit="1" customWidth="1"/>
    <col min="14" max="14" width="21.83203125" bestFit="1" customWidth="1"/>
    <col min="15" max="15" width="20" customWidth="1"/>
  </cols>
  <sheetData>
    <row r="1" spans="1:15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118</v>
      </c>
      <c r="N1" s="6" t="s">
        <v>9</v>
      </c>
    </row>
    <row r="2" spans="1:15">
      <c r="A2">
        <v>0</v>
      </c>
      <c r="B2" t="s">
        <v>272</v>
      </c>
      <c r="C2">
        <v>64</v>
      </c>
      <c r="D2">
        <v>8</v>
      </c>
      <c r="E2">
        <v>64</v>
      </c>
      <c r="F2">
        <v>13.372823</v>
      </c>
      <c r="G2">
        <v>5112.9851040800004</v>
      </c>
      <c r="H2">
        <v>12488.289187</v>
      </c>
      <c r="I2" t="s">
        <v>208</v>
      </c>
      <c r="J2" t="s">
        <v>225</v>
      </c>
      <c r="K2">
        <f>G2-F2</f>
        <v>5099.6122810800007</v>
      </c>
      <c r="M2" s="6" t="s">
        <v>6</v>
      </c>
      <c r="N2" t="s">
        <v>119</v>
      </c>
      <c r="O2" t="s">
        <v>278</v>
      </c>
    </row>
    <row r="3" spans="1:15">
      <c r="A3">
        <v>0</v>
      </c>
      <c r="B3" t="s">
        <v>273</v>
      </c>
      <c r="C3">
        <v>64</v>
      </c>
      <c r="D3">
        <v>32</v>
      </c>
      <c r="E3">
        <v>64</v>
      </c>
      <c r="F3">
        <v>9138.7722568499994</v>
      </c>
      <c r="G3">
        <v>12486.001956</v>
      </c>
      <c r="H3">
        <v>12488.289187</v>
      </c>
      <c r="I3" t="s">
        <v>208</v>
      </c>
      <c r="J3" t="s">
        <v>268</v>
      </c>
      <c r="K3">
        <f t="shared" ref="K3:K7" si="0">G3-F3</f>
        <v>3347.2296991500007</v>
      </c>
      <c r="M3" s="8" t="s">
        <v>225</v>
      </c>
      <c r="N3" s="7">
        <v>6459.1284406963014</v>
      </c>
      <c r="O3" s="7">
        <v>1319.7732497533134</v>
      </c>
    </row>
    <row r="4" spans="1:15">
      <c r="A4">
        <v>1</v>
      </c>
      <c r="B4" t="s">
        <v>274</v>
      </c>
      <c r="C4">
        <v>64</v>
      </c>
      <c r="D4">
        <v>8</v>
      </c>
      <c r="E4">
        <v>64</v>
      </c>
      <c r="F4">
        <v>11.3641088009</v>
      </c>
      <c r="G4">
        <v>7746.5628709800003</v>
      </c>
      <c r="H4">
        <v>7752.1863899199998</v>
      </c>
      <c r="I4" t="s">
        <v>208</v>
      </c>
      <c r="J4" t="s">
        <v>225</v>
      </c>
      <c r="K4">
        <f t="shared" si="0"/>
        <v>7735.1987621791004</v>
      </c>
      <c r="M4" s="8" t="s">
        <v>268</v>
      </c>
      <c r="N4" s="7">
        <v>4741.915822668534</v>
      </c>
      <c r="O4" s="7">
        <v>1208.2625568543642</v>
      </c>
    </row>
    <row r="5" spans="1:15">
      <c r="A5">
        <v>1</v>
      </c>
      <c r="B5" t="s">
        <v>275</v>
      </c>
      <c r="C5">
        <v>64</v>
      </c>
      <c r="D5">
        <v>32</v>
      </c>
      <c r="E5">
        <v>64</v>
      </c>
      <c r="F5">
        <v>67.904299020799996</v>
      </c>
      <c r="G5">
        <v>5474.9704988000003</v>
      </c>
      <c r="H5">
        <v>7752.1863899199998</v>
      </c>
      <c r="I5" t="s">
        <v>208</v>
      </c>
      <c r="J5" t="s">
        <v>268</v>
      </c>
      <c r="K5">
        <f t="shared" si="0"/>
        <v>5407.0661997792004</v>
      </c>
      <c r="M5" s="8" t="s">
        <v>8</v>
      </c>
      <c r="N5" s="7">
        <v>5600.5221316824172</v>
      </c>
      <c r="O5" s="7">
        <v>1471.5045659047066</v>
      </c>
    </row>
    <row r="6" spans="1:15">
      <c r="A6">
        <v>2</v>
      </c>
      <c r="B6" t="s">
        <v>276</v>
      </c>
      <c r="C6">
        <v>64</v>
      </c>
      <c r="D6">
        <v>8</v>
      </c>
      <c r="E6">
        <v>64</v>
      </c>
      <c r="F6">
        <v>10.5786662102</v>
      </c>
      <c r="G6">
        <v>6553.1529450400003</v>
      </c>
      <c r="H6">
        <v>6558.7503042199996</v>
      </c>
      <c r="I6" t="s">
        <v>208</v>
      </c>
      <c r="J6" t="s">
        <v>225</v>
      </c>
      <c r="K6">
        <f t="shared" si="0"/>
        <v>6542.5742788298003</v>
      </c>
    </row>
    <row r="7" spans="1:15">
      <c r="A7">
        <v>2</v>
      </c>
      <c r="B7" t="s">
        <v>277</v>
      </c>
      <c r="C7">
        <v>64</v>
      </c>
      <c r="D7">
        <v>32</v>
      </c>
      <c r="E7">
        <v>64</v>
      </c>
      <c r="F7">
        <v>43.676649093599998</v>
      </c>
      <c r="G7">
        <v>5515.1282181699999</v>
      </c>
      <c r="H7">
        <v>6558.7503042199996</v>
      </c>
      <c r="I7" t="s">
        <v>208</v>
      </c>
      <c r="J7" t="s">
        <v>268</v>
      </c>
      <c r="K7">
        <f t="shared" si="0"/>
        <v>5471.4515690764001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12</vt:i4>
      </vt:variant>
    </vt:vector>
  </HeadingPairs>
  <TitlesOfParts>
    <vt:vector size="12" baseType="lpstr">
      <vt:lpstr>BFAST</vt:lpstr>
      <vt:lpstr>BigJob</vt:lpstr>
      <vt:lpstr>BJ w Staging</vt:lpstr>
      <vt:lpstr>BJ (FG multi)</vt:lpstr>
      <vt:lpstr>Diane</vt:lpstr>
      <vt:lpstr>Condor</vt:lpstr>
      <vt:lpstr>Total</vt:lpstr>
      <vt:lpstr>Raw (BJ)</vt:lpstr>
      <vt:lpstr>BJ (FG-XSEDE)</vt:lpstr>
      <vt:lpstr>Interop EGI-FG</vt:lpstr>
      <vt:lpstr>Interop OSG-XSEDE</vt:lpstr>
      <vt:lpstr>Interop </vt:lpstr>
    </vt:vector>
  </TitlesOfParts>
  <Company>BMW Group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Luckow</dc:creator>
  <cp:lastModifiedBy>Torsten Meier</cp:lastModifiedBy>
  <dcterms:created xsi:type="dcterms:W3CDTF">2012-01-14T11:12:36Z</dcterms:created>
  <dcterms:modified xsi:type="dcterms:W3CDTF">2012-07-17T20:31:46Z</dcterms:modified>
</cp:coreProperties>
</file>