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charts/chart20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xl/charts/chart21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" yWindow="160" windowWidth="37040" windowHeight="2882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  <externalReference r:id="rId5"/>
  </externalReferences>
  <calcPr calcId="14000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Q122"/>
  <c r="P122"/>
  <c r="O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53"/>
  <c r="C52"/>
  <c r="C51"/>
  <c r="C8"/>
  <c r="C7"/>
  <c r="C6"/>
  <c r="C5"/>
  <c r="S264" i="3"/>
  <c r="R264"/>
  <c r="Q264"/>
  <c r="S263"/>
  <c r="R263"/>
  <c r="Q263"/>
  <c r="S262"/>
  <c r="R262"/>
  <c r="Q262"/>
  <c r="S261"/>
  <c r="R261"/>
  <c r="Q261"/>
  <c r="S260"/>
  <c r="R260"/>
  <c r="Q260"/>
  <c r="R239"/>
  <c r="Q239"/>
  <c r="R238"/>
  <c r="Q238"/>
  <c r="R235"/>
  <c r="Q235"/>
  <c r="R234"/>
  <c r="Q234"/>
  <c r="R231"/>
  <c r="Q231"/>
  <c r="R230"/>
  <c r="Q230"/>
  <c r="R223"/>
  <c r="Q223"/>
  <c r="R222"/>
  <c r="Q222"/>
  <c r="D220"/>
  <c r="R219"/>
  <c r="Q219"/>
  <c r="D219"/>
  <c r="R218"/>
  <c r="Q218"/>
  <c r="F218"/>
  <c r="E218"/>
  <c r="D218"/>
  <c r="Q215"/>
  <c r="R214"/>
  <c r="Q214"/>
  <c r="E208"/>
  <c r="C208"/>
  <c r="B208"/>
  <c r="E207"/>
  <c r="E206"/>
  <c r="E205"/>
  <c r="C205"/>
  <c r="B205"/>
  <c r="E204"/>
  <c r="E203"/>
  <c r="E202"/>
  <c r="C202"/>
  <c r="B202"/>
  <c r="E201"/>
  <c r="E200"/>
  <c r="L197"/>
  <c r="G197"/>
  <c r="E197"/>
  <c r="C197"/>
  <c r="B197"/>
  <c r="L196"/>
  <c r="G196"/>
  <c r="E196"/>
  <c r="C196"/>
  <c r="B196"/>
  <c r="L195"/>
  <c r="H195"/>
  <c r="G195"/>
  <c r="E195"/>
  <c r="C195"/>
  <c r="B195"/>
  <c r="G192"/>
  <c r="E192"/>
  <c r="L191"/>
  <c r="H191"/>
  <c r="G191"/>
  <c r="F191"/>
  <c r="E191"/>
  <c r="L190"/>
  <c r="E183"/>
  <c r="D183"/>
  <c r="E182"/>
  <c r="D182"/>
  <c r="E181"/>
  <c r="D181"/>
  <c r="E178"/>
  <c r="D178"/>
  <c r="C178"/>
  <c r="B178"/>
  <c r="C177"/>
  <c r="B177"/>
  <c r="C176"/>
  <c r="B176"/>
  <c r="C175"/>
  <c r="B175"/>
  <c r="E174"/>
  <c r="D174"/>
  <c r="C174"/>
  <c r="B174"/>
  <c r="C173"/>
  <c r="B173"/>
  <c r="C172"/>
  <c r="B172"/>
  <c r="L171"/>
  <c r="K171"/>
  <c r="J171"/>
  <c r="C171"/>
  <c r="B171"/>
  <c r="L170"/>
  <c r="K170"/>
  <c r="J170"/>
  <c r="E170"/>
  <c r="D170"/>
  <c r="C170"/>
  <c r="B170"/>
  <c r="L169"/>
  <c r="K169"/>
  <c r="J169"/>
  <c r="C169"/>
  <c r="B169"/>
  <c r="C168"/>
  <c r="B168"/>
  <c r="C167"/>
  <c r="B167"/>
  <c r="C165"/>
  <c r="B165"/>
  <c r="C164"/>
  <c r="B164"/>
  <c r="C163"/>
  <c r="B163"/>
  <c r="K161"/>
  <c r="J161"/>
  <c r="C161"/>
  <c r="B161"/>
  <c r="K160"/>
  <c r="J160"/>
  <c r="C160"/>
  <c r="B160"/>
  <c r="K159"/>
  <c r="J159"/>
  <c r="C159"/>
  <c r="B159"/>
  <c r="C158"/>
  <c r="B158"/>
  <c r="C157"/>
  <c r="B157"/>
  <c r="K156"/>
  <c r="J156"/>
  <c r="C156"/>
  <c r="B156"/>
  <c r="K155"/>
  <c r="J155"/>
  <c r="C155"/>
  <c r="B155"/>
  <c r="K154"/>
  <c r="J154"/>
  <c r="C154"/>
  <c r="B154"/>
  <c r="K149"/>
  <c r="K148"/>
  <c r="K147"/>
  <c r="O128"/>
  <c r="M128"/>
  <c r="O127"/>
  <c r="M127"/>
  <c r="Q126"/>
  <c r="P126"/>
  <c r="O126"/>
  <c r="M126"/>
  <c r="G126"/>
  <c r="F126"/>
  <c r="O123"/>
  <c r="M123"/>
  <c r="O122"/>
  <c r="M122"/>
  <c r="Q121"/>
  <c r="P121"/>
  <c r="O121"/>
  <c r="M121"/>
  <c r="G121"/>
  <c r="F121"/>
  <c r="O118"/>
  <c r="M118"/>
  <c r="O117"/>
  <c r="M117"/>
  <c r="Q116"/>
  <c r="P116"/>
  <c r="O116"/>
  <c r="M116"/>
  <c r="G116"/>
  <c r="F116"/>
  <c r="U111"/>
  <c r="U110"/>
  <c r="B90"/>
  <c r="G82"/>
  <c r="C82"/>
  <c r="G81"/>
  <c r="C81"/>
  <c r="G80"/>
  <c r="C80"/>
  <c r="Z74"/>
  <c r="V74"/>
  <c r="S74"/>
  <c r="R74"/>
  <c r="Q74"/>
  <c r="O74"/>
  <c r="M74"/>
  <c r="Z73"/>
  <c r="V73"/>
  <c r="S73"/>
  <c r="R73"/>
  <c r="P73"/>
  <c r="O73"/>
  <c r="F73"/>
  <c r="E73"/>
  <c r="Z72"/>
  <c r="V72"/>
  <c r="S72"/>
  <c r="R72"/>
  <c r="O72"/>
  <c r="F72"/>
  <c r="E72"/>
  <c r="F71"/>
  <c r="E71"/>
  <c r="G68"/>
  <c r="G67"/>
  <c r="E67"/>
  <c r="I66"/>
  <c r="H66"/>
  <c r="G66"/>
  <c r="E66"/>
  <c r="C66"/>
  <c r="G63"/>
  <c r="E63"/>
  <c r="C63"/>
  <c r="G62"/>
  <c r="I61"/>
  <c r="H61"/>
  <c r="G61"/>
  <c r="C61"/>
  <c r="G59"/>
  <c r="C59"/>
  <c r="G58"/>
  <c r="C58"/>
  <c r="I57"/>
  <c r="H57"/>
  <c r="G57"/>
  <c r="C57"/>
  <c r="E37"/>
  <c r="D37"/>
  <c r="K36"/>
  <c r="E36"/>
  <c r="D36"/>
  <c r="K35"/>
  <c r="E35"/>
  <c r="D35"/>
  <c r="R29"/>
  <c r="Q29"/>
  <c r="P29"/>
  <c r="R28"/>
  <c r="Q28"/>
  <c r="P28"/>
  <c r="R27"/>
  <c r="Q27"/>
  <c r="P27"/>
  <c r="M27"/>
  <c r="V23"/>
  <c r="V22"/>
  <c r="X21"/>
  <c r="W21"/>
  <c r="V21"/>
  <c r="V19"/>
  <c r="T19"/>
  <c r="B19"/>
  <c r="V18"/>
  <c r="T18"/>
  <c r="X17"/>
  <c r="W17"/>
  <c r="V17"/>
  <c r="T17"/>
  <c r="V15"/>
  <c r="P15"/>
  <c r="V14"/>
  <c r="P14"/>
  <c r="I14"/>
  <c r="H14"/>
  <c r="G14"/>
  <c r="F14"/>
  <c r="X13"/>
  <c r="W13"/>
  <c r="V13"/>
  <c r="P13"/>
  <c r="I13"/>
  <c r="H13"/>
  <c r="G13"/>
  <c r="F13"/>
  <c r="E13"/>
  <c r="D13"/>
  <c r="I12"/>
  <c r="H12"/>
  <c r="G12"/>
  <c r="F12"/>
  <c r="L9"/>
  <c r="N7"/>
  <c r="M7"/>
  <c r="K7"/>
  <c r="H7"/>
  <c r="E7"/>
  <c r="N6"/>
  <c r="M6"/>
  <c r="K6"/>
  <c r="H6"/>
  <c r="E6"/>
  <c r="O5"/>
  <c r="N5"/>
  <c r="M5"/>
  <c r="K5"/>
  <c r="H5"/>
  <c r="E5"/>
</calcChain>
</file>

<file path=xl/sharedStrings.xml><?xml version="1.0" encoding="utf-8"?>
<sst xmlns="http://schemas.openxmlformats.org/spreadsheetml/2006/main" count="588" uniqueCount="339">
  <si>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</si>
  <si>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</si>
  <si>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</si>
  <si>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</si>
  <si>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</si>
  <si>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</si>
  <si>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</si>
  <si>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</si>
  <si>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</si>
  <si>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</si>
  <si>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</si>
  <si>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</si>
  <si>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</si>
  <si>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</si>
  <si>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</si>
  <si>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</si>
  <si>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</si>
  <si>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</si>
  <si>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</si>
  <si>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</si>
  <si>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</si>
  <si>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</si>
  <si>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</si>
  <si>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</si>
  <si>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</si>
  <si>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</si>
  <si>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</si>
  <si>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</si>
  <si>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</si>
  <si>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</si>
  <si>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</si>
  <si>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</si>
  <si>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</si>
  <si>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</si>
  <si>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</si>
  <si>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</si>
  <si>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</si>
  <si>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</si>
  <si>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</si>
  <si>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</si>
  <si>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</si>
  <si>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</si>
  <si>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</si>
  <si>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</si>
  <si>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</si>
  <si>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</si>
  <si>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</si>
  <si>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</si>
  <si>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</si>
  <si>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</si>
  <si>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</si>
  <si>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</si>
  <si>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</si>
  <si>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2 Nodes</t>
  </si>
  <si>
    <t>4 Nodes</t>
  </si>
  <si>
    <t>8 Nodes</t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</si>
  <si>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</si>
  <si>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</si>
  <si>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</si>
  <si>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</si>
  <si>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</si>
  <si>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</si>
  <si>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</si>
  <si>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</si>
  <si>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</si>
  <si>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</si>
  <si>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</si>
  <si>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</si>
  <si>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</si>
  <si>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</si>
  <si>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</si>
  <si>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</si>
  <si>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</si>
  <si>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</si>
  <si>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</si>
  <si>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</si>
  <si>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</si>
  <si>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</si>
  <si>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</si>
  <si>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</si>
  <si>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</si>
  <si>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</si>
  <si>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</si>
  <si>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</si>
  <si>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</si>
  <si>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</si>
  <si>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</si>
  <si>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</si>
  <si>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</si>
  <si>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</si>
  <si>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</si>
  <si>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</si>
  <si>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</si>
  <si>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</si>
  <si>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</si>
  <si>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</si>
  <si>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</si>
  <si>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</si>
  <si>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</si>
  <si>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</si>
  <si>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</si>
  <si>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</si>
  <si>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</si>
  <si>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</si>
  <si>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</si>
  <si>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</si>
  <si>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</si>
  <si>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</si>
  <si>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</si>
  <si>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</si>
  <si>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</si>
  <si>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</si>
  <si>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</si>
  <si>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</si>
  <si>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</si>
  <si>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</si>
  <si>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</si>
  <si>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</si>
  <si>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</si>
  <si>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</si>
  <si>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</si>
  <si>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</si>
  <si>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</si>
  <si>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</si>
  <si>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</si>
  <si>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</si>
  <si>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</si>
  <si>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</si>
  <si>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</si>
  <si>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</si>
  <si>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</si>
  <si>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</si>
  <si>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</si>
  <si>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</si>
  <si>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</si>
  <si>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</si>
  <si>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</si>
  <si>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</si>
  <si>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</si>
  <si>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</si>
  <si>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</si>
  <si>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</si>
  <si>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</si>
  <si>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</si>
  <si>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</si>
  <si>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</si>
  <si>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</si>
  <si>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</si>
  <si>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</si>
  <si>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</si>
  <si>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</si>
  <si>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</si>
  <si>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</si>
  <si>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</si>
  <si>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</si>
  <si>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</si>
  <si>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</si>
  <si>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</si>
  <si>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</si>
  <si>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</si>
  <si>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</si>
  <si>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</si>
  <si>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</si>
  <si>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</si>
  <si>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</si>
  <si>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</si>
  <si>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</si>
  <si>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</si>
  <si>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</si>
  <si>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</si>
  <si>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</si>
  <si>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</si>
  <si>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</si>
  <si>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</si>
  <si>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</si>
  <si>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</si>
  <si>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</si>
  <si>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</si>
  <si>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</si>
  <si>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</si>
  <si>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</si>
  <si>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</si>
  <si>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</si>
  <si>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</si>
  <si>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</si>
  <si>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</si>
  <si>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</si>
  <si>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</si>
  <si>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</si>
  <si>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</si>
  <si>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</si>
  <si>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</si>
  <si>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</si>
  <si>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</si>
  <si>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</si>
  <si>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</si>
  <si>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</si>
  <si>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</si>
  <si>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</si>
  <si>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</si>
  <si>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</si>
  <si>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</si>
  <si>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</si>
  <si>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</si>
  <si>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</si>
  <si>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</si>
  <si>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</si>
  <si>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</si>
  <si>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</si>
  <si>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</si>
  <si>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</si>
  <si>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</si>
  <si>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</si>
  <si>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</si>
  <si>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</si>
  <si>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</si>
  <si>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</si>
  <si>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</si>
  <si>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</si>
  <si>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</si>
  <si>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</si>
  <si>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</si>
  <si>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</si>
  <si>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</si>
  <si>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</si>
  <si>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</si>
  <si>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</si>
  <si>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</si>
  <si>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</si>
  <si>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</si>
  <si>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</si>
  <si>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</si>
  <si>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</si>
  <si>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</si>
  <si>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</si>
  <si>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</si>
  <si>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</si>
  <si>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</si>
  <si>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</si>
  <si>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</si>
  <si>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</si>
  <si>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</si>
  <si>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</si>
  <si>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</si>
  <si>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</si>
  <si>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</si>
  <si>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</si>
  <si>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</si>
  <si>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</si>
  <si>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</si>
  <si>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</si>
  <si>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</si>
  <si>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</si>
  <si>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</si>
  <si>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</si>
  <si>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</si>
  <si>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</si>
  <si>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</si>
  <si>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</si>
  <si>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</si>
  <si>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</si>
  <si>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</si>
  <si>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</si>
  <si>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</si>
  <si>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</si>
  <si>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</si>
  <si>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</si>
  <si>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</si>
  <si>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</si>
  <si>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</si>
  <si>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</si>
  <si>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</si>
  <si>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</si>
  <si>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</si>
  <si>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</si>
  <si>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</si>
  <si>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</si>
  <si>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</si>
  <si>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</si>
  <si>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</si>
  <si>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</si>
  <si>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</si>
  <si>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</si>
  <si>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</si>
  <si>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</si>
  <si>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</si>
  <si>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</si>
  <si>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</si>
  <si>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</si>
  <si>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</si>
  <si>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</si>
  <si>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</si>
  <si>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</si>
  <si>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</si>
  <si>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</si>
  <si>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</si>
  <si>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</si>
  <si>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</si>
  <si>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</si>
  <si>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</si>
  <si>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</si>
  <si>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</si>
  <si>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Hadoop</t>
    <phoneticPr fontId="3" type="noConversion"/>
  </si>
  <si>
    <t>PMR</t>
    <phoneticPr fontId="3" type="noConversion"/>
  </si>
  <si>
    <t>PMR</t>
    <phoneticPr fontId="3" type="noConversion"/>
  </si>
  <si>
    <t>without p</t>
    <phoneticPr fontId="3" type="noConversion"/>
  </si>
  <si>
    <t>with p</t>
    <phoneticPr fontId="3" type="noConversion"/>
  </si>
  <si>
    <t>stderrs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</si>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</sst>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calcChain" Target="calcChain.xml"/><Relationship Id="rId3" Type="http://schemas.openxmlformats.org/officeDocument/2006/relationships/worksheet" Target="worksheets/sheet3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/>
        <c:overlap val="100"/>
        <c:axId val="476988056"/>
        <c:axId val="571890936"/>
      </c:barChart>
      <c:catAx>
        <c:axId val="476988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571890936"/>
        <c:crosses val="autoZero"/>
        <c:auto val="1"/>
        <c:lblAlgn val="ctr"/>
        <c:lblOffset val="100"/>
      </c:catAx>
      <c:valAx>
        <c:axId val="571890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476988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dLbls/>
        <c:axId val="582358040"/>
        <c:axId val="509812808"/>
      </c:scatterChart>
      <c:valAx>
        <c:axId val="582358040"/>
        <c:scaling>
          <c:orientation val="minMax"/>
        </c:scaling>
        <c:axPos val="b"/>
        <c:numFmt formatCode="General" sourceLinked="1"/>
        <c:tickLblPos val="nextTo"/>
        <c:crossAx val="509812808"/>
        <c:crosses val="autoZero"/>
        <c:crossBetween val="midCat"/>
      </c:valAx>
      <c:valAx>
        <c:axId val="509812808"/>
        <c:scaling>
          <c:orientation val="minMax"/>
        </c:scaling>
        <c:axPos val="l"/>
        <c:majorGridlines/>
        <c:numFmt formatCode="General" sourceLinked="1"/>
        <c:tickLblPos val="nextTo"/>
        <c:crossAx val="5823580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dLbls/>
        <c:axId val="570442456"/>
        <c:axId val="570775752"/>
      </c:barChart>
      <c:catAx>
        <c:axId val="570442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0775752"/>
        <c:crosses val="autoZero"/>
        <c:auto val="1"/>
        <c:lblAlgn val="ctr"/>
        <c:lblOffset val="100"/>
      </c:catAx>
      <c:valAx>
        <c:axId val="5707757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044245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dLbls/>
        <c:axId val="514501064"/>
        <c:axId val="527445896"/>
      </c:barChart>
      <c:catAx>
        <c:axId val="514501064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527445896"/>
        <c:crosses val="autoZero"/>
        <c:auto val="1"/>
        <c:lblAlgn val="ctr"/>
        <c:lblOffset val="100"/>
      </c:catAx>
      <c:valAx>
        <c:axId val="527445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450106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dLbls/>
        <c:axId val="570702728"/>
        <c:axId val="514435480"/>
      </c:barChart>
      <c:catAx>
        <c:axId val="570702728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14435480"/>
        <c:crosses val="autoZero"/>
        <c:auto val="1"/>
        <c:lblAlgn val="ctr"/>
        <c:lblOffset val="100"/>
      </c:catAx>
      <c:valAx>
        <c:axId val="514435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0702728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v>Seqal(BWA)</c:v>
          </c:tx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v>Crossbow(Bowtie)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129.8211309627383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129.8211309627383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dLbls/>
        <c:axId val="476651688"/>
        <c:axId val="571992488"/>
      </c:barChart>
      <c:catAx>
        <c:axId val="476651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1992488"/>
        <c:crosses val="autoZero"/>
        <c:auto val="1"/>
        <c:lblAlgn val="ctr"/>
        <c:lblOffset val="100"/>
      </c:catAx>
      <c:valAx>
        <c:axId val="571992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6651688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dLbls/>
        <c:axId val="581212296"/>
        <c:axId val="475807608"/>
      </c:barChart>
      <c:catAx>
        <c:axId val="581212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475807608"/>
        <c:crosses val="autoZero"/>
        <c:auto val="1"/>
        <c:lblAlgn val="ctr"/>
        <c:lblOffset val="100"/>
      </c:catAx>
      <c:valAx>
        <c:axId val="4758076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581212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dLbls/>
        <c:axId val="582056472"/>
        <c:axId val="571232120"/>
      </c:barChart>
      <c:catAx>
        <c:axId val="582056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571232120"/>
        <c:crosses val="autoZero"/>
        <c:auto val="1"/>
        <c:lblAlgn val="ctr"/>
        <c:lblOffset val="100"/>
      </c:catAx>
      <c:valAx>
        <c:axId val="5712321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82056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573168760"/>
        <c:axId val="582269464"/>
      </c:barChart>
      <c:catAx>
        <c:axId val="573168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582269464"/>
        <c:crosses val="autoZero"/>
        <c:auto val="1"/>
        <c:lblAlgn val="ctr"/>
        <c:lblOffset val="100"/>
      </c:catAx>
      <c:valAx>
        <c:axId val="5822694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73168760"/>
        <c:crosses val="autoZero"/>
        <c:crossBetween val="between"/>
        <c:majorUnit val="1000.0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477022104"/>
        <c:axId val="604349688"/>
      </c:barChart>
      <c:catAx>
        <c:axId val="477022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604349688"/>
        <c:crosses val="autoZero"/>
        <c:auto val="1"/>
        <c:lblAlgn val="ctr"/>
        <c:lblOffset val="100"/>
      </c:catAx>
      <c:valAx>
        <c:axId val="604349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77022104"/>
        <c:crosses val="autoZero"/>
        <c:crossBetween val="between"/>
        <c:majorUnit val="300.0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dLbls/>
        <c:axId val="581984216"/>
        <c:axId val="514816696"/>
      </c:barChart>
      <c:catAx>
        <c:axId val="581984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</c:title>
        <c:numFmt formatCode="General" sourceLinked="1"/>
        <c:tickLblPos val="nextTo"/>
        <c:crossAx val="514816696"/>
        <c:crosses val="autoZero"/>
        <c:auto val="1"/>
        <c:lblAlgn val="ctr"/>
        <c:lblOffset val="100"/>
      </c:catAx>
      <c:valAx>
        <c:axId val="5148166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1984216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  <c:dispBlanksAs val="gap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/>
        <c:overlap val="100"/>
        <c:axId val="514450232"/>
        <c:axId val="581205304"/>
      </c:barChart>
      <c:catAx>
        <c:axId val="514450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</c:title>
        <c:numFmt formatCode="General" sourceLinked="1"/>
        <c:tickLblPos val="nextTo"/>
        <c:crossAx val="581205304"/>
        <c:crosses val="autoZero"/>
        <c:auto val="1"/>
        <c:lblAlgn val="ctr"/>
        <c:lblOffset val="100"/>
      </c:catAx>
      <c:valAx>
        <c:axId val="581205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5144502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dLbls/>
        <c:overlap val="100"/>
        <c:axId val="514153400"/>
        <c:axId val="475982504"/>
      </c:barChart>
      <c:catAx>
        <c:axId val="514153400"/>
        <c:scaling>
          <c:orientation val="minMax"/>
        </c:scaling>
        <c:axPos val="b"/>
        <c:tickLblPos val="nextTo"/>
        <c:crossAx val="475982504"/>
        <c:crosses val="autoZero"/>
        <c:auto val="1"/>
        <c:lblAlgn val="ctr"/>
        <c:lblOffset val="100"/>
      </c:catAx>
      <c:valAx>
        <c:axId val="475982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141534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plus>
            <c:min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plus>
            <c:min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dLbls/>
        <c:gapWidth val="4"/>
        <c:overlap val="100"/>
        <c:axId val="604359576"/>
        <c:axId val="581252376"/>
      </c:barChart>
      <c:catAx>
        <c:axId val="604359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581252376"/>
        <c:crosses val="autoZero"/>
        <c:auto val="1"/>
        <c:lblAlgn val="ctr"/>
        <c:lblOffset val="100"/>
        <c:tickLblSkip val="1"/>
        <c:tickMarkSkip val="1"/>
      </c:catAx>
      <c:valAx>
        <c:axId val="581252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604359576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  <c:dispBlanksAs val="gap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plus>
            <c:min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plus>
            <c:min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gapWidth val="4"/>
        <c:overlap val="100"/>
        <c:axId val="573043160"/>
        <c:axId val="604902952"/>
      </c:barChart>
      <c:catAx>
        <c:axId val="573043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# of Threads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604902952"/>
        <c:crosses val="autoZero"/>
        <c:auto val="1"/>
        <c:lblAlgn val="ctr"/>
        <c:lblOffset val="100"/>
        <c:tickLblSkip val="1"/>
        <c:tickMarkSkip val="1"/>
      </c:catAx>
      <c:valAx>
        <c:axId val="604902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73043160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1704029643353"/>
          <c:y val="0.0564830027256208"/>
          <c:w val="0.164766558591941"/>
          <c:h val="0.252418609933374"/>
        </c:manualLayout>
      </c:layout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/>
        <c:overlap val="100"/>
        <c:axId val="514736888"/>
        <c:axId val="553264360"/>
      </c:barChart>
      <c:catAx>
        <c:axId val="514736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  <c:layout/>
        </c:title>
        <c:numFmt formatCode="General" sourceLinked="1"/>
        <c:tickLblPos val="nextTo"/>
        <c:crossAx val="553264360"/>
        <c:crosses val="autoZero"/>
        <c:auto val="1"/>
        <c:lblAlgn val="ctr"/>
        <c:lblOffset val="100"/>
      </c:catAx>
      <c:valAx>
        <c:axId val="553264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5147368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/>
        <c:overlap val="100"/>
        <c:axId val="553025304"/>
        <c:axId val="509665064"/>
      </c:barChart>
      <c:catAx>
        <c:axId val="553025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509665064"/>
        <c:crosses val="autoZero"/>
        <c:auto val="1"/>
        <c:lblAlgn val="ctr"/>
        <c:lblOffset val="100"/>
      </c:catAx>
      <c:valAx>
        <c:axId val="509665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5530253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spPr>
            <a:solidFill>
              <a:schemeClr val="bg1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/>
        <c:overlap val="100"/>
        <c:axId val="582300712"/>
        <c:axId val="583541640"/>
      </c:barChart>
      <c:catAx>
        <c:axId val="582300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3541640"/>
        <c:crosses val="autoZero"/>
        <c:auto val="1"/>
        <c:lblAlgn val="ctr"/>
        <c:lblOffset val="100"/>
      </c:catAx>
      <c:valAx>
        <c:axId val="583541640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2300712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5439006931229"/>
          <c:y val="0.0912073490813648"/>
          <c:w val="0.236503308483335"/>
          <c:h val="0.243446160139074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64856796746561"/>
          <c:y val="0.0584069480585313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spPr>
            <a:solidFill>
              <a:schemeClr val="bg1">
                <a:lumMod val="85000"/>
              </a:schemeClr>
            </a:solidFill>
            <a:ln w="6350">
              <a:noFill/>
            </a:ln>
          </c:spPr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</c:spPr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/>
        <c:overlap val="100"/>
        <c:axId val="581536664"/>
        <c:axId val="509692680"/>
      </c:barChart>
      <c:catAx>
        <c:axId val="581536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509692680"/>
        <c:crosses val="autoZero"/>
        <c:auto val="1"/>
        <c:lblAlgn val="ctr"/>
        <c:lblOffset val="100"/>
      </c:catAx>
      <c:valAx>
        <c:axId val="5096926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153666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2424331573938"/>
          <c:y val="0.0880781318644182"/>
          <c:w val="0.361896685991174"/>
          <c:h val="0.240263593660235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dLbls/>
        <c:axId val="513852056"/>
        <c:axId val="514550136"/>
      </c:scatterChart>
      <c:valAx>
        <c:axId val="513852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514550136"/>
        <c:crosses val="autoZero"/>
        <c:crossBetween val="midCat"/>
      </c:valAx>
      <c:valAx>
        <c:axId val="514550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5138520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dLbls/>
        <c:axId val="582715192"/>
        <c:axId val="581086104"/>
      </c:scatterChart>
      <c:valAx>
        <c:axId val="582715192"/>
        <c:scaling>
          <c:orientation val="minMax"/>
        </c:scaling>
        <c:axPos val="b"/>
        <c:numFmt formatCode="General" sourceLinked="1"/>
        <c:tickLblPos val="nextTo"/>
        <c:crossAx val="581086104"/>
        <c:crosses val="autoZero"/>
        <c:crossBetween val="midCat"/>
      </c:valAx>
      <c:valAx>
        <c:axId val="581086104"/>
        <c:scaling>
          <c:orientation val="minMax"/>
        </c:scaling>
        <c:axPos val="l"/>
        <c:majorGridlines/>
        <c:numFmt formatCode="General" sourceLinked="1"/>
        <c:tickLblPos val="nextTo"/>
        <c:crossAx val="5827151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dLbls/>
        <c:axId val="582953640"/>
        <c:axId val="571732568"/>
      </c:scatterChart>
      <c:valAx>
        <c:axId val="582953640"/>
        <c:scaling>
          <c:orientation val="minMax"/>
        </c:scaling>
        <c:axPos val="b"/>
        <c:numFmt formatCode="General" sourceLinked="1"/>
        <c:tickLblPos val="nextTo"/>
        <c:crossAx val="571732568"/>
        <c:crosses val="autoZero"/>
        <c:crossBetween val="midCat"/>
      </c:valAx>
      <c:valAx>
        <c:axId val="571732568"/>
        <c:scaling>
          <c:orientation val="minMax"/>
        </c:scaling>
        <c:axPos val="l"/>
        <c:majorGridlines/>
        <c:numFmt formatCode="General" sourceLinked="1"/>
        <c:tickLblPos val="nextTo"/>
        <c:crossAx val="5829536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4" Type="http://schemas.openxmlformats.org/officeDocument/2006/relationships/chart" Target="../charts/chart14.xml"/><Relationship Id="rId10" Type="http://schemas.openxmlformats.org/officeDocument/2006/relationships/chart" Target="../charts/chart20.xml"/><Relationship Id="rId5" Type="http://schemas.openxmlformats.org/officeDocument/2006/relationships/chart" Target="../charts/chart15.xml"/><Relationship Id="rId7" Type="http://schemas.openxmlformats.org/officeDocument/2006/relationships/chart" Target="../charts/chart17.xml"/><Relationship Id="rId11" Type="http://schemas.openxmlformats.org/officeDocument/2006/relationships/chart" Target="../charts/chart21.xml"/><Relationship Id="rId12" Type="http://schemas.openxmlformats.org/officeDocument/2006/relationships/chart" Target="../charts/chart22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9" Type="http://schemas.openxmlformats.org/officeDocument/2006/relationships/chart" Target="../charts/chart19.xml"/><Relationship Id="rId3" Type="http://schemas.openxmlformats.org/officeDocument/2006/relationships/chart" Target="../charts/chart13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393700</xdr:colOff>
      <xdr:row>115</xdr:row>
      <xdr:rowOff>139700</xdr:rowOff>
    </xdr:from>
    <xdr:to>
      <xdr:col>15</xdr:col>
      <xdr:colOff>939800</xdr:colOff>
      <xdr:row>142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876300</xdr:colOff>
      <xdr:row>260</xdr:row>
      <xdr:rowOff>50800</xdr:rowOff>
    </xdr:from>
    <xdr:to>
      <xdr:col>28</xdr:col>
      <xdr:colOff>939800</xdr:colOff>
      <xdr:row>292</xdr:row>
      <xdr:rowOff>50800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293</xdr:row>
      <xdr:rowOff>0</xdr:rowOff>
    </xdr:from>
    <xdr:to>
      <xdr:col>23</xdr:col>
      <xdr:colOff>63500</xdr:colOff>
      <xdr:row>325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S Data Anala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58"/>
  <sheetViews>
    <sheetView topLeftCell="A90" workbookViewId="0">
      <selection activeCell="I14" sqref="I14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247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222</v>
      </c>
      <c r="B2" s="3" t="s">
        <v>221</v>
      </c>
      <c r="C2" s="4" t="s">
        <v>227</v>
      </c>
      <c r="D2" s="5" t="s">
        <v>228</v>
      </c>
      <c r="E2" s="3" t="s">
        <v>299</v>
      </c>
      <c r="F2" s="3" t="s">
        <v>300</v>
      </c>
      <c r="G2" s="6" t="s">
        <v>270</v>
      </c>
      <c r="H2" s="3" t="s">
        <v>271</v>
      </c>
      <c r="I2" s="7" t="s">
        <v>272</v>
      </c>
      <c r="J2" s="7" t="s">
        <v>273</v>
      </c>
      <c r="K2" s="8" t="s">
        <v>254</v>
      </c>
      <c r="L2" s="8" t="s">
        <v>136</v>
      </c>
      <c r="M2" s="8" t="s">
        <v>167</v>
      </c>
      <c r="N2" s="8" t="s">
        <v>168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28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222</v>
      </c>
      <c r="B9" s="3" t="s">
        <v>221</v>
      </c>
      <c r="C9" s="4" t="s">
        <v>227</v>
      </c>
      <c r="D9" s="5" t="s">
        <v>228</v>
      </c>
      <c r="E9" s="3" t="s">
        <v>299</v>
      </c>
      <c r="F9" s="3" t="s">
        <v>300</v>
      </c>
      <c r="G9" s="6" t="s">
        <v>270</v>
      </c>
      <c r="H9" s="3" t="s">
        <v>271</v>
      </c>
      <c r="I9" s="7" t="s">
        <v>272</v>
      </c>
      <c r="J9" s="7" t="s">
        <v>273</v>
      </c>
      <c r="K9" s="8" t="s">
        <v>254</v>
      </c>
      <c r="L9" s="8" t="s">
        <v>136</v>
      </c>
      <c r="M9" s="8" t="s">
        <v>167</v>
      </c>
      <c r="N9" s="8" t="s">
        <v>168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173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222</v>
      </c>
      <c r="B17" s="3" t="s">
        <v>221</v>
      </c>
      <c r="C17" s="4" t="s">
        <v>227</v>
      </c>
      <c r="D17" s="5" t="s">
        <v>228</v>
      </c>
      <c r="E17" s="3" t="s">
        <v>299</v>
      </c>
      <c r="F17" s="3" t="s">
        <v>300</v>
      </c>
      <c r="G17" s="6" t="s">
        <v>270</v>
      </c>
      <c r="H17" s="3" t="s">
        <v>271</v>
      </c>
      <c r="I17" s="7" t="s">
        <v>272</v>
      </c>
      <c r="J17" s="7" t="s">
        <v>273</v>
      </c>
      <c r="K17" s="8" t="s">
        <v>254</v>
      </c>
      <c r="L17" s="8" t="s">
        <v>136</v>
      </c>
      <c r="M17" s="8" t="s">
        <v>167</v>
      </c>
      <c r="N17" s="8" t="s">
        <v>168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174</v>
      </c>
      <c r="B24" s="5" t="s">
        <v>175</v>
      </c>
      <c r="C24" s="6" t="s">
        <v>270</v>
      </c>
      <c r="D24" s="3" t="s">
        <v>176</v>
      </c>
      <c r="E24" s="7" t="s">
        <v>269</v>
      </c>
      <c r="F24" s="7" t="s">
        <v>137</v>
      </c>
      <c r="G24" s="7" t="s">
        <v>312</v>
      </c>
      <c r="H24" s="7" t="s">
        <v>313</v>
      </c>
      <c r="I24" s="7" t="s">
        <v>256</v>
      </c>
      <c r="J24" s="7" t="s">
        <v>171</v>
      </c>
      <c r="K24" s="8" t="s">
        <v>172</v>
      </c>
      <c r="L24" s="8" t="s">
        <v>209</v>
      </c>
      <c r="M24" s="8" t="s">
        <v>210</v>
      </c>
      <c r="N24" s="8" t="s">
        <v>209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0.95113318380418077</v>
      </c>
      <c r="M25">
        <f>AVERAGE(F25,H25,J25)</f>
        <v>161.07566666666665</v>
      </c>
      <c r="N25">
        <f>STDEV(F25,H25,J25)/SQRT(3)</f>
        <v>3.8921515186904561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25.902892328850076</v>
      </c>
      <c r="M26">
        <f>AVERAGE(F26,H26,J26)</f>
        <v>145.63166666666666</v>
      </c>
      <c r="N26">
        <f>STDEV(F26,H26,J26)/SQRT(3)</f>
        <v>1.2000589337380267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15.299896648162221</v>
      </c>
      <c r="M27">
        <f>AVERAGE(F27,H27,J27)</f>
        <v>146.48266666666669</v>
      </c>
      <c r="N27">
        <f>STDEV(F27,H27,J27)/SQRT(3)</f>
        <v>2.2325377438640941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19.678437700522181</v>
      </c>
      <c r="M28">
        <f>AVERAGE(F28,H28,J28)</f>
        <v>141.32000000000002</v>
      </c>
      <c r="N28">
        <f>STDEV(F28,H28,J28)/SQRT(3)</f>
        <v>2.6636263501725166</v>
      </c>
    </row>
    <row r="31" spans="1:19">
      <c r="D31" t="s">
        <v>211</v>
      </c>
    </row>
    <row r="32" spans="1:19" ht="46" thickBot="1">
      <c r="D32" s="3" t="s">
        <v>78</v>
      </c>
      <c r="E32" s="5" t="s">
        <v>79</v>
      </c>
      <c r="F32" s="6" t="s">
        <v>270</v>
      </c>
      <c r="G32" s="3" t="s">
        <v>190</v>
      </c>
      <c r="H32" s="8" t="s">
        <v>8</v>
      </c>
      <c r="I32" s="8" t="s">
        <v>9</v>
      </c>
      <c r="J32" s="8" t="s">
        <v>10</v>
      </c>
      <c r="K32" s="8" t="s">
        <v>89</v>
      </c>
      <c r="R32" t="s">
        <v>90</v>
      </c>
      <c r="S32" t="s">
        <v>91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203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204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17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194</v>
      </c>
    </row>
    <row r="37" spans="4:19">
      <c r="M37" t="s">
        <v>195</v>
      </c>
    </row>
    <row r="60" spans="25:25">
      <c r="Y60" t="s">
        <v>196</v>
      </c>
    </row>
    <row r="65" spans="1:14" ht="15">
      <c r="A65" s="1"/>
      <c r="B65" s="2"/>
      <c r="C65" s="2"/>
      <c r="D65" s="2"/>
      <c r="E65" s="2"/>
      <c r="F65" s="2"/>
      <c r="G65" s="1" t="s">
        <v>199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222</v>
      </c>
      <c r="B66" s="3" t="s">
        <v>221</v>
      </c>
      <c r="C66" s="4" t="s">
        <v>227</v>
      </c>
      <c r="D66" s="5" t="s">
        <v>228</v>
      </c>
      <c r="E66" s="3" t="s">
        <v>299</v>
      </c>
      <c r="F66" s="3" t="s">
        <v>300</v>
      </c>
      <c r="G66" s="6" t="s">
        <v>270</v>
      </c>
      <c r="H66" s="3" t="s">
        <v>271</v>
      </c>
      <c r="I66" s="7" t="s">
        <v>272</v>
      </c>
      <c r="J66" s="7" t="s">
        <v>273</v>
      </c>
      <c r="K66" s="8" t="s">
        <v>254</v>
      </c>
      <c r="L66" s="8" t="s">
        <v>136</v>
      </c>
      <c r="M66" s="8" t="s">
        <v>167</v>
      </c>
      <c r="N66" s="8" t="s">
        <v>168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200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222</v>
      </c>
      <c r="B73" s="3" t="s">
        <v>221</v>
      </c>
      <c r="C73" s="4" t="s">
        <v>227</v>
      </c>
      <c r="D73" s="5" t="s">
        <v>228</v>
      </c>
      <c r="E73" s="3" t="s">
        <v>299</v>
      </c>
      <c r="F73" s="3" t="s">
        <v>300</v>
      </c>
      <c r="G73" s="6" t="s">
        <v>270</v>
      </c>
      <c r="H73" s="3" t="s">
        <v>271</v>
      </c>
      <c r="I73" s="7" t="s">
        <v>272</v>
      </c>
      <c r="J73" s="7" t="s">
        <v>273</v>
      </c>
      <c r="K73" s="8" t="s">
        <v>254</v>
      </c>
      <c r="L73" s="8" t="s">
        <v>136</v>
      </c>
      <c r="M73" s="8" t="s">
        <v>167</v>
      </c>
      <c r="N73" s="8" t="s">
        <v>168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201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222</v>
      </c>
      <c r="B80" s="3" t="s">
        <v>221</v>
      </c>
      <c r="C80" s="4" t="s">
        <v>227</v>
      </c>
      <c r="D80" s="5" t="s">
        <v>228</v>
      </c>
      <c r="E80" s="3" t="s">
        <v>299</v>
      </c>
      <c r="F80" s="3" t="s">
        <v>300</v>
      </c>
      <c r="G80" s="6" t="s">
        <v>270</v>
      </c>
      <c r="H80" s="3" t="s">
        <v>271</v>
      </c>
      <c r="I80" s="7" t="s">
        <v>272</v>
      </c>
      <c r="J80" s="7" t="s">
        <v>273</v>
      </c>
      <c r="K80" s="8" t="s">
        <v>254</v>
      </c>
      <c r="L80" s="8" t="s">
        <v>136</v>
      </c>
      <c r="M80" s="8" t="s">
        <v>167</v>
      </c>
      <c r="N80" s="8" t="s">
        <v>168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245</v>
      </c>
      <c r="B87" s="6" t="s">
        <v>270</v>
      </c>
      <c r="C87" s="7" t="s">
        <v>246</v>
      </c>
      <c r="D87" s="7" t="s">
        <v>246</v>
      </c>
      <c r="E87" s="7" t="s">
        <v>246</v>
      </c>
      <c r="F87" s="8" t="s">
        <v>253</v>
      </c>
      <c r="G87" s="8" t="s">
        <v>337</v>
      </c>
      <c r="H87" s="7" t="s">
        <v>141</v>
      </c>
      <c r="I87" s="7" t="s">
        <v>141</v>
      </c>
      <c r="J87" s="7" t="s">
        <v>141</v>
      </c>
      <c r="K87" s="8" t="s">
        <v>140</v>
      </c>
      <c r="L87" s="8" t="s">
        <v>276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44.33939459442368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7.5428862071048961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58.385792408008861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4.1344438965032886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19.678437700522181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2.6636263501725166</v>
      </c>
    </row>
    <row r="94" spans="1:12">
      <c r="A94" t="s">
        <v>277</v>
      </c>
    </row>
    <row r="96" spans="1:12" ht="33" thickBot="1">
      <c r="A96" s="3" t="s">
        <v>278</v>
      </c>
      <c r="B96" s="5" t="s">
        <v>270</v>
      </c>
      <c r="C96" s="6" t="s">
        <v>279</v>
      </c>
      <c r="D96" s="3" t="s">
        <v>145</v>
      </c>
      <c r="E96" s="3" t="s">
        <v>146</v>
      </c>
      <c r="F96" s="5" t="s">
        <v>147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11</v>
      </c>
    </row>
    <row r="101" spans="1:22">
      <c r="V101">
        <v>9144.5290000000005</v>
      </c>
    </row>
    <row r="105" spans="1:22">
      <c r="I105" t="s">
        <v>203</v>
      </c>
    </row>
    <row r="106" spans="1:22">
      <c r="I106" t="s">
        <v>12</v>
      </c>
    </row>
    <row r="107" spans="1:22">
      <c r="I107" t="s">
        <v>13</v>
      </c>
    </row>
    <row r="108" spans="1:22">
      <c r="I108" t="s">
        <v>144</v>
      </c>
    </row>
    <row r="109" spans="1:22">
      <c r="I109" t="s">
        <v>92</v>
      </c>
    </row>
    <row r="120" spans="1:17" ht="15">
      <c r="A120" s="1"/>
      <c r="B120" s="2"/>
      <c r="C120" s="2"/>
      <c r="D120" s="2"/>
      <c r="E120" s="2"/>
      <c r="F120" s="2"/>
      <c r="G120" s="1" t="s">
        <v>93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222</v>
      </c>
      <c r="B121" s="3" t="s">
        <v>174</v>
      </c>
      <c r="C121" s="4" t="s">
        <v>88</v>
      </c>
      <c r="D121" s="5" t="s">
        <v>228</v>
      </c>
      <c r="E121" s="3" t="s">
        <v>299</v>
      </c>
      <c r="F121" s="3" t="s">
        <v>300</v>
      </c>
      <c r="G121" s="6" t="s">
        <v>270</v>
      </c>
      <c r="H121" s="3" t="s">
        <v>271</v>
      </c>
      <c r="I121" s="7" t="s">
        <v>272</v>
      </c>
      <c r="J121" s="7" t="s">
        <v>273</v>
      </c>
      <c r="K121" s="8" t="s">
        <v>254</v>
      </c>
      <c r="L121" s="8" t="s">
        <v>136</v>
      </c>
      <c r="M121" s="8" t="s">
        <v>167</v>
      </c>
      <c r="N121" s="8" t="s">
        <v>223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1.0748023074035516E-2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224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222</v>
      </c>
      <c r="B130" s="3" t="s">
        <v>221</v>
      </c>
      <c r="C130" s="4" t="s">
        <v>227</v>
      </c>
      <c r="D130" s="5" t="s">
        <v>228</v>
      </c>
      <c r="E130" s="3" t="s">
        <v>299</v>
      </c>
      <c r="F130" s="3" t="s">
        <v>300</v>
      </c>
      <c r="G130" s="6" t="s">
        <v>270</v>
      </c>
      <c r="H130" s="3" t="s">
        <v>271</v>
      </c>
      <c r="I130" s="7" t="s">
        <v>272</v>
      </c>
      <c r="J130" s="7" t="s">
        <v>273</v>
      </c>
      <c r="K130" s="8" t="s">
        <v>254</v>
      </c>
      <c r="L130" s="8" t="s">
        <v>136</v>
      </c>
      <c r="M130" s="8" t="s">
        <v>167</v>
      </c>
      <c r="N130" s="8" t="s">
        <v>168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267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222</v>
      </c>
      <c r="B140" s="3" t="s">
        <v>221</v>
      </c>
      <c r="C140" s="4" t="s">
        <v>227</v>
      </c>
      <c r="D140" s="5" t="s">
        <v>228</v>
      </c>
      <c r="E140" s="3" t="s">
        <v>299</v>
      </c>
      <c r="F140" s="3" t="s">
        <v>300</v>
      </c>
      <c r="G140" s="6" t="s">
        <v>270</v>
      </c>
      <c r="H140" s="3" t="s">
        <v>271</v>
      </c>
      <c r="I140" s="7" t="s">
        <v>272</v>
      </c>
      <c r="J140" s="7" t="s">
        <v>273</v>
      </c>
      <c r="K140" s="8" t="s">
        <v>254</v>
      </c>
      <c r="L140" s="8" t="s">
        <v>136</v>
      </c>
      <c r="M140" s="8" t="s">
        <v>167</v>
      </c>
      <c r="N140" s="8" t="s">
        <v>223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227</v>
      </c>
      <c r="B147" s="6" t="s">
        <v>270</v>
      </c>
      <c r="C147" s="3" t="s">
        <v>271</v>
      </c>
      <c r="D147" s="3" t="s">
        <v>271</v>
      </c>
      <c r="E147" s="3" t="s">
        <v>271</v>
      </c>
      <c r="F147" s="3" t="s">
        <v>268</v>
      </c>
      <c r="G147" s="3" t="s">
        <v>80</v>
      </c>
      <c r="H147" s="7" t="s">
        <v>272</v>
      </c>
      <c r="I147" s="7" t="s">
        <v>272</v>
      </c>
      <c r="J147" s="7" t="s">
        <v>272</v>
      </c>
      <c r="K147" s="8" t="s">
        <v>81</v>
      </c>
      <c r="L147" s="8" t="s">
        <v>82</v>
      </c>
      <c r="M147" s="7" t="s">
        <v>273</v>
      </c>
      <c r="N147" s="7" t="s">
        <v>273</v>
      </c>
      <c r="O147" s="7" t="s">
        <v>273</v>
      </c>
      <c r="P147" s="8" t="s">
        <v>83</v>
      </c>
      <c r="Q147" s="8" t="s">
        <v>336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1.7540000000000004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19.678437700522181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2.6636263501725166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3.5763333333333285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13.902016196700965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10.8737975938083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24.970666666666681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67.344362268369153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5.7530535177223614</v>
      </c>
    </row>
    <row r="153" spans="1:17">
      <c r="C153" t="s">
        <v>163</v>
      </c>
    </row>
    <row r="155" spans="1:17" ht="49" thickBot="1">
      <c r="C155" s="3" t="s">
        <v>164</v>
      </c>
      <c r="D155" s="5" t="s">
        <v>228</v>
      </c>
      <c r="E155" s="6" t="s">
        <v>165</v>
      </c>
      <c r="F155" s="3" t="s">
        <v>271</v>
      </c>
      <c r="G155" s="3" t="s">
        <v>166</v>
      </c>
      <c r="H155" s="8" t="s">
        <v>258</v>
      </c>
      <c r="I155" s="8" t="s">
        <v>259</v>
      </c>
      <c r="J155" s="8" t="s">
        <v>288</v>
      </c>
      <c r="K155" s="8" t="s">
        <v>289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K85"/>
  <sheetViews>
    <sheetView workbookViewId="0">
      <selection activeCell="J113" sqref="J113"/>
    </sheetView>
  </sheetViews>
  <sheetFormatPr baseColWidth="10" defaultRowHeight="13"/>
  <sheetData>
    <row r="3" spans="1:8">
      <c r="A3" t="s">
        <v>301</v>
      </c>
    </row>
    <row r="4" spans="1:8" ht="46" thickBot="1">
      <c r="A4" s="3" t="s">
        <v>221</v>
      </c>
      <c r="B4" s="5" t="s">
        <v>228</v>
      </c>
      <c r="C4" s="6" t="s">
        <v>270</v>
      </c>
      <c r="D4" s="3" t="s">
        <v>271</v>
      </c>
      <c r="E4" s="8" t="s">
        <v>250</v>
      </c>
      <c r="F4" s="8" t="s">
        <v>9</v>
      </c>
      <c r="G4" s="8" t="s">
        <v>10</v>
      </c>
      <c r="H4" s="8" t="s">
        <v>89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90</v>
      </c>
      <c r="H31" t="s">
        <v>251</v>
      </c>
    </row>
    <row r="32" spans="2:8">
      <c r="B32" t="s">
        <v>203</v>
      </c>
      <c r="G32">
        <v>1.59</v>
      </c>
      <c r="H32">
        <v>1.36</v>
      </c>
    </row>
    <row r="33" spans="1:8" ht="15">
      <c r="B33" t="s">
        <v>204</v>
      </c>
      <c r="G33" s="10">
        <v>9155.6200000000008</v>
      </c>
      <c r="H33" s="10">
        <v>11.06</v>
      </c>
    </row>
    <row r="34" spans="1:8">
      <c r="B34" t="s">
        <v>252</v>
      </c>
    </row>
    <row r="35" spans="1:8">
      <c r="B35" t="s">
        <v>144</v>
      </c>
    </row>
    <row r="36" spans="1:8">
      <c r="B36" t="s">
        <v>92</v>
      </c>
    </row>
    <row r="48" spans="1:8">
      <c r="A48" t="s">
        <v>277</v>
      </c>
    </row>
    <row r="50" spans="1:9" ht="33" thickBot="1">
      <c r="A50" s="3" t="s">
        <v>278</v>
      </c>
      <c r="B50" s="5" t="s">
        <v>270</v>
      </c>
      <c r="C50" s="6" t="s">
        <v>279</v>
      </c>
      <c r="D50" s="3" t="s">
        <v>145</v>
      </c>
      <c r="E50" s="3" t="s">
        <v>146</v>
      </c>
      <c r="F50" s="5" t="s">
        <v>147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212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38</v>
      </c>
      <c r="H55" t="s">
        <v>39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203</v>
      </c>
      <c r="G64" t="s">
        <v>11</v>
      </c>
    </row>
    <row r="65" spans="1:11" ht="15">
      <c r="B65" t="s">
        <v>204</v>
      </c>
      <c r="G65">
        <v>9144.5290000000005</v>
      </c>
      <c r="H65" s="10"/>
    </row>
    <row r="66" spans="1:11">
      <c r="B66" t="s">
        <v>252</v>
      </c>
    </row>
    <row r="67" spans="1:11">
      <c r="B67" t="s">
        <v>144</v>
      </c>
    </row>
    <row r="68" spans="1:11">
      <c r="B68" t="s">
        <v>92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163</v>
      </c>
    </row>
    <row r="80" spans="1:11" ht="49" thickBot="1">
      <c r="A80" s="3" t="s">
        <v>164</v>
      </c>
      <c r="B80" s="5" t="s">
        <v>228</v>
      </c>
      <c r="C80" s="6" t="s">
        <v>165</v>
      </c>
      <c r="D80" s="3" t="s">
        <v>271</v>
      </c>
      <c r="E80" s="3" t="s">
        <v>166</v>
      </c>
      <c r="F80" s="8" t="s">
        <v>258</v>
      </c>
      <c r="G80" s="8" t="s">
        <v>259</v>
      </c>
      <c r="H80" s="8" t="s">
        <v>27</v>
      </c>
      <c r="I80" s="8" t="s">
        <v>110</v>
      </c>
      <c r="J80" s="8" t="s">
        <v>288</v>
      </c>
      <c r="K80" s="8" t="s">
        <v>289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338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I290"/>
  <sheetViews>
    <sheetView tabSelected="1" topLeftCell="M230" workbookViewId="0">
      <selection activeCell="Z301" sqref="Z301"/>
    </sheetView>
  </sheetViews>
  <sheetFormatPr baseColWidth="10" defaultRowHeight="13"/>
  <sheetData>
    <row r="2" spans="1:24">
      <c r="A2" s="15" t="s">
        <v>63</v>
      </c>
      <c r="B2" s="15" t="s">
        <v>66</v>
      </c>
      <c r="C2" s="15"/>
      <c r="I2" s="15"/>
      <c r="K2" s="15" t="s">
        <v>64</v>
      </c>
    </row>
    <row r="4" spans="1:24">
      <c r="A4" t="s">
        <v>257</v>
      </c>
      <c r="B4" t="s">
        <v>148</v>
      </c>
      <c r="C4" t="s">
        <v>242</v>
      </c>
      <c r="D4" t="s">
        <v>243</v>
      </c>
      <c r="E4" t="s">
        <v>238</v>
      </c>
      <c r="F4" t="s">
        <v>149</v>
      </c>
      <c r="G4" t="s">
        <v>150</v>
      </c>
      <c r="H4" t="s">
        <v>274</v>
      </c>
      <c r="I4" t="s">
        <v>151</v>
      </c>
      <c r="J4" t="s">
        <v>237</v>
      </c>
      <c r="K4" t="s">
        <v>274</v>
      </c>
      <c r="L4" t="s">
        <v>152</v>
      </c>
      <c r="M4" t="s">
        <v>159</v>
      </c>
      <c r="N4" t="s">
        <v>160</v>
      </c>
      <c r="O4" t="s">
        <v>264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18.293333333333337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114.09789091438593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118.91205116013731</v>
      </c>
    </row>
    <row r="9" spans="1:24">
      <c r="L9">
        <f>L5*5</f>
        <v>19029605</v>
      </c>
    </row>
    <row r="10" spans="1:24">
      <c r="A10" s="15" t="s">
        <v>335</v>
      </c>
      <c r="B10" s="15" t="s">
        <v>62</v>
      </c>
    </row>
    <row r="11" spans="1:24" ht="26">
      <c r="A11" s="11" t="s">
        <v>257</v>
      </c>
      <c r="B11" s="11" t="s">
        <v>134</v>
      </c>
      <c r="C11" s="11" t="s">
        <v>148</v>
      </c>
      <c r="D11" s="11" t="s">
        <v>130</v>
      </c>
      <c r="E11" s="11" t="s">
        <v>131</v>
      </c>
      <c r="F11" s="11" t="s">
        <v>132</v>
      </c>
      <c r="G11" s="11" t="s">
        <v>133</v>
      </c>
      <c r="H11" s="11" t="s">
        <v>193</v>
      </c>
      <c r="I11" s="11" t="s">
        <v>135</v>
      </c>
      <c r="J11" s="11" t="s">
        <v>47</v>
      </c>
      <c r="M11" t="s">
        <v>138</v>
      </c>
      <c r="R11" t="s">
        <v>32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257</v>
      </c>
      <c r="N12" s="11" t="s">
        <v>134</v>
      </c>
      <c r="O12" s="11" t="s">
        <v>148</v>
      </c>
      <c r="P12" s="11" t="s">
        <v>139</v>
      </c>
      <c r="Q12" s="11"/>
      <c r="R12" s="11" t="s">
        <v>257</v>
      </c>
      <c r="S12" s="11" t="s">
        <v>244</v>
      </c>
      <c r="T12" s="11" t="s">
        <v>202</v>
      </c>
      <c r="U12" s="11" t="s">
        <v>125</v>
      </c>
      <c r="V12" s="11" t="s">
        <v>126</v>
      </c>
      <c r="W12" s="11" t="s">
        <v>127</v>
      </c>
      <c r="X12" s="11" t="s">
        <v>128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90.643966766195263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191</v>
      </c>
      <c r="B17" t="s">
        <v>274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99.177635471802702</v>
      </c>
    </row>
    <row r="18" spans="1:24">
      <c r="A18" t="s">
        <v>192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153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154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48.174196873891361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308</v>
      </c>
      <c r="I24" s="15" t="s">
        <v>309</v>
      </c>
    </row>
    <row r="26" spans="1:24">
      <c r="A26" t="s">
        <v>257</v>
      </c>
      <c r="B26" t="s">
        <v>156</v>
      </c>
      <c r="C26" t="s">
        <v>155</v>
      </c>
      <c r="D26" t="s">
        <v>243</v>
      </c>
      <c r="E26" t="s">
        <v>274</v>
      </c>
      <c r="F26" t="s">
        <v>156</v>
      </c>
      <c r="G26" t="s">
        <v>155</v>
      </c>
      <c r="H26" t="s">
        <v>243</v>
      </c>
      <c r="I26" t="s">
        <v>274</v>
      </c>
      <c r="J26" t="s">
        <v>157</v>
      </c>
      <c r="K26" t="s">
        <v>155</v>
      </c>
      <c r="L26" t="s">
        <v>243</v>
      </c>
      <c r="M26" t="s">
        <v>274</v>
      </c>
      <c r="N26" t="s">
        <v>158</v>
      </c>
      <c r="P26" t="s">
        <v>161</v>
      </c>
      <c r="Q26" t="s">
        <v>162</v>
      </c>
      <c r="R26" t="s">
        <v>4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4.0971690793194897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30.100037057362055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10.540389097696695</v>
      </c>
      <c r="R29">
        <f>P29+K34</f>
        <v>5297.2862463768115</v>
      </c>
    </row>
    <row r="32" spans="1:24">
      <c r="I32" t="s">
        <v>3</v>
      </c>
    </row>
    <row r="33" spans="3:17">
      <c r="I33" t="s">
        <v>0</v>
      </c>
      <c r="J33" t="s">
        <v>1</v>
      </c>
      <c r="K33" t="s">
        <v>2</v>
      </c>
    </row>
    <row r="34" spans="3:17">
      <c r="D34" t="s">
        <v>129</v>
      </c>
      <c r="E34" t="s">
        <v>128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4.2397511312076928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27.301347690016893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11.312186388288527</v>
      </c>
    </row>
    <row r="41" spans="3:17">
      <c r="H41" s="13"/>
    </row>
    <row r="43" spans="3:17">
      <c r="Q43">
        <v>2</v>
      </c>
    </row>
    <row r="44" spans="3:17">
      <c r="C44" t="s">
        <v>75</v>
      </c>
      <c r="Q44">
        <v>4</v>
      </c>
    </row>
    <row r="45" spans="3:17">
      <c r="C45" t="s">
        <v>225</v>
      </c>
      <c r="Q45">
        <v>8</v>
      </c>
    </row>
    <row r="46" spans="3:17">
      <c r="C46" t="s">
        <v>226</v>
      </c>
    </row>
    <row r="47" spans="3:17">
      <c r="C47" t="s">
        <v>275</v>
      </c>
    </row>
    <row r="53" spans="1:11">
      <c r="D53" t="s">
        <v>29</v>
      </c>
    </row>
    <row r="56" spans="1:11">
      <c r="A56" t="s">
        <v>230</v>
      </c>
      <c r="B56" t="s">
        <v>99</v>
      </c>
      <c r="C56" t="s">
        <v>142</v>
      </c>
      <c r="D56" t="s">
        <v>236</v>
      </c>
      <c r="E56" t="s">
        <v>143</v>
      </c>
      <c r="F56" t="s">
        <v>237</v>
      </c>
      <c r="G56" t="s">
        <v>238</v>
      </c>
      <c r="H56" t="s">
        <v>76</v>
      </c>
      <c r="I56" t="s">
        <v>77</v>
      </c>
      <c r="K56" t="s">
        <v>120</v>
      </c>
    </row>
    <row r="57" spans="1:11">
      <c r="A57" t="s">
        <v>239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12.103286987150657</v>
      </c>
      <c r="K57" t="s">
        <v>5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240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19.032393616362871</v>
      </c>
      <c r="K61" t="s">
        <v>7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241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24.16702109730387</v>
      </c>
      <c r="K66" t="s">
        <v>6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129</v>
      </c>
      <c r="F70" t="s">
        <v>128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13.340925888907885</v>
      </c>
      <c r="K71" t="s">
        <v>122</v>
      </c>
      <c r="L71" t="s">
        <v>98</v>
      </c>
      <c r="M71" t="s">
        <v>97</v>
      </c>
      <c r="N71" t="s">
        <v>229</v>
      </c>
      <c r="O71" t="s">
        <v>95</v>
      </c>
      <c r="P71" t="s">
        <v>18</v>
      </c>
      <c r="Q71" t="s">
        <v>19</v>
      </c>
      <c r="R71" t="s">
        <v>20</v>
      </c>
      <c r="S71" t="s">
        <v>21</v>
      </c>
      <c r="V71" t="s">
        <v>213</v>
      </c>
      <c r="W71" t="s">
        <v>214</v>
      </c>
      <c r="X71" t="s">
        <v>215</v>
      </c>
      <c r="Y71" t="s">
        <v>216</v>
      </c>
      <c r="Z71" t="s">
        <v>217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8.4817664826773278</v>
      </c>
      <c r="J72" t="s">
        <v>121</v>
      </c>
      <c r="K72" t="s">
        <v>255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255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40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40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94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94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30</v>
      </c>
    </row>
    <row r="78" spans="1:26">
      <c r="P78" t="s">
        <v>101</v>
      </c>
      <c r="Q78" t="s">
        <v>22</v>
      </c>
      <c r="R78" t="s">
        <v>23</v>
      </c>
      <c r="S78" t="s">
        <v>24</v>
      </c>
      <c r="T78" t="s">
        <v>26</v>
      </c>
      <c r="U78" t="s">
        <v>25</v>
      </c>
      <c r="V78" t="s">
        <v>96</v>
      </c>
      <c r="W78" t="s">
        <v>100</v>
      </c>
    </row>
    <row r="79" spans="1:26">
      <c r="A79" t="s">
        <v>230</v>
      </c>
      <c r="B79" t="s">
        <v>99</v>
      </c>
      <c r="C79" t="s">
        <v>142</v>
      </c>
      <c r="D79" t="s">
        <v>236</v>
      </c>
      <c r="E79" t="s">
        <v>143</v>
      </c>
      <c r="F79" t="s">
        <v>237</v>
      </c>
      <c r="G79" t="s">
        <v>274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239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31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240</v>
      </c>
      <c r="B84">
        <v>1171052</v>
      </c>
    </row>
    <row r="85" spans="1:23">
      <c r="A85" t="s">
        <v>241</v>
      </c>
      <c r="B85">
        <v>1171052</v>
      </c>
    </row>
    <row r="88" spans="1:23">
      <c r="A88" t="s">
        <v>191</v>
      </c>
      <c r="B88" t="s">
        <v>274</v>
      </c>
    </row>
    <row r="89" spans="1:23">
      <c r="A89" t="s">
        <v>192</v>
      </c>
      <c r="B89">
        <v>563</v>
      </c>
    </row>
    <row r="90" spans="1:23">
      <c r="A90" t="s">
        <v>153</v>
      </c>
      <c r="B90">
        <f>19*60</f>
        <v>1140</v>
      </c>
    </row>
    <row r="91" spans="1:23" s="12" customFormat="1">
      <c r="A91" t="s">
        <v>154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218</v>
      </c>
      <c r="V109" t="s">
        <v>219</v>
      </c>
      <c r="W109" t="s">
        <v>220</v>
      </c>
      <c r="X109" t="s">
        <v>96</v>
      </c>
      <c r="Y109" t="s">
        <v>100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177</v>
      </c>
      <c r="B114" t="s">
        <v>65</v>
      </c>
      <c r="K114" t="s">
        <v>67</v>
      </c>
      <c r="L114" t="s">
        <v>310</v>
      </c>
    </row>
    <row r="115" spans="1:17">
      <c r="B115" t="s">
        <v>99</v>
      </c>
      <c r="C115" t="s">
        <v>142</v>
      </c>
      <c r="D115" t="s">
        <v>151</v>
      </c>
      <c r="E115" t="s">
        <v>238</v>
      </c>
      <c r="F115" t="s">
        <v>76</v>
      </c>
      <c r="G115" t="s">
        <v>77</v>
      </c>
      <c r="L115" t="s">
        <v>99</v>
      </c>
      <c r="M115" t="s">
        <v>142</v>
      </c>
      <c r="N115" t="s">
        <v>151</v>
      </c>
      <c r="O115" t="s">
        <v>238</v>
      </c>
      <c r="P115" t="s">
        <v>76</v>
      </c>
      <c r="Q115" t="s">
        <v>77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13.935673511292233</v>
      </c>
      <c r="K116" t="s">
        <v>311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1.6668740844267127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7.8781625077030064</v>
      </c>
      <c r="K121" t="s">
        <v>187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7.3775567566626359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4.6431871869798229</v>
      </c>
      <c r="K126" t="s">
        <v>188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5.911066505387117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189</v>
      </c>
    </row>
    <row r="141" spans="5:11" s="11" customFormat="1" ht="26">
      <c r="F141" s="11" t="s">
        <v>111</v>
      </c>
      <c r="G141" s="11" t="s">
        <v>112</v>
      </c>
      <c r="H141" s="11" t="s">
        <v>113</v>
      </c>
      <c r="I141" s="11" t="s">
        <v>114</v>
      </c>
      <c r="J141" s="11" t="s">
        <v>36</v>
      </c>
      <c r="K141" s="11" t="s">
        <v>124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128</v>
      </c>
      <c r="G146" t="s">
        <v>128</v>
      </c>
      <c r="H146" t="s">
        <v>128</v>
      </c>
      <c r="I146" t="s">
        <v>128</v>
      </c>
      <c r="J146" t="s">
        <v>128</v>
      </c>
      <c r="K146" t="s">
        <v>37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129.82113096273827</v>
      </c>
    </row>
    <row r="152" spans="1:12">
      <c r="A152" s="33" t="s">
        <v>282</v>
      </c>
    </row>
    <row r="153" spans="1:12">
      <c r="A153" t="s">
        <v>290</v>
      </c>
      <c r="B153" t="s">
        <v>116</v>
      </c>
      <c r="C153" t="s">
        <v>117</v>
      </c>
      <c r="D153" t="s">
        <v>205</v>
      </c>
      <c r="J153" t="s">
        <v>118</v>
      </c>
      <c r="K153" t="s">
        <v>119</v>
      </c>
    </row>
    <row r="154" spans="1:12">
      <c r="A154" s="34" t="s">
        <v>248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249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284</v>
      </c>
      <c r="J158" s="48" t="s">
        <v>118</v>
      </c>
      <c r="K158" s="43" t="s">
        <v>119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115</v>
      </c>
      <c r="B162" s="18">
        <v>2.6585648148148146E-2</v>
      </c>
      <c r="C162" s="19">
        <v>8.2662037037037034E-2</v>
      </c>
      <c r="E162" s="16" t="s">
        <v>208</v>
      </c>
      <c r="F162" s="16">
        <v>0.28195601851851854</v>
      </c>
      <c r="G162" s="17">
        <v>0.39590277777777777</v>
      </c>
      <c r="I162" t="s">
        <v>15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283</v>
      </c>
      <c r="B166" t="s">
        <v>116</v>
      </c>
      <c r="C166" t="s">
        <v>117</v>
      </c>
      <c r="D166" t="s">
        <v>206</v>
      </c>
      <c r="E166" t="s">
        <v>207</v>
      </c>
    </row>
    <row r="167" spans="1:14">
      <c r="A167" s="34" t="s">
        <v>16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265</v>
      </c>
      <c r="K168" s="42" t="s">
        <v>266</v>
      </c>
      <c r="L168" s="43" t="s">
        <v>14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50.306666666666665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280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57.034914842674318</v>
      </c>
    </row>
    <row r="175" spans="1:14">
      <c r="A175" s="34" t="s">
        <v>281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129.82113096273829</v>
      </c>
      <c r="E178" s="26">
        <f t="shared" si="34"/>
        <v>26.546566214442457</v>
      </c>
    </row>
    <row r="180" spans="1:15">
      <c r="A180" t="s">
        <v>102</v>
      </c>
      <c r="B180" t="s">
        <v>103</v>
      </c>
      <c r="C180" t="s">
        <v>104</v>
      </c>
      <c r="D180" t="s">
        <v>105</v>
      </c>
      <c r="E180" t="s">
        <v>106</v>
      </c>
      <c r="F180" t="s">
        <v>107</v>
      </c>
    </row>
    <row r="181" spans="1:15">
      <c r="A181" t="s">
        <v>108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109</v>
      </c>
      <c r="B185" t="s">
        <v>33</v>
      </c>
      <c r="C185" t="s">
        <v>34</v>
      </c>
    </row>
    <row r="186" spans="1:15">
      <c r="A186" t="s">
        <v>35</v>
      </c>
      <c r="B186" t="s">
        <v>178</v>
      </c>
      <c r="C186" t="s">
        <v>179</v>
      </c>
    </row>
    <row r="187" spans="1:15">
      <c r="A187" t="s">
        <v>180</v>
      </c>
      <c r="B187" t="s">
        <v>181</v>
      </c>
      <c r="C187" t="s">
        <v>182</v>
      </c>
    </row>
    <row r="188" spans="1:15">
      <c r="A188" t="s">
        <v>115</v>
      </c>
      <c r="B188" t="s">
        <v>183</v>
      </c>
      <c r="C188" t="s">
        <v>184</v>
      </c>
      <c r="H188" s="26"/>
      <c r="I188" s="26"/>
      <c r="K188" t="s">
        <v>84</v>
      </c>
    </row>
    <row r="189" spans="1:15">
      <c r="H189" s="26"/>
      <c r="I189" s="26"/>
      <c r="L189" t="s">
        <v>85</v>
      </c>
      <c r="M189" t="s">
        <v>86</v>
      </c>
    </row>
    <row r="190" spans="1:15">
      <c r="A190" t="s">
        <v>123</v>
      </c>
      <c r="B190" t="s">
        <v>103</v>
      </c>
      <c r="C190" t="s">
        <v>185</v>
      </c>
      <c r="D190" t="s">
        <v>186</v>
      </c>
      <c r="E190" t="s">
        <v>42</v>
      </c>
      <c r="F190" t="s">
        <v>43</v>
      </c>
      <c r="G190" s="26" t="s">
        <v>44</v>
      </c>
      <c r="H190" s="26" t="s">
        <v>45</v>
      </c>
      <c r="I190" s="26" t="s">
        <v>46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87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334</v>
      </c>
    </row>
    <row r="194" spans="1:12">
      <c r="A194" t="s">
        <v>291</v>
      </c>
      <c r="B194" t="s">
        <v>292</v>
      </c>
      <c r="C194" t="s">
        <v>293</v>
      </c>
      <c r="D194" t="s">
        <v>294</v>
      </c>
      <c r="E194" t="s">
        <v>295</v>
      </c>
      <c r="F194" t="s">
        <v>296</v>
      </c>
      <c r="G194" s="26" t="s">
        <v>297</v>
      </c>
      <c r="H194" s="26" t="s">
        <v>298</v>
      </c>
      <c r="I194" s="26" t="s">
        <v>169</v>
      </c>
      <c r="L194" t="s">
        <v>170</v>
      </c>
    </row>
    <row r="195" spans="1:12">
      <c r="A195" t="s">
        <v>320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321</v>
      </c>
      <c r="L195" s="49">
        <f>G195</f>
        <v>590</v>
      </c>
    </row>
    <row r="196" spans="1:12">
      <c r="A196" t="s">
        <v>322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323</v>
      </c>
      <c r="L196" s="49">
        <f>G196</f>
        <v>609</v>
      </c>
    </row>
    <row r="197" spans="1:12">
      <c r="A197" t="s">
        <v>324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325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326</v>
      </c>
      <c r="G199" s="26"/>
      <c r="H199" s="26"/>
      <c r="I199" s="26"/>
    </row>
    <row r="200" spans="1:12">
      <c r="A200" t="s">
        <v>41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327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198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285</v>
      </c>
      <c r="M210" t="s">
        <v>232</v>
      </c>
      <c r="N210" t="s">
        <v>233</v>
      </c>
    </row>
    <row r="211" spans="1:18">
      <c r="Q211" t="s">
        <v>314</v>
      </c>
    </row>
    <row r="212" spans="1:18">
      <c r="L212" t="s">
        <v>286</v>
      </c>
    </row>
    <row r="213" spans="1:18">
      <c r="L213" t="s">
        <v>287</v>
      </c>
      <c r="N213" t="s">
        <v>56</v>
      </c>
      <c r="O213" t="s">
        <v>57</v>
      </c>
      <c r="Q213" t="s">
        <v>58</v>
      </c>
      <c r="R213" t="s">
        <v>61</v>
      </c>
    </row>
    <row r="214" spans="1:18">
      <c r="L214">
        <v>2</v>
      </c>
      <c r="N214">
        <v>1510.37</v>
      </c>
      <c r="O214">
        <v>3583.52</v>
      </c>
      <c r="P214" t="s">
        <v>59</v>
      </c>
      <c r="Q214">
        <f>AVERAGE(N214:N216)</f>
        <v>1561.4599999999998</v>
      </c>
      <c r="R214">
        <f>AVERAGE(O214:O216)</f>
        <v>3702.19</v>
      </c>
    </row>
    <row r="215" spans="1:18">
      <c r="A215" t="s">
        <v>71</v>
      </c>
      <c r="N215">
        <v>1566.45</v>
      </c>
      <c r="O215">
        <v>3688.71</v>
      </c>
      <c r="P215" t="s">
        <v>60</v>
      </c>
      <c r="Q215">
        <f>1.96*(STDEV(N214:N216)/SQRT(3))</f>
        <v>55.207429399070357</v>
      </c>
      <c r="R215">
        <v>142.52830570036809</v>
      </c>
    </row>
    <row r="216" spans="1:18">
      <c r="N216">
        <v>1607.56</v>
      </c>
      <c r="O216">
        <v>3834.34</v>
      </c>
    </row>
    <row r="217" spans="1:18">
      <c r="B217" t="s">
        <v>68</v>
      </c>
      <c r="C217" t="s">
        <v>69</v>
      </c>
      <c r="D217" t="s">
        <v>70</v>
      </c>
      <c r="E217" t="s">
        <v>72</v>
      </c>
      <c r="F217" t="s">
        <v>73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15.611796109922068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42.713255998473244</v>
      </c>
      <c r="R219">
        <f>1.96*(STDEV(O218:O220)/SQRT(3))</f>
        <v>86.74056145612883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30.856871084699712</v>
      </c>
      <c r="R223">
        <f>1.96*(STDEV(O222:O224)/SQRT(3))</f>
        <v>47.282610815863841</v>
      </c>
    </row>
    <row r="224" spans="1:18">
      <c r="B224" t="s">
        <v>74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234</v>
      </c>
    </row>
    <row r="227" spans="2:22">
      <c r="B227">
        <v>171.2</v>
      </c>
      <c r="C227">
        <v>1500.96</v>
      </c>
      <c r="D227">
        <v>1675.34</v>
      </c>
      <c r="Q227" t="s">
        <v>315</v>
      </c>
    </row>
    <row r="228" spans="2:22">
      <c r="B228">
        <v>174.54</v>
      </c>
      <c r="C228">
        <v>1504.24</v>
      </c>
      <c r="D228">
        <v>1681.96</v>
      </c>
      <c r="L228" t="s">
        <v>287</v>
      </c>
      <c r="N228" t="s">
        <v>235</v>
      </c>
      <c r="O228" t="s">
        <v>197</v>
      </c>
    </row>
    <row r="229" spans="2:22">
      <c r="L229">
        <v>2</v>
      </c>
      <c r="N229" t="s">
        <v>231</v>
      </c>
      <c r="Q229" t="s">
        <v>58</v>
      </c>
      <c r="R229" t="s">
        <v>61</v>
      </c>
    </row>
    <row r="230" spans="2:22">
      <c r="N230">
        <v>2031</v>
      </c>
      <c r="O230">
        <v>4561</v>
      </c>
      <c r="P230" t="s">
        <v>59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60</v>
      </c>
      <c r="Q231">
        <f>1.96*(STDEV(N230:N232)/SQRT(3))</f>
        <v>29.486982438583528</v>
      </c>
      <c r="R231">
        <f>1.96*(STDEV(O230:O232)/SQRT(3))</f>
        <v>140.40283821126189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66.141731993584145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9.6242009769354091</v>
      </c>
      <c r="R239">
        <f>1.96*(STDEV(O238:O240)/SQRT(3))</f>
        <v>66.02546714042326</v>
      </c>
    </row>
    <row r="240" spans="2:22">
      <c r="N240">
        <v>526</v>
      </c>
      <c r="O240">
        <v>1462</v>
      </c>
    </row>
    <row r="243" spans="17:28">
      <c r="T243" t="s">
        <v>329</v>
      </c>
      <c r="U243" t="s">
        <v>330</v>
      </c>
      <c r="V243" t="s">
        <v>331</v>
      </c>
    </row>
    <row r="244" spans="17:28">
      <c r="S244" t="s">
        <v>317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314</v>
      </c>
      <c r="T248">
        <v>3702</v>
      </c>
      <c r="U248">
        <v>1636</v>
      </c>
      <c r="V248">
        <v>795</v>
      </c>
    </row>
    <row r="250" spans="17:28">
      <c r="Q250" s="51" t="s">
        <v>318</v>
      </c>
    </row>
    <row r="251" spans="17:28">
      <c r="Q251" t="s">
        <v>328</v>
      </c>
      <c r="W251" t="s">
        <v>329</v>
      </c>
      <c r="X251" t="s">
        <v>332</v>
      </c>
      <c r="Y251" t="s">
        <v>333</v>
      </c>
      <c r="Z251" s="13"/>
    </row>
    <row r="252" spans="17:28">
      <c r="Q252" t="s">
        <v>319</v>
      </c>
    </row>
    <row r="253" spans="17:28">
      <c r="Q253" t="s">
        <v>260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316</v>
      </c>
      <c r="R254">
        <v>2056</v>
      </c>
      <c r="S254" t="s">
        <v>261</v>
      </c>
      <c r="Z254">
        <v>3702</v>
      </c>
      <c r="AA254">
        <v>1636</v>
      </c>
      <c r="AB254">
        <v>795</v>
      </c>
    </row>
    <row r="255" spans="17:28">
      <c r="Q255" t="s">
        <v>262</v>
      </c>
      <c r="R255" t="s">
        <v>263</v>
      </c>
    </row>
    <row r="257" spans="15:32">
      <c r="V257">
        <v>4</v>
      </c>
      <c r="W257">
        <v>2056</v>
      </c>
      <c r="X257">
        <v>1074</v>
      </c>
      <c r="Y257">
        <v>532</v>
      </c>
    </row>
    <row r="258" spans="15:32">
      <c r="Z258">
        <v>1561</v>
      </c>
      <c r="AA258">
        <v>864</v>
      </c>
      <c r="AB258">
        <v>464</v>
      </c>
    </row>
    <row r="260" spans="15:32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32">
      <c r="O261" t="s">
        <v>50</v>
      </c>
      <c r="P261" t="s">
        <v>49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32">
      <c r="O262" t="s">
        <v>51</v>
      </c>
      <c r="P262" t="s">
        <v>48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32">
      <c r="O263" t="s">
        <v>52</v>
      </c>
      <c r="P263" t="s">
        <v>49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32">
      <c r="O264" t="s">
        <v>52</v>
      </c>
      <c r="P264" t="s">
        <v>48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  <row r="272" spans="15:32">
      <c r="AF272" t="s">
        <v>307</v>
      </c>
    </row>
    <row r="273" spans="23:35">
      <c r="AE273" t="s">
        <v>305</v>
      </c>
      <c r="AH273" t="s">
        <v>306</v>
      </c>
    </row>
    <row r="274" spans="23:35">
      <c r="AE274" t="s">
        <v>302</v>
      </c>
      <c r="AF274" t="s">
        <v>303</v>
      </c>
      <c r="AH274" t="s">
        <v>302</v>
      </c>
      <c r="AI274" t="s">
        <v>304</v>
      </c>
    </row>
    <row r="275" spans="23:35">
      <c r="AD275">
        <v>2</v>
      </c>
      <c r="AE275">
        <v>140.40283821125621</v>
      </c>
      <c r="AF275">
        <v>142.52830570036809</v>
      </c>
      <c r="AH275">
        <v>29.486982438583528</v>
      </c>
      <c r="AI275">
        <v>55.207429399081569</v>
      </c>
    </row>
    <row r="276" spans="23:35">
      <c r="AD276">
        <v>4</v>
      </c>
      <c r="AE276">
        <v>68.009458165758105</v>
      </c>
      <c r="AF276">
        <v>86.740561456125349</v>
      </c>
      <c r="AH276">
        <v>66.141731993583392</v>
      </c>
      <c r="AI276">
        <v>42.713255998477123</v>
      </c>
    </row>
    <row r="277" spans="23:35">
      <c r="AD277">
        <v>8</v>
      </c>
      <c r="AE277">
        <v>66.025467140424766</v>
      </c>
      <c r="AF277">
        <v>47.28261081586222</v>
      </c>
      <c r="AH277">
        <v>9.6242009769341159</v>
      </c>
      <c r="AI277">
        <v>30.856871084698813</v>
      </c>
    </row>
    <row r="282" spans="23:35">
      <c r="AE282">
        <v>140.40283821125621</v>
      </c>
      <c r="AF282">
        <v>68.009458165758105</v>
      </c>
      <c r="AG282">
        <v>66.025467140424766</v>
      </c>
    </row>
    <row r="283" spans="23:35">
      <c r="AE283">
        <v>142.52830570036809</v>
      </c>
      <c r="AF283">
        <v>86.740561456125349</v>
      </c>
      <c r="AG283">
        <v>47.28261081586222</v>
      </c>
    </row>
    <row r="284" spans="23:35">
      <c r="Y284" t="s">
        <v>53</v>
      </c>
      <c r="Z284" t="s">
        <v>54</v>
      </c>
      <c r="AA284" t="s">
        <v>55</v>
      </c>
    </row>
    <row r="285" spans="23:35">
      <c r="AE285">
        <v>29.486982438583528</v>
      </c>
      <c r="AF285">
        <v>66.141731993583392</v>
      </c>
      <c r="AG285">
        <v>9.6242009769341159</v>
      </c>
    </row>
    <row r="286" spans="23:35">
      <c r="W286">
        <v>1</v>
      </c>
      <c r="X286" t="s">
        <v>49</v>
      </c>
      <c r="Y286">
        <v>4509</v>
      </c>
      <c r="Z286">
        <v>2343</v>
      </c>
      <c r="AA286">
        <v>1400</v>
      </c>
      <c r="AE286">
        <v>55.207429399081569</v>
      </c>
      <c r="AF286">
        <v>42.713255998477123</v>
      </c>
      <c r="AG286">
        <v>30.856871084698813</v>
      </c>
    </row>
    <row r="287" spans="23:35">
      <c r="X287" t="s">
        <v>48</v>
      </c>
      <c r="Y287">
        <v>3702</v>
      </c>
      <c r="Z287">
        <v>1636</v>
      </c>
      <c r="AA287">
        <v>795</v>
      </c>
    </row>
    <row r="289" spans="23:27">
      <c r="W289">
        <v>4</v>
      </c>
      <c r="X289" t="s">
        <v>49</v>
      </c>
      <c r="Y289">
        <v>2056</v>
      </c>
      <c r="Z289">
        <v>1074</v>
      </c>
      <c r="AA289">
        <v>532</v>
      </c>
    </row>
    <row r="290" spans="23:27">
      <c r="X290" t="s">
        <v>48</v>
      </c>
      <c r="Y290">
        <v>1561</v>
      </c>
      <c r="Z290">
        <v>864</v>
      </c>
      <c r="AA290">
        <v>464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 Kim</cp:lastModifiedBy>
  <dcterms:created xsi:type="dcterms:W3CDTF">2012-01-29T21:31:05Z</dcterms:created>
  <dcterms:modified xsi:type="dcterms:W3CDTF">2012-04-13T22:06:04Z</dcterms:modified>
</cp:coreProperties>
</file>