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14780" yWindow="0" windowWidth="47000" windowHeight="28240" tabRatio="500" activeTab="7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OSG-XSEDE" sheetId="16" r:id="rId8"/>
    <sheet name="Interop " sheetId="14" r:id="rId9"/>
  </sheets>
  <externalReferences>
    <externalReference r:id="rId10"/>
  </externalReferences>
  <definedNames>
    <definedName name="data_interop" localSheetId="8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1"/>
    <pivotCache cacheId="1" r:id="rId12"/>
    <pivotCache cacheId="2" r:id="rId13"/>
    <pivotCache cacheId="3" r:id="rId14"/>
    <pivotCache cacheId="4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6" l="1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U16" i="14"/>
  <c r="Q6" i="15"/>
  <c r="P6" i="15"/>
  <c r="Q5" i="15"/>
  <c r="P5" i="15"/>
  <c r="Q4" i="15"/>
  <c r="P4" i="15"/>
  <c r="Q3" i="15"/>
  <c r="P3" i="15"/>
  <c r="Q2" i="15"/>
  <c r="P2" i="15"/>
  <c r="P8" i="15"/>
  <c r="Q8" i="15"/>
  <c r="P9" i="15"/>
  <c r="Q9" i="15"/>
  <c r="C37" i="12"/>
  <c r="B37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D25" i="12"/>
  <c r="B23" i="12"/>
  <c r="D23" i="12"/>
  <c r="D4" i="11"/>
  <c r="D5" i="11"/>
  <c r="D6" i="11"/>
  <c r="D9" i="11"/>
  <c r="E5" i="12"/>
  <c r="E12" i="12"/>
  <c r="E4" i="11"/>
  <c r="E5" i="11"/>
  <c r="E6" i="11"/>
  <c r="E9" i="11"/>
  <c r="E8" i="12"/>
  <c r="E17" i="12"/>
  <c r="A4" i="11"/>
  <c r="A5" i="11"/>
  <c r="A6" i="11"/>
  <c r="A9" i="11"/>
  <c r="E7" i="12"/>
  <c r="E16" i="12"/>
  <c r="C4" i="11"/>
  <c r="C5" i="11"/>
  <c r="C6" i="11"/>
  <c r="C9" i="11"/>
  <c r="E6" i="12"/>
  <c r="E13" i="12"/>
  <c r="E14" i="12"/>
  <c r="E15" i="12"/>
  <c r="E19" i="12"/>
  <c r="E23" i="12"/>
  <c r="C23" i="12"/>
  <c r="C19" i="12"/>
  <c r="D19" i="12"/>
  <c r="B19" i="12"/>
  <c r="D7" i="12"/>
  <c r="E22" i="12"/>
  <c r="B7" i="12"/>
  <c r="B22" i="12"/>
  <c r="C7" i="12"/>
  <c r="C22" i="12"/>
  <c r="D22" i="12"/>
  <c r="B8" i="12"/>
  <c r="C8" i="12"/>
  <c r="B21" i="12"/>
  <c r="D8" i="12"/>
  <c r="D21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B4" i="11"/>
  <c r="B5" i="11"/>
  <c r="B6" i="11"/>
  <c r="B10" i="11"/>
  <c r="E9" i="12"/>
  <c r="E18" i="12"/>
  <c r="C13" i="12"/>
  <c r="B13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<sst xmlns="http://schemas.openxmlformats.org/spreadsheetml/2006/main" count="773" uniqueCount="207">
  <si>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</si>
  <si>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</si>
  <si>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</si>
  <si>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</si>
  <si>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</si>
  <si>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</si>
  <si>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</si>
  <si>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</si>
  <si>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</si>
  <si>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</si>
  <si>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</si>
  <si>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</si>
  <si>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</si>
  <si>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</si>
  <si>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</si>
  <si>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</si>
  <si>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</si>
  <si>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</si>
  <si>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</si>
  <si>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</si>
  <si>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</si>
  <si>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</si>
  <si>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</si>
  <si>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</si>
  <si>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</si>
  <si>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</si>
  <si>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</si>
  <si>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</si>
  <si>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</si>
  <si>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</si>
  <si>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</si>
  <si>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</si>
  <si>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</si>
  <si>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</si>
  <si>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</si>
  <si>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</si>
  <si>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</si>
  <si>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</si>
  <si>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</si>
  <si>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</si>
  <si>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</si>
  <si>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</si>
  <si>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</si>
  <si>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</si>
  <si>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</si>
  <si>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</si>
  <si>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</si>
  <si>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</si>
  <si>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</si>
  <si>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</si>
  <si>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</si>
  <si>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</si>
  <si>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</si>
  <si>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</si>
  <si>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</si>
  <si>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</si>
  <si>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</si>
  <si>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</si>
  <si>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</si>
  <si>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</si>
  <si>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</si>
  <si>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</si>
  <si>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</si>
  <si>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</si>
  <si>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</si>
  <si>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</si>
  <si>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</si>
  <si>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</si>
  <si>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</si>
  <si>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</si>
  <si>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</si>
  <si>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</si>
  <si>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</si>
  <si>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</si>
  <si>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</si>
  <si>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</si>
  <si>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</si>
  <si>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</si>
  <si>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</si>
  <si>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</si>
  <si>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</si>
  <si>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</si>
  <si>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</si>
  <si>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</si>
  <si>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</si>
  <si>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</si>
  <si>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</si>
  <si>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</si>
  <si>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</si>
  <si>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</si>
  <si>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</si>
  <si>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</si>
  <si>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</si>
  <si>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</si>
  <si>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</si>
  <si>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</si>
  <si>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</si>
  <si>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</si>
  <si>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</si>
  <si>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</si>
  <si>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</si>
  <si>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</si>
  <si>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</si>
  <si>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</si>
  <si>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</si>
  <si>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</si>
  <si>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</si>
  <si>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</si>
  <si>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</si>
  <si>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</si>
  <si>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</si>
  <si>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</si>
  <si>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</si>
  <si>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</si>
  <si>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</si>
  <si>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</si>
  <si>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</si>
  <si>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</si>
  <si>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</si>
  <si>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</si>
  <si>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</si>
  <si>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</si>
  <si>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</si>
  <si>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</si>
  <si>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</si>
  <si>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</si>
  <si>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</si>
  <si>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</si>
  <si>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</si>
  <si>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</si>
  <si>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</si>
  <si>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</si>
  <si>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</si>
  <si>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</si>
  <si>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</si>
  <si>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</si>
  <si>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</si>
  <si>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</si>
  <si>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</si>
  <si>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</si>
  <si>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</si>
  <si>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</si>
  <si>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</si>
  <si>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</si>
  <si>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</si>
  <si>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</si>
  <si>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</si>
  <si>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</si>
  <si>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</si>
  <si>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</si>
  <si>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</si>
  <si>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</si>
  <si>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</si>
  <si>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</si>
  <si>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</si>
  <si>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</si>
  <si>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</si>
  <si>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</si>
  <si>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</si>
  <si>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</si>
  <si>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</si>
  <si>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</si>
  <si>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</si>
  <si>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</si>
  <si>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</si>
  <si>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</si>
  <si>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</si>
  <si>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</si>
  <si>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</si>
  <si>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</si>
  <si>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</si>
  <si>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</si>
  <si>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</si>
  <si>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</si>
  <si>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</si>
  <si>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</si>
  <si>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</si>
  <si>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</si>
  <si>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</si>
  <si>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</si>
  <si>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</si>
  <si>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</si>
  <si>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</si>
  <si>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</si>
  <si>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</si>
  <si>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</si>
  <si>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</si>
  <si>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</si>
  <si>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</si>
  <si>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</si>
  <si>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</si>
  <si>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</si>
  <si>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</si>
  <si>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</si>
  <si>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</si>
  <si>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</si>
  <si>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</si>
  <si>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</si>
  <si>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</si>
  <si>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</si>
  <si>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</si>
  <si>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</si>
  <si>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</si>
  <si>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</si>
  <si>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</si>
  <si>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FutureGrid/
XSEDE:Kraken</t>
  </si>
  <si>
    <t>OSG/
XSEDE:QB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</si>
</sst>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16728"/>
        <c:axId val="861619704"/>
      </c:barChart>
      <c:catAx>
        <c:axId val="8616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1619704"/>
        <c:crosses val="autoZero"/>
        <c:auto val="1"/>
        <c:lblAlgn val="ctr"/>
        <c:lblOffset val="100"/>
        <c:noMultiLvlLbl val="0"/>
      </c:catAx>
      <c:valAx>
        <c:axId val="86161970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8616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62584"/>
        <c:axId val="861668312"/>
      </c:barChart>
      <c:catAx>
        <c:axId val="8616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668312"/>
        <c:crosses val="autoZero"/>
        <c:auto val="1"/>
        <c:lblAlgn val="ctr"/>
        <c:lblOffset val="100"/>
        <c:noMultiLvlLbl val="0"/>
      </c:catAx>
      <c:valAx>
        <c:axId val="861668312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8616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28504"/>
        <c:axId val="861734216"/>
      </c:barChart>
      <c:catAx>
        <c:axId val="86172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34216"/>
        <c:crosses val="autoZero"/>
        <c:auto val="1"/>
        <c:lblAlgn val="ctr"/>
        <c:lblOffset val="100"/>
        <c:noMultiLvlLbl val="0"/>
      </c:catAx>
      <c:valAx>
        <c:axId val="86173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05960"/>
        <c:axId val="861809000"/>
      </c:barChart>
      <c:catAx>
        <c:axId val="861805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861809000"/>
        <c:crosses val="autoZero"/>
        <c:auto val="1"/>
        <c:lblAlgn val="ctr"/>
        <c:lblOffset val="100"/>
        <c:noMultiLvlLbl val="0"/>
      </c:catAx>
      <c:valAx>
        <c:axId val="86180900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8618059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43688"/>
        <c:axId val="861846728"/>
      </c:barChart>
      <c:catAx>
        <c:axId val="861843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61846728"/>
        <c:crosses val="autoZero"/>
        <c:auto val="1"/>
        <c:lblAlgn val="ctr"/>
        <c:lblOffset val="100"/>
        <c:noMultiLvlLbl val="0"/>
      </c:catAx>
      <c:valAx>
        <c:axId val="86184672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861843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FutureGrid/_x000d_XSEDE:Kraken</c:v>
                </c:pt>
                <c:pt idx="1">
                  <c:v>EGI/_x000d_FutureGrid</c:v>
                </c:pt>
                <c:pt idx="2">
                  <c:v>OSG/_x000d_XSEDE:QB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356040"/>
        <c:axId val="861352968"/>
      </c:barChart>
      <c:catAx>
        <c:axId val="86135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861352968"/>
        <c:crosses val="autoZero"/>
        <c:auto val="1"/>
        <c:lblAlgn val="ctr"/>
        <c:lblOffset val="100"/>
        <c:noMultiLvlLbl val="0"/>
      </c:catAx>
      <c:valAx>
        <c:axId val="86135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86135604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 refreshError="1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6" t="s">
        <v>1</v>
      </c>
      <c r="B2" s="46"/>
      <c r="C2" s="47"/>
      <c r="D2" s="48" t="s">
        <v>5</v>
      </c>
      <c r="E2" s="49"/>
      <c r="F2" s="49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Q27" sqref="Q2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50">
        <v>2830</v>
      </c>
      <c r="C7">
        <v>872</v>
      </c>
      <c r="D7" s="50">
        <v>2711</v>
      </c>
      <c r="E7" s="50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50">
        <v>1978</v>
      </c>
      <c r="C8">
        <v>190</v>
      </c>
      <c r="D8" s="50">
        <v>1994</v>
      </c>
      <c r="E8" s="50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50">
        <v>4697</v>
      </c>
      <c r="C18" s="50">
        <v>2830</v>
      </c>
      <c r="D18" s="50">
        <v>2711</v>
      </c>
      <c r="E18">
        <v>872</v>
      </c>
    </row>
    <row r="19" spans="1:5">
      <c r="A19">
        <v>826</v>
      </c>
      <c r="B19" s="50">
        <v>3129</v>
      </c>
      <c r="C19" s="50">
        <v>1978</v>
      </c>
      <c r="D19" s="50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36" sqref="R3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Condor!D9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Condor!C9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Condor!A9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Condor!E9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Condor!B10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2:7">
      <c r="B37">
        <f>36/34</f>
        <v>1.0588235294117647</v>
      </c>
      <c r="C37">
        <f>28/34</f>
        <v>0.82352941176470584</v>
      </c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5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9" sqref="F9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51" t="s">
        <v>202</v>
      </c>
      <c r="B3" s="51"/>
      <c r="C3" s="51"/>
      <c r="D3" s="51"/>
      <c r="E3" s="51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50">
        <v>4202</v>
      </c>
      <c r="C5" s="50">
        <v>2475</v>
      </c>
      <c r="D5" s="50">
        <v>2991</v>
      </c>
      <c r="E5">
        <v>463</v>
      </c>
      <c r="F5">
        <f>(60+37)*60</f>
        <v>5820</v>
      </c>
    </row>
    <row r="6" spans="1:7">
      <c r="A6">
        <v>854</v>
      </c>
      <c r="B6" s="50">
        <v>1582</v>
      </c>
      <c r="C6" s="50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50">
        <v>1526</v>
      </c>
      <c r="C7" s="50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50">
        <v>1643</v>
      </c>
      <c r="C8" s="50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1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1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2" workbookViewId="0">
      <selection activeCell="U53" sqref="U53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53" t="s">
        <v>153</v>
      </c>
      <c r="Q14" s="53" t="s">
        <v>152</v>
      </c>
      <c r="R14" s="2" t="s">
        <v>133</v>
      </c>
      <c r="S14" s="2" t="s">
        <v>134</v>
      </c>
      <c r="T14" s="51" t="s">
        <v>138</v>
      </c>
      <c r="U14" s="51"/>
      <c r="V14" s="51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4" t="s">
        <v>205</v>
      </c>
      <c r="P15" s="42">
        <f>Q8/60</f>
        <v>15.752848429242707</v>
      </c>
      <c r="Q15" s="42">
        <f>Q9/60-P15</f>
        <v>7.5963283108795174</v>
      </c>
      <c r="R15" s="43">
        <v>0</v>
      </c>
      <c r="S15">
        <v>0</v>
      </c>
      <c r="T15" s="43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4" t="s">
        <v>197</v>
      </c>
      <c r="P16" s="15">
        <f>'Interop EGI-FG'!Q8/60</f>
        <v>23.006412674797964</v>
      </c>
      <c r="Q16">
        <v>0</v>
      </c>
      <c r="R16" s="41">
        <f>'Interop EGI-FG'!P8/60</f>
        <v>72.864798220887479</v>
      </c>
      <c r="S16">
        <v>0</v>
      </c>
      <c r="T16" s="43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52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2012-01-23T18:48:09Z</dcterms:modified>
</cp:coreProperties>
</file>