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360" windowWidth="18195" windowHeight="12090" activeTab="3"/>
  </bookViews>
  <sheets>
    <sheet name="Log" sheetId="1" r:id="rId1"/>
    <sheet name="SummaryChart" sheetId="6" r:id="rId2"/>
    <sheet name="Summary Results" sheetId="3" r:id="rId3"/>
    <sheet name="RocChart" sheetId="8" r:id="rId4"/>
    <sheet name="ROCData" sheetId="7" r:id="rId5"/>
    <sheet name="Full Results" sheetId="2" r:id="rId6"/>
    <sheet name="Full Results Distances" sheetId="5" r:id="rId7"/>
  </sheets>
  <definedNames>
    <definedName name="AlgorithmDetails">'Log'!$C$9</definedName>
    <definedName name="AlgorithmName">'Log'!$C$8</definedName>
    <definedName name="AlgorithmType">'Log'!$C$7</definedName>
    <definedName name="ConfusionReport">'Log'!$A$37</definedName>
    <definedName name="FeatureDataTypes">'Log'!$C$11</definedName>
    <definedName name="FeatureNames">'Log'!$C$12</definedName>
    <definedName name="frClasses">'Full Results'!$A$2</definedName>
    <definedName name="frData">'Full Results'!$C$2</definedName>
    <definedName name="frdClasses">'Full Results Distances'!$A$2</definedName>
    <definedName name="frdData">'Full Results Distances'!$D$2</definedName>
    <definedName name="frdNumbers">'Full Results Distances'!$D$1</definedName>
    <definedName name="frNumbers">'Full Results'!$C$1</definedName>
    <definedName name="frPlaces">'Full Results'!$B$2</definedName>
    <definedName name="MemUsage">'Log'!$F$5</definedName>
    <definedName name="ModifiedAUC">'ROCData'!$E$5</definedName>
    <definedName name="ModifiedCutoffs">'ROCData'!$H$2</definedName>
    <definedName name="Negatives">'Log'!$H$17</definedName>
    <definedName name="PercentileSummary">'Log'!$F$22</definedName>
    <definedName name="PlacementSummary">'Log'!$B$22</definedName>
    <definedName name="Positives">'Log'!$H$16</definedName>
    <definedName name="RocCurveData">'ROCData'!$I$2</definedName>
    <definedName name="RocFalsePositiveRate">RocTable[FalsePositiveRate]</definedName>
    <definedName name="RocNegatives">'ROCData'!$D$2</definedName>
    <definedName name="RocPlaces">'ROCData'!$C$8</definedName>
    <definedName name="RocPositives">'ROCData'!$C$2</definedName>
    <definedName name="RocScore">'Log'!$B$34</definedName>
    <definedName name="RocSensitivity">RocTable[Sensitivity]</definedName>
    <definedName name="RocSummary">'ROCData'!$A$2</definedName>
    <definedName name="RunDate">'Log'!$B$2</definedName>
    <definedName name="srPlaces">'Summary Results'!$A$2</definedName>
    <definedName name="TagSummary">'Log'!$B$16</definedName>
    <definedName name="TeBytes">'Log'!$B$5</definedName>
    <definedName name="TestEndInstanceCount">'Log'!$C$17</definedName>
    <definedName name="TimeTaken">'Log'!$F$4</definedName>
    <definedName name="TrBytes">'Log'!$B$4</definedName>
    <definedName name="TrueNegatives">'Log'!$H$17</definedName>
    <definedName name="TruePositives">'Log'!$H$16</definedName>
    <definedName name="Version">'Log'!$B$3</definedName>
  </definedNames>
  <calcPr calcId="145621"/>
</workbook>
</file>

<file path=xl/comments1.xml><?xml version="1.0" encoding="utf-8"?>
<comments xmlns="http://schemas.openxmlformats.org/spreadsheetml/2006/main">
  <authors>
    <author>Antman</author>
  </authors>
  <commentList>
    <comment ref="D19" authorId="0">
      <text>
        <r>
          <rPr>
            <b/>
            <sz val="9"/>
            <color indexed="81"/>
            <rFont val="Tahoma"/>
            <family val="2"/>
          </rPr>
          <t>Antman:</t>
        </r>
        <r>
          <rPr>
            <sz val="9"/>
            <color indexed="81"/>
            <rFont val="Tahoma"/>
            <family val="2"/>
          </rPr>
          <t xml:space="preserve">
This should always be zero</t>
        </r>
      </text>
    </comment>
  </commentList>
</comments>
</file>

<file path=xl/sharedStrings.xml><?xml version="1.0" encoding="utf-8"?>
<sst xmlns="http://schemas.openxmlformats.org/spreadsheetml/2006/main" count="94" uniqueCount="94">
  <si>
    <t>FELT TOOL</t>
  </si>
  <si>
    <t>Run date</t>
  </si>
  <si>
    <t>Thursday, 19 February 2015 11:38:49</t>
  </si>
  <si>
    <t>FELT Version</t>
  </si>
  <si>
    <t>FELT, 15.2.2700.3665, file:///C:/Work/GitHub/audio-analysis/AudioAnalysis/FELT/FELT.Tests/bin/Debug/FELT.DLL</t>
  </si>
  <si>
    <t>Input data length (training)</t>
  </si>
  <si>
    <t>Total Time taken</t>
  </si>
  <si>
    <t>00:00:00.2714225</t>
  </si>
  <si>
    <t>Input data length (test)</t>
  </si>
  <si>
    <t>Memory Usage</t>
  </si>
  <si>
    <t>Algorithms</t>
  </si>
  <si>
    <t>Type</t>
  </si>
  <si>
    <t>cab</t>
  </si>
  <si>
    <t>bca</t>
  </si>
  <si>
    <t>abc</t>
  </si>
  <si>
    <t>Name</t>
  </si>
  <si>
    <t>789</t>
  </si>
  <si>
    <t>456</t>
  </si>
  <si>
    <t>123</t>
  </si>
  <si>
    <t>Configuration</t>
  </si>
  <si>
    <t/>
  </si>
  <si>
    <t>test info</t>
  </si>
  <si>
    <t>Features</t>
  </si>
  <si>
    <t>Detected Datatype</t>
  </si>
  <si>
    <t>Number</t>
  </si>
  <si>
    <t>age</t>
  </si>
  <si>
    <t>health</t>
  </si>
  <si>
    <t>skill</t>
  </si>
  <si>
    <t>Transform</t>
  </si>
  <si>
    <t>Data Details</t>
  </si>
  <si>
    <t>Training</t>
  </si>
  <si>
    <t>Test</t>
  </si>
  <si>
    <t>Total</t>
  </si>
  <si>
    <t>Test (total)</t>
  </si>
  <si>
    <t>Original Instance Count</t>
  </si>
  <si>
    <t>Postives</t>
  </si>
  <si>
    <t>End Instance Count</t>
  </si>
  <si>
    <t>Negatives</t>
  </si>
  <si>
    <t>Unique</t>
  </si>
  <si>
    <t>Correct total?</t>
  </si>
  <si>
    <t>Exclusive</t>
  </si>
  <si>
    <t>Summary Results</t>
  </si>
  <si>
    <t>Cummlative Place</t>
  </si>
  <si>
    <t>True Positives</t>
  </si>
  <si>
    <t>Sensitivity</t>
  </si>
  <si>
    <t>Accuracy</t>
  </si>
  <si>
    <t>Matches &lt; x %</t>
  </si>
  <si>
    <t>Count</t>
  </si>
  <si>
    <t>AUC Score</t>
  </si>
  <si>
    <t>ROC Score</t>
  </si>
  <si>
    <t>Place</t>
  </si>
  <si>
    <t>Percentage</t>
  </si>
  <si>
    <t>Cummlative %</t>
  </si>
  <si>
    <t>Roc Area</t>
  </si>
  <si>
    <t>Error</t>
  </si>
  <si>
    <t>Total Positives</t>
  </si>
  <si>
    <t>Total Negatives</t>
  </si>
  <si>
    <t>Total Observations</t>
  </si>
  <si>
    <t>Roc Curve Data</t>
  </si>
  <si>
    <t>1 - Cutoff</t>
  </si>
  <si>
    <t>Cutoff</t>
  </si>
  <si>
    <t>Observations</t>
  </si>
  <si>
    <t>ActualPositives</t>
  </si>
  <si>
    <t>ActualNegatives</t>
  </si>
  <si>
    <t>PredictedPositives</t>
  </si>
  <si>
    <t>PredictedNegatives</t>
  </si>
  <si>
    <t>TruePositives</t>
  </si>
  <si>
    <t>TrueNegatives</t>
  </si>
  <si>
    <t>FalsePositives</t>
  </si>
  <si>
    <t>FalseNegatives</t>
  </si>
  <si>
    <t>Specificity</t>
  </si>
  <si>
    <t>Efficiency</t>
  </si>
  <si>
    <t>PositivePredictiveValue</t>
  </si>
  <si>
    <t>NegativePredictiveValue</t>
  </si>
  <si>
    <t>FalsePositiveRate</t>
  </si>
  <si>
    <t>FalseDiscoveryRate</t>
  </si>
  <si>
    <t>MatthewsCorrelationCoefficient</t>
  </si>
  <si>
    <t>OddsRatio</t>
  </si>
  <si>
    <t>Kappa</t>
  </si>
  <si>
    <t>OverallDiagnosticPower</t>
  </si>
  <si>
    <t>NormalizedMutualInformation</t>
  </si>
  <si>
    <t>Infinity</t>
  </si>
  <si>
    <t>System.Int32[,]</t>
  </si>
  <si>
    <t>System.Int32[]</t>
  </si>
  <si>
    <t>System.Double[,]</t>
  </si>
  <si>
    <t>Random Roc</t>
  </si>
  <si>
    <t>AUC Number</t>
  </si>
  <si>
    <t>Roc Chart Ratio</t>
  </si>
  <si>
    <t>Places</t>
  </si>
  <si>
    <t>Known Tag</t>
  </si>
  <si>
    <t>A</t>
  </si>
  <si>
    <t>B</t>
  </si>
  <si>
    <t>C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</si>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</sst>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5">
    <font>
      <sz val="11"/>
      <color theme="1" tint="0"/>
      <name val="Calibri"/>
      <family val="2"/>
      <scheme val="minor"/>
    </font>
    <font>
      <sz val="11"/>
      <color theme="1" tint="0"/>
      <name val="Calibri"/>
      <family val="2"/>
      <scheme val="minor"/>
    </font>
    <font>
      <sz val="10"/>
      <color theme="1" tint="0"/>
      <name val="Calibri"/>
      <family val="2"/>
      <scheme val="minor"/>
    </font>
    <font>
      <sz val="36"/>
      <color theme="1" tint="0"/>
      <name val="Calibri"/>
      <family val="2"/>
      <scheme val="minor"/>
    </font>
    <font>
      <sz val="8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 tint="0"/>
      </bottom>
      <diagonal/>
    </border>
    <border>
      <left style="medium">
        <color indexed="64" tint="0"/>
      </left>
      <right/>
      <top/>
      <bottom style="thin">
        <color indexed="64" tint="0"/>
      </bottom>
      <diagonal/>
    </border>
    <border>
      <left/>
      <right style="medium">
        <color indexed="64" tint="0"/>
      </right>
      <top/>
      <bottom style="thin">
        <color indexed="64" tint="0"/>
      </bottom>
      <diagonal/>
    </border>
    <border>
      <left/>
      <right/>
      <top style="medium">
        <color indexed="64" tint="0"/>
      </top>
      <bottom style="thin">
        <color indexed="64" tint="0"/>
      </bottom>
      <diagonal/>
    </border>
    <border>
      <left style="thin">
        <color auto="1" tint="0"/>
      </left>
      <right/>
      <top/>
      <bottom/>
      <diagonal/>
    </border>
    <border>
      <left/>
      <right style="thin">
        <color auto="1" tint="0"/>
      </right>
      <top/>
      <bottom/>
      <diagonal/>
    </border>
    <border>
      <left style="thin">
        <color auto="1" tint="0"/>
      </left>
      <right/>
      <top/>
      <bottom style="thin">
        <color auto="1" tint="0"/>
      </bottom>
      <diagonal/>
    </border>
    <border>
      <left/>
      <right style="thin">
        <color auto="1" tint="0"/>
      </right>
      <top/>
      <bottom style="thin">
        <color auto="1" tint="0"/>
      </bottom>
      <diagonal/>
    </border>
    <border>
      <left/>
      <right style="medium">
        <color indexed="64" tint="0"/>
      </right>
      <top/>
      <bottom/>
      <diagonal/>
    </border>
    <border>
      <left/>
      <right/>
      <top/>
      <bottom style="medium">
        <color indexed="64" tint="0"/>
      </bottom>
      <diagonal/>
    </border>
    <border>
      <left/>
      <right/>
      <top/>
      <bottom style="hair">
        <color theme="0" tint="-0.14999847407452621"/>
      </bottom>
      <diagonal/>
    </border>
    <border>
      <left style="thin">
        <color auto="1" tint="0"/>
      </left>
      <right/>
      <top/>
      <bottom style="hair">
        <color theme="0" tint="-0.14999847407452621"/>
      </bottom>
      <diagonal/>
    </border>
    <border>
      <left/>
      <right style="thin">
        <color auto="1" tint="0"/>
      </right>
      <top/>
      <bottom style="hair">
        <color theme="0" tint="-0.14999847407452621"/>
      </bottom>
      <diagonal/>
    </border>
    <border>
      <left/>
      <right style="thin">
        <color auto="1" tint="0"/>
      </right>
      <top style="hair">
        <color theme="0" tint="-0.14999847407452621"/>
      </top>
      <bottom/>
      <diagonal/>
    </border>
    <border>
      <left/>
      <right/>
      <top style="hair">
        <color theme="0" tint="-0.14999847407452621"/>
      </top>
      <bottom style="hair">
        <color theme="0" tint="-0.14999847407452621"/>
      </bottom>
      <diagonal/>
    </border>
    <border>
      <left/>
      <right style="thin">
        <color auto="1" tint="0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auto="1" tint="0"/>
      </left>
      <right/>
      <top style="hair">
        <color theme="0" tint="-0.14999847407452621"/>
      </top>
      <bottom style="hair">
        <color theme="0" tint="-0.14999847407452621"/>
      </bottom>
      <diagonal/>
    </border>
    <border>
      <left/>
      <right/>
      <top style="hair">
        <color theme="0" tint="-0.14999847407452621"/>
      </top>
      <bottom/>
      <diagonal/>
    </border>
    <border>
      <left/>
      <right style="thin">
        <color auto="1" tint="0"/>
      </right>
      <top style="thin">
        <color auto="1" tint="0"/>
      </top>
      <bottom style="hair">
        <color theme="0" tint="-0.14999847407452621"/>
      </bottom>
      <diagonal/>
    </border>
    <border>
      <left/>
      <right/>
      <top style="thin">
        <color auto="1" tint="0"/>
      </top>
      <bottom style="hair">
        <color theme="0" tint="-0.14999847407452621"/>
      </bottom>
      <diagonal/>
    </border>
    <border>
      <left style="thin">
        <color auto="1" tint="0"/>
      </left>
      <right/>
      <top style="thin">
        <color auto="1" tint="0"/>
      </top>
      <bottom style="hair">
        <color theme="0" tint="-0.14999847407452621"/>
      </bottom>
      <diagonal/>
    </border>
    <border>
      <left/>
      <right style="medium">
        <color indexed="64" tint="0"/>
      </right>
      <top style="thin">
        <color auto="1" tint="0"/>
      </top>
      <bottom style="hair">
        <color theme="0" tint="-0.14999847407452621"/>
      </bottom>
      <diagonal/>
    </border>
    <border>
      <left/>
      <right style="medium">
        <color indexed="64" tint="0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indexed="64" tint="0"/>
      </left>
      <right style="thin">
        <color indexed="64" tint="0"/>
      </right>
      <top/>
      <bottom style="hair">
        <color theme="0" tint="-0.14999847407452621"/>
      </bottom>
      <diagonal/>
    </border>
    <border>
      <left style="hair">
        <color theme="0" tint="-0.14999847407452621"/>
      </left>
      <right/>
      <top/>
      <bottom style="hair">
        <color theme="0" tint="-0.14999847407452621"/>
      </bottom>
      <diagonal/>
    </border>
    <border>
      <left style="thin">
        <color auto="1" tint="0"/>
      </left>
      <right/>
      <top style="hair">
        <color theme="0" tint="-0.14999847407452621"/>
      </top>
      <bottom/>
      <diagonal/>
    </border>
    <border>
      <left style="thin">
        <color auto="1" tint="0"/>
      </left>
      <right style="thin">
        <color indexed="64" tint="0"/>
      </right>
      <top style="hair">
        <color theme="0" tint="-0.14999847407452621"/>
      </top>
      <bottom style="hair">
        <color theme="0" tint="-0.14999847407452621"/>
      </bottom>
      <diagonal/>
    </border>
  </borders>
  <cellStyleXfs count="2">
    <xf numFmtId="0" fontId="0" fillId="0" borderId="0"/>
    <xf numFmtId="43" fontId="1" fillId="0" borderId="0"/>
  </cellStyleXfs>
  <cellXfs count="61">
    <xf numFmtId="0" fontId="0" fillId="0" borderId="0" xfId="0"/>
    <xf numFmtId="0" fontId="0" fillId="0" borderId="0" xfId="0"/>
    <xf numFmtId="0" fontId="0" fillId="0" borderId="1" xfId="0"/>
    <xf numFmtId="2" fontId="0" fillId="0" borderId="0" xfId="0"/>
    <xf numFmtId="0" fontId="0" fillId="0" borderId="0" xfId="0"/>
    <xf numFmtId="0" fontId="0" fillId="0" borderId="2" xfId="0"/>
    <xf numFmtId="2" fontId="0" fillId="0" borderId="4" xfId="0"/>
    <xf numFmtId="0" fontId="2" fillId="0" borderId="0" xfId="0"/>
    <xf numFmtId="0" fontId="3" fillId="0" borderId="0" xfId="0"/>
    <xf numFmtId="0" fontId="2" fillId="0" borderId="6" xfId="0"/>
    <xf numFmtId="0" fontId="2" fillId="0" borderId="7" xfId="0"/>
    <xf numFmtId="0" fontId="2" fillId="0" borderId="1" xfId="0"/>
    <xf numFmtId="0" fontId="2" fillId="0" borderId="8" xfId="0"/>
    <xf numFmtId="0" fontId="2" fillId="0" borderId="9" xfId="0"/>
    <xf numFmtId="0" fontId="2" fillId="0" borderId="3" xfId="0"/>
    <xf numFmtId="164" fontId="2" fillId="0" borderId="0" xfId="1">
      <alignment horizontal="right"/>
    </xf>
    <xf numFmtId="2" fontId="2" fillId="0" borderId="0" xfId="0"/>
    <xf numFmtId="2" fontId="0" fillId="0" borderId="0" xfId="0"/>
    <xf numFmtId="0" fontId="0" fillId="0" borderId="10" xfId="0"/>
    <xf numFmtId="2" fontId="0" fillId="0" borderId="10" xfId="0"/>
    <xf numFmtId="0" fontId="2" fillId="0" borderId="0" xfId="0">
      <alignment wrapText="1"/>
    </xf>
    <xf numFmtId="0" fontId="4" fillId="0" borderId="0" xfId="0">
      <alignment wrapText="1"/>
    </xf>
    <xf numFmtId="0" fontId="0" fillId="0" borderId="0" xfId="0">
      <alignment wrapText="1"/>
    </xf>
    <xf numFmtId="0" fontId="2" fillId="0" borderId="6" xfId="0">
      <alignment wrapText="1"/>
    </xf>
    <xf numFmtId="0" fontId="2" fillId="0" borderId="0" xfId="0">
      <alignment wrapText="1"/>
    </xf>
    <xf numFmtId="0" fontId="2" fillId="0" borderId="16" xfId="0"/>
    <xf numFmtId="164" fontId="2" fillId="0" borderId="17" xfId="1">
      <alignment horizontal="right"/>
    </xf>
    <xf numFmtId="0" fontId="2" fillId="0" borderId="13" xfId="0"/>
    <xf numFmtId="0" fontId="2" fillId="0" borderId="18" xfId="0"/>
    <xf numFmtId="0" fontId="2" fillId="0" borderId="16" xfId="0">
      <alignment wrapText="1"/>
    </xf>
    <xf numFmtId="0" fontId="2" fillId="0" borderId="15" xfId="0"/>
    <xf numFmtId="0" fontId="4" fillId="0" borderId="15" xfId="0">
      <alignment wrapText="1"/>
    </xf>
    <xf numFmtId="0" fontId="4" fillId="0" borderId="11" xfId="0">
      <alignment wrapText="1"/>
    </xf>
    <xf numFmtId="0" fontId="2" fillId="0" borderId="20" xfId="0"/>
    <xf numFmtId="0" fontId="2" fillId="0" borderId="21" xfId="0"/>
    <xf numFmtId="0" fontId="2" fillId="0" borderId="22" xfId="0"/>
    <xf numFmtId="0" fontId="2" fillId="0" borderId="19" xfId="0"/>
    <xf numFmtId="0" fontId="2" fillId="0" borderId="17" xfId="0"/>
    <xf numFmtId="0" fontId="2" fillId="0" borderId="23" xfId="0"/>
    <xf numFmtId="0" fontId="2" fillId="0" borderId="13" xfId="0">
      <alignment wrapText="1"/>
    </xf>
    <xf numFmtId="0" fontId="2" fillId="0" borderId="0" xfId="0"/>
    <xf numFmtId="0" fontId="2" fillId="0" borderId="24" xfId="0">
      <alignment wrapText="1"/>
    </xf>
    <xf numFmtId="0" fontId="2" fillId="0" borderId="14" xfId="0">
      <alignment wrapText="1"/>
    </xf>
    <xf numFmtId="0" fontId="4" fillId="0" borderId="18" xfId="0">
      <alignment wrapText="1"/>
    </xf>
    <xf numFmtId="0" fontId="2" fillId="0" borderId="25" xfId="0">
      <alignment wrapText="1"/>
    </xf>
    <xf numFmtId="0" fontId="4" fillId="0" borderId="0" xfId="0"/>
    <xf numFmtId="0" fontId="4" fillId="0" borderId="0" xfId="0">
      <alignment wrapText="1"/>
    </xf>
    <xf numFmtId="164" fontId="2" fillId="0" borderId="0" xfId="1"/>
    <xf numFmtId="165" fontId="2" fillId="0" borderId="0" xfId="0"/>
    <xf numFmtId="165" fontId="2" fillId="0" borderId="9" xfId="0"/>
    <xf numFmtId="164" fontId="2" fillId="0" borderId="0" xfId="1"/>
    <xf numFmtId="0" fontId="2" fillId="0" borderId="27" xfId="0"/>
    <xf numFmtId="164" fontId="2" fillId="0" borderId="5" xfId="1"/>
    <xf numFmtId="0" fontId="3" fillId="0" borderId="0" xfId="0">
      <alignment horizontal="center"/>
    </xf>
    <xf numFmtId="0" fontId="2" fillId="0" borderId="12" xfId="0">
      <alignment horizontal="left"/>
    </xf>
    <xf numFmtId="0" fontId="2" fillId="0" borderId="11" xfId="0">
      <alignment horizontal="left"/>
    </xf>
    <xf numFmtId="0" fontId="2" fillId="0" borderId="5" xfId="0">
      <alignment horizontal="left"/>
    </xf>
    <xf numFmtId="0" fontId="2" fillId="0" borderId="0" xfId="0">
      <alignment horizontal="left"/>
    </xf>
    <xf numFmtId="0" fontId="2" fillId="0" borderId="26" xfId="0"/>
    <xf numFmtId="0" fontId="2" fillId="0" borderId="18" xfId="0"/>
    <xf numFmtId="0" fontId="0" fillId="0" borderId="6" xfId="0"/>
  </cellXfs>
  <cellStyles count="2">
    <cellStyle name="Comma" xfId="1" builtinId="3"/>
    <cellStyle name="Normal" xfId="0" builtinId="0"/>
  </cellStyles>
  <dxfs count="5">
    <dxf>
      <fill>
        <patternFill>
          <bgColor rgb="FFFF0000"/>
        </patternFill>
      </fill>
    </dxf>
    <dxf>
      <numFmt numFmtId="2" formatCode="0.00"/>
    </dxf>
    <dxf>
      <numFmt numFmtId="2" formatCode="0.00"/>
    </dxf>
    <dxf>
      <border outline="0">
        <top style="thin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41FF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2.xml" Id="rId3" /><Relationship Type="http://schemas.openxmlformats.org/officeDocument/2006/relationships/worksheet" Target="worksheets/sheet5.xml" Id="rId7" /><Relationship Type="http://schemas.openxmlformats.org/officeDocument/2006/relationships/chartsheet" Target="chartsheets/sheet1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4.xml" Id="rId6" /><Relationship Type="http://schemas.openxmlformats.org/officeDocument/2006/relationships/worksheet" Target="worksheets/sheet3.xml" Id="rId5" /><Relationship Type="http://schemas.openxmlformats.org/officeDocument/2006/relationships/sharedStrings" Target="sharedStrings.xml" Id="rId10" /><Relationship Type="http://schemas.openxmlformats.org/officeDocument/2006/relationships/chartsheet" Target="chartsheets/sheet2.xml" Id="rId4" /><Relationship Type="http://schemas.openxmlformats.org/officeDocument/2006/relationships/styles" Target="styles.xml" Id="rId9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Hits (count) by places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Results'!$B$1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2"/>
          </c:marker>
          <c:xVal>
            <c:strRef>
              <c:f>'Summary Results'!$A:$A</c:f>
              <c:strCache>
                <c:ptCount val="12"/>
                <c:pt idx="0">
                  <c:v>Place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xVal>
          <c:yVal>
            <c:numRef>
              <c:f>'Summary Results'!$B:$B</c:f>
              <c:numCache>
                <c:formatCode>General</c:formatCode>
                <c:ptCount val="1048576"/>
                <c:pt idx="0">
                  <c:v>0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797696"/>
        <c:axId val="444799616"/>
      </c:scatterChart>
      <c:scatterChart>
        <c:scatterStyle val="lineMarker"/>
        <c:varyColors val="0"/>
        <c:ser>
          <c:idx val="2"/>
          <c:order val="1"/>
          <c:tx>
            <c:strRef>
              <c:f>'Summary Results'!$D$1</c:f>
              <c:strCache>
                <c:ptCount val="1"/>
                <c:pt idx="0">
                  <c:v>Cummlative %</c:v>
                </c:pt>
              </c:strCache>
            </c:strRef>
          </c:tx>
          <c:spPr>
            <a:ln w="15875"/>
          </c:spPr>
          <c:marker>
            <c:symbol val="none"/>
          </c:marker>
          <c:dPt>
            <c:idx val="6"/>
            <c:bubble3D val="0"/>
            <c:spPr>
              <a:ln w="12700"/>
            </c:spPr>
          </c:dPt>
          <c:xVal>
            <c:strRef>
              <c:f>'Summary Results'!$A:$A</c:f>
              <c:strCache>
                <c:ptCount val="12"/>
                <c:pt idx="0">
                  <c:v>Place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strCache>
            </c:strRef>
          </c:xVal>
          <c:yVal>
            <c:numRef>
              <c:f>'Summary Results'!$D:$D</c:f>
              <c:numCache>
                <c:formatCode>0.00</c:formatCode>
                <c:ptCount val="1048576"/>
                <c:pt idx="0">
                  <c:v>0</c:v>
                </c:pt>
                <c:pt idx="2">
                  <c:v>0.04</c:v>
                </c:pt>
                <c:pt idx="3">
                  <c:v>0.14000000000000001</c:v>
                </c:pt>
                <c:pt idx="4">
                  <c:v>0.26</c:v>
                </c:pt>
                <c:pt idx="5">
                  <c:v>0.36</c:v>
                </c:pt>
                <c:pt idx="6">
                  <c:v>0.45999999999999996</c:v>
                </c:pt>
                <c:pt idx="7">
                  <c:v>0.53999999999999992</c:v>
                </c:pt>
                <c:pt idx="8">
                  <c:v>0.59999999999999987</c:v>
                </c:pt>
                <c:pt idx="9">
                  <c:v>0.6399999999999999</c:v>
                </c:pt>
                <c:pt idx="10">
                  <c:v>0.65999999999999992</c:v>
                </c:pt>
                <c:pt idx="11">
                  <c:v>0.65999999999999992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07424"/>
        <c:axId val="444805888"/>
      </c:scatterChart>
      <c:valAx>
        <c:axId val="444797696"/>
        <c:scaling>
          <c:orientation val="minMax"/>
        </c:scaling>
        <c:delete val="0"/>
        <c:axPos val="b"/>
        <c:title>
          <c:tx>
            <c:strRef>
              <c:f>'Summary Results'!$A$1</c:f>
              <c:strCache>
                <c:ptCount val="1"/>
                <c:pt idx="0">
                  <c:v>Place</c:v>
                </c:pt>
              </c:strCache>
            </c:strRef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799616"/>
        <c:crosses val="autoZero"/>
        <c:crossBetween val="midCat"/>
      </c:valAx>
      <c:valAx>
        <c:axId val="444799616"/>
        <c:scaling>
          <c:orientation val="minMax"/>
        </c:scaling>
        <c:delete val="0"/>
        <c:axPos val="l"/>
        <c:majorGridlines/>
        <c:title>
          <c:tx>
            <c:strRef>
              <c:f>'Summary Results'!$B$1</c:f>
              <c:strCache>
                <c:ptCount val="1"/>
                <c:pt idx="0">
                  <c:v>Count</c:v>
                </c:pt>
              </c:strCache>
            </c:strRef>
          </c:tx>
          <c:layout/>
          <c:overlay val="0"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444797696"/>
        <c:crosses val="autoZero"/>
        <c:crossBetween val="midCat"/>
      </c:valAx>
      <c:valAx>
        <c:axId val="444805888"/>
        <c:scaling>
          <c:orientation val="minMax"/>
          <c:max val="1"/>
          <c:min val="0"/>
        </c:scaling>
        <c:delete val="0"/>
        <c:axPos val="r"/>
        <c:majorGridlines>
          <c:spPr>
            <a:ln w="0">
              <a:solidFill>
                <a:schemeClr val="bg1">
                  <a:lumMod val="85000"/>
                </a:schemeClr>
              </a:solidFill>
              <a:prstDash val="dash"/>
            </a:ln>
          </c:spPr>
        </c:majorGridlines>
        <c:minorGridlines>
          <c:spPr>
            <a:ln>
              <a:solidFill>
                <a:schemeClr val="bg1">
                  <a:lumMod val="95000"/>
                </a:schemeClr>
              </a:solidFill>
              <a:prstDash val="dash"/>
            </a:ln>
          </c:spPr>
        </c:minorGridlines>
        <c:numFmt formatCode="0.00" sourceLinked="1"/>
        <c:majorTickMark val="out"/>
        <c:minorTickMark val="none"/>
        <c:tickLblPos val="nextTo"/>
        <c:crossAx val="444807424"/>
        <c:crosses val="max"/>
        <c:crossBetween val="midCat"/>
        <c:majorUnit val="0.1"/>
        <c:minorUnit val="5.000000000000001E-2"/>
      </c:valAx>
      <c:valAx>
        <c:axId val="44480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4805888"/>
        <c:crosses val="autoZero"/>
        <c:crossBetween val="midCat"/>
      </c:valAx>
    </c:plotArea>
    <c:legend>
      <c:legendPos val="tr"/>
      <c:layout/>
      <c:overlay val="1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ROCData!$A$9</c:f>
          <c:strCache>
            <c:ptCount val="1"/>
            <c:pt idx="0">
              <c:v>AUC Chart for Sensitivity by a certain cutoff, AUC=0.00</c:v>
            </c:pt>
          </c:strCache>
        </c:strRef>
      </c:tx>
      <c:layout/>
      <c:overlay val="0"/>
      <c:txPr>
        <a:bodyPr/>
        <a:lstStyle/>
        <a:p>
          <a:pPr>
            <a:defRPr/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002974214264509E-2"/>
          <c:y val="8.383488882655532E-2"/>
          <c:w val="0.77094259655712027"/>
          <c:h val="0.85716535181466702"/>
        </c:manualLayout>
      </c:layout>
      <c:pieChart>
        <c:varyColors val="1"/>
        <c:ser>
          <c:idx val="2"/>
          <c:order val="0"/>
          <c:tx>
            <c:strRef>
              <c:f>ROCData!$A$7</c:f>
              <c:strCache>
                <c:ptCount val="1"/>
                <c:pt idx="0">
                  <c:v>Roc Chart Ratio</c:v>
                </c:pt>
              </c:strCache>
            </c:strRef>
          </c:tx>
          <c:spPr>
            <a:ln w="28575">
              <a:noFill/>
            </a:ln>
          </c:spPr>
          <c:dPt>
            <c:idx val="0"/>
            <c:bubble3D val="0"/>
            <c:spPr>
              <a:noFill/>
              <a:ln w="28575">
                <a:noFill/>
              </a:ln>
            </c:spPr>
          </c:dPt>
          <c:val>
            <c:numRef>
              <c:f>ROCData!$A$8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catterChart>
        <c:scatterStyle val="lineMarker"/>
        <c:varyColors val="0"/>
        <c:ser>
          <c:idx val="0"/>
          <c:order val="1"/>
          <c:spPr>
            <a:ln w="3175">
              <a:solidFill>
                <a:srgbClr val="41FF21"/>
              </a:solidFill>
            </a:ln>
          </c:spPr>
          <c:marker>
            <c:symbol val="x"/>
            <c:size val="2"/>
            <c:spPr>
              <a:noFill/>
              <a:ln>
                <a:solidFill>
                  <a:srgbClr val="00B0F0"/>
                </a:solidFill>
              </a:ln>
            </c:spPr>
          </c:marker>
          <c:xVal>
            <c:numRef>
              <c:f>ROCData!$H$2:$H$1048576</c:f>
              <c:numCache>
                <c:formatCode>General</c:formatCode>
                <c:ptCount val="1048575"/>
              </c:numCache>
            </c:numRef>
          </c:xVal>
          <c:yVal>
            <c:numRef>
              <c:f>ROCData!$S$2:$S$1048576</c:f>
              <c:numCache>
                <c:formatCode>General</c:formatCode>
                <c:ptCount val="1048575"/>
                <c:pt idx="0">
                  <c:v>0.5</c:v>
                </c:pt>
                <c:pt idx="1">
                  <c:v>0.25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ROCData!$A$4</c:f>
              <c:strCache>
                <c:ptCount val="1"/>
                <c:pt idx="0">
                  <c:v>Random Roc</c:v>
                </c:pt>
              </c:strCache>
            </c:strRef>
          </c:tx>
          <c:spPr>
            <a:ln w="12700">
              <a:solidFill>
                <a:schemeClr val="accent2"/>
              </a:solidFill>
            </a:ln>
          </c:spPr>
          <c:marker>
            <c:symbol val="none"/>
          </c:marker>
          <c:xVal>
            <c:numRef>
              <c:f>ROCData!$A$5:$A$6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ROCData!$B$5:$B$6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922112"/>
        <c:axId val="496963968"/>
      </c:scatterChart>
      <c:valAx>
        <c:axId val="444922112"/>
        <c:scaling>
          <c:orientation val="minMax"/>
          <c:max val="1.1000000000000001"/>
          <c:min val="-0.1"/>
        </c:scaling>
        <c:delete val="0"/>
        <c:axPos val="b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anchor="t" anchorCtr="1"/>
              <a:lstStyle/>
              <a:p>
                <a:pPr>
                  <a:defRPr/>
                </a:pPr>
                <a:r>
                  <a:rPr lang="en-AU"/>
                  <a:t>(1 - Cutoff)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96963968"/>
        <c:crosses val="autoZero"/>
        <c:crossBetween val="midCat"/>
        <c:majorUnit val="0.1"/>
      </c:valAx>
      <c:valAx>
        <c:axId val="496963968"/>
        <c:scaling>
          <c:orientation val="minMax"/>
          <c:max val="1.1000000000000001"/>
          <c:min val="-0.1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Sensitvity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4922112"/>
        <c:crosses val="autoZero"/>
        <c:crossBetween val="midCat"/>
        <c:majorUnit val="0.1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131" workbookViewId="0" zoomToFit="1"/>
  </sheetViews>
  <sheetData/>
  <pageMargins left="0.70866141732283472" right="0.70866141732283472" top="0.74803149606299213" bottom="0.74803149606299213" header="0.31496062992125984" footer="0.31496062992125984"/>
  <pageSetup paperSize="9" orientation="landscape"/>
  <headerFooter>
    <oddHeader>&amp;LFELT Report by Anthony Truskinger&amp;C&amp;F&amp;R&amp;A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tabSelected="1" zoomScale="131" workbookViewId="0" zoomToFit="1"/>
  </sheetViews>
  <sheetData/>
  <pageMargins left="0.7" right="0.7" top="0.75" bottom="0.75" header="0.3" footer="0.3"/>
  <headerFooter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057" cy="60858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9599" cy="607127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SumResultsTable" displayName="SumResultsTable" ref="A1:D1048576" totalsRowShown="0" headerRowBorderDxfId="4" tableBorderDxfId="3">
  <autoFilter ref="A1:D1048576"/>
  <tableColumns count="4">
    <tableColumn id="1" name="Place"/>
    <tableColumn id="2" name="Count"/>
    <tableColumn id="3" name="Percentage" dataDxfId="2"/>
    <tableColumn id="4" name="Cummlative %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ocTable" displayName="RocTable" ref="H1:AE1048576" totalsRowShown="0">
  <autoFilter ref="H1:AE1048576"/>
  <tableColumns count="24">
    <tableColumn id="24" name="1 - Cutoff"/>
    <tableColumn id="1" name="Cutoff"/>
    <tableColumn id="2" name="Observations"/>
    <tableColumn id="3" name="ActualPositives"/>
    <tableColumn id="4" name="ActualNegatives"/>
    <tableColumn id="5" name="PredictedPositives"/>
    <tableColumn id="6" name="PredictedNegatives"/>
    <tableColumn id="7" name="TruePositives"/>
    <tableColumn id="8" name="TrueNegatives"/>
    <tableColumn id="9" name="FalsePositives"/>
    <tableColumn id="10" name="FalseNegatives"/>
    <tableColumn id="11" name="Sensitivity"/>
    <tableColumn id="12" name="Specificity"/>
    <tableColumn id="13" name="Efficiency"/>
    <tableColumn id="14" name="Accuracy"/>
    <tableColumn id="15" name="PositivePredictiveValue"/>
    <tableColumn id="16" name="NegativePredictiveValue"/>
    <tableColumn id="17" name="FalsePositiveRate"/>
    <tableColumn id="18" name="FalseDiscoveryRate"/>
    <tableColumn id="19" name="MatthewsCorrelationCoefficient"/>
    <tableColumn id="20" name="OddsRatio"/>
    <tableColumn id="21" name="Kappa"/>
    <tableColumn id="22" name="OverallDiagnosticPower"/>
    <tableColumn id="23" name="NormalizedMutualInform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Id3" /><Relationship Type="http://schemas.openxmlformats.org/officeDocument/2006/relationships/vmlDrawing" Target="../drawings/vmlDrawing1.vml" Id="rId2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../tables/table1.xml" Id="rId2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M43"/>
  <sheetViews>
    <sheetView zoomScale="115" zoomScaleNormal="115" workbookViewId="0">
      <selection activeCell="B33" sqref="B33"/>
    </sheetView>
  </sheetViews>
  <sheetFormatPr defaultRowHeight="15" x14ac:dyDescent="0.25"/>
  <cols>
    <col min="1" max="1" width="22.85546875" customWidth="1"/>
    <col min="2" max="2" width="15.42578125" customWidth="1"/>
    <col min="3" max="5" width="11.28515625" customWidth="1"/>
    <col min="6" max="8" width="14.28515625" customWidth="1"/>
    <col min="9" max="10" width="11.28515625" customWidth="1"/>
  </cols>
  <sheetData>
    <row r="1" ht="36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8"/>
      <c r="L1" s="8"/>
      <c r="M1" s="8"/>
    </row>
    <row r="2">
      <c r="A2" s="27" t="s">
        <v>1</v>
      </c>
      <c r="B2" s="54" t="s">
        <v>2</v>
      </c>
      <c r="C2" s="55"/>
      <c r="D2" s="55"/>
      <c r="E2" s="55"/>
      <c r="F2" s="55"/>
      <c r="G2" s="55"/>
      <c r="H2" s="55"/>
      <c r="I2" s="55"/>
      <c r="J2" s="55"/>
      <c r="K2" s="7"/>
    </row>
    <row r="3">
      <c r="A3" s="9" t="s">
        <v>3</v>
      </c>
      <c r="B3" s="56" t="s">
        <v>4</v>
      </c>
      <c r="C3" s="57"/>
      <c r="D3" s="57"/>
      <c r="E3" s="57"/>
      <c r="F3" s="57"/>
      <c r="G3" s="57"/>
      <c r="H3" s="57"/>
      <c r="I3" s="57"/>
      <c r="J3" s="57"/>
      <c r="K3" s="7"/>
    </row>
    <row r="4">
      <c r="A4" s="25" t="s">
        <v>5</v>
      </c>
      <c r="B4" s="26">
        <v>69</v>
      </c>
      <c r="C4" s="7"/>
      <c r="D4" s="25" t="s">
        <v>6</v>
      </c>
      <c r="E4" s="25"/>
      <c r="F4" s="58" t="s">
        <v>7</v>
      </c>
      <c r="G4" s="59"/>
      <c r="H4" s="7"/>
      <c r="I4" s="7"/>
      <c r="J4" s="7"/>
      <c r="K4" s="7"/>
    </row>
    <row r="5">
      <c r="A5" s="25" t="s">
        <v>8</v>
      </c>
      <c r="B5" s="15">
        <v>69</v>
      </c>
      <c r="C5" s="7"/>
      <c r="D5" s="25" t="s">
        <v>9</v>
      </c>
      <c r="E5" s="51"/>
      <c r="F5" s="52">
        <v>57028608</v>
      </c>
      <c r="G5" s="50">
        <v>53170176</v>
      </c>
      <c r="H5" s="50">
        <v>53182464</v>
      </c>
      <c r="I5" s="50"/>
      <c r="J5" s="47"/>
      <c r="K5" s="7"/>
    </row>
    <row r="6" ht="6" customHeight="1">
      <c r="A6" s="28"/>
      <c r="B6" s="28"/>
      <c r="C6" s="40"/>
      <c r="D6" s="28"/>
      <c r="E6" s="40"/>
      <c r="F6" s="40"/>
      <c r="G6" s="40"/>
      <c r="H6" s="40"/>
      <c r="I6" s="40"/>
      <c r="J6" s="40"/>
      <c r="K6" s="7"/>
    </row>
    <row r="7" s="22" customFormat="1">
      <c r="A7" s="39" t="s">
        <v>10</v>
      </c>
      <c r="B7" s="41" t="s">
        <v>11</v>
      </c>
      <c r="C7" s="32" t="s">
        <v>12</v>
      </c>
      <c r="D7" s="32" t="s">
        <v>13</v>
      </c>
      <c r="E7" s="32" t="s">
        <v>14</v>
      </c>
      <c r="F7" s="32"/>
      <c r="G7" s="32"/>
      <c r="H7" s="32"/>
      <c r="I7" s="32"/>
      <c r="J7" s="32"/>
      <c r="K7" s="20"/>
    </row>
    <row r="8" s="22" customFormat="1">
      <c r="A8" s="20"/>
      <c r="B8" s="23" t="s">
        <v>15</v>
      </c>
      <c r="C8" s="21" t="s">
        <v>16</v>
      </c>
      <c r="D8" s="21" t="s">
        <v>17</v>
      </c>
      <c r="E8" s="21" t="s">
        <v>18</v>
      </c>
      <c r="F8" s="21"/>
      <c r="G8" s="21"/>
      <c r="H8" s="21"/>
      <c r="I8" s="21"/>
      <c r="J8" s="21"/>
      <c r="K8" s="20"/>
    </row>
    <row r="9" s="22" customFormat="1">
      <c r="A9" s="24"/>
      <c r="B9" s="42" t="s">
        <v>19</v>
      </c>
      <c r="C9" s="43" t="s">
        <v>20</v>
      </c>
      <c r="D9" s="43" t="s">
        <v>21</v>
      </c>
      <c r="E9" s="43" t="s">
        <v>20</v>
      </c>
      <c r="F9" s="43"/>
      <c r="G9" s="43"/>
      <c r="H9" s="43"/>
      <c r="I9" s="43"/>
      <c r="J9" s="43"/>
      <c r="K9" s="24"/>
    </row>
    <row r="10" ht="6" customHeight="1" s="1" customFormat="1">
      <c r="A10" s="40"/>
      <c r="B10" s="40"/>
      <c r="C10" s="45"/>
      <c r="D10" s="45"/>
      <c r="E10" s="45"/>
      <c r="F10" s="45"/>
      <c r="G10" s="45"/>
      <c r="H10" s="45"/>
      <c r="I10" s="45"/>
      <c r="J10" s="45"/>
      <c r="K10" s="7"/>
    </row>
    <row r="11" s="22" customFormat="1">
      <c r="A11" s="44" t="s">
        <v>22</v>
      </c>
      <c r="B11" s="41" t="s">
        <v>23</v>
      </c>
      <c r="C11" s="32" t="s">
        <v>24</v>
      </c>
      <c r="D11" s="32" t="s">
        <v>24</v>
      </c>
      <c r="E11" s="32" t="s">
        <v>24</v>
      </c>
      <c r="F11" s="32"/>
      <c r="G11" s="32"/>
      <c r="H11" s="32"/>
      <c r="I11" s="32"/>
      <c r="J11" s="32"/>
      <c r="K11" s="24"/>
    </row>
    <row r="12" s="22" customFormat="1">
      <c r="A12" s="20"/>
      <c r="B12" s="29" t="s">
        <v>15</v>
      </c>
      <c r="C12" s="31" t="s">
        <v>25</v>
      </c>
      <c r="D12" s="31" t="s">
        <v>26</v>
      </c>
      <c r="E12" s="31" t="s">
        <v>27</v>
      </c>
      <c r="F12" s="31"/>
      <c r="G12" s="31"/>
      <c r="H12" s="31"/>
      <c r="I12" s="31"/>
      <c r="J12" s="31"/>
      <c r="K12" s="24"/>
    </row>
    <row r="13" s="22" customFormat="1">
      <c r="A13" s="24"/>
      <c r="B13" s="23" t="s">
        <v>28</v>
      </c>
      <c r="C13" s="46"/>
      <c r="D13" s="46"/>
      <c r="E13" s="46"/>
      <c r="F13" s="46"/>
      <c r="G13" s="46"/>
      <c r="H13" s="43"/>
      <c r="I13" s="43"/>
      <c r="J13" s="43"/>
      <c r="K13" s="24"/>
    </row>
    <row r="14" ht="6" customHeight="1">
      <c r="A14" s="40"/>
      <c r="B14" s="40"/>
      <c r="C14" s="40"/>
      <c r="D14" s="40"/>
      <c r="E14" s="7"/>
      <c r="F14" s="7"/>
      <c r="G14" s="7"/>
      <c r="H14" s="7"/>
      <c r="I14" s="7"/>
      <c r="J14" s="7"/>
      <c r="K14" s="7"/>
    </row>
    <row r="15">
      <c r="A15" s="12" t="s">
        <v>29</v>
      </c>
      <c r="B15" s="7" t="s">
        <v>30</v>
      </c>
      <c r="C15" s="13" t="s">
        <v>31</v>
      </c>
      <c r="D15" s="7" t="s">
        <v>32</v>
      </c>
      <c r="E15" s="7"/>
      <c r="F15" s="7"/>
      <c r="G15" s="7"/>
      <c r="H15" s="7" t="s">
        <v>33</v>
      </c>
      <c r="I15" s="7"/>
      <c r="J15" s="7"/>
      <c r="K15" s="7"/>
    </row>
    <row r="16">
      <c r="A16" s="33" t="s">
        <v>34</v>
      </c>
      <c r="B16" s="34">
        <v>3</v>
      </c>
      <c r="C16" s="35">
        <v>4</v>
      </c>
      <c r="D16" s="36">
        <v>7</v>
      </c>
      <c r="E16" s="7"/>
      <c r="G16" s="7" t="s">
        <v>35</v>
      </c>
      <c r="H16" s="7">
        <f>ROCData!C2</f>
      </c>
      <c r="I16" s="7"/>
      <c r="J16" s="7"/>
      <c r="K16" s="7"/>
    </row>
    <row r="17" s="1" customFormat="1">
      <c r="A17" s="30" t="s">
        <v>36</v>
      </c>
      <c r="B17" s="37">
        <v>3</v>
      </c>
      <c r="C17" s="38">
        <v>4</v>
      </c>
      <c r="D17" s="25">
        <v>7</v>
      </c>
      <c r="E17" s="7"/>
      <c r="G17" s="7" t="s">
        <v>37</v>
      </c>
      <c r="H17" s="7">
        <f>ROCData!D2</f>
      </c>
      <c r="I17" s="7"/>
      <c r="J17" s="7"/>
      <c r="K17" s="7"/>
    </row>
    <row r="18">
      <c r="A18" s="30" t="s">
        <v>38</v>
      </c>
      <c r="B18" s="37">
        <v>3</v>
      </c>
      <c r="C18" s="38">
        <v>4</v>
      </c>
      <c r="D18" s="25">
        <v>4</v>
      </c>
      <c r="E18" s="7"/>
      <c r="G18" s="7" t="s">
        <v>39</v>
      </c>
      <c r="H18" s="7">
        <f>TestEndInstanceCount=(H16+H17)</f>
      </c>
      <c r="I18" s="7"/>
      <c r="J18" s="7"/>
      <c r="K18" s="7"/>
    </row>
    <row r="19">
      <c r="A19" s="7" t="s">
        <v>40</v>
      </c>
      <c r="B19" s="10">
        <v>0</v>
      </c>
      <c r="C19" s="14">
        <v>1</v>
      </c>
      <c r="D19" s="12">
        <v>0</v>
      </c>
      <c r="E19" s="7"/>
      <c r="F19" s="7"/>
      <c r="G19" s="7"/>
      <c r="H19" s="7"/>
      <c r="I19" s="7"/>
      <c r="J19" s="7"/>
      <c r="K19" s="7"/>
    </row>
    <row r="20" ht="6" customHeight="1">
      <c r="A20" s="28"/>
      <c r="B20" s="40"/>
      <c r="C20" s="40"/>
      <c r="D20" s="40"/>
      <c r="E20" s="40"/>
      <c r="F20" s="40"/>
      <c r="G20" s="40"/>
      <c r="H20" s="40"/>
      <c r="I20" s="7"/>
      <c r="J20" s="7"/>
      <c r="K20" s="7"/>
    </row>
    <row r="21">
      <c r="A21" s="11" t="s">
        <v>41</v>
      </c>
      <c r="B21" s="10" t="s">
        <v>42</v>
      </c>
      <c r="C21" s="11" t="s">
        <v>43</v>
      </c>
      <c r="D21" s="11" t="s">
        <v>44</v>
      </c>
      <c r="E21" s="14" t="s">
        <v>45</v>
      </c>
      <c r="F21" s="11" t="s">
        <v>46</v>
      </c>
      <c r="G21" s="11" t="s">
        <v>47</v>
      </c>
      <c r="H21" s="7"/>
      <c r="I21" s="7"/>
      <c r="J21" s="7"/>
      <c r="K21" s="7"/>
    </row>
    <row r="22">
      <c r="A22" s="7"/>
      <c r="B22" s="7">
        <v>1</v>
      </c>
      <c r="C22" s="7">
        <v>3</v>
      </c>
      <c r="D22" s="48">
        <f ref="D22:D26" t="shared" si="1">C22/Log!Positives</f>
      </c>
      <c r="E22" s="49">
        <f ref="E22:E26" t="shared" si="2">C22/(Positives+Negatives)</f>
      </c>
      <c r="F22" s="16">
        <v>0.01</v>
      </c>
      <c r="G22" s="7">
        <v>0</v>
      </c>
      <c r="H22" s="7"/>
      <c r="I22" s="7"/>
      <c r="J22" s="7"/>
      <c r="K22" s="7"/>
    </row>
    <row r="23">
      <c r="A23" s="7"/>
      <c r="B23" s="7">
        <v>5</v>
      </c>
      <c r="C23" s="7">
        <v>3</v>
      </c>
      <c r="D23" s="48">
        <f t="shared" si="1"/>
      </c>
      <c r="E23" s="49">
        <f t="shared" si="2"/>
      </c>
      <c r="F23" s="16">
        <v>0.1</v>
      </c>
      <c r="G23" s="7">
        <v>0</v>
      </c>
      <c r="H23" s="7"/>
      <c r="I23" s="7"/>
      <c r="J23" s="7"/>
      <c r="K23" s="7"/>
    </row>
    <row r="24">
      <c r="A24" s="7"/>
      <c r="B24" s="7">
        <v>10</v>
      </c>
      <c r="C24" s="7">
        <v>3</v>
      </c>
      <c r="D24" s="48">
        <f t="shared" si="1"/>
      </c>
      <c r="E24" s="49">
        <f t="shared" si="2"/>
      </c>
      <c r="F24" s="16">
        <v>0.2</v>
      </c>
      <c r="G24" s="7">
        <v>3</v>
      </c>
      <c r="H24" s="7"/>
      <c r="I24" s="7"/>
      <c r="J24" s="7"/>
      <c r="K24" s="7"/>
    </row>
    <row r="25">
      <c r="A25" s="7"/>
      <c r="B25" s="7">
        <v>25</v>
      </c>
      <c r="C25" s="7">
        <v>3</v>
      </c>
      <c r="D25" s="48">
        <f t="shared" si="1"/>
      </c>
      <c r="E25" s="49">
        <f t="shared" si="2"/>
      </c>
      <c r="F25" s="16">
        <v>0.25</v>
      </c>
      <c r="G25" s="7">
        <v>3</v>
      </c>
      <c r="H25" s="7"/>
      <c r="I25" s="7"/>
      <c r="J25" s="7"/>
      <c r="K25" s="7"/>
    </row>
    <row r="26">
      <c r="A26" s="7"/>
      <c r="B26" s="7">
        <v>50</v>
      </c>
      <c r="C26" s="7">
        <v>3</v>
      </c>
      <c r="D26" s="48">
        <f t="shared" si="1"/>
      </c>
      <c r="E26" s="49">
        <f t="shared" si="2"/>
      </c>
      <c r="F26" s="16">
        <v>0.33</v>
      </c>
      <c r="G26" s="7">
        <v>3</v>
      </c>
      <c r="H26" s="7"/>
      <c r="I26" s="7"/>
      <c r="J26" s="7"/>
      <c r="K26" s="7"/>
    </row>
    <row r="27">
      <c r="A27" s="7"/>
      <c r="B27" s="7"/>
      <c r="C27" s="7"/>
      <c r="D27" s="48"/>
      <c r="E27" s="48"/>
      <c r="F27" s="16">
        <v>0.5</v>
      </c>
      <c r="G27" s="7">
        <v>3</v>
      </c>
      <c r="H27" s="7"/>
      <c r="I27" s="7"/>
      <c r="J27" s="7"/>
      <c r="K27" s="7"/>
    </row>
    <row r="28">
      <c r="A28" s="7"/>
      <c r="B28" s="7"/>
      <c r="C28" s="7"/>
      <c r="D28" s="48"/>
      <c r="E28" s="48"/>
      <c r="F28" s="16">
        <v>0.66</v>
      </c>
      <c r="G28" s="7">
        <v>3</v>
      </c>
      <c r="H28" s="7"/>
      <c r="I28" s="7"/>
      <c r="J28" s="7"/>
      <c r="K28" s="7"/>
    </row>
    <row r="29">
      <c r="A29" s="7"/>
      <c r="B29" s="7"/>
      <c r="C29" s="7"/>
      <c r="D29" s="48"/>
      <c r="E29" s="48"/>
      <c r="F29" s="16">
        <v>0.75</v>
      </c>
      <c r="G29" s="7">
        <v>3</v>
      </c>
      <c r="H29" s="7"/>
      <c r="I29" s="7"/>
      <c r="J29" s="7"/>
      <c r="K29" s="7"/>
    </row>
    <row r="30">
      <c r="A30" s="7"/>
      <c r="B30" s="7"/>
      <c r="C30" s="7"/>
      <c r="D30" s="48"/>
      <c r="E30" s="48"/>
      <c r="F30" s="16">
        <v>0.9</v>
      </c>
      <c r="G30" s="7">
        <v>3</v>
      </c>
      <c r="H30" s="7"/>
      <c r="I30" s="7"/>
      <c r="J30" s="7"/>
      <c r="K30" s="7"/>
    </row>
    <row r="31">
      <c r="A31" s="7"/>
      <c r="B31" s="7"/>
      <c r="C31" s="7"/>
      <c r="D31" s="48"/>
      <c r="E31" s="48"/>
      <c r="F31" s="16">
        <v>1</v>
      </c>
      <c r="G31" s="7">
        <v>3</v>
      </c>
      <c r="H31" s="7"/>
      <c r="I31" s="7"/>
      <c r="J31" s="7"/>
      <c r="K31" s="7"/>
    </row>
    <row r="32">
      <c r="A32" s="7"/>
      <c r="B32" s="7"/>
      <c r="C32" s="7"/>
      <c r="D32" s="48"/>
      <c r="E32" s="48"/>
      <c r="F32" s="16"/>
      <c r="G32" s="7"/>
      <c r="H32" s="7"/>
      <c r="I32" s="7"/>
      <c r="J32" s="7"/>
      <c r="K32" s="7"/>
    </row>
    <row r="33">
      <c r="A33" s="60" t="s">
        <v>48</v>
      </c>
      <c r="B33" s="7">
        <f>ModifiedAUC</f>
      </c>
      <c r="C33" s="7"/>
      <c r="D33" s="7"/>
      <c r="E33" s="7"/>
      <c r="F33" s="7"/>
      <c r="G33" s="7"/>
      <c r="H33" s="7"/>
      <c r="I33" s="7"/>
      <c r="J33" s="7"/>
      <c r="K33" s="7"/>
    </row>
    <row r="34">
      <c r="A34" s="9" t="s">
        <v>49</v>
      </c>
      <c r="B34" s="7">
        <f>RocSummary</f>
      </c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mergeCells>
    <mergeCell ref="A1:J1"/>
    <mergeCell ref="B2:J2"/>
    <mergeCell ref="B3:J3"/>
    <mergeCell ref="F4:G4"/>
  </mergeCells>
  <conditionalFormatting sqref="H18">
    <cfRule type="containsText" dxfId="0" priority="1" operator="containsText" text="FALSE">
      <formula>NOT(ISERROR(SEARCH("FALSE",H18)))</formula>
    </cfRule>
  </conditionalFormatting>
  <pageMargins left="0.23622047244094491" right="0.23622047244094491" top="0.74803149606299213" bottom="0.74803149606299213" header="0.31496062992125984" footer="0.31496062992125984"/>
  <pageSetup orientation="landscape"/>
  <headerFooter>
    <oddHeader>&amp;LFELT Report by Anthony Truskinger&amp;C&amp;F&amp;R&amp;A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2"/>
  <sheetViews>
    <sheetView workbookViewId="0">
      <selection activeCell="B19" sqref="B19"/>
    </sheetView>
  </sheetViews>
  <sheetFormatPr defaultRowHeight="15" x14ac:dyDescent="0.25"/>
  <cols>
    <col min="3" max="3" width="13.140625" customWidth="1" style="3"/>
    <col min="4" max="4" width="15.85546875" customWidth="1" style="3"/>
  </cols>
  <sheetData>
    <row r="1" ht="15.75">
      <c r="A1" s="18" t="s">
        <v>50</v>
      </c>
      <c r="B1" s="18" t="s">
        <v>47</v>
      </c>
      <c r="C1" s="19" t="s">
        <v>51</v>
      </c>
      <c r="D1" s="19" t="s">
        <v>52</v>
      </c>
    </row>
    <row r="2">
      <c r="A2" s="5">
        <v>0</v>
      </c>
      <c r="B2" s="2">
        <v>1</v>
      </c>
      <c r="C2" s="6">
        <f ref="C2:C5" t="shared" si="1">B2/Log!TestEndInstanceCount</f>
      </c>
      <c r="D2" s="6"/>
    </row>
    <row r="3">
      <c r="A3" s="0">
        <v>1</v>
      </c>
      <c r="B3" s="0">
        <v>3</v>
      </c>
      <c r="C3" s="17">
        <f t="shared" si="1"/>
      </c>
      <c r="D3" s="3">
        <f ref="D3:D5" t="shared" si="2">SUM($C$3:C3)</f>
      </c>
    </row>
    <row r="4">
      <c r="A4" s="0">
        <v>2</v>
      </c>
      <c r="B4" s="0">
        <v>0</v>
      </c>
      <c r="C4" s="17">
        <f t="shared" si="1"/>
      </c>
      <c r="D4" s="3">
        <f t="shared" si="2"/>
      </c>
    </row>
    <row r="5">
      <c r="A5" s="0">
        <v>3</v>
      </c>
      <c r="B5" s="0">
        <v>0</v>
      </c>
      <c r="C5" s="17">
        <f t="shared" si="1"/>
      </c>
      <c r="D5" s="3">
        <f t="shared" si="2"/>
      </c>
    </row>
    <row r="6">
      <c r="A6" s="0">
        <v>4</v>
      </c>
      <c r="B6" s="0">
        <v>5</v>
      </c>
      <c r="C6" s="17">
        <f>B6/Log!$C$17</f>
      </c>
      <c r="D6" s="3">
        <f>SUM($C$3:C6)</f>
      </c>
      <c r="F6" s="4"/>
    </row>
    <row r="7">
      <c r="A7" s="0">
        <v>5</v>
      </c>
      <c r="B7" s="0">
        <v>5</v>
      </c>
      <c r="C7" s="17">
        <f>B7/Log!$C$17</f>
      </c>
      <c r="D7" s="3">
        <f>SUM($C$3:C7)</f>
      </c>
    </row>
    <row r="8">
      <c r="A8" s="0">
        <v>6</v>
      </c>
      <c r="B8" s="0">
        <v>4</v>
      </c>
      <c r="C8" s="17">
        <f>B8/Log!$C$17</f>
      </c>
      <c r="D8" s="3">
        <f>SUM($C$3:C8)</f>
      </c>
    </row>
    <row r="9">
      <c r="A9" s="0">
        <v>7</v>
      </c>
      <c r="B9" s="0">
        <v>3</v>
      </c>
      <c r="C9" s="17">
        <f>B9/Log!$C$17</f>
      </c>
      <c r="D9" s="3">
        <f>SUM($C$3:C9)</f>
      </c>
    </row>
    <row r="10">
      <c r="A10" s="0">
        <v>8</v>
      </c>
      <c r="B10" s="0">
        <v>2</v>
      </c>
      <c r="C10" s="17">
        <f>B10/Log!$C$17</f>
      </c>
      <c r="D10" s="3">
        <f>SUM($C$3:C10)</f>
      </c>
    </row>
    <row r="11">
      <c r="A11" s="0">
        <v>9</v>
      </c>
      <c r="B11" s="0">
        <v>1</v>
      </c>
      <c r="C11" s="17">
        <f>B11/Log!$C$17</f>
      </c>
      <c r="D11" s="3">
        <f>SUM($C$3:C11)</f>
      </c>
    </row>
    <row r="12">
      <c r="A12" s="0">
        <v>10</v>
      </c>
      <c r="B12" s="0">
        <v>0</v>
      </c>
      <c r="C12" s="17">
        <f>B12/Log!$C$17</f>
      </c>
      <c r="D12" s="3">
        <f>SUM($C$3:C12)</f>
      </c>
    </row>
  </sheetData>
  <pageMargins left="0.7" right="0.7" top="0.75" bottom="0.75" header="0.3" footer="0.3"/>
  <pageSetup paperSize="9" orientation="landscape"/>
  <headerFooter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R9"/>
  <sheetViews>
    <sheetView workbookViewId="0">
      <selection activeCell="E5" sqref="E5"/>
    </sheetView>
  </sheetViews>
  <sheetFormatPr defaultRowHeight="15" x14ac:dyDescent="0.25"/>
  <cols>
    <col min="1" max="2" width="9.140625" customWidth="1" style="1"/>
    <col min="3" max="3" bestFit="1" width="14" customWidth="1" style="1"/>
    <col min="4" max="4" bestFit="1" width="14.85546875" customWidth="1" style="1"/>
    <col min="5" max="5" bestFit="1" width="17.85546875" customWidth="1" style="1"/>
    <col min="6" max="6" width="9.140625" customWidth="1" style="1"/>
    <col min="7" max="7" bestFit="1" width="14.28515625" customWidth="1" style="1"/>
    <col min="8" max="9" width="9.140625" customWidth="1" style="1"/>
    <col min="10" max="10" width="14.85546875" customWidth="1" style="1"/>
    <col min="11" max="11" width="16.7109375" customWidth="1" style="1"/>
    <col min="12" max="12" width="17.5703125" customWidth="1" style="1"/>
    <col min="13" max="13" width="19.7109375" customWidth="1" style="1"/>
    <col min="14" max="14" width="20.5703125" customWidth="1" style="1"/>
    <col min="15" max="15" width="15.140625" customWidth="1" style="1"/>
    <col min="16" max="16" width="16" customWidth="1" style="1"/>
    <col min="17" max="17" width="15.7109375" customWidth="1" style="1"/>
    <col min="18" max="18" width="16.5703125" customWidth="1" style="1"/>
    <col min="19" max="19" width="12.42578125" customWidth="1" style="1"/>
    <col min="20" max="20" width="12.28515625" customWidth="1" style="1"/>
    <col min="21" max="21" width="11.7109375" customWidth="1" style="1"/>
    <col min="22" max="22" width="10.85546875" customWidth="1" style="1"/>
    <col min="23" max="23" width="24.42578125" customWidth="1" style="1"/>
    <col min="24" max="24" width="25.28515625" customWidth="1" style="1"/>
    <col min="25" max="25" width="18.85546875" customWidth="1" style="1"/>
    <col min="26" max="26" width="20.28515625" customWidth="1" style="1"/>
    <col min="27" max="27" width="32" customWidth="1" style="1"/>
    <col min="28" max="28" width="12.28515625" customWidth="1" style="1"/>
    <col min="29" max="29" width="9.140625" customWidth="1" style="1"/>
    <col min="30" max="30" width="24.42578125" customWidth="1" style="1"/>
    <col min="31" max="31" width="30.42578125" customWidth="1" style="1"/>
    <col min="32" max="16384" width="9.140625" customWidth="1" style="1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44</v>
      </c>
      <c r="T1" s="1" t="s">
        <v>70</v>
      </c>
      <c r="U1" s="1" t="s">
        <v>71</v>
      </c>
      <c r="V1" s="1" t="s">
        <v>45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</row>
    <row r="2">
      <c r="A2" s="1">
        <v>1</v>
      </c>
      <c r="B2" s="1">
        <v>0</v>
      </c>
      <c r="C2" s="1">
        <v>3</v>
      </c>
      <c r="D2" s="1">
        <v>1</v>
      </c>
      <c r="E2" s="1">
        <v>4</v>
      </c>
      <c r="H2" s="1">
        <v>0</v>
      </c>
      <c r="I2" s="1" t="s">
        <v>81</v>
      </c>
      <c r="J2" s="1" t="s">
        <v>82</v>
      </c>
      <c r="K2" s="1" t="s">
        <v>83</v>
      </c>
      <c r="L2" s="1" t="s">
        <v>83</v>
      </c>
      <c r="M2" s="1">
        <v>4</v>
      </c>
      <c r="N2" s="1">
        <v>3</v>
      </c>
      <c r="O2" s="1">
        <v>1</v>
      </c>
      <c r="P2" s="1">
        <v>0</v>
      </c>
      <c r="Q2" s="1">
        <v>4</v>
      </c>
      <c r="R2" s="1">
        <v>0</v>
      </c>
      <c r="S2" s="1">
        <v>1</v>
      </c>
      <c r="T2" s="1">
        <v>0</v>
      </c>
      <c r="U2" s="1">
        <v>3</v>
      </c>
      <c r="V2" s="1">
        <v>0</v>
      </c>
      <c r="W2" s="1">
        <v>1</v>
      </c>
      <c r="X2" s="1">
        <v>0.5</v>
      </c>
      <c r="Y2" s="1">
        <v>0.25</v>
      </c>
      <c r="Z2" s="1">
        <v>0.75</v>
      </c>
      <c r="AA2" s="1">
        <v>1</v>
      </c>
      <c r="AB2" s="1">
        <v>0.25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0.25</v>
      </c>
      <c r="AM2" s="1">
        <v>0</v>
      </c>
      <c r="AN2" s="1">
        <v>1</v>
      </c>
      <c r="AO2" s="1">
        <v>0</v>
      </c>
      <c r="AP2" s="1">
        <v>0</v>
      </c>
      <c r="AQ2" s="1" t="s">
        <v>84</v>
      </c>
      <c r="AR2" s="1">
        <v>0</v>
      </c>
    </row>
    <row r="3">
      <c r="H3" s="1">
        <v>0</v>
      </c>
      <c r="I3" s="1">
        <v>1</v>
      </c>
      <c r="J3" s="1" t="s">
        <v>82</v>
      </c>
      <c r="K3" s="1" t="s">
        <v>83</v>
      </c>
      <c r="L3" s="1" t="s">
        <v>83</v>
      </c>
      <c r="M3" s="1">
        <v>4</v>
      </c>
      <c r="N3" s="1">
        <v>3</v>
      </c>
      <c r="O3" s="1">
        <v>1</v>
      </c>
      <c r="P3" s="1">
        <v>3</v>
      </c>
      <c r="Q3" s="1">
        <v>1</v>
      </c>
      <c r="R3" s="1">
        <v>3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1</v>
      </c>
      <c r="Z3" s="1">
        <v>0.75</v>
      </c>
      <c r="AA3" s="1">
        <v>1</v>
      </c>
      <c r="AB3" s="1">
        <v>1</v>
      </c>
      <c r="AC3" s="1">
        <v>0</v>
      </c>
      <c r="AD3" s="1">
        <v>0</v>
      </c>
      <c r="AE3" s="1">
        <v>1</v>
      </c>
      <c r="AF3" s="1" t="s">
        <v>81</v>
      </c>
      <c r="AG3" s="1">
        <v>1</v>
      </c>
      <c r="AH3" s="1">
        <v>0</v>
      </c>
      <c r="AI3" s="1">
        <v>0</v>
      </c>
      <c r="AJ3" s="1">
        <v>0.25</v>
      </c>
      <c r="AK3" s="1">
        <v>0.5</v>
      </c>
      <c r="AL3" s="1">
        <v>0.25</v>
      </c>
      <c r="AM3" s="1">
        <v>0</v>
      </c>
      <c r="AN3" s="1">
        <v>1</v>
      </c>
      <c r="AO3" s="1">
        <v>1</v>
      </c>
      <c r="AP3" s="1">
        <v>1</v>
      </c>
      <c r="AQ3" s="1" t="s">
        <v>84</v>
      </c>
      <c r="AR3" s="1">
        <v>4</v>
      </c>
    </row>
    <row r="4">
      <c r="A4" s="1" t="s">
        <v>85</v>
      </c>
      <c r="E4" s="1" t="s">
        <v>86</v>
      </c>
      <c r="H4" s="1">
        <v>0.25</v>
      </c>
      <c r="I4" s="1">
        <v>0.75</v>
      </c>
      <c r="J4" s="1" t="s">
        <v>82</v>
      </c>
      <c r="K4" s="1" t="s">
        <v>83</v>
      </c>
      <c r="L4" s="1" t="s">
        <v>83</v>
      </c>
      <c r="M4" s="1">
        <v>4</v>
      </c>
      <c r="N4" s="1">
        <v>3</v>
      </c>
      <c r="O4" s="1">
        <v>1</v>
      </c>
      <c r="P4" s="1">
        <v>3</v>
      </c>
      <c r="Q4" s="1">
        <v>1</v>
      </c>
      <c r="R4" s="1">
        <v>3</v>
      </c>
      <c r="S4" s="1">
        <v>1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0.75</v>
      </c>
      <c r="AA4" s="1">
        <v>1</v>
      </c>
      <c r="AB4" s="1">
        <v>1</v>
      </c>
      <c r="AC4" s="1">
        <v>0</v>
      </c>
      <c r="AD4" s="1">
        <v>0</v>
      </c>
      <c r="AE4" s="1">
        <v>1</v>
      </c>
      <c r="AF4" s="1" t="s">
        <v>81</v>
      </c>
      <c r="AG4" s="1">
        <v>1</v>
      </c>
      <c r="AH4" s="1">
        <v>0</v>
      </c>
      <c r="AI4" s="1">
        <v>0</v>
      </c>
      <c r="AJ4" s="1">
        <v>0.25</v>
      </c>
      <c r="AK4" s="1">
        <v>0.5</v>
      </c>
      <c r="AL4" s="1">
        <v>0.25</v>
      </c>
      <c r="AM4" s="1">
        <v>0</v>
      </c>
      <c r="AN4" s="1">
        <v>1</v>
      </c>
      <c r="AO4" s="1">
        <v>1</v>
      </c>
      <c r="AP4" s="1">
        <v>1</v>
      </c>
      <c r="AQ4" s="1" t="s">
        <v>84</v>
      </c>
      <c r="AR4" s="1">
        <v>4</v>
      </c>
    </row>
    <row r="5">
      <c r="A5" s="1">
        <v>0</v>
      </c>
      <c r="B5" s="1">
        <v>0</v>
      </c>
      <c r="E5" s="3">
        <v>0</v>
      </c>
      <c r="H5" s="1">
        <v>0.5</v>
      </c>
      <c r="I5" s="1">
        <v>0.5</v>
      </c>
      <c r="J5" s="1" t="s">
        <v>82</v>
      </c>
      <c r="K5" s="1" t="s">
        <v>83</v>
      </c>
      <c r="L5" s="1" t="s">
        <v>83</v>
      </c>
      <c r="M5" s="1">
        <v>4</v>
      </c>
      <c r="N5" s="1">
        <v>3</v>
      </c>
      <c r="O5" s="1">
        <v>1</v>
      </c>
      <c r="P5" s="1">
        <v>3</v>
      </c>
      <c r="Q5" s="1">
        <v>1</v>
      </c>
      <c r="R5" s="1">
        <v>3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Z5" s="1">
        <v>0.75</v>
      </c>
      <c r="AA5" s="1">
        <v>1</v>
      </c>
      <c r="AB5" s="1">
        <v>1</v>
      </c>
      <c r="AC5" s="1">
        <v>0</v>
      </c>
      <c r="AD5" s="1">
        <v>0</v>
      </c>
      <c r="AE5" s="1">
        <v>1</v>
      </c>
      <c r="AF5" s="1" t="s">
        <v>81</v>
      </c>
      <c r="AG5" s="1">
        <v>1</v>
      </c>
      <c r="AH5" s="1">
        <v>0</v>
      </c>
      <c r="AI5" s="1">
        <v>0</v>
      </c>
      <c r="AJ5" s="1">
        <v>0.25</v>
      </c>
      <c r="AK5" s="1">
        <v>0.5</v>
      </c>
      <c r="AL5" s="1">
        <v>0.25</v>
      </c>
      <c r="AM5" s="1">
        <v>0</v>
      </c>
      <c r="AN5" s="1">
        <v>1</v>
      </c>
      <c r="AO5" s="1">
        <v>1</v>
      </c>
      <c r="AP5" s="1">
        <v>1</v>
      </c>
      <c r="AQ5" s="1" t="s">
        <v>84</v>
      </c>
      <c r="AR5" s="1">
        <v>4</v>
      </c>
    </row>
    <row r="6">
      <c r="A6" s="1">
        <v>1</v>
      </c>
      <c r="B6" s="1">
        <v>1</v>
      </c>
      <c r="H6" s="1">
        <v>0.75</v>
      </c>
      <c r="I6" s="1">
        <v>0.25</v>
      </c>
      <c r="J6" s="1" t="s">
        <v>82</v>
      </c>
      <c r="K6" s="1" t="s">
        <v>83</v>
      </c>
      <c r="L6" s="1" t="s">
        <v>83</v>
      </c>
      <c r="M6" s="1">
        <v>4</v>
      </c>
      <c r="N6" s="1">
        <v>3</v>
      </c>
      <c r="O6" s="1">
        <v>1</v>
      </c>
      <c r="P6" s="1">
        <v>3</v>
      </c>
      <c r="Q6" s="1">
        <v>1</v>
      </c>
      <c r="R6" s="1">
        <v>3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0.75</v>
      </c>
      <c r="AA6" s="1">
        <v>1</v>
      </c>
      <c r="AB6" s="1">
        <v>1</v>
      </c>
      <c r="AC6" s="1">
        <v>0</v>
      </c>
      <c r="AD6" s="1">
        <v>0</v>
      </c>
      <c r="AE6" s="1">
        <v>1</v>
      </c>
      <c r="AF6" s="1" t="s">
        <v>81</v>
      </c>
      <c r="AG6" s="1">
        <v>1</v>
      </c>
      <c r="AH6" s="1">
        <v>0</v>
      </c>
      <c r="AI6" s="1">
        <v>0</v>
      </c>
      <c r="AJ6" s="1">
        <v>0.25</v>
      </c>
      <c r="AK6" s="1">
        <v>0.5</v>
      </c>
      <c r="AL6" s="1">
        <v>0.25</v>
      </c>
      <c r="AM6" s="1">
        <v>0</v>
      </c>
      <c r="AN6" s="1">
        <v>1</v>
      </c>
      <c r="AO6" s="1">
        <v>1</v>
      </c>
      <c r="AP6" s="1">
        <v>1</v>
      </c>
      <c r="AQ6" s="1" t="s">
        <v>84</v>
      </c>
      <c r="AR6" s="1">
        <v>4</v>
      </c>
    </row>
    <row r="7">
      <c r="A7" s="1" t="s">
        <v>87</v>
      </c>
      <c r="C7" s="1" t="s">
        <v>88</v>
      </c>
      <c r="H7" s="1">
        <v>1</v>
      </c>
      <c r="I7" s="1">
        <v>0</v>
      </c>
      <c r="J7" s="1" t="s">
        <v>82</v>
      </c>
      <c r="K7" s="1" t="s">
        <v>83</v>
      </c>
      <c r="L7" s="1" t="s">
        <v>83</v>
      </c>
      <c r="M7" s="1">
        <v>4</v>
      </c>
      <c r="N7" s="1">
        <v>3</v>
      </c>
      <c r="O7" s="1">
        <v>1</v>
      </c>
      <c r="P7" s="1">
        <v>4</v>
      </c>
      <c r="Q7" s="1">
        <v>0</v>
      </c>
      <c r="R7" s="1">
        <v>3</v>
      </c>
      <c r="S7" s="1">
        <v>0</v>
      </c>
      <c r="T7" s="1">
        <v>1</v>
      </c>
      <c r="U7" s="1">
        <v>0</v>
      </c>
      <c r="V7" s="1">
        <v>1</v>
      </c>
      <c r="W7" s="1">
        <v>0</v>
      </c>
      <c r="X7" s="1">
        <v>0.5</v>
      </c>
      <c r="Y7" s="1">
        <v>0.75</v>
      </c>
      <c r="Z7" s="1">
        <v>0.75</v>
      </c>
      <c r="AA7" s="1">
        <v>0.75</v>
      </c>
      <c r="AB7" s="1">
        <v>1</v>
      </c>
      <c r="AC7" s="1">
        <v>1</v>
      </c>
      <c r="AD7" s="1">
        <v>0.25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0.25</v>
      </c>
      <c r="AM7" s="1">
        <v>0</v>
      </c>
      <c r="AN7" s="1">
        <v>0.75</v>
      </c>
      <c r="AO7" s="1">
        <v>1</v>
      </c>
      <c r="AP7" s="1">
        <v>0.857142857142857</v>
      </c>
      <c r="AQ7" s="1" t="s">
        <v>84</v>
      </c>
      <c r="AR7" s="1">
        <v>0</v>
      </c>
    </row>
    <row r="8">
      <c r="A8" s="1">
        <v>1</v>
      </c>
    </row>
    <row r="9">
      <c r="A9" s="1">
        <f>"AUC Chart for Sensitivity by a certain cutoff, AUC="&amp;FIXED(ModifiedAUC,2,TRUE)</f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"/>
  <sheetViews>
    <sheetView workbookViewId="0">
      <selection activeCell="C1" sqref="C1"/>
    </sheetView>
  </sheetViews>
  <sheetFormatPr defaultRowHeight="15" x14ac:dyDescent="0.25"/>
  <cols>
    <col min="1" max="1" bestFit="1" width="10.5703125" customWidth="1"/>
    <col min="2" max="2" width="10.5703125" customWidth="1"/>
  </cols>
  <sheetData>
    <row r="1">
      <c r="A1" s="0" t="s">
        <v>89</v>
      </c>
      <c r="B1" s="0" t="s">
        <v>50</v>
      </c>
      <c r="C1" s="0">
        <v>1</v>
      </c>
    </row>
    <row r="2">
      <c r="A2" s="0" t="s">
        <v>90</v>
      </c>
      <c r="B2" s="0">
        <f>MATCH(A2,C2:E2,0)</f>
      </c>
      <c r="C2" s="0" t="s">
        <v>91</v>
      </c>
      <c r="D2" s="0" t="s">
        <v>92</v>
      </c>
      <c r="E2" s="0" t="s">
        <v>93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"/>
  <sheetViews>
    <sheetView workbookViewId="0">
      <selection activeCell="C1" sqref="C1"/>
    </sheetView>
  </sheetViews>
  <sheetFormatPr defaultRowHeight="15" x14ac:dyDescent="0.25"/>
  <cols>
    <col min="1" max="1" bestFit="1" width="10.5703125" customWidth="1"/>
  </cols>
  <sheetData>
    <row r="1">
      <c r="A1" s="0" t="s">
        <v>89</v>
      </c>
      <c r="D1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5" baseType="lpstr">
      <vt:lpstr>Log</vt:lpstr>
      <vt:lpstr>Summary Results</vt:lpstr>
      <vt:lpstr>ROCData</vt:lpstr>
      <vt:lpstr>Full Results</vt:lpstr>
      <vt:lpstr>Full Results Distances</vt:lpstr>
      <vt:lpstr>SummaryChart</vt:lpstr>
      <vt:lpstr>RocChart</vt:lpstr>
      <vt:lpstr>AlgorithmDetails</vt:lpstr>
      <vt:lpstr>AlgorithmName</vt:lpstr>
      <vt:lpstr>AlgorithmType</vt:lpstr>
      <vt:lpstr>ConfusionReport</vt:lpstr>
      <vt:lpstr>FeatureDataTypes</vt:lpstr>
      <vt:lpstr>FeatureNames</vt:lpstr>
      <vt:lpstr>frClasses</vt:lpstr>
      <vt:lpstr>frData</vt:lpstr>
      <vt:lpstr>frdClasses</vt:lpstr>
      <vt:lpstr>frdData</vt:lpstr>
      <vt:lpstr>frdNumbers</vt:lpstr>
      <vt:lpstr>frNumbers</vt:lpstr>
      <vt:lpstr>frPlaces</vt:lpstr>
      <vt:lpstr>MemUsage</vt:lpstr>
      <vt:lpstr>ModifiedAUC</vt:lpstr>
      <vt:lpstr>ModifiedCutoffs</vt:lpstr>
      <vt:lpstr>Negatives</vt:lpstr>
      <vt:lpstr>PercentileSummary</vt:lpstr>
      <vt:lpstr>PlacementSummary</vt:lpstr>
      <vt:lpstr>Positives</vt:lpstr>
      <vt:lpstr>RocCurveData</vt:lpstr>
      <vt:lpstr>RocFalsePositiveRate</vt:lpstr>
      <vt:lpstr>RocNegatives</vt:lpstr>
      <vt:lpstr>RocPlaces</vt:lpstr>
      <vt:lpstr>RocPositives</vt:lpstr>
      <vt:lpstr>RocScore</vt:lpstr>
      <vt:lpstr>RocSensitivity</vt:lpstr>
      <vt:lpstr>RocSummary</vt:lpstr>
      <vt:lpstr>RunDate</vt:lpstr>
      <vt:lpstr>srPlaces</vt:lpstr>
      <vt:lpstr>TagSummary</vt:lpstr>
      <vt:lpstr>TeBytes</vt:lpstr>
      <vt:lpstr>TestEndInstanceCount</vt:lpstr>
      <vt:lpstr>TimeTaken</vt:lpstr>
      <vt:lpstr>TrBytes</vt:lpstr>
      <vt:lpstr>TrueNegatives</vt:lpstr>
      <vt:lpstr>TruePositives</vt:lpstr>
      <vt:lpstr>Version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Antman</dc:creator>
  <cp:lastModifiedBy>Antman</cp:lastModifiedBy>
  <cp:lastPrinted>2012-03-25T04:52:19Z</cp:lastPrinted>
  <dcterms:created xsi:type="dcterms:W3CDTF">2012-02-03T06:09:45Z</dcterms:created>
  <dcterms:modified xsi:type="dcterms:W3CDTF">2012-04-18T11:49:01Z</dcterms:modified>
</cp:coreProperties>
</file>