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'Log'!$C$9</definedName>
    <definedName name="AlgorithmName">'Log'!$C$8</definedName>
    <definedName name="AlgorithmType">'Log'!$C$7</definedName>
    <definedName name="ConfusionReport">'Log'!$A$37</definedName>
    <definedName name="FeatureDataTypes">'Log'!$C$11</definedName>
    <definedName name="FeatureNames">'Log'!$C$12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'Log'!$F$5</definedName>
    <definedName name="ModifiedAUC">'ROCData'!$E$5</definedName>
    <definedName name="ModifiedCutoffs">'ROCData'!$H$2</definedName>
    <definedName name="Negatives">'Log'!$H$17</definedName>
    <definedName name="PercentileSummary">'Log'!$F$22</definedName>
    <definedName name="PlacementSummary">'Log'!$B$22</definedName>
    <definedName name="Positives">'Log'!$H$16</definedName>
    <definedName name="RocCurveData">'ROCData'!$I$2</definedName>
    <definedName name="RocFalsePositiveRate">RocTable[FalsePositiveRate]</definedName>
    <definedName name="RocNegatives">'ROCData'!$D$2</definedName>
    <definedName name="RocPlaces">'ROCData'!$C$8</definedName>
    <definedName name="RocPositives">'ROCData'!$C$2</definedName>
    <definedName name="RocScore">'Log'!$B$34</definedName>
    <definedName name="RocSensitivity">RocTable[Sensitivity]</definedName>
    <definedName name="RocSummary">'ROCData'!$A$2</definedName>
    <definedName name="RunDate">'Log'!$B$2</definedName>
    <definedName name="srPlaces">'Summary Results'!$A$2</definedName>
    <definedName name="TagSummary">'Log'!$B$16</definedName>
    <definedName name="TeBytes">'Log'!$B$5</definedName>
    <definedName name="TestEndInstanceCount">'Log'!$C$17</definedName>
    <definedName name="TimeTaken">'Log'!$F$4</definedName>
    <definedName name="TrBytes">'Log'!$B$4</definedName>
    <definedName name="TrueNegatives">'Log'!$H$17</definedName>
    <definedName name="TruePositives">'Log'!$H$16</definedName>
    <definedName name="Version">'Log'!$B$3</definedName>
  </definedNames>
  <calcPr calcId="145621"/>
</workbook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<sst xmlns="http://schemas.openxmlformats.org/spreadsheetml/2006/main" count="94" uniqueCount="94">
  <si>
    <t>FELT TOOL</t>
  </si>
  <si>
    <t>Run date</t>
  </si>
  <si>
    <t>Friday, 30 January 2015 09:55:35</t>
  </si>
  <si>
    <t>FELT Version</t>
  </si>
  <si>
    <t>FELT, 15.1.2700.3665, file:///C:/Work/GitHub/audio-analysis/AudioAnalysis/FELT/FELT.Tests/bin/Debug/FELT.DLL</t>
  </si>
  <si>
    <t>Input data length (training)</t>
  </si>
  <si>
    <t>Total Time taken</t>
  </si>
  <si>
    <t>00:00:00.1140114</t>
  </si>
  <si>
    <t>Input data length (test)</t>
  </si>
  <si>
    <t>Memory Usage</t>
  </si>
  <si>
    <t>Algorithms</t>
  </si>
  <si>
    <t>Type</t>
  </si>
  <si>
    <t>cab</t>
  </si>
  <si>
    <t>bca</t>
  </si>
  <si>
    <t>abc</t>
  </si>
  <si>
    <t>Name</t>
  </si>
  <si>
    <t>789</t>
  </si>
  <si>
    <t>456</t>
  </si>
  <si>
    <t>123</t>
  </si>
  <si>
    <t>Configuration</t>
  </si>
  <si>
    <t/>
  </si>
  <si>
    <t>test info</t>
  </si>
  <si>
    <t>Features</t>
  </si>
  <si>
    <t>Detected Datatype</t>
  </si>
  <si>
    <t>Number</t>
  </si>
  <si>
    <t>age</t>
  </si>
  <si>
    <t>health</t>
  </si>
  <si>
    <t>skill</t>
  </si>
  <si>
    <t>Transform</t>
  </si>
  <si>
    <t>Data Details</t>
  </si>
  <si>
    <t>Training</t>
  </si>
  <si>
    <t>Test</t>
  </si>
  <si>
    <t>Total</t>
  </si>
  <si>
    <t>Test (total)</t>
  </si>
  <si>
    <t>Original Instance Count</t>
  </si>
  <si>
    <t>Postives</t>
  </si>
  <si>
    <t>End Instance Count</t>
  </si>
  <si>
    <t>Negatives</t>
  </si>
  <si>
    <t>Unique</t>
  </si>
  <si>
    <t>Correct total?</t>
  </si>
  <si>
    <t>Exclusive</t>
  </si>
  <si>
    <t>Summary Results</t>
  </si>
  <si>
    <t>Cummlative Place</t>
  </si>
  <si>
    <t>True Positives</t>
  </si>
  <si>
    <t>Sensitivity</t>
  </si>
  <si>
    <t>Accuracy</t>
  </si>
  <si>
    <t>Matches &lt; x %</t>
  </si>
  <si>
    <t>Count</t>
  </si>
  <si>
    <t>AUC Score</t>
  </si>
  <si>
    <t>ROC Score</t>
  </si>
  <si>
    <t>Place</t>
  </si>
  <si>
    <t>Percentage</t>
  </si>
  <si>
    <t>Cummlative %</t>
  </si>
  <si>
    <t>Roc Area</t>
  </si>
  <si>
    <t>Error</t>
  </si>
  <si>
    <t>Total Positives</t>
  </si>
  <si>
    <t>Total Negatives</t>
  </si>
  <si>
    <t>Total Observations</t>
  </si>
  <si>
    <t>Roc Curve Data</t>
  </si>
  <si>
    <t>1 - Cutoff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</si>
  <si>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</si>
  <si>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</si>
  <si>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</si>
  <si>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</si>
  <si>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</si>
  <si>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</si>
  <si>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</si>
  <si>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</si>
  <si>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</si>
  <si>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</si>
  <si>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</si>
  <si>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</si>
  <si>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</si>
  <si>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</si>
  <si>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</si>
  <si>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</si>
  <si>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</si>
  <si>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</si>
  <si>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</si>
  <si>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</si>
  <si>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</si>
  <si>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Infinity</t>
  </si>
  <si>
    <t>System.Int32[,]</t>
  </si>
  <si>
    <t>System.Int32[]</t>
  </si>
  <si>
    <t>System.Double[,]</t>
  </si>
  <si>
    <t>Random Roc</t>
  </si>
  <si>
    <t>AUC Number</t>
  </si>
  <si>
    <t>Roc Chart Ratio</t>
  </si>
  <si>
    <t>Places</t>
  </si>
  <si>
    <t>Known Tag</t>
  </si>
  <si>
    <t>A</t>
  </si>
  <si>
    <t>B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</si>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</sst>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5">
    <font>
      <sz val="11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sz val="36"/>
      <color theme="1" tint="0"/>
      <name val="Calibri"/>
      <family val="2"/>
      <scheme val="minor"/>
    </font>
    <font>
      <sz val="8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  <border>
      <left/>
      <right/>
      <top style="medium">
        <color indexed="64" tint="0"/>
      </top>
      <bottom style="thin">
        <color indexed="64" tint="0"/>
      </bottom>
      <diagonal/>
    </border>
    <border>
      <left style="thin">
        <color auto="1" tint="0"/>
      </left>
      <right/>
      <top/>
      <bottom/>
      <diagonal/>
    </border>
    <border>
      <left/>
      <right style="thin">
        <color auto="1" tint="0"/>
      </right>
      <top/>
      <bottom/>
      <diagonal/>
    </border>
    <border>
      <left style="thin">
        <color auto="1" tint="0"/>
      </left>
      <right/>
      <top/>
      <bottom style="thin">
        <color auto="1" tint="0"/>
      </bottom>
      <diagonal/>
    </border>
    <border>
      <left/>
      <right style="thin">
        <color auto="1" tint="0"/>
      </right>
      <top/>
      <bottom style="thin">
        <color auto="1" tint="0"/>
      </bottom>
      <diagonal/>
    </border>
    <border>
      <left/>
      <right style="medium">
        <color indexed="64" tint="0"/>
      </right>
      <top/>
      <bottom/>
      <diagonal/>
    </border>
    <border>
      <left/>
      <right/>
      <top/>
      <bottom style="medium">
        <color indexed="64" tint="0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 tint="0"/>
      </left>
      <right/>
      <top/>
      <bottom style="hair">
        <color theme="0" tint="-0.14999847407452621"/>
      </bottom>
      <diagonal/>
    </border>
    <border>
      <left/>
      <right style="thin">
        <color auto="1" tint="0"/>
      </right>
      <top/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 tint="0"/>
      </right>
      <top style="thin">
        <color auto="1" tint="0"/>
      </top>
      <bottom style="hair">
        <color theme="0" tint="-0.14999847407452621"/>
      </bottom>
      <diagonal/>
    </border>
    <border>
      <left/>
      <right/>
      <top style="thin">
        <color auto="1" tint="0"/>
      </top>
      <bottom style="hair">
        <color theme="0" tint="-0.14999847407452621"/>
      </bottom>
      <diagonal/>
    </border>
    <border>
      <left style="thin">
        <color auto="1" tint="0"/>
      </left>
      <right/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thin">
        <color auto="1" tint="0"/>
      </top>
      <bottom style="hair">
        <color theme="0" tint="-0.14999847407452621"/>
      </bottom>
      <diagonal/>
    </border>
    <border>
      <left/>
      <right style="medium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 tint="0"/>
      </left>
      <right style="thin">
        <color indexed="64" tint="0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 tint="0"/>
      </left>
      <right/>
      <top style="hair">
        <color theme="0" tint="-0.14999847407452621"/>
      </top>
      <bottom/>
      <diagonal/>
    </border>
    <border>
      <left style="thin">
        <color auto="1" tint="0"/>
      </left>
      <right style="thin">
        <color indexed="64" tint="0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1" fillId="0" borderId="0"/>
  </cellStyleXfs>
  <cellXfs count="61">
    <xf numFmtId="0" fontId="0" fillId="0" borderId="0" xfId="0"/>
    <xf numFmtId="0" fontId="0" fillId="0" borderId="0" xfId="0"/>
    <xf numFmtId="0" fontId="0" fillId="0" borderId="1" xfId="0"/>
    <xf numFmtId="2" fontId="0" fillId="0" borderId="0" xfId="0"/>
    <xf numFmtId="0" fontId="0" fillId="0" borderId="0" xfId="0"/>
    <xf numFmtId="0" fontId="0" fillId="0" borderId="2" xfId="0"/>
    <xf numFmtId="2" fontId="0" fillId="0" borderId="4" xfId="0"/>
    <xf numFmtId="0" fontId="2" fillId="0" borderId="0" xfId="0"/>
    <xf numFmtId="0" fontId="3" fillId="0" borderId="0" xfId="0"/>
    <xf numFmtId="0" fontId="2" fillId="0" borderId="6" xfId="0"/>
    <xf numFmtId="0" fontId="2" fillId="0" borderId="7" xfId="0"/>
    <xf numFmtId="0" fontId="2" fillId="0" borderId="1" xfId="0"/>
    <xf numFmtId="0" fontId="2" fillId="0" borderId="8" xfId="0"/>
    <xf numFmtId="0" fontId="2" fillId="0" borderId="9" xfId="0"/>
    <xf numFmtId="0" fontId="2" fillId="0" borderId="3" xfId="0"/>
    <xf numFmtId="164" fontId="2" fillId="0" borderId="0" xfId="1">
      <alignment horizontal="right"/>
    </xf>
    <xf numFmtId="2" fontId="2" fillId="0" borderId="0" xfId="0"/>
    <xf numFmtId="2" fontId="0" fillId="0" borderId="0" xfId="0"/>
    <xf numFmtId="0" fontId="0" fillId="0" borderId="10" xfId="0"/>
    <xf numFmtId="2" fontId="0" fillId="0" borderId="10" xfId="0"/>
    <xf numFmtId="0" fontId="2" fillId="0" borderId="0" xfId="0">
      <alignment wrapText="1"/>
    </xf>
    <xf numFmtId="0" fontId="4" fillId="0" borderId="0" xfId="0">
      <alignment wrapText="1"/>
    </xf>
    <xf numFmtId="0" fontId="0" fillId="0" borderId="0" xfId="0">
      <alignment wrapText="1"/>
    </xf>
    <xf numFmtId="0" fontId="2" fillId="0" borderId="6" xfId="0">
      <alignment wrapText="1"/>
    </xf>
    <xf numFmtId="0" fontId="2" fillId="0" borderId="0" xfId="0">
      <alignment wrapText="1"/>
    </xf>
    <xf numFmtId="0" fontId="2" fillId="0" borderId="16" xfId="0"/>
    <xf numFmtId="164" fontId="2" fillId="0" borderId="17" xfId="1">
      <alignment horizontal="right"/>
    </xf>
    <xf numFmtId="0" fontId="2" fillId="0" borderId="13" xfId="0"/>
    <xf numFmtId="0" fontId="2" fillId="0" borderId="18" xfId="0"/>
    <xf numFmtId="0" fontId="2" fillId="0" borderId="16" xfId="0">
      <alignment wrapText="1"/>
    </xf>
    <xf numFmtId="0" fontId="2" fillId="0" borderId="15" xfId="0"/>
    <xf numFmtId="0" fontId="4" fillId="0" borderId="15" xfId="0">
      <alignment wrapText="1"/>
    </xf>
    <xf numFmtId="0" fontId="4" fillId="0" borderId="11" xfId="0">
      <alignment wrapText="1"/>
    </xf>
    <xf numFmtId="0" fontId="2" fillId="0" borderId="20" xfId="0"/>
    <xf numFmtId="0" fontId="2" fillId="0" borderId="21" xfId="0"/>
    <xf numFmtId="0" fontId="2" fillId="0" borderId="22" xfId="0"/>
    <xf numFmtId="0" fontId="2" fillId="0" borderId="19" xfId="0"/>
    <xf numFmtId="0" fontId="2" fillId="0" borderId="17" xfId="0"/>
    <xf numFmtId="0" fontId="2" fillId="0" borderId="23" xfId="0"/>
    <xf numFmtId="0" fontId="2" fillId="0" borderId="13" xfId="0">
      <alignment wrapText="1"/>
    </xf>
    <xf numFmtId="0" fontId="2" fillId="0" borderId="0" xfId="0"/>
    <xf numFmtId="0" fontId="2" fillId="0" borderId="24" xfId="0">
      <alignment wrapText="1"/>
    </xf>
    <xf numFmtId="0" fontId="2" fillId="0" borderId="14" xfId="0">
      <alignment wrapText="1"/>
    </xf>
    <xf numFmtId="0" fontId="4" fillId="0" borderId="18" xfId="0">
      <alignment wrapText="1"/>
    </xf>
    <xf numFmtId="0" fontId="2" fillId="0" borderId="25" xfId="0">
      <alignment wrapText="1"/>
    </xf>
    <xf numFmtId="0" fontId="4" fillId="0" borderId="0" xfId="0"/>
    <xf numFmtId="0" fontId="4" fillId="0" borderId="0" xfId="0">
      <alignment wrapText="1"/>
    </xf>
    <xf numFmtId="164" fontId="2" fillId="0" borderId="0" xfId="1"/>
    <xf numFmtId="165" fontId="2" fillId="0" borderId="0" xfId="0"/>
    <xf numFmtId="165" fontId="2" fillId="0" borderId="9" xfId="0"/>
    <xf numFmtId="164" fontId="2" fillId="0" borderId="0" xfId="1"/>
    <xf numFmtId="0" fontId="2" fillId="0" borderId="27" xfId="0"/>
    <xf numFmtId="164" fontId="2" fillId="0" borderId="5" xfId="1"/>
    <xf numFmtId="0" fontId="3" fillId="0" borderId="0" xfId="0">
      <alignment horizontal="center"/>
    </xf>
    <xf numFmtId="0" fontId="2" fillId="0" borderId="12" xfId="0">
      <alignment horizontal="left"/>
    </xf>
    <xf numFmtId="0" fontId="2" fillId="0" borderId="11" xfId="0">
      <alignment horizontal="left"/>
    </xf>
    <xf numFmtId="0" fontId="2" fillId="0" borderId="5" xfId="0">
      <alignment horizontal="left"/>
    </xf>
    <xf numFmtId="0" fontId="2" fillId="0" borderId="0" xfId="0">
      <alignment horizontal="left"/>
    </xf>
    <xf numFmtId="0" fontId="2" fillId="0" borderId="26" xfId="0"/>
    <xf numFmtId="0" fontId="2" fillId="0" borderId="18" xfId="0"/>
    <xf numFmtId="0" fontId="0" fillId="0" borderId="6" xfId="0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2.xml" Id="rId3" /><Relationship Type="http://schemas.openxmlformats.org/officeDocument/2006/relationships/worksheet" Target="worksheets/sheet5.xml" Id="rId7" /><Relationship Type="http://schemas.openxmlformats.org/officeDocument/2006/relationships/chartsheet" Target="chartsheets/sheet1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4.xml" Id="rId6" /><Relationship Type="http://schemas.openxmlformats.org/officeDocument/2006/relationships/worksheet" Target="worksheets/sheet3.xml" Id="rId5" /><Relationship Type="http://schemas.openxmlformats.org/officeDocument/2006/relationships/sharedStrings" Target="sharedStrings.xml" Id="rId10" /><Relationship Type="http://schemas.openxmlformats.org/officeDocument/2006/relationships/chartsheet" Target="chartsheets/sheet2.xml" Id="rId4" /><Relationship Type="http://schemas.openxmlformats.org/officeDocument/2006/relationships/styles" Target="styles.xml" Id="rId9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sheetData/>
  <pageMargins left="0.70866141732283472" right="0.70866141732283472" top="0.74803149606299213" bottom="0.74803149606299213" header="0.31496062992125984" footer="0.31496062992125984"/>
  <pageSetup paperSize="9" orientation="landscape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sheetData/>
  <pageMargins left="0.7" right="0.7" top="0.75" bottom="0.75" header="0.3" footer="0.3"/>
  <headerFooter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ht="36" customHeight="1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>
      <c r="A2" s="27" t="s">
        <v>1</v>
      </c>
      <c r="B2" s="54" t="s">
        <v>2</v>
      </c>
      <c r="C2" s="55"/>
      <c r="D2" s="55"/>
      <c r="E2" s="55"/>
      <c r="F2" s="55"/>
      <c r="G2" s="55"/>
      <c r="H2" s="55"/>
      <c r="I2" s="55"/>
      <c r="J2" s="55"/>
      <c r="K2" s="7"/>
    </row>
    <row r="3">
      <c r="A3" s="9" t="s">
        <v>3</v>
      </c>
      <c r="B3" s="56" t="s">
        <v>4</v>
      </c>
      <c r="C3" s="57"/>
      <c r="D3" s="57"/>
      <c r="E3" s="57"/>
      <c r="F3" s="57"/>
      <c r="G3" s="57"/>
      <c r="H3" s="57"/>
      <c r="I3" s="57"/>
      <c r="J3" s="57"/>
      <c r="K3" s="7"/>
    </row>
    <row r="4">
      <c r="A4" s="25" t="s">
        <v>5</v>
      </c>
      <c r="B4" s="26">
        <v>69</v>
      </c>
      <c r="C4" s="7"/>
      <c r="D4" s="25" t="s">
        <v>6</v>
      </c>
      <c r="E4" s="25"/>
      <c r="F4" s="58" t="s">
        <v>7</v>
      </c>
      <c r="G4" s="59"/>
      <c r="H4" s="7"/>
      <c r="I4" s="7"/>
      <c r="J4" s="7"/>
      <c r="K4" s="7"/>
    </row>
    <row r="5">
      <c r="A5" s="25" t="s">
        <v>8</v>
      </c>
      <c r="B5" s="15">
        <v>69</v>
      </c>
      <c r="C5" s="7"/>
      <c r="D5" s="25" t="s">
        <v>9</v>
      </c>
      <c r="E5" s="51"/>
      <c r="F5" s="52">
        <v>65069056</v>
      </c>
      <c r="G5" s="50">
        <v>59310080</v>
      </c>
      <c r="H5" s="50">
        <v>59310080</v>
      </c>
      <c r="I5" s="50"/>
      <c r="J5" s="47"/>
      <c r="K5" s="7"/>
    </row>
    <row r="6" ht="6" customHeight="1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="22" customFormat="1">
      <c r="A7" s="39" t="s">
        <v>10</v>
      </c>
      <c r="B7" s="41" t="s">
        <v>11</v>
      </c>
      <c r="C7" s="32" t="s">
        <v>12</v>
      </c>
      <c r="D7" s="32" t="s">
        <v>13</v>
      </c>
      <c r="E7" s="32" t="s">
        <v>14</v>
      </c>
      <c r="F7" s="32"/>
      <c r="G7" s="32"/>
      <c r="H7" s="32"/>
      <c r="I7" s="32"/>
      <c r="J7" s="32"/>
      <c r="K7" s="20"/>
    </row>
    <row r="8" s="22" customFormat="1">
      <c r="A8" s="20"/>
      <c r="B8" s="23" t="s">
        <v>15</v>
      </c>
      <c r="C8" s="21" t="s">
        <v>16</v>
      </c>
      <c r="D8" s="21" t="s">
        <v>17</v>
      </c>
      <c r="E8" s="21" t="s">
        <v>18</v>
      </c>
      <c r="F8" s="21"/>
      <c r="G8" s="21"/>
      <c r="H8" s="21"/>
      <c r="I8" s="21"/>
      <c r="J8" s="21"/>
      <c r="K8" s="20"/>
    </row>
    <row r="9" s="22" customFormat="1">
      <c r="A9" s="24"/>
      <c r="B9" s="42" t="s">
        <v>19</v>
      </c>
      <c r="C9" s="43" t="s">
        <v>20</v>
      </c>
      <c r="D9" s="43" t="s">
        <v>21</v>
      </c>
      <c r="E9" s="43" t="s">
        <v>20</v>
      </c>
      <c r="F9" s="43"/>
      <c r="G9" s="43"/>
      <c r="H9" s="43"/>
      <c r="I9" s="43"/>
      <c r="J9" s="43"/>
      <c r="K9" s="24"/>
    </row>
    <row r="10" ht="6" customHeight="1" s="1" customFormat="1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="22" customFormat="1">
      <c r="A11" s="44" t="s">
        <v>22</v>
      </c>
      <c r="B11" s="41" t="s">
        <v>23</v>
      </c>
      <c r="C11" s="32" t="s">
        <v>24</v>
      </c>
      <c r="D11" s="32" t="s">
        <v>24</v>
      </c>
      <c r="E11" s="32" t="s">
        <v>24</v>
      </c>
      <c r="F11" s="32"/>
      <c r="G11" s="32"/>
      <c r="H11" s="32"/>
      <c r="I11" s="32"/>
      <c r="J11" s="32"/>
      <c r="K11" s="24"/>
    </row>
    <row r="12" s="22" customFormat="1">
      <c r="A12" s="20"/>
      <c r="B12" s="29" t="s">
        <v>15</v>
      </c>
      <c r="C12" s="31" t="s">
        <v>25</v>
      </c>
      <c r="D12" s="31" t="s">
        <v>26</v>
      </c>
      <c r="E12" s="31" t="s">
        <v>27</v>
      </c>
      <c r="F12" s="31"/>
      <c r="G12" s="31"/>
      <c r="H12" s="31"/>
      <c r="I12" s="31"/>
      <c r="J12" s="31"/>
      <c r="K12" s="24"/>
    </row>
    <row r="13" s="22" customFormat="1">
      <c r="A13" s="24"/>
      <c r="B13" s="23" t="s">
        <v>28</v>
      </c>
      <c r="C13" s="46"/>
      <c r="D13" s="46"/>
      <c r="E13" s="46"/>
      <c r="F13" s="46"/>
      <c r="G13" s="46"/>
      <c r="H13" s="43"/>
      <c r="I13" s="43"/>
      <c r="J13" s="43"/>
      <c r="K13" s="24"/>
    </row>
    <row r="14" ht="6" customHeight="1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>
      <c r="A15" s="12" t="s">
        <v>29</v>
      </c>
      <c r="B15" s="7" t="s">
        <v>30</v>
      </c>
      <c r="C15" s="13" t="s">
        <v>31</v>
      </c>
      <c r="D15" s="7" t="s">
        <v>32</v>
      </c>
      <c r="E15" s="7"/>
      <c r="F15" s="7"/>
      <c r="G15" s="7"/>
      <c r="H15" s="7" t="s">
        <v>33</v>
      </c>
      <c r="I15" s="7"/>
      <c r="J15" s="7"/>
      <c r="K15" s="7"/>
    </row>
    <row r="16">
      <c r="A16" s="33" t="s">
        <v>34</v>
      </c>
      <c r="B16" s="34">
        <v>3</v>
      </c>
      <c r="C16" s="35">
        <v>4</v>
      </c>
      <c r="D16" s="36">
        <v>7</v>
      </c>
      <c r="E16" s="7"/>
      <c r="G16" s="7" t="s">
        <v>35</v>
      </c>
      <c r="H16" s="7">
        <f>ROCData!C2</f>
      </c>
      <c r="I16" s="7"/>
      <c r="J16" s="7"/>
      <c r="K16" s="7"/>
    </row>
    <row r="17" s="1" customFormat="1">
      <c r="A17" s="30" t="s">
        <v>36</v>
      </c>
      <c r="B17" s="37">
        <v>3</v>
      </c>
      <c r="C17" s="38">
        <v>4</v>
      </c>
      <c r="D17" s="25">
        <v>7</v>
      </c>
      <c r="E17" s="7"/>
      <c r="G17" s="7" t="s">
        <v>37</v>
      </c>
      <c r="H17" s="7">
        <f>ROCData!D2</f>
      </c>
      <c r="I17" s="7"/>
      <c r="J17" s="7"/>
      <c r="K17" s="7"/>
    </row>
    <row r="18">
      <c r="A18" s="30" t="s">
        <v>38</v>
      </c>
      <c r="B18" s="37">
        <v>3</v>
      </c>
      <c r="C18" s="38">
        <v>4</v>
      </c>
      <c r="D18" s="25">
        <v>4</v>
      </c>
      <c r="E18" s="7"/>
      <c r="G18" s="7" t="s">
        <v>39</v>
      </c>
      <c r="H18" s="7">
        <f>TestEndInstanceCount=(H16+H17)</f>
      </c>
      <c r="I18" s="7"/>
      <c r="J18" s="7"/>
      <c r="K18" s="7"/>
    </row>
    <row r="19">
      <c r="A19" s="7" t="s">
        <v>40</v>
      </c>
      <c r="B19" s="10">
        <v>0</v>
      </c>
      <c r="C19" s="14">
        <v>1</v>
      </c>
      <c r="D19" s="12">
        <v>0</v>
      </c>
      <c r="E19" s="7"/>
      <c r="F19" s="7"/>
      <c r="G19" s="7"/>
      <c r="H19" s="7"/>
      <c r="I19" s="7"/>
      <c r="J19" s="7"/>
      <c r="K19" s="7"/>
    </row>
    <row r="20" ht="6" customHeight="1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>
      <c r="A21" s="11" t="s">
        <v>41</v>
      </c>
      <c r="B21" s="10" t="s">
        <v>42</v>
      </c>
      <c r="C21" s="11" t="s">
        <v>43</v>
      </c>
      <c r="D21" s="11" t="s">
        <v>44</v>
      </c>
      <c r="E21" s="14" t="s">
        <v>45</v>
      </c>
      <c r="F21" s="11" t="s">
        <v>46</v>
      </c>
      <c r="G21" s="11" t="s">
        <v>47</v>
      </c>
      <c r="H21" s="7"/>
      <c r="I21" s="7"/>
      <c r="J21" s="7"/>
      <c r="K21" s="7"/>
    </row>
    <row r="22">
      <c r="A22" s="7"/>
      <c r="B22" s="7">
        <v>1</v>
      </c>
      <c r="C22" s="7">
        <v>3</v>
      </c>
      <c r="D22" s="48">
        <f ref="D22:D26" t="shared" si="1">C22/Log!Positives</f>
      </c>
      <c r="E22" s="49">
        <f ref="E22:E26" t="shared" si="2">C22/(Positives+Negatives)</f>
      </c>
      <c r="F22" s="16">
        <v>0.01</v>
      </c>
      <c r="G22" s="7">
        <v>0</v>
      </c>
      <c r="H22" s="7"/>
      <c r="I22" s="7"/>
      <c r="J22" s="7"/>
      <c r="K22" s="7"/>
    </row>
    <row r="23">
      <c r="A23" s="7"/>
      <c r="B23" s="7">
        <v>5</v>
      </c>
      <c r="C23" s="7">
        <v>3</v>
      </c>
      <c r="D23" s="48">
        <f t="shared" si="1"/>
      </c>
      <c r="E23" s="49">
        <f t="shared" si="2"/>
      </c>
      <c r="F23" s="16">
        <v>0.1</v>
      </c>
      <c r="G23" s="7">
        <v>0</v>
      </c>
      <c r="H23" s="7"/>
      <c r="I23" s="7"/>
      <c r="J23" s="7"/>
      <c r="K23" s="7"/>
    </row>
    <row r="24">
      <c r="A24" s="7"/>
      <c r="B24" s="7">
        <v>10</v>
      </c>
      <c r="C24" s="7">
        <v>3</v>
      </c>
      <c r="D24" s="48">
        <f t="shared" si="1"/>
      </c>
      <c r="E24" s="49">
        <f t="shared" si="2"/>
      </c>
      <c r="F24" s="16">
        <v>0.2</v>
      </c>
      <c r="G24" s="7">
        <v>3</v>
      </c>
      <c r="H24" s="7"/>
      <c r="I24" s="7"/>
      <c r="J24" s="7"/>
      <c r="K24" s="7"/>
    </row>
    <row r="25">
      <c r="A25" s="7"/>
      <c r="B25" s="7">
        <v>25</v>
      </c>
      <c r="C25" s="7">
        <v>3</v>
      </c>
      <c r="D25" s="48">
        <f t="shared" si="1"/>
      </c>
      <c r="E25" s="49">
        <f t="shared" si="2"/>
      </c>
      <c r="F25" s="16">
        <v>0.25</v>
      </c>
      <c r="G25" s="7">
        <v>3</v>
      </c>
      <c r="H25" s="7"/>
      <c r="I25" s="7"/>
      <c r="J25" s="7"/>
      <c r="K25" s="7"/>
    </row>
    <row r="26">
      <c r="A26" s="7"/>
      <c r="B26" s="7">
        <v>50</v>
      </c>
      <c r="C26" s="7">
        <v>3</v>
      </c>
      <c r="D26" s="48">
        <f t="shared" si="1"/>
      </c>
      <c r="E26" s="49">
        <f t="shared" si="2"/>
      </c>
      <c r="F26" s="16">
        <v>0.33</v>
      </c>
      <c r="G26" s="7">
        <v>3</v>
      </c>
      <c r="H26" s="7"/>
      <c r="I26" s="7"/>
      <c r="J26" s="7"/>
      <c r="K26" s="7"/>
    </row>
    <row r="27">
      <c r="A27" s="7"/>
      <c r="B27" s="7"/>
      <c r="C27" s="7"/>
      <c r="D27" s="48"/>
      <c r="E27" s="48"/>
      <c r="F27" s="16">
        <v>0.5</v>
      </c>
      <c r="G27" s="7">
        <v>3</v>
      </c>
      <c r="H27" s="7"/>
      <c r="I27" s="7"/>
      <c r="J27" s="7"/>
      <c r="K27" s="7"/>
    </row>
    <row r="28">
      <c r="A28" s="7"/>
      <c r="B28" s="7"/>
      <c r="C28" s="7"/>
      <c r="D28" s="48"/>
      <c r="E28" s="48"/>
      <c r="F28" s="16">
        <v>0.66</v>
      </c>
      <c r="G28" s="7">
        <v>3</v>
      </c>
      <c r="H28" s="7"/>
      <c r="I28" s="7"/>
      <c r="J28" s="7"/>
      <c r="K28" s="7"/>
    </row>
    <row r="29">
      <c r="A29" s="7"/>
      <c r="B29" s="7"/>
      <c r="C29" s="7"/>
      <c r="D29" s="48"/>
      <c r="E29" s="48"/>
      <c r="F29" s="16">
        <v>0.75</v>
      </c>
      <c r="G29" s="7">
        <v>3</v>
      </c>
      <c r="H29" s="7"/>
      <c r="I29" s="7"/>
      <c r="J29" s="7"/>
      <c r="K29" s="7"/>
    </row>
    <row r="30">
      <c r="A30" s="7"/>
      <c r="B30" s="7"/>
      <c r="C30" s="7"/>
      <c r="D30" s="48"/>
      <c r="E30" s="48"/>
      <c r="F30" s="16">
        <v>0.9</v>
      </c>
      <c r="G30" s="7">
        <v>3</v>
      </c>
      <c r="H30" s="7"/>
      <c r="I30" s="7"/>
      <c r="J30" s="7"/>
      <c r="K30" s="7"/>
    </row>
    <row r="31">
      <c r="A31" s="7"/>
      <c r="B31" s="7"/>
      <c r="C31" s="7"/>
      <c r="D31" s="48"/>
      <c r="E31" s="48"/>
      <c r="F31" s="16">
        <v>1</v>
      </c>
      <c r="G31" s="7">
        <v>3</v>
      </c>
      <c r="H31" s="7"/>
      <c r="I31" s="7"/>
      <c r="J31" s="7"/>
      <c r="K31" s="7"/>
    </row>
    <row r="32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>
      <c r="A33" s="60" t="s">
        <v>48</v>
      </c>
      <c r="B33" s="7">
        <f>ModifiedAUC</f>
      </c>
      <c r="C33" s="7"/>
      <c r="D33" s="7"/>
      <c r="E33" s="7"/>
      <c r="F33" s="7"/>
      <c r="G33" s="7"/>
      <c r="H33" s="7"/>
      <c r="I33" s="7"/>
      <c r="J33" s="7"/>
      <c r="K33" s="7"/>
    </row>
    <row r="34">
      <c r="A34" s="9" t="s">
        <v>49</v>
      </c>
      <c r="B34" s="7">
        <f>RocSummary</f>
      </c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customWidth="1" style="3"/>
    <col min="4" max="4" width="15.85546875" customWidth="1" style="3"/>
  </cols>
  <sheetData>
    <row r="1" ht="15.75">
      <c r="A1" s="18" t="s">
        <v>50</v>
      </c>
      <c r="B1" s="18" t="s">
        <v>47</v>
      </c>
      <c r="C1" s="19" t="s">
        <v>51</v>
      </c>
      <c r="D1" s="19" t="s">
        <v>52</v>
      </c>
    </row>
    <row r="2">
      <c r="A2" s="5">
        <v>0</v>
      </c>
      <c r="B2" s="2">
        <v>1</v>
      </c>
      <c r="C2" s="6">
        <f ref="C2:C5" t="shared" si="1">B2/Log!TestEndInstanceCount</f>
      </c>
      <c r="D2" s="6"/>
    </row>
    <row r="3">
      <c r="A3" s="0">
        <v>1</v>
      </c>
      <c r="B3" s="0">
        <v>3</v>
      </c>
      <c r="C3" s="17">
        <f t="shared" si="1"/>
      </c>
      <c r="D3" s="3">
        <f ref="D3:D5" t="shared" si="2">SUM($C$3:C3)</f>
      </c>
    </row>
    <row r="4">
      <c r="A4" s="0">
        <v>2</v>
      </c>
      <c r="B4" s="0">
        <v>0</v>
      </c>
      <c r="C4" s="17">
        <f t="shared" si="1"/>
      </c>
      <c r="D4" s="3">
        <f t="shared" si="2"/>
      </c>
    </row>
    <row r="5">
      <c r="A5" s="0">
        <v>3</v>
      </c>
      <c r="B5" s="0">
        <v>0</v>
      </c>
      <c r="C5" s="17">
        <f t="shared" si="1"/>
      </c>
      <c r="D5" s="3">
        <f t="shared" si="2"/>
      </c>
    </row>
    <row r="6">
      <c r="A6" s="0">
        <v>4</v>
      </c>
      <c r="B6" s="0">
        <v>5</v>
      </c>
      <c r="C6" s="17">
        <f>B6/Log!$C$17</f>
      </c>
      <c r="D6" s="3">
        <f>SUM($C$3:C6)</f>
      </c>
      <c r="F6" s="4"/>
    </row>
    <row r="7">
      <c r="A7" s="0">
        <v>5</v>
      </c>
      <c r="B7" s="0">
        <v>5</v>
      </c>
      <c r="C7" s="17">
        <f>B7/Log!$C$17</f>
      </c>
      <c r="D7" s="3">
        <f>SUM($C$3:C7)</f>
      </c>
    </row>
    <row r="8">
      <c r="A8" s="0">
        <v>6</v>
      </c>
      <c r="B8" s="0">
        <v>4</v>
      </c>
      <c r="C8" s="17">
        <f>B8/Log!$C$17</f>
      </c>
      <c r="D8" s="3">
        <f>SUM($C$3:C8)</f>
      </c>
    </row>
    <row r="9">
      <c r="A9" s="0">
        <v>7</v>
      </c>
      <c r="B9" s="0">
        <v>3</v>
      </c>
      <c r="C9" s="17">
        <f>B9/Log!$C$17</f>
      </c>
      <c r="D9" s="3">
        <f>SUM($C$3:C9)</f>
      </c>
    </row>
    <row r="10">
      <c r="A10" s="0">
        <v>8</v>
      </c>
      <c r="B10" s="0">
        <v>2</v>
      </c>
      <c r="C10" s="17">
        <f>B10/Log!$C$17</f>
      </c>
      <c r="D10" s="3">
        <f>SUM($C$3:C10)</f>
      </c>
    </row>
    <row r="11">
      <c r="A11" s="0">
        <v>9</v>
      </c>
      <c r="B11" s="0">
        <v>1</v>
      </c>
      <c r="C11" s="17">
        <f>B11/Log!$C$17</f>
      </c>
      <c r="D11" s="3">
        <f>SUM($C$3:C11)</f>
      </c>
    </row>
    <row r="12">
      <c r="A12" s="0">
        <v>10</v>
      </c>
      <c r="B12" s="0">
        <v>0</v>
      </c>
      <c r="C12" s="17">
        <f>B12/Log!$C$17</f>
      </c>
      <c r="D12" s="3">
        <f>SUM($C$3:C12)</f>
      </c>
    </row>
  </sheetData>
  <pageMargins left="0.7" right="0.7" top="0.75" bottom="0.75" header="0.3" footer="0.3"/>
  <pageSetup paperSize="9" orientation="landscape"/>
  <headerFooter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9"/>
  <sheetViews>
    <sheetView workbookViewId="0">
      <selection activeCell="E5" sqref="E5"/>
    </sheetView>
  </sheetViews>
  <sheetFormatPr defaultRowHeight="15" x14ac:dyDescent="0.25"/>
  <cols>
    <col min="1" max="2" width="9.140625" customWidth="1" style="1"/>
    <col min="3" max="3" bestFit="1" width="14" customWidth="1" style="1"/>
    <col min="4" max="4" bestFit="1" width="14.85546875" customWidth="1" style="1"/>
    <col min="5" max="5" bestFit="1" width="17.85546875" customWidth="1" style="1"/>
    <col min="6" max="6" width="9.140625" customWidth="1" style="1"/>
    <col min="7" max="7" bestFit="1" width="14.28515625" customWidth="1" style="1"/>
    <col min="8" max="9" width="9.140625" customWidth="1" style="1"/>
    <col min="10" max="10" width="14.85546875" customWidth="1" style="1"/>
    <col min="11" max="11" width="16.7109375" customWidth="1" style="1"/>
    <col min="12" max="12" width="17.5703125" customWidth="1" style="1"/>
    <col min="13" max="13" width="19.7109375" customWidth="1" style="1"/>
    <col min="14" max="14" width="20.5703125" customWidth="1" style="1"/>
    <col min="15" max="15" width="15.140625" customWidth="1" style="1"/>
    <col min="16" max="16" width="16" customWidth="1" style="1"/>
    <col min="17" max="17" width="15.7109375" customWidth="1" style="1"/>
    <col min="18" max="18" width="16.5703125" customWidth="1" style="1"/>
    <col min="19" max="19" width="12.42578125" customWidth="1" style="1"/>
    <col min="20" max="20" width="12.28515625" customWidth="1" style="1"/>
    <col min="21" max="21" width="11.7109375" customWidth="1" style="1"/>
    <col min="22" max="22" width="10.85546875" customWidth="1" style="1"/>
    <col min="23" max="23" width="24.42578125" customWidth="1" style="1"/>
    <col min="24" max="24" width="25.28515625" customWidth="1" style="1"/>
    <col min="25" max="25" width="18.85546875" customWidth="1" style="1"/>
    <col min="26" max="26" width="20.28515625" customWidth="1" style="1"/>
    <col min="27" max="27" width="32" customWidth="1" style="1"/>
    <col min="28" max="28" width="12.28515625" customWidth="1" style="1"/>
    <col min="29" max="29" width="9.140625" customWidth="1" style="1"/>
    <col min="30" max="30" width="24.42578125" customWidth="1" style="1"/>
    <col min="31" max="31" width="30.42578125" customWidth="1" style="1"/>
    <col min="32" max="16384" width="9.140625" customWidth="1" style="1"/>
  </cols>
  <sheetData>
    <row r="1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44</v>
      </c>
      <c r="T1" s="1" t="s">
        <v>70</v>
      </c>
      <c r="U1" s="1" t="s">
        <v>71</v>
      </c>
      <c r="V1" s="1" t="s">
        <v>45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</row>
    <row r="2">
      <c r="A2" s="1">
        <v>1</v>
      </c>
      <c r="B2" s="1">
        <v>0</v>
      </c>
      <c r="C2" s="1">
        <v>3</v>
      </c>
      <c r="D2" s="1">
        <v>1</v>
      </c>
      <c r="E2" s="1">
        <v>4</v>
      </c>
      <c r="H2" s="1">
        <v>0</v>
      </c>
      <c r="I2" s="1" t="s">
        <v>81</v>
      </c>
      <c r="J2" s="1" t="s">
        <v>82</v>
      </c>
      <c r="K2" s="1" t="s">
        <v>83</v>
      </c>
      <c r="L2" s="1" t="s">
        <v>83</v>
      </c>
      <c r="M2" s="1">
        <v>4</v>
      </c>
      <c r="N2" s="1">
        <v>3</v>
      </c>
      <c r="O2" s="1">
        <v>1</v>
      </c>
      <c r="P2" s="1">
        <v>0</v>
      </c>
      <c r="Q2" s="1">
        <v>4</v>
      </c>
      <c r="R2" s="1">
        <v>0</v>
      </c>
      <c r="S2" s="1">
        <v>1</v>
      </c>
      <c r="T2" s="1">
        <v>0</v>
      </c>
      <c r="U2" s="1">
        <v>3</v>
      </c>
      <c r="V2" s="1">
        <v>0</v>
      </c>
      <c r="W2" s="1">
        <v>1</v>
      </c>
      <c r="X2" s="1">
        <v>0.5</v>
      </c>
      <c r="Y2" s="1">
        <v>0.25</v>
      </c>
      <c r="Z2" s="1">
        <v>0.75</v>
      </c>
      <c r="AA2" s="1">
        <v>1</v>
      </c>
      <c r="AB2" s="1">
        <v>0.25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0.25</v>
      </c>
      <c r="AM2" s="1">
        <v>0</v>
      </c>
      <c r="AN2" s="1">
        <v>1</v>
      </c>
      <c r="AO2" s="1">
        <v>0</v>
      </c>
      <c r="AP2" s="1">
        <v>0</v>
      </c>
      <c r="AQ2" s="1" t="s">
        <v>84</v>
      </c>
      <c r="AR2" s="1">
        <v>0</v>
      </c>
    </row>
    <row r="3">
      <c r="H3" s="1">
        <v>0</v>
      </c>
      <c r="I3" s="1">
        <v>1</v>
      </c>
      <c r="J3" s="1" t="s">
        <v>82</v>
      </c>
      <c r="K3" s="1" t="s">
        <v>83</v>
      </c>
      <c r="L3" s="1" t="s">
        <v>83</v>
      </c>
      <c r="M3" s="1">
        <v>4</v>
      </c>
      <c r="N3" s="1">
        <v>3</v>
      </c>
      <c r="O3" s="1">
        <v>1</v>
      </c>
      <c r="P3" s="1">
        <v>3</v>
      </c>
      <c r="Q3" s="1">
        <v>1</v>
      </c>
      <c r="R3" s="1">
        <v>3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1</v>
      </c>
      <c r="Z3" s="1">
        <v>0.75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 t="s">
        <v>81</v>
      </c>
      <c r="AG3" s="1">
        <v>1</v>
      </c>
      <c r="AH3" s="1">
        <v>0</v>
      </c>
      <c r="AI3" s="1">
        <v>0</v>
      </c>
      <c r="AJ3" s="1">
        <v>0.25</v>
      </c>
      <c r="AK3" s="1">
        <v>0.5</v>
      </c>
      <c r="AL3" s="1">
        <v>0.25</v>
      </c>
      <c r="AM3" s="1">
        <v>0</v>
      </c>
      <c r="AN3" s="1">
        <v>1</v>
      </c>
      <c r="AO3" s="1">
        <v>1</v>
      </c>
      <c r="AP3" s="1">
        <v>1</v>
      </c>
      <c r="AQ3" s="1" t="s">
        <v>84</v>
      </c>
      <c r="AR3" s="1">
        <v>4</v>
      </c>
    </row>
    <row r="4">
      <c r="A4" s="1" t="s">
        <v>85</v>
      </c>
      <c r="E4" s="1" t="s">
        <v>86</v>
      </c>
      <c r="H4" s="1">
        <v>0.25</v>
      </c>
      <c r="I4" s="1">
        <v>0.75</v>
      </c>
      <c r="J4" s="1" t="s">
        <v>82</v>
      </c>
      <c r="K4" s="1" t="s">
        <v>83</v>
      </c>
      <c r="L4" s="1" t="s">
        <v>83</v>
      </c>
      <c r="M4" s="1">
        <v>4</v>
      </c>
      <c r="N4" s="1">
        <v>3</v>
      </c>
      <c r="O4" s="1">
        <v>1</v>
      </c>
      <c r="P4" s="1">
        <v>3</v>
      </c>
      <c r="Q4" s="1">
        <v>1</v>
      </c>
      <c r="R4" s="1">
        <v>3</v>
      </c>
      <c r="S4" s="1">
        <v>1</v>
      </c>
      <c r="T4" s="1">
        <v>0</v>
      </c>
      <c r="U4" s="1">
        <v>0</v>
      </c>
      <c r="V4" s="1">
        <v>1</v>
      </c>
      <c r="W4" s="1">
        <v>1</v>
      </c>
      <c r="X4" s="1">
        <v>1</v>
      </c>
      <c r="Y4" s="1">
        <v>1</v>
      </c>
      <c r="Z4" s="1">
        <v>0.75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 t="s">
        <v>81</v>
      </c>
      <c r="AG4" s="1">
        <v>1</v>
      </c>
      <c r="AH4" s="1">
        <v>0</v>
      </c>
      <c r="AI4" s="1">
        <v>0</v>
      </c>
      <c r="AJ4" s="1">
        <v>0.25</v>
      </c>
      <c r="AK4" s="1">
        <v>0.5</v>
      </c>
      <c r="AL4" s="1">
        <v>0.25</v>
      </c>
      <c r="AM4" s="1">
        <v>0</v>
      </c>
      <c r="AN4" s="1">
        <v>1</v>
      </c>
      <c r="AO4" s="1">
        <v>1</v>
      </c>
      <c r="AP4" s="1">
        <v>1</v>
      </c>
      <c r="AQ4" s="1" t="s">
        <v>84</v>
      </c>
      <c r="AR4" s="1">
        <v>4</v>
      </c>
    </row>
    <row r="5">
      <c r="A5" s="1">
        <v>0</v>
      </c>
      <c r="B5" s="1">
        <v>0</v>
      </c>
      <c r="E5" s="3">
        <v>0</v>
      </c>
      <c r="H5" s="1">
        <v>0.5</v>
      </c>
      <c r="I5" s="1">
        <v>0.5</v>
      </c>
      <c r="J5" s="1" t="s">
        <v>82</v>
      </c>
      <c r="K5" s="1" t="s">
        <v>83</v>
      </c>
      <c r="L5" s="1" t="s">
        <v>83</v>
      </c>
      <c r="M5" s="1">
        <v>4</v>
      </c>
      <c r="N5" s="1">
        <v>3</v>
      </c>
      <c r="O5" s="1">
        <v>1</v>
      </c>
      <c r="P5" s="1">
        <v>3</v>
      </c>
      <c r="Q5" s="1">
        <v>1</v>
      </c>
      <c r="R5" s="1">
        <v>3</v>
      </c>
      <c r="S5" s="1">
        <v>1</v>
      </c>
      <c r="T5" s="1">
        <v>0</v>
      </c>
      <c r="U5" s="1">
        <v>0</v>
      </c>
      <c r="V5" s="1">
        <v>1</v>
      </c>
      <c r="W5" s="1">
        <v>1</v>
      </c>
      <c r="X5" s="1">
        <v>1</v>
      </c>
      <c r="Y5" s="1">
        <v>1</v>
      </c>
      <c r="Z5" s="1">
        <v>0.75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 t="s">
        <v>81</v>
      </c>
      <c r="AG5" s="1">
        <v>1</v>
      </c>
      <c r="AH5" s="1">
        <v>0</v>
      </c>
      <c r="AI5" s="1">
        <v>0</v>
      </c>
      <c r="AJ5" s="1">
        <v>0.25</v>
      </c>
      <c r="AK5" s="1">
        <v>0.5</v>
      </c>
      <c r="AL5" s="1">
        <v>0.25</v>
      </c>
      <c r="AM5" s="1">
        <v>0</v>
      </c>
      <c r="AN5" s="1">
        <v>1</v>
      </c>
      <c r="AO5" s="1">
        <v>1</v>
      </c>
      <c r="AP5" s="1">
        <v>1</v>
      </c>
      <c r="AQ5" s="1" t="s">
        <v>84</v>
      </c>
      <c r="AR5" s="1">
        <v>4</v>
      </c>
    </row>
    <row r="6">
      <c r="A6" s="1">
        <v>1</v>
      </c>
      <c r="B6" s="1">
        <v>1</v>
      </c>
      <c r="H6" s="1">
        <v>0.75</v>
      </c>
      <c r="I6" s="1">
        <v>0.25</v>
      </c>
      <c r="J6" s="1" t="s">
        <v>82</v>
      </c>
      <c r="K6" s="1" t="s">
        <v>83</v>
      </c>
      <c r="L6" s="1" t="s">
        <v>83</v>
      </c>
      <c r="M6" s="1">
        <v>4</v>
      </c>
      <c r="N6" s="1">
        <v>3</v>
      </c>
      <c r="O6" s="1">
        <v>1</v>
      </c>
      <c r="P6" s="1">
        <v>3</v>
      </c>
      <c r="Q6" s="1">
        <v>1</v>
      </c>
      <c r="R6" s="1">
        <v>3</v>
      </c>
      <c r="S6" s="1">
        <v>1</v>
      </c>
      <c r="T6" s="1">
        <v>0</v>
      </c>
      <c r="U6" s="1">
        <v>0</v>
      </c>
      <c r="V6" s="1">
        <v>1</v>
      </c>
      <c r="W6" s="1">
        <v>1</v>
      </c>
      <c r="X6" s="1">
        <v>1</v>
      </c>
      <c r="Y6" s="1">
        <v>1</v>
      </c>
      <c r="Z6" s="1">
        <v>0.75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 t="s">
        <v>81</v>
      </c>
      <c r="AG6" s="1">
        <v>1</v>
      </c>
      <c r="AH6" s="1">
        <v>0</v>
      </c>
      <c r="AI6" s="1">
        <v>0</v>
      </c>
      <c r="AJ6" s="1">
        <v>0.25</v>
      </c>
      <c r="AK6" s="1">
        <v>0.5</v>
      </c>
      <c r="AL6" s="1">
        <v>0.25</v>
      </c>
      <c r="AM6" s="1">
        <v>0</v>
      </c>
      <c r="AN6" s="1">
        <v>1</v>
      </c>
      <c r="AO6" s="1">
        <v>1</v>
      </c>
      <c r="AP6" s="1">
        <v>1</v>
      </c>
      <c r="AQ6" s="1" t="s">
        <v>84</v>
      </c>
      <c r="AR6" s="1">
        <v>4</v>
      </c>
    </row>
    <row r="7">
      <c r="A7" s="1" t="s">
        <v>87</v>
      </c>
      <c r="C7" s="1" t="s">
        <v>88</v>
      </c>
      <c r="H7" s="1">
        <v>1</v>
      </c>
      <c r="I7" s="1">
        <v>0</v>
      </c>
      <c r="J7" s="1" t="s">
        <v>82</v>
      </c>
      <c r="K7" s="1" t="s">
        <v>83</v>
      </c>
      <c r="L7" s="1" t="s">
        <v>83</v>
      </c>
      <c r="M7" s="1">
        <v>4</v>
      </c>
      <c r="N7" s="1">
        <v>3</v>
      </c>
      <c r="O7" s="1">
        <v>1</v>
      </c>
      <c r="P7" s="1">
        <v>4</v>
      </c>
      <c r="Q7" s="1">
        <v>0</v>
      </c>
      <c r="R7" s="1">
        <v>3</v>
      </c>
      <c r="S7" s="1">
        <v>0</v>
      </c>
      <c r="T7" s="1">
        <v>1</v>
      </c>
      <c r="U7" s="1">
        <v>0</v>
      </c>
      <c r="V7" s="1">
        <v>1</v>
      </c>
      <c r="W7" s="1">
        <v>0</v>
      </c>
      <c r="X7" s="1">
        <v>0.5</v>
      </c>
      <c r="Y7" s="1">
        <v>0.75</v>
      </c>
      <c r="Z7" s="1">
        <v>0.75</v>
      </c>
      <c r="AA7" s="1">
        <v>0.75</v>
      </c>
      <c r="AB7" s="1">
        <v>1</v>
      </c>
      <c r="AC7" s="1">
        <v>1</v>
      </c>
      <c r="AD7" s="1">
        <v>0.25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0.25</v>
      </c>
      <c r="AM7" s="1">
        <v>0</v>
      </c>
      <c r="AN7" s="1">
        <v>0.75</v>
      </c>
      <c r="AO7" s="1">
        <v>1</v>
      </c>
      <c r="AP7" s="1">
        <v>0.857142857142857</v>
      </c>
      <c r="AQ7" s="1" t="s">
        <v>84</v>
      </c>
      <c r="AR7" s="1">
        <v>0</v>
      </c>
    </row>
    <row r="8">
      <c r="A8" s="1">
        <v>1</v>
      </c>
    </row>
    <row r="9">
      <c r="A9" s="1">
        <f>"AUC Chart for Sensitivity by a certain cutoff, AUC="&amp;FIXED(ModifiedAUC,2,TRUE)</f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  <col min="2" max="2" width="10.5703125" customWidth="1"/>
  </cols>
  <sheetData>
    <row r="1">
      <c r="A1" s="0" t="s">
        <v>89</v>
      </c>
      <c r="B1" s="0" t="s">
        <v>50</v>
      </c>
      <c r="C1" s="0">
        <v>1</v>
      </c>
    </row>
    <row r="2">
      <c r="A2" s="0" t="s">
        <v>90</v>
      </c>
      <c r="B2" s="0">
        <f>MATCH(A2,C2:E2,0)</f>
      </c>
      <c r="C2" s="0" t="s">
        <v>91</v>
      </c>
      <c r="D2" s="0" t="s">
        <v>92</v>
      </c>
      <c r="E2" s="0" t="s">
        <v>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bestFit="1" width="10.5703125" customWidth="1"/>
  </cols>
  <sheetData>
    <row r="1">
      <c r="A1" s="0" t="s">
        <v>89</v>
      </c>
      <c r="D1" s="0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