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38.xml"/>
  <Override ContentType="application/vnd.openxmlformats-officedocument.spreadsheetml.externalLink+xml" PartName="/xl/externalLinks/externalLink20.xml"/>
  <Override ContentType="application/vnd.openxmlformats-officedocument.spreadsheetml.externalLink+xml" PartName="/xl/externalLinks/externalLink33.xml"/>
  <Override ContentType="application/vnd.openxmlformats-officedocument.spreadsheetml.externalLink+xml" PartName="/xl/externalLinks/externalLink29.xml"/>
  <Override ContentType="application/vnd.openxmlformats-officedocument.spreadsheetml.externalLink+xml" PartName="/xl/externalLinks/externalLink16.xml"/>
  <Override ContentType="application/vnd.openxmlformats-officedocument.spreadsheetml.externalLink+xml" PartName="/xl/externalLinks/externalLink42.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43.xml"/>
  <Override ContentType="application/vnd.openxmlformats-officedocument.spreadsheetml.externalLink+xml" PartName="/xl/externalLinks/externalLink13.xml"/>
  <Override ContentType="application/vnd.openxmlformats-officedocument.spreadsheetml.externalLink+xml" PartName="/xl/externalLinks/externalLink26.xml"/>
  <Override ContentType="application/vnd.openxmlformats-officedocument.spreadsheetml.externalLink+xml" PartName="/xl/externalLinks/externalLink35.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34.xml"/>
  <Override ContentType="application/vnd.openxmlformats-officedocument.spreadsheetml.externalLink+xml" PartName="/xl/externalLinks/externalLink39.xml"/>
  <Override ContentType="application/vnd.openxmlformats-officedocument.spreadsheetml.externalLink+xml" PartName="/xl/externalLinks/externalLink30.xml"/>
  <Override ContentType="application/vnd.openxmlformats-officedocument.spreadsheetml.externalLink+xml" PartName="/xl/externalLinks/externalLink17.xml"/>
  <Override ContentType="application/vnd.openxmlformats-officedocument.spreadsheetml.externalLink+xml" PartName="/xl/externalLinks/externalLink31.xml"/>
  <Override ContentType="application/vnd.openxmlformats-officedocument.spreadsheetml.externalLink+xml" PartName="/xl/externalLinks/externalLink23.xml"/>
  <Override ContentType="application/vnd.openxmlformats-officedocument.spreadsheetml.externalLink+xml" PartName="/xl/externalLinks/externalLink3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40.xml"/>
  <Override ContentType="application/vnd.openxmlformats-officedocument.spreadsheetml.externalLink+xml" PartName="/xl/externalLinks/externalLink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44.xml"/>
  <Override ContentType="application/vnd.openxmlformats-officedocument.spreadsheetml.externalLink+xml" PartName="/xl/externalLinks/externalLink32.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24.xml"/>
  <Override ContentType="application/vnd.openxmlformats-officedocument.spreadsheetml.externalLink+xml" PartName="/xl/externalLinks/externalLink37.xml"/>
  <Override ContentType="application/vnd.openxmlformats-officedocument.spreadsheetml.externalLink+xml" PartName="/xl/externalLinks/externalLink15.xml"/>
  <Override ContentType="application/vnd.openxmlformats-officedocument.spreadsheetml.externalLink+xml" PartName="/xl/externalLinks/externalLink28.xml"/>
  <Override ContentType="application/vnd.openxmlformats-officedocument.spreadsheetml.externalLink+xml" PartName="/xl/externalLinks/externalLink45.xml"/>
  <Override ContentType="application/vnd.openxmlformats-officedocument.spreadsheetml.externalLink+xml" PartName="/xl/externalLinks/externalLink19.xml"/>
  <Override ContentType="application/vnd.openxmlformats-officedocument.spreadsheetml.externalLink+xml" PartName="/xl/externalLinks/externalLink4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ttings" sheetId="1" r:id="rId4"/>
    <sheet state="visible" name="Danh sách chức năng" sheetId="2" r:id="rId5"/>
    <sheet state="visible" name="Issue" sheetId="3" r:id="rId6"/>
    <sheet state="visible" name="Tổng hợp" sheetId="4" r:id="rId7"/>
    <sheet state="visible" name="SanPham" sheetId="5" r:id="rId8"/>
    <sheet state="visible" name="ThuocTinhSanPham" sheetId="6" r:id="rId9"/>
    <sheet state="visible" name="PhanLoaiSanPham" sheetId="7" r:id="rId10"/>
    <sheet state="visible" name="BanThanhPhamNoiBo" sheetId="8" r:id="rId11"/>
    <sheet state="visible" name="QuanLyThietBi" sheetId="9" r:id="rId12"/>
    <sheet state="visible" name="QuanLyDungCu" sheetId="10" r:id="rId13"/>
    <sheet state="visible" name="QuanLyDonViDoLuong" sheetId="11" r:id="rId14"/>
    <sheet state="visible" name="LoiSanPhamNG" sheetId="12" r:id="rId15"/>
    <sheet state="visible" name="NguyenNhanDungMay" sheetId="13" r:id="rId16"/>
    <sheet state="visible" name="CongDoan" sheetId="14" r:id="rId17"/>
    <sheet state="visible" name="Kho" sheetId="15" r:id="rId18"/>
    <sheet state="visible" name="HoatDongSanXuat" sheetId="16" r:id="rId19"/>
    <sheet state="visible" name="LenhSanXuat" sheetId="17" r:id="rId20"/>
    <sheet state="visible" name="YeuCauDieuVan" sheetId="18" r:id="rId21"/>
    <sheet state="visible" name="QuanLyPhieu" sheetId="19" r:id="rId22"/>
    <sheet state="visible" name="CauHinhKho" sheetId="20" r:id="rId23"/>
    <sheet state="visible" name="DongChuyenKho" sheetId="21" r:id="rId24"/>
    <sheet state="visible" name="KiemKho" sheetId="22" r:id="rId25"/>
    <sheet state="visible" name="TruyXuat" sheetId="23" r:id="rId26"/>
    <sheet state="visible" name="TraCuu" sheetId="24" r:id="rId27"/>
    <sheet state="visible" name="LoaiKiemTra" sheetId="25" r:id="rId28"/>
    <sheet state="visible" name="DacTinhKiemTra" sheetId="26" r:id="rId29"/>
    <sheet state="visible" name="DoiKiemTra" sheetId="27" r:id="rId30"/>
    <sheet state="visible" name="KeHoachKiemTra" sheetId="28" r:id="rId31"/>
    <sheet state="visible" name="PhieuNghiemThu" sheetId="29"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localSheetId="1" name="_Toc229405416">'Danh sách chức năng'!#REF!</definedName>
    <definedName localSheetId="1" name="_Toc229405417">'Danh sách chức năng'!#REF!</definedName>
    <definedName localSheetId="1" name="_Toc229405418">'Danh sách chức năng'!#REF!</definedName>
    <definedName localSheetId="1" name="_Toc229405419">'Danh sách chức năng'!#REF!</definedName>
    <definedName localSheetId="1" name="_Toc229405420">'Danh sách chức năng'!#REF!</definedName>
    <definedName localSheetId="1" name="_Toc229405421">'Danh sách chức năng'!#REF!</definedName>
    <definedName localSheetId="1" name="_Toc229405422">'Danh sách chức năng'!#REF!</definedName>
    <definedName localSheetId="1" name="_Toc229405423">'Danh sách chức năng'!#REF!</definedName>
    <definedName localSheetId="1" name="_Toc229405424">'Danh sách chức năng'!#REF!</definedName>
    <definedName localSheetId="1" name="_Toc229405425">'Danh sách chức năng'!#REF!</definedName>
    <definedName localSheetId="1" name="_Toc229405426">'Danh sách chức năng'!#REF!</definedName>
    <definedName localSheetId="1" name="_Toc229405427">'Danh sách chức năng'!#REF!</definedName>
    <definedName localSheetId="1" name="_Toc229405428">'Danh sách chức năng'!#REF!</definedName>
    <definedName localSheetId="1" name="_Toc229405429">'Danh sách chức năng'!#REF!</definedName>
    <definedName localSheetId="1" name="_Toc229405430">'Danh sách chức năng'!#REF!</definedName>
    <definedName localSheetId="1" name="_Toc229405431">'Danh sách chức năng'!#REF!</definedName>
    <definedName localSheetId="1" name="_Toc229405432">'Danh sách chức năng'!#REF!</definedName>
    <definedName localSheetId="1" name="_Toc229405433">'Danh sách chức năng'!#REF!</definedName>
    <definedName localSheetId="1" name="_Toc229405434">'Danh sách chức năng'!#REF!</definedName>
    <definedName localSheetId="1" name="_Toc229405435">'Danh sách chức năng'!#REF!</definedName>
    <definedName localSheetId="1" name="_Toc229405436">'Danh sách chức năng'!#REF!</definedName>
    <definedName localSheetId="1" name="_Toc229405437">'Danh sách chức năng'!#REF!</definedName>
    <definedName localSheetId="1" name="_Toc229405438">'Danh sách chức năng'!#REF!</definedName>
    <definedName localSheetId="1" name="_Toc229405439">'Danh sách chức năng'!#REF!</definedName>
    <definedName localSheetId="1" name="_Toc229405440">'Danh sách chức năng'!#REF!</definedName>
    <definedName localSheetId="1" name="_Toc229405441">'Danh sách chức năng'!#REF!</definedName>
    <definedName localSheetId="1" name="_Toc229405442">'Danh sách chức năng'!#REF!</definedName>
    <definedName localSheetId="1" name="_Toc229405443">'Danh sách chức năng'!#REF!</definedName>
    <definedName localSheetId="1" name="_Toc229405444">'Danh sách chức năng'!#REF!</definedName>
    <definedName localSheetId="1" name="_Toc229405445">'Danh sách chức năng'!#REF!</definedName>
    <definedName localSheetId="1" name="_Toc229405446">'Danh sách chức năng'!#REF!</definedName>
    <definedName localSheetId="1" name="_Toc229405447">'Danh sách chức năng'!#REF!</definedName>
    <definedName localSheetId="1" name="_Toc229405448">'Danh sách chức năng'!#REF!</definedName>
    <definedName localSheetId="1" name="_Toc229405449">'Danh sách chức năng'!#REF!</definedName>
    <definedName localSheetId="1" name="_Toc229405450">'Danh sách chức năng'!#REF!</definedName>
    <definedName localSheetId="1" name="_Toc229405451">'Danh sách chức năng'!#REF!</definedName>
    <definedName localSheetId="1" name="_Toc229405452">'Danh sách chức năng'!#REF!</definedName>
    <definedName localSheetId="1" name="_Toc229405453">'Danh sách chức năng'!#REF!</definedName>
    <definedName localSheetId="1" name="_Toc229405454">'Danh sách chức năng'!#REF!</definedName>
    <definedName localSheetId="1" name="_Toc229405455">'Danh sách chức năng'!#REF!</definedName>
    <definedName localSheetId="1" name="_Toc229405456">'Danh sách chức năng'!#REF!</definedName>
    <definedName localSheetId="1" name="_Toc229405457">'Danh sách chức năng'!#REF!</definedName>
    <definedName localSheetId="1" name="_Toc229405458">'Danh sách chức năng'!#REF!</definedName>
    <definedName localSheetId="1" name="_Toc229405459">'Danh sách chức năng'!#REF!</definedName>
    <definedName localSheetId="1" name="_Toc229405460">'Danh sách chức năng'!#REF!</definedName>
    <definedName localSheetId="1" name="_Toc229405461">'Danh sách chức năng'!#REF!</definedName>
    <definedName localSheetId="1" name="_Toc229405462">'Danh sách chức năng'!#REF!</definedName>
    <definedName localSheetId="1" name="_Toc229405463">'Danh sách chức năng'!#REF!</definedName>
    <definedName localSheetId="1" name="_Toc229405464">'Danh sách chức năng'!#REF!</definedName>
    <definedName localSheetId="1" name="_Toc229405465">'Danh sách chức năng'!#REF!</definedName>
    <definedName localSheetId="1" name="_Toc229405466">'Danh sách chức năng'!#REF!</definedName>
    <definedName localSheetId="1" name="_Toc229405467">'Danh sách chức năng'!#REF!</definedName>
    <definedName localSheetId="1" name="_Toc229405468">'Danh sách chức năng'!#REF!</definedName>
    <definedName localSheetId="1" name="_Toc229405469">'Danh sách chức năng'!#REF!</definedName>
    <definedName localSheetId="1" name="_Toc229405470">'Danh sách chức năng'!#REF!</definedName>
    <definedName localSheetId="1" name="_Toc229405471">'Danh sách chức năng'!#REF!</definedName>
    <definedName localSheetId="1" name="_Toc229405472">'Danh sách chức năng'!#REF!</definedName>
    <definedName localSheetId="1" name="_Toc229405473">'Danh sách chức năng'!#REF!</definedName>
    <definedName localSheetId="1" name="_Toc229405474">'Danh sách chức năng'!#REF!</definedName>
    <definedName localSheetId="1" name="_Toc229405475">'Danh sách chức năng'!#REF!</definedName>
    <definedName localSheetId="1" name="_Toc229405476">'Danh sách chức năng'!#REF!</definedName>
    <definedName localSheetId="1" name="_Toc229405477">'Danh sách chức năng'!#REF!</definedName>
    <definedName localSheetId="1" name="_Toc229405478">'Danh sách chức năng'!#REF!</definedName>
    <definedName localSheetId="1" name="_Toc229405479">'Danh sách chức năng'!#REF!</definedName>
    <definedName localSheetId="1" name="_Toc229405480">'Danh sách chức năng'!#REF!</definedName>
    <definedName localSheetId="1" name="_Toc229405481">'Danh sách chức năng'!#REF!</definedName>
    <definedName localSheetId="1" name="_Toc229405482">'Danh sách chức năng'!#REF!</definedName>
    <definedName localSheetId="1" name="_Toc229405483">'Danh sách chức năng'!#REF!</definedName>
    <definedName localSheetId="1" name="_Toc229405484">'Danh sách chức năng'!#REF!</definedName>
    <definedName localSheetId="1" name="_Toc229405485">'Danh sách chức năng'!#REF!</definedName>
    <definedName localSheetId="1" name="_Toc229405486">'Danh sách chức năng'!#REF!</definedName>
    <definedName localSheetId="1" name="_Toc229405487">'Danh sách chức năng'!#REF!</definedName>
    <definedName localSheetId="1" name="_Toc229405488">'Danh sách chức năng'!#REF!</definedName>
    <definedName localSheetId="1" name="_Toc229405489">'Danh sách chức năng'!#REF!</definedName>
    <definedName localSheetId="1" name="_Toc229405490">'Danh sách chức năng'!#REF!</definedName>
    <definedName localSheetId="1" name="_Toc229405491">'Danh sách chức năng'!#REF!</definedName>
    <definedName localSheetId="1" name="_Toc229405492">'Danh sách chức năng'!#REF!</definedName>
    <definedName localSheetId="1" name="_Toc229405493">'Danh sách chức năng'!#REF!</definedName>
    <definedName localSheetId="3" name="_Toc229405509">'Tổng hợp'!#REF!</definedName>
    <definedName localSheetId="3" name="_Toc229405522">'Tổng hợp'!#REF!</definedName>
    <definedName localSheetId="3" name="_Toc229405529">'Tổng hợp'!#REF!</definedName>
    <definedName localSheetId="3" name="_Toc229405541">'Tổng hợp'!#REF!</definedName>
    <definedName localSheetId="3" name="_Toc229405542">'Tổng hợp'!#REF!</definedName>
    <definedName localSheetId="3" name="_Toc229405545">'Tổng hợp'!#REF!</definedName>
    <definedName localSheetId="3" name="_Toc229405546">'Tổng hợp'!#REF!</definedName>
    <definedName localSheetId="3" name="_Toc229405554">'Tổng hợp'!#REF!</definedName>
    <definedName localSheetId="3" name="_Toc229405556">'Tổng hợp'!#REF!</definedName>
    <definedName localSheetId="3" name="_Toc229405557">'Tổng hợp'!#REF!</definedName>
    <definedName localSheetId="3" name="_Toc229405561">'Tổng hợp'!#REF!</definedName>
    <definedName localSheetId="7" name="all_workbook">SUBSTITUTE(sheet_name,"["&amp;work_book&amp;"]","")</definedName>
    <definedName localSheetId="19" name="all_workbook">SUBSTITUTE(sheet_name,"["&amp;work_book&amp;"]","")</definedName>
    <definedName localSheetId="13" name="all_workbook">SUBSTITUTE(sheet_name,"["&amp;work_book&amp;"]","")</definedName>
    <definedName localSheetId="25" name="all_workbook">SUBSTITUTE(sheet_name,"["&amp;work_book&amp;"]","")</definedName>
    <definedName localSheetId="26" name="all_workbook">SUBSTITUTE(sheet_name,"["&amp;work_book&amp;"]","")</definedName>
    <definedName localSheetId="20" name="all_workbook">SUBSTITUTE(sheet_name,"["&amp;work_book&amp;"]","")</definedName>
    <definedName localSheetId="27" name="all_workbook">SUBSTITUTE(sheet_name,"["&amp;work_book&amp;"]","")</definedName>
    <definedName localSheetId="14" name="all_workbook">SUBSTITUTE(sheet_name,"["&amp;work_book&amp;"]","")</definedName>
    <definedName localSheetId="21" name="all_workbook">SUBSTITUTE(sheet_name,"["&amp;work_book&amp;"]","")</definedName>
    <definedName localSheetId="15" name="all_workbook">SUBSTITUTE(sheet_name,"["&amp;work_book&amp;"]","")</definedName>
    <definedName localSheetId="24" name="all_workbook">SUBSTITUTE(sheet_name,"["&amp;work_book&amp;"]","")</definedName>
    <definedName localSheetId="11" name="all_workbook">SUBSTITUTE(sheet_name,"["&amp;work_book&amp;"]","")</definedName>
    <definedName localSheetId="12" name="all_workbook">SUBSTITUTE(sheet_name,"["&amp;work_book&amp;"]","")</definedName>
    <definedName localSheetId="6" name="all_workbook">SUBSTITUTE(sheet_name,"["&amp;work_book&amp;"]","")</definedName>
    <definedName localSheetId="28" name="all_workbook">SUBSTITUTE(sheet_name,"["&amp;work_book&amp;"]","")</definedName>
    <definedName localSheetId="10" name="all_workbook">SUBSTITUTE(sheet_name,"["&amp;work_book&amp;"]","")</definedName>
    <definedName localSheetId="9" name="all_workbook">SUBSTITUTE(sheet_name,"["&amp;work_book&amp;"]","")</definedName>
    <definedName localSheetId="18" name="all_workbook">SUBSTITUTE(sheet_name,"["&amp;work_book&amp;"]","")</definedName>
    <definedName localSheetId="8" name="all_workbook">SUBSTITUTE(sheet_name,"["&amp;work_book&amp;"]","")</definedName>
    <definedName localSheetId="5" name="all_workbook">SUBSTITUTE(sheet_name,"["&amp;work_book&amp;"]","")</definedName>
    <definedName localSheetId="23" name="all_workbook">SUBSTITUTE(sheet_name,"["&amp;work_book&amp;"]","")</definedName>
    <definedName localSheetId="22" name="all_workbook">SUBSTITUTE(sheet_name,"["&amp;work_book&amp;"]","")</definedName>
    <definedName name="all_workbook">SUBSTITUTE(sheet_name,"["&amp;work_book&amp;"]","")</definedName>
    <definedName name="AS2DocOpenMode">"AS2DocumentEdit"</definedName>
    <definedName name="NguoiPhuTrach">[1]CauHinh!$B$2:$B$5</definedName>
    <definedName name="TinhTrang">[1]CauHinh!$C$2:$C$5</definedName>
    <definedName localSheetId="3" name="_Toc229405550">'Tổng hợp'!$T$50</definedName>
    <definedName localSheetId="3" name="_Toc229405560">'Tổng hợp'!$T$57</definedName>
    <definedName name="look">#REF!</definedName>
    <definedName name="始業時間">#REF!</definedName>
    <definedName name="深夜開始">#REF!</definedName>
    <definedName localSheetId="3" name="_Toc229405526">'Tổng hợp'!$T$38</definedName>
    <definedName localSheetId="3" name="_Toc229405530">'Tổng hợp'!$T$41</definedName>
    <definedName localSheetId="3" name="_Toc229405501">'Tổng hợp'!$T$15</definedName>
    <definedName name="JYUNBI2">#REF!</definedName>
    <definedName localSheetId="3" name="_Toc229405567">'Tổng hợp'!$T$64</definedName>
    <definedName localSheetId="3" name="_Toc229405528">'Tổng hợp'!$T$40</definedName>
    <definedName name="CSMP">#REF!</definedName>
    <definedName name="終業時間">#REF!</definedName>
    <definedName localSheetId="3" name="_Toc229405527">'Tổng hợp'!$T$39</definedName>
    <definedName localSheetId="3" name="_Toc229405503">'Tổng hợp'!$T$17</definedName>
    <definedName localSheetId="3" name="_Toc229405520">'Tổng hợp'!$T$32</definedName>
    <definedName localSheetId="3" name="_Toc229405552">'Tổng hợp'!$T$52</definedName>
    <definedName localSheetId="3" name="_Toc229405544">'Tổng hợp'!$T$46</definedName>
    <definedName localSheetId="3" name="_Toc229405531">'Tổng hợp'!$T$42</definedName>
    <definedName name="UNLOOK">#REF!</definedName>
    <definedName localSheetId="3" name="_Toc229405564">'Tổng hợp'!$T$60</definedName>
    <definedName localSheetId="3" name="_Toc229405495">'Tổng hợp'!$T$9</definedName>
    <definedName localSheetId="3" name="_Toc229405559">'Tổng hợp'!$T$56</definedName>
    <definedName localSheetId="3" name="_Toc229405505">'Tổng hợp'!$T$19</definedName>
    <definedName name="Method_New">#REF!</definedName>
    <definedName localSheetId="3" name="_Toc229405496">'Tổng hợp'!$T$10</definedName>
    <definedName localSheetId="3" name="_Toc229405568">'Tổng hợp'!$T$65</definedName>
    <definedName name="BACKMENU1">#REF!</definedName>
    <definedName name="PRIN">#REF!</definedName>
    <definedName name="KEISANALL">#REF!</definedName>
    <definedName localSheetId="3" name="_Toc229405507">'Tổng hợp'!$T$21</definedName>
    <definedName localSheetId="3" name="_Toc229405500">'Tổng hợp'!$T$14</definedName>
    <definedName localSheetId="3" name="_Toc229405521">'Tổng hợp'!$T$33</definedName>
    <definedName localSheetId="3" name="_Toc229405555">'Tổng hợp'!$T$54</definedName>
    <definedName localSheetId="3" name="_Toc229405519">'Tổng hợp'!$T$31</definedName>
    <definedName localSheetId="3" name="_Toc229405571">'Tổng hợp'!$T$69</definedName>
    <definedName localSheetId="3" name="_Toc229405543">'Tổng hợp'!$T$45</definedName>
    <definedName localSheetId="3" name="_Toc229405558">'Tổng hợp'!$T$55</definedName>
    <definedName localSheetId="3" name="_Toc229405563">'Tổng hợp'!$T$59</definedName>
    <definedName name="曜日">#REF!</definedName>
    <definedName localSheetId="3" name="_Toc229405504">'Tổng hợp'!$T$18</definedName>
    <definedName localSheetId="3" name="_Toc229405502">'Tổng hợp'!$T$16</definedName>
    <definedName name="Method.">#REF!</definedName>
    <definedName localSheetId="3" name="_Toc229405525">'Tổng hợp'!$T$37</definedName>
    <definedName name="syukei1">#REF!</definedName>
    <definedName name="CPB">#REF!</definedName>
    <definedName localSheetId="3" name="_Toc229405553">'Tổng hợp'!$T$53</definedName>
    <definedName localSheetId="3" name="_Toc229405562">'Tổng hợp'!$T$58</definedName>
    <definedName localSheetId="3" name="_Toc229405508">'Tổng hợp'!$T$22</definedName>
    <definedName localSheetId="3" name="_Toc229405569">'Tổng hợp'!$T$66</definedName>
    <definedName localSheetId="3" name="_Toc229405547">'Tổng hợp'!$T$47</definedName>
    <definedName name="CPPP">#REF!</definedName>
    <definedName name="稼働日">#REF!</definedName>
    <definedName localSheetId="3" name="_Toc229405506">'Tổng hợp'!$T$20</definedName>
    <definedName name="JSMP2">#REF!</definedName>
    <definedName localSheetId="3" name="_Toc229405510">'Tổng hợp'!$T$23</definedName>
    <definedName localSheetId="3" name="_Toc229405497">'Tổng hợp'!$T$11</definedName>
    <definedName localSheetId="3" name="_Toc229405548">'Tổng hợp'!$T$48</definedName>
    <definedName name="Module1.UNLOOK">#REF!</definedName>
    <definedName localSheetId="3" name="_Toc229405499">'Tổng hợp'!$T$13</definedName>
    <definedName name="TOPKY">#REF!</definedName>
    <definedName localSheetId="3" name="_Toc229405532">'Tổng hợp'!$T$43</definedName>
    <definedName localSheetId="3" name="_Toc229405524">'Tổng hợp'!$T$36</definedName>
    <definedName localSheetId="3" name="_Toc229405551">'Tổng hợp'!$T$51</definedName>
    <definedName localSheetId="3" name="_Toc229405498">'Tổng hợp'!$T$12</definedName>
    <definedName localSheetId="3" name="_Toc229405570">'Tổng hợp'!$T$68</definedName>
    <definedName localSheetId="3" name="_Toc229405549">'Tổng hợp'!$T$49</definedName>
    <definedName name="method">#REF!</definedName>
    <definedName localSheetId="3" name="_Toc229405565">'Tổng hợp'!$T$62</definedName>
    <definedName localSheetId="3" name="_Toc229405523">'Tổng hợp'!$T$35</definedName>
    <definedName localSheetId="3" name="_Toc229405566">'Tổng hợp'!$T$63</definedName>
    <definedName name="GOBOTOM">#REF!</definedName>
    <definedName name="ACTION">#REF!</definedName>
    <definedName name="RENZOKU">#REF!</definedName>
    <definedName name="___INDEX_SHEET___ASAP_Utilities">#REF!</definedName>
    <definedName name="keisan">#REF!</definedName>
    <definedName hidden="1" localSheetId="1" name="_xlnm._FilterDatabase">'Danh sách chức năng'!$C$3:$H$80</definedName>
    <definedName hidden="1" localSheetId="2" name="_xlnm._FilterDatabase">Issue!$A$3:$M$102</definedName>
    <definedName hidden="1" localSheetId="3" name="_xlnm._FilterDatabase">'Tổng hợp'!$I$8:$I$86</definedName>
  </definedNames>
  <calcPr/>
  <extLst>
    <ext uri="GoogleSheetsCustomDataVersion2">
      <go:sheetsCustomData xmlns:go="http://customooxmlschemas.google.com/" r:id="rId78" roundtripDataChecksum="bf9FZXq08lQM5/o4PgP7HzMPVxLefPtMG7t7t5OPOjk="/>
    </ext>
  </extLst>
</workbook>
</file>

<file path=xl/sharedStrings.xml><?xml version="1.0" encoding="utf-8"?>
<sst xmlns="http://schemas.openxmlformats.org/spreadsheetml/2006/main" count="14217" uniqueCount="5406">
  <si>
    <t>Đã tiếp nhận</t>
  </si>
  <si>
    <t>Cao</t>
  </si>
  <si>
    <t>Hiệp</t>
  </si>
  <si>
    <t>Hưng</t>
  </si>
  <si>
    <t>Hoàn thành</t>
  </si>
  <si>
    <t>Đang thực hiện</t>
  </si>
  <si>
    <t>Trung bình</t>
  </si>
  <si>
    <t>Thuấn</t>
  </si>
  <si>
    <t>Duyên Anh</t>
  </si>
  <si>
    <t>Thấp</t>
  </si>
  <si>
    <t>Thương</t>
  </si>
  <si>
    <t>Chưa thực hiện</t>
  </si>
  <si>
    <t>Đã log bug</t>
  </si>
  <si>
    <t>Gấm</t>
  </si>
  <si>
    <t>Không sửa</t>
  </si>
  <si>
    <t>DANH SÁCH GIAO VIỆC VIẾT TESTCASE</t>
  </si>
  <si>
    <t>STT</t>
  </si>
  <si>
    <t>Chức năng</t>
  </si>
  <si>
    <t>SRS</t>
  </si>
  <si>
    <t>Testcase</t>
  </si>
  <si>
    <t>Ghi chú</t>
  </si>
  <si>
    <t>Người thực hiện</t>
  </si>
  <si>
    <t>Thời gian dự kiến (giờ)</t>
  </si>
  <si>
    <t xml:space="preserve">Thời gian thực hiện (giờ) </t>
  </si>
  <si>
    <t xml:space="preserve">Thông tin chung </t>
  </si>
  <si>
    <t>Sản phẩm</t>
  </si>
  <si>
    <t>Phân loại sản phẩm</t>
  </si>
  <si>
    <t>Thuộc tính sản phẩm</t>
  </si>
  <si>
    <t>Bán thành phẩm</t>
  </si>
  <si>
    <t>Quản lý thiết bị</t>
  </si>
  <si>
    <t>Quản lý dụng cụ</t>
  </si>
  <si>
    <t>Quản lý đơn vị đo lường</t>
  </si>
  <si>
    <t>Lỗi sản phẩm NG</t>
  </si>
  <si>
    <t>Nguyên nhân dừng máy</t>
  </si>
  <si>
    <t>Công đoạn</t>
  </si>
  <si>
    <t>Quy trình mẫu</t>
  </si>
  <si>
    <t>Định mức NVL</t>
  </si>
  <si>
    <t>Quy trình công nghệ</t>
  </si>
  <si>
    <t>Mẫu báo cáo</t>
  </si>
  <si>
    <t>Kho</t>
  </si>
  <si>
    <t>Kệ kho</t>
  </si>
  <si>
    <t>Mã vạch</t>
  </si>
  <si>
    <t>Nhà cung cấp</t>
  </si>
  <si>
    <t>Đơn vị sản xuất</t>
  </si>
  <si>
    <t>Nhân viên</t>
  </si>
  <si>
    <t>Ca làm việc</t>
  </si>
  <si>
    <t>Bậc thợ</t>
  </si>
  <si>
    <t>Lịch làm việc</t>
  </si>
  <si>
    <t>Vật tư</t>
  </si>
  <si>
    <t>Hạng mục bảo trì</t>
  </si>
  <si>
    <t>Sản xuất</t>
  </si>
  <si>
    <t>Lệnh sản xuất</t>
  </si>
  <si>
    <t>Hoạt động sản xuất</t>
  </si>
  <si>
    <t>Phân công sản xuất</t>
  </si>
  <si>
    <t>Phân công nhân viên</t>
  </si>
  <si>
    <t>Bảng phân ca tháng</t>
  </si>
  <si>
    <t>Bảng chấm công tháng</t>
  </si>
  <si>
    <t>Lịch sử hoạt động</t>
  </si>
  <si>
    <t>Lịch sử dừng máy</t>
  </si>
  <si>
    <t>Tổng hợp lệnh sản xuất</t>
  </si>
  <si>
    <t>Lập lịch tổng hợp ca</t>
  </si>
  <si>
    <t>Tổng hợp ca sản xuất</t>
  </si>
  <si>
    <t>Yêu cầu điều vận</t>
  </si>
  <si>
    <t>Quản lý phiếu</t>
  </si>
  <si>
    <t>Cấu hình kho</t>
  </si>
  <si>
    <t>Dòng chuyển kho</t>
  </si>
  <si>
    <t>Kiểm kho</t>
  </si>
  <si>
    <t>Truy xuất</t>
  </si>
  <si>
    <t>Tra cứu</t>
  </si>
  <si>
    <t>Chất lượng</t>
  </si>
  <si>
    <t>Loại kiểm tra</t>
  </si>
  <si>
    <t>Đặc tính kiểm tra</t>
  </si>
  <si>
    <t>Đội kiểm tra</t>
  </si>
  <si>
    <t>Kế hoạch kiểm tra</t>
  </si>
  <si>
    <t>Phiếu nghiệm thu</t>
  </si>
  <si>
    <t>Tần suất kiểm</t>
  </si>
  <si>
    <t>Thực thi sản xuất</t>
  </si>
  <si>
    <t>Thao tác sản xuất</t>
  </si>
  <si>
    <t>OI xuất nhập kho</t>
  </si>
  <si>
    <t>Chấm công</t>
  </si>
  <si>
    <t>Tiêu thụ nguyên vật liệu</t>
  </si>
  <si>
    <t>Trả nguyên vật liệu</t>
  </si>
  <si>
    <t>Nhân sự</t>
  </si>
  <si>
    <t>Đơn từ</t>
  </si>
  <si>
    <t>Đơn từ cần phê duyệt</t>
  </si>
  <si>
    <t>Bảo trì</t>
  </si>
  <si>
    <t>Bảo trì thiết bị</t>
  </si>
  <si>
    <t>Yêu cầu bảo trì</t>
  </si>
  <si>
    <t>Báo cáo bảo trì</t>
  </si>
  <si>
    <t>Hệ thống</t>
  </si>
  <si>
    <t>Tài khoản</t>
  </si>
  <si>
    <t>Vai trò</t>
  </si>
  <si>
    <t>Quyền</t>
  </si>
  <si>
    <t>Quyền dữ liệu</t>
  </si>
  <si>
    <t>Nhà cung cấp ký số</t>
  </si>
  <si>
    <t>Mẫu ký</t>
  </si>
  <si>
    <t>Hồ sơ ký số</t>
  </si>
  <si>
    <t>Cấu hình mã</t>
  </si>
  <si>
    <t>Quy trình giao việc</t>
  </si>
  <si>
    <t>Tích hợp</t>
  </si>
  <si>
    <t>Link: https://mes-demo.intechno.vn</t>
  </si>
  <si>
    <t>TK Quản trị hệ thống: demo@z195.vn / 123456
TK nguoi dung:  / 123456</t>
  </si>
  <si>
    <t>Mã lỗi</t>
  </si>
  <si>
    <t>Ngày log</t>
  </si>
  <si>
    <t>Tên bug</t>
  </si>
  <si>
    <t>Các bước thực hiện</t>
  </si>
  <si>
    <t>Kết quả mong muốn</t>
  </si>
  <si>
    <t>Kết quả thực tế</t>
  </si>
  <si>
    <t>Hình ảnh/ video</t>
  </si>
  <si>
    <t>Mức độ ưu tiên</t>
  </si>
  <si>
    <t>BA/Tester</t>
  </si>
  <si>
    <t>Dev</t>
  </si>
  <si>
    <t>Ngày fix bug</t>
  </si>
  <si>
    <t>Trạng thái</t>
  </si>
  <si>
    <t>Link chứa hình ảnh/ video bugs</t>
  </si>
  <si>
    <t>QLP11-01</t>
  </si>
  <si>
    <t>[Kho].[Phiếu nhập/ xuất kho].Không bấm "Đặt lại" filter được</t>
  </si>
  <si>
    <t>B1: Truy cập 
https://mes-bd.intechno.vn/stock/request
B2: Chọn Kho: "Kho nguyên vật liệu 618"
B3: Chọn trạng thái bất kỳ “Đã lập kế hoạch” 
B4: Bấm Đặt lại</t>
  </si>
  <si>
    <t xml:space="preserve">- Xóa toàn bộ dữ liệu filter đã nhập 
- Danh sách dữ liệu trở về trạng thái mặc định </t>
  </si>
  <si>
    <t>- Không xóa toàn bộ dữ liệu filter đã nhập
- Vẫn hiển thị danh sách phiếu theo filter đã nhập</t>
  </si>
  <si>
    <t>27/05/2026</t>
  </si>
  <si>
    <t>LSX021 - LSX028</t>
  </si>
  <si>
    <t>[Sản xuất].[Lệnh sản xuất].Khi thêm mới lệnh sản xuất cho 
- Số lượng sản xuất bằng 0 khi lưu ra màn danh sách lệnh sản xuất lại hiện 0/1                                  
- Kiểm tra thêm mới Lệnh sản xuất thành công khi Ngày kết thúc nhỏ hơn Ngày bắt đầu vẫn cho lưu lệnh sản xuất thành công</t>
  </si>
  <si>
    <t>Bước 1: Nhấn nút "+ Thêm mới"
Bước 2: Nhập đầy đủ các trường bắt buộc . Nhập Số lượng sản xuất = 0
Bước 3: Chọn tab "Ngày sản xuất"
Bước 4: Nhập "Ngày bắt đầu" = "25/05/2026"
Bước 5: Nhập "Ngày kết thúc" = "21/05/2026"
Bước 6: Nhấn nút "Lưu"</t>
  </si>
  <si>
    <t>- Hệ thống chỉ cho phép nhập Số lượng sản xuất lớn hơn 0. Khi người dùng nhập giá trị nhỏ hơn hoặc bằng 0, hệ thống hiển thị thông báo lỗi và không cho phép lưu dữ liệu.
- Sau khi tạo mới và lưu Lệnh sản xuất thành công, toàn bộ thông tin hiển thị trên giao diện phải trùng khớp hoàn toàn với dữ liệu được lưu trong database.
- Hệ thống chỉ cho phép lưu khi Ngày bắt đầu nhỏ hơn Ngày kết thúc. Nếu Ngày bắt đầu lớn hơn hoặc bằng Ngày kết thúc, hệ thống hiển thị thông báo lỗi và không cho phép lưu dữ liệu.</t>
  </si>
  <si>
    <t>- Hệ thống vẫn cho phép người dùng nhập Số lượng sản xuất bằng 0.
- Khi nhập Số lượng sản xuất = 0 và thực hiện lưu, màn hình danh sách hiển thị giá trị 0/1 trong khi dữ liệu lưu trong database là 0, dẫn đến dữ liệu hiển thị không đồng nhất với database.
- Hệ thống vẫn cho phép nhập và lưu Ngày bắt đầu nhỏ hơn Ngày kết thúc đối với cả trường Ngày bắt đầu kế hoạch/Ngày kết thúc kế hoạch và Ngày bắt đầu thực tế/Ngày kết thúc thực tế.</t>
  </si>
  <si>
    <t>27/05/2027</t>
  </si>
  <si>
    <t>KẾT QUẢ KIỂM THỬ *</t>
  </si>
  <si>
    <t>Số trường hợp kiểm thử đạt (P)</t>
  </si>
  <si>
    <t>Số trường hợp kiểm thử không đạt (F)</t>
  </si>
  <si>
    <t>Số trường hợp kiểm thử đang xem xét (PE)</t>
  </si>
  <si>
    <t>TK Quản trị hệ thống: demo@z195.vn / 123456</t>
  </si>
  <si>
    <t>Số trường hợp kiểm thử chưa thực hiện</t>
  </si>
  <si>
    <t>TK nguoi dung:  / 123456</t>
  </si>
  <si>
    <t>Tổng số trường hợp kiểm thử</t>
  </si>
  <si>
    <t>BẢNG TRỰC GIAO</t>
  </si>
  <si>
    <t>HYPERLINK(""&amp;"#'"&amp;'Tổng hợp'!X10&amp;"'!A1"&amp;"";'Tổng hợp'!W10)</t>
  </si>
  <si>
    <t>Tỷ lệ % Cover testing</t>
  </si>
  <si>
    <t>Đạt
 (P)</t>
  </si>
  <si>
    <t>Ko đạt
 (F)</t>
  </si>
  <si>
    <t>Đang xem xét (PE)</t>
  </si>
  <si>
    <t>Tên Sheet</t>
  </si>
  <si>
    <t>Quay lại trang Tổng hợp</t>
  </si>
  <si>
    <t>Thông tin chung</t>
  </si>
  <si>
    <t>SanPham</t>
  </si>
  <si>
    <t>PhanLoaiSanPham</t>
  </si>
  <si>
    <t>ThuocTinhSanPham</t>
  </si>
  <si>
    <t>BanThanhPham</t>
  </si>
  <si>
    <t>QuanLyThietBi</t>
  </si>
  <si>
    <t>QuanLyDungCu</t>
  </si>
  <si>
    <t>QuanLyDonViDoLuong</t>
  </si>
  <si>
    <t>LoiSanPhamNG</t>
  </si>
  <si>
    <t>NguyenNhanDungMay</t>
  </si>
  <si>
    <t>CongDoan</t>
  </si>
  <si>
    <t>QuyTrinhMau</t>
  </si>
  <si>
    <t>DinhMucNVL</t>
  </si>
  <si>
    <t>QuyTrinhCongNghe</t>
  </si>
  <si>
    <t>MauBaoCao</t>
  </si>
  <si>
    <t>KeKho</t>
  </si>
  <si>
    <t>MaVach</t>
  </si>
  <si>
    <t>NhaCungCap</t>
  </si>
  <si>
    <t>DonViSanXuat</t>
  </si>
  <si>
    <t>NhanVien</t>
  </si>
  <si>
    <t>CaLamViec</t>
  </si>
  <si>
    <t>BacTho</t>
  </si>
  <si>
    <t>LichLamViec</t>
  </si>
  <si>
    <t>VatTu</t>
  </si>
  <si>
    <t>HangMucBaoTri</t>
  </si>
  <si>
    <t>LenhSanXuat</t>
  </si>
  <si>
    <t>HoatDongSanXuat</t>
  </si>
  <si>
    <t>PhanCongSanXuat</t>
  </si>
  <si>
    <t>PhanCongNhanVien</t>
  </si>
  <si>
    <t>BangPhanCaThang</t>
  </si>
  <si>
    <t>BangChamCongThang</t>
  </si>
  <si>
    <t>LichSuHoatDong</t>
  </si>
  <si>
    <t>LichSuDungMay</t>
  </si>
  <si>
    <t>TongHopLenhSanXuat</t>
  </si>
  <si>
    <t>LapLichTongHopCa</t>
  </si>
  <si>
    <t>TongHopCaSanXuat</t>
  </si>
  <si>
    <t>YeuCauDieuVan</t>
  </si>
  <si>
    <t>QuanLyPhieu</t>
  </si>
  <si>
    <t>CauHinhKho</t>
  </si>
  <si>
    <t>DongChuyenKho</t>
  </si>
  <si>
    <t>KiemKho</t>
  </si>
  <si>
    <t>TruyXuat</t>
  </si>
  <si>
    <t>TraCuu</t>
  </si>
  <si>
    <t>LoaiKiemTra</t>
  </si>
  <si>
    <t>DacTinhKiemTra</t>
  </si>
  <si>
    <t>DoiKiemTra</t>
  </si>
  <si>
    <t>KeHoachKiemTra</t>
  </si>
  <si>
    <t>PhieuNghiemThu</t>
  </si>
  <si>
    <t>TanSuatKiem</t>
  </si>
  <si>
    <t>ThaoTacSanXuat</t>
  </si>
  <si>
    <t>OIXuatNhapKho</t>
  </si>
  <si>
    <t>ChamCong</t>
  </si>
  <si>
    <t>TieuThuNguyenVatLieu</t>
  </si>
  <si>
    <t>TraNguyenVatLieu</t>
  </si>
  <si>
    <t>DonTu</t>
  </si>
  <si>
    <t>DonTuCanPheDuyet</t>
  </si>
  <si>
    <t>BaoTriThietBi</t>
  </si>
  <si>
    <t>YeuCauBaoTri</t>
  </si>
  <si>
    <t>BaoCaoBaoTri</t>
  </si>
  <si>
    <t>TaiKhoan</t>
  </si>
  <si>
    <t>VaiTro</t>
  </si>
  <si>
    <t>Quyen</t>
  </si>
  <si>
    <t>QuyenDuLieu</t>
  </si>
  <si>
    <t>MauKy</t>
  </si>
  <si>
    <t>HoSoKySo</t>
  </si>
  <si>
    <t>CauHinhMa</t>
  </si>
  <si>
    <t>QuyTrinhGiaoViec</t>
  </si>
  <si>
    <t>TichHop</t>
  </si>
  <si>
    <t>Tổng</t>
  </si>
  <si>
    <t>KỊCH BẢN KIỂM THỬ *</t>
  </si>
  <si>
    <t>Tên màn hình/Tên chức năng</t>
  </si>
  <si>
    <t xml:space="preserve">Sản phẩm </t>
  </si>
  <si>
    <t>Mã trường hợp kiểm thử</t>
  </si>
  <si>
    <t>SP</t>
  </si>
  <si>
    <t>Mục đích kiểm thử</t>
  </si>
  <si>
    <t>Dữ liệu kiểm thử</t>
  </si>
  <si>
    <t>Chrome</t>
  </si>
  <si>
    <t>&lt;Firefox&gt;</t>
  </si>
  <si>
    <t>&lt;Edge&gt;</t>
  </si>
  <si>
    <t>&lt;Tên trình duyệt 4&gt;</t>
  </si>
  <si>
    <t>Kết quả hiện tại</t>
  </si>
  <si>
    <t>Lần 1</t>
  </si>
  <si>
    <t>Lần 2</t>
  </si>
  <si>
    <t>Lần 3</t>
  </si>
  <si>
    <t/>
  </si>
  <si>
    <r>
      <rPr>
        <rFont val="Times New Roman"/>
        <b/>
        <color rgb="FFFF0000"/>
        <sz val="14.0"/>
      </rPr>
      <t xml:space="preserve">Chức năng </t>
    </r>
    <r>
      <rPr>
        <rFont val="Times New Roman"/>
        <b/>
        <color theme="1"/>
        <sz val="14.0"/>
      </rPr>
      <t>: Sản phẩm</t>
    </r>
  </si>
  <si>
    <r>
      <rPr>
        <rFont val="Times New Roman"/>
        <b/>
        <color rgb="FFFF0000"/>
        <sz val="14.0"/>
      </rPr>
      <t xml:space="preserve">Tiền điều kiện: 
</t>
    </r>
    <r>
      <rPr>
        <rFont val="Times New Roman"/>
        <b/>
        <color rgb="FFFF0000"/>
        <sz val="14.0"/>
      </rPr>
      <t>Bước 1: Đăng nhập vào hệ thống
Bước 2: Chọn modul thông tin chung
Bước 3: Chọn "Quản lý sản phẩm"
Bước 4: Chọn "Sản phẩm"</t>
    </r>
  </si>
  <si>
    <t>Màn hình: Danh sách sản phẩm</t>
  </si>
  <si>
    <t>- Kiểm tra title “Sản phẩm” hiển thị đúng theo thiết kế</t>
  </si>
  <si>
    <t>Hiển thị đúng giao diện và vị trí theo thiết kế</t>
  </si>
  <si>
    <t>- Kiểm tra vị trí các trường filter hiển thị đúng layout</t>
  </si>
  <si>
    <t>- Kiểm tra font chữ, kích thước chữ của label, button, table header đúng thiết kế
- Kiểm tra màu chữ đúng theo trạng thái</t>
  </si>
  <si>
    <t>Kiểm tra format của các Item (Date, Decimal, …) trên màn hình so với các tài liệu thiết kế Figma</t>
  </si>
  <si>
    <t>Kiểm tra đúng loại control:
- Dropdown: Đơn vị sản xuất, Loại sản phẩm
- Textbox: Mã sản phẩm, Tên sản phẩm</t>
  </si>
  <si>
    <t>Kiểm tra hiển thị đúng các cột:
- Mã sản phẩm
- Tên sản phẩm
- Trạng thái
- Loại sản phẩm
- Mô tả sản phẩm
- Hành động</t>
  </si>
  <si>
    <t>Tìm kiếm theo Đơn vị sản xuất</t>
  </si>
  <si>
    <t>Kiểm tra hiển thị dropdown “Đơn vị sản xuất” trong màn hình Danh sách sản phẩm khi hệ thống tải đầy đủ dữ liệu</t>
  </si>
  <si>
    <t>1. Bấm vào thanh tìm kiếm "Đơn vị sản xuất"</t>
  </si>
  <si>
    <t>Hệ thống hiển thị đầy đủ danh sách đơn vị sản xuất theo dữ liệu cấu hình</t>
  </si>
  <si>
    <t>Kiểm tra chọn một đơn vị sản xuất từ dropdown trong màn hình Danh sách sản phẩm</t>
  </si>
  <si>
    <t xml:space="preserve">1. Bấm vào dropdown “Đơn vị sản xuất”
2. Chọn đơn vị sản xuất </t>
  </si>
  <si>
    <t>Hệ thống hiển thị đúng các sản phẩm thuộc đơn vị sản xuất đã chọn</t>
  </si>
  <si>
    <t>Kiểm tra chọn nhiều đơn vị sản xuất từ dropdown trong màn hình Danh sách sản phẩm'</t>
  </si>
  <si>
    <t xml:space="preserve">1. Bấm vào dropdown “Đơn vị sản xuất”
2. Chọn nhiều đơn vị sản xuất </t>
  </si>
  <si>
    <t>Hệ thống không cho phép chọn nhiều đơn vị sản xuất</t>
  </si>
  <si>
    <t>Kiểm tra thay đổi đơn vị sản xuất đã chọn trong màn hình Danh sách sản phẩm</t>
  </si>
  <si>
    <t>1. Bấm vào dropdown “Đơn vị sản xuất”
2. Chọn Đơn vị sản xuất 
3. Chọn lại Đơn vị sản xuất khác</t>
  </si>
  <si>
    <t>Hệ thống cập nhật đúng giá trị mới được chọn</t>
  </si>
  <si>
    <t>Kiểm tra xóa đơn vị sản xuất đã chọn trong màn hình Danh sách sản phẩm</t>
  </si>
  <si>
    <t>1. Bấm vào dropdown “Đơn vị sản xuất”
2. Chọn đơn vị sản xuất 
3. Bấm icon xóa dữ liệu</t>
  </si>
  <si>
    <t>Hệ thống xóa đúng dữ liệu đã chọn và đưa dropdown về trạng thái mặc định</t>
  </si>
  <si>
    <t>Kiểm tra tìm kiếm đơn vị sản xuất trong dropdown ở màn hình Danh sách sản phẩm</t>
  </si>
  <si>
    <t xml:space="preserve">1. Bấm vào thanh tìm kiếm "Đơn vị sản xuất"
2. Nhập từ khóa tìm kiếm
</t>
  </si>
  <si>
    <t>Hệ thống hiển thị đúng các đơn vị sản xuất phù hợp với từ khóa</t>
  </si>
  <si>
    <t>Kiểm tra đóng dropdown “Đơn vị sản xuất” khi bấm ra ngoài màn hình trong màn hình Danh sách sản phẩm'</t>
  </si>
  <si>
    <t>1. Bấm vào dropdown “Đơn vị sản xuất”
2. Bấm ra ngoài vùng dropdown</t>
  </si>
  <si>
    <t>Hệ thống đóng dropdown đúng theo thiết kế</t>
  </si>
  <si>
    <t>Tìm kiếm theo Loại sản phẩm</t>
  </si>
  <si>
    <t>Kiểm tra hiển thị dropdown “Loại sản phẩm” trong màn hình Danh sách sản phẩm khi hệ thống tải đầy đủ dữ liệu</t>
  </si>
  <si>
    <t>1. Bấm vào thanh tìm kiếm "Loại sản phẩm"</t>
  </si>
  <si>
    <t>1. Bấm vào dropdown “Loại sản phẩm”
2. Chọn đơn Loại sản phẩm</t>
  </si>
  <si>
    <t>1. Bấm vào dropdown “Loại sản phẩm”
2. Chọn nhiều Loại sản phẩm</t>
  </si>
  <si>
    <t>1. Bấm vào dropdown “Loại sản phẩm”
2. Chọn Loại sản phẩm
3. Chọn lại Loại sản phẩm khác</t>
  </si>
  <si>
    <t>1. Bấm vào dropdown “Loại sản phẩm”
2. Chọn đơn vị sản xuất 
3. Bấm icon xóa dữ liệu</t>
  </si>
  <si>
    <t xml:space="preserve">1. Bấm vào thanh tìm kiếm "Loại sản phẩm"
2. Nhập từ khóa tìm kiếm
</t>
  </si>
  <si>
    <t>Kiểm tra đóng dropdown “Loại sản phẩm” khi bấm ra ngoài màn hình trong màn hình Danh sách sản phẩm'</t>
  </si>
  <si>
    <t>1. Bấm vào dropdown “Loại sản phẩm”
2. Bấm ra ngoài vùng dropdown</t>
  </si>
  <si>
    <t>Tìm kiếm theo Mã sản phẩm</t>
  </si>
  <si>
    <t>Kiểm tra tìm kiếm sản phẩm thành công theo mã sản phẩm đầy đủ</t>
  </si>
  <si>
    <t xml:space="preserve">1.Bấm vào thanh tìm kiếm "Mã sản phẩm"
2. Nhập Mã sản phẩm vào thanh tìm kiếm
3. Nhấn Enter </t>
  </si>
  <si>
    <t>Hệ thống hiển thị đúng sản phẩm có mã PRODUCT-1726</t>
  </si>
  <si>
    <t>Kiểm tra tìm kiếm thành công theo mã sản phẩm không đầy đủ</t>
  </si>
  <si>
    <t xml:space="preserve">1.Bấm vào thanh tìm kiếm "Mã sản phẩm"
2. Nhập Mã sản phẩm vào thanh tìm kiếm
</t>
  </si>
  <si>
    <t>Hệ thống hiển thị các sản phẩm chứa giá trị tìm kiếm theo rule hệ thống</t>
  </si>
  <si>
    <t>Kiểm tra tìm kiếm thành công khi có khoảng trắng ở đầu và cuối dữ liệu tìm kiếm</t>
  </si>
  <si>
    <t>Hệ thống tự động loại bỏ khoảng trắng dư thừa và hiển thị đúng kết quả tìm kiếm</t>
  </si>
  <si>
    <t>Kiểm tra tìm kiếm thành công theo Mã sản phẩm khi không tồn tại mã sản phẩm</t>
  </si>
  <si>
    <t xml:space="preserve">1.Bấm vào thanh tìm kiếm "Mã sản phẩm"
2. Nhập mã sản phẩm không tồn tại
</t>
  </si>
  <si>
    <t>Hệ thống hiển thị trạng thái “Không có dữ liệu”</t>
  </si>
  <si>
    <t xml:space="preserve">Kiểm tra xóa thành công dữ liệu tìm kiếm </t>
  </si>
  <si>
    <t>1.Bấm vào thanh tìm kiếm "Mã sản phẩm"
2. Nhập Mã sản phẩm vào thanh tìm kiếm</t>
  </si>
  <si>
    <t>Hệ thống xóa dữ liệu tìm kiếm và hiển thị lại danh sách mặc định</t>
  </si>
  <si>
    <t xml:space="preserve">Tìm kiếm theo Tên sản phẩm </t>
  </si>
  <si>
    <t>Kiểm tra tìm kiếm sản phẩm thành công theo Tên sản phẩm đầy đủ</t>
  </si>
  <si>
    <t xml:space="preserve">1.Bấm vào thanh tìm kiếm "Tìm kiếm theo Tên sản phẩm "
2. Nhập Tên sản phẩm  vào thanh tìm kiếm
</t>
  </si>
  <si>
    <t>Kiểm tra tìm kiếm thành công theo Tên sản phẩm không đầy đủ</t>
  </si>
  <si>
    <t xml:space="preserve">1.Bấm vào thanh tìm kiếm "Tìm kiếm theo Tên sản phẩm "
2. Nhập  Tên sản phẩm  vào thanh tìm kiếm
</t>
  </si>
  <si>
    <t xml:space="preserve">Kiểm tra tìm kiếm thành công theo Tên sản phẩm khi có khoảng trắng ở đầu và cuối dữ liệu tìm kiếm </t>
  </si>
  <si>
    <t xml:space="preserve">1.Bấm vào thanh tìm kiếm "Tìm kiếm theo Tên sản phẩm "
2. Nhập Tên sản phẩm vào thanh tìm kiếm
</t>
  </si>
  <si>
    <t>Xuất file</t>
  </si>
  <si>
    <t>Kiểm tra xuất file thành công</t>
  </si>
  <si>
    <t>1. Bấm chọn nút xuất file</t>
  </si>
  <si>
    <t>Hệ thống xuất file thành công và tải file về máy người dùng</t>
  </si>
  <si>
    <t>Kiểm tra dữ liệu hiển thị trong file export</t>
  </si>
  <si>
    <t>1. Bấm chọn nút xuất file
2. Export file
3. Mở file đã tải</t>
  </si>
  <si>
    <t>Dữ liệu trong file hiển thị đầy đủ và chính xác theo dữ liệu trên hệ thống</t>
  </si>
  <si>
    <t>Kiểm tra export dữ liệu hiển thị đúng theo điều kiện tìm kiếm</t>
  </si>
  <si>
    <t>1. Tìm kiếm theo điều kiện tìm kiếm
2. Bấm chọn nút xuất file
3. Export file
4. Mở file đã tải</t>
  </si>
  <si>
    <t>File export chỉ chứa dữ liệu theo điều kiện đã tìm kiếm</t>
  </si>
  <si>
    <t>Kiểm tra export không thành công khi không có dữ liệu</t>
  </si>
  <si>
    <t>1. Bấm chọn nút "Xuất file"</t>
  </si>
  <si>
    <t>Hệ thống hiển thị thông báo "Không có dữ liệu để export" và Hệ thống xuất file không thành công và không tải file về máy người dùng</t>
  </si>
  <si>
    <t>Nhập file</t>
  </si>
  <si>
    <t>Kiểm tra hiển thị cửa sổ “Nhập file”</t>
  </si>
  <si>
    <t>1. Bấm chọn nút "Nhập file"</t>
  </si>
  <si>
    <t xml:space="preserve">Hệ thống hiển thị cửa sổ nhập file đầy đủ các thành phần theo thiết kế </t>
  </si>
  <si>
    <t>Kiểm tra chức năng tải mẫu file nhập thành công</t>
  </si>
  <si>
    <t>1. Bấm chọn nút "Nhập file"
2. Bấm chọn tải mẫu file "tại đây"</t>
  </si>
  <si>
    <t>Hệ thống tải xuống đúng file mẫu import</t>
  </si>
  <si>
    <t>Kiểm tra upload file hợp lệ thành công</t>
  </si>
  <si>
    <t xml:space="preserve">1. Bấm chọn nút "Nhập file"
2. Bấm vào vùng upload file
3. Chọn file upload
</t>
  </si>
  <si>
    <t>Hệ thống import dữ liệu thành công và hiển thị thông báo đã import dữ liệu. Dữ liệu được lưu đúng trong cơ sở dữ liệu và hiển thị chính xác trên danh sách sản phẩm</t>
  </si>
  <si>
    <t>Kiểm tra kéo thả file hợp lệ vào vùng upload thành công</t>
  </si>
  <si>
    <t>1. Bấm chọn nút "Nhập file"
2. Kéo thả file vào vùng upload</t>
  </si>
  <si>
    <t>Kiểm tra xóa thành công file đã upload bằng icon thùng rác</t>
  </si>
  <si>
    <t>1. Bấm chọn nút "Nhập file"
2. Upload file
3. Bấm chọn icon thùng rác</t>
  </si>
  <si>
    <t>Hệ thống xóa file đã upload ra khỏi giao diện</t>
  </si>
  <si>
    <t>Kiểm tra trạng thái nút "xác nhận" khi chưa chọn file: hiển thị ở dạng không thể tương tác.</t>
  </si>
  <si>
    <t>1. Bấm chọn nút "Nhập file"
3. Bấm chọn "Xác nhận"</t>
  </si>
  <si>
    <t>Không thể bấm vào "Xác nhận". Nút "Xác nhận" hiển thị ở dạng không thể tương tác.</t>
  </si>
  <si>
    <t>Kiểm tra luồng nhập file không thành công khi nhấn nút “Hủy”</t>
  </si>
  <si>
    <t>1. Bấm chọn nút "Nhập file"
2. Upload file
3. Bấm chọn "Hủy"</t>
  </si>
  <si>
    <t>Hệ thống đóng cửa sổ nhập file, không thực hiện import dữ liệu và không tạo mới dữ liệu trong hệ thống</t>
  </si>
  <si>
    <t>Thêm mới Sản phẩm</t>
  </si>
  <si>
    <t>1. Truy cập màn hình "Thêm mới sản phẩm"</t>
  </si>
  <si>
    <t xml:space="preserve">Kiểm tra format của các Item trên màn hình so với các tài liệu thiết kế </t>
  </si>
  <si>
    <t>Các trường hiển thị đúng loại control theo thiết kế:
- Dropdown: Khu vực sản xuất, Chọn danh mục sản phẩm, Nhóm sản phẩm, Đơn vị, Loại mã vạch, Loại theo dõi sản phẩm, Trạng thái sản phẩm, Nhà cung cấp
- Textbox: Mã sản phẩm, Tên sản phẩm
- Checkbox: Cần kiểm tra PQC, Cần kiểm tra IQC
- Textarea: Mô tả sản phẩm</t>
  </si>
  <si>
    <t>Kiểm tra hiển thị section “Thuộc tính sản phẩm”</t>
  </si>
  <si>
    <t xml:space="preserve">Kiểm tra hiển thị dữ liệu tại trường “Tên sản phẩm”trong màn hình Thêm mới sản phẩm khi để trống dữ liệu </t>
  </si>
  <si>
    <t>1. Truy cập màn hình Thêm mới sản phẩm
2. Để trống trường “Sản phẩm” 
3. Bấm vào nút Lưu</t>
  </si>
  <si>
    <t>Hệ thống hiển thị thông báo bắt buộc nhập trường “Sản phẩm” và không cho phép lưu</t>
  </si>
  <si>
    <t xml:space="preserve">Kiểm tra hiển thị trường “Tên sản phẩm” trong màn hình Thêm mới sản phẩm khi nhập số ký tự nhỏ hơn độ dài tối thiểu </t>
  </si>
  <si>
    <t>A</t>
  </si>
  <si>
    <t>1. Truy cập màn hình Thêm mới sản phẩm
2. Nhập dữ liệu kiểm thử
3. Bấm vào Lưu</t>
  </si>
  <si>
    <t>Hiển thị thông báo dữ liệu không đạt độ dài tối thiểu</t>
  </si>
  <si>
    <t>Kiểm tra hiển trường “Tên sản phẩm” trong màn hình Thêm mới sản phẩm khi nhập số ký tự vượt quá độ dài tối đa</t>
  </si>
  <si>
    <t>Chuỗi vượt quá giới hạn cho phép 155 ký tự</t>
  </si>
  <si>
    <t>Hiển thị thông báo vượt quá số ký tự cho phép và không cho nhập thêm</t>
  </si>
  <si>
    <t>Kiểm tra hiển thị trường “Tên sản phẩm” trong màn hình Thêm mới sản phẩm khi nhập dữ liệu có chứa khoảng trắng ở đầu và cuối</t>
  </si>
  <si>
    <t>Hệ thống tự động cắt khoảng trắng và lưu dưới định dạng mong muốn</t>
  </si>
  <si>
    <t>Kiểm tra hiển thị trường “Tên sản phẩm” trong màn hình Thêm mới sản phẩm khi nhập dữ liệu trùng với tên sản phẩm đã tồn tại trong hệ thống</t>
  </si>
  <si>
    <t>Hiển thị thông báo tên sản phẩm đã tồn tại và không cho lưu</t>
  </si>
  <si>
    <t>Kiểm tra hiển thị trường “Tên sản phẩm” trong màn hình Thêm mới sản phẩm khi nhập dữ liệu hợp lệ và thực hiện lưu thành công</t>
  </si>
  <si>
    <t>Hệ thống thực hiện lưu dữ liệu thành công. Tạo mới một bản ghi sản phẩm trong cơ sở dữ liệu với thông tin đúng theo dữ liệu đã nhập. Hiển thị bản ghi vừa tạo trong danh sách sản phẩm.</t>
  </si>
  <si>
    <t>Kiểm tra hiển thị trường “Mã sản phẩm” trong màn hình Thêm mới sản phẩm khi hệ thống tự động sinh mã theo đúng format cấu hình</t>
  </si>
  <si>
    <t>1. Truy cập màn hình Thêm mới sản phẩm</t>
  </si>
  <si>
    <t>Hệ thống tự động sinh mã sản phẩm đúng theo format đã cấu hình</t>
  </si>
  <si>
    <t>Kiểm tra hiển thị trường “Mã sản phẩm” trong màn hình Thêm mới sản phẩm khi hệ thống tự động sinh mã tăng tuần tự</t>
  </si>
  <si>
    <t>Hệ thống tự động sinh mã tiếp theo là PRODUCT-1727</t>
  </si>
  <si>
    <t>Kiểm tra hiển thị trường “Mã sản phẩm” trong màn hình Thêm mới sản phẩm khi hệ thống tự động sinh mã không bị trùng với dữ liệu đã tồn tại</t>
  </si>
  <si>
    <t>1. Truy cập màn hình Thêm mới sản phẩm nhiều lần 
2. Thực hiện lưu dữ liệu</t>
  </si>
  <si>
    <t>Hệ thống sinh mã sản phẩm duy nhất, không trùng với dữ liệu đã tồn tại trong cơ sở dữ liệu</t>
  </si>
  <si>
    <t>Kiểm tra hiển thị trường “Mã sản phẩm” trong màn hình Thêm mới sản phẩm khi người dùng thực hiện chỉnh sửa mã được sinh tự động</t>
  </si>
  <si>
    <t>1. Truy cập màn hình Thêm mới sản phẩm 
2. Chỉnh sửa trường “Mã sản phẩm”</t>
  </si>
  <si>
    <t>Trường “Mã sản phẩm” ở trạng thái readonly và không cho phép chỉnh sửa</t>
  </si>
  <si>
    <t>Kiểm tra hiển thị trường “Mã sản phẩm” trong màn hình Thêm mới sản phẩm khi thực hiện lưu dữ liệu với mã sản phẩm được tự động sinh</t>
  </si>
  <si>
    <t>1. Truy cập màn hình Thêm mới sản phẩm 
2. Nhập đầy đủ dữ liệu hợp lệ 
3. Bấm vào Lưu</t>
  </si>
  <si>
    <t>Hệ thống lưu dữ liệu thành công, tạo mới một bản ghi trong cơ sở dữ liệu với mã sản phẩm được sinh tự động và hiển thị đúng trong danh sách sản phẩm</t>
  </si>
  <si>
    <t>Kiểm tra hiển thị trường “Mã sản phẩm” trong màn hình Thêm mới sản phẩm khi người dùng hủy thao tác tạo mới sau khi hệ thống đã sinh mã sản phẩm</t>
  </si>
  <si>
    <t>1. Truy cập màn hình Thêm mới sản phẩm 
2. Không lưu dữ liệu 
3. Quay lại màn danh sách 
4. Mở lại màn Thêm mới sản phẩm</t>
  </si>
  <si>
    <t>Hệ thống giữ nguyên mã sản phẩm đã được sinh tự động trước đó khi người dùng hủy thao tác tạo mới và truy cập lại màn hình Thêm mới sản phẩm.</t>
  </si>
  <si>
    <t>Kiểm tra hiển thị trường “Danh mục sản phẩm” trong màn hình Thêm mới sản phẩm khi hệ thống tải danh sách Danh mục sản phẩm</t>
  </si>
  <si>
    <t>1. Truy cập màn hình Thêm mới sản phẩm
2. Bấm vào trường “Danh mục sản phẩm”</t>
  </si>
  <si>
    <t xml:space="preserve">Hệ thống hiển thị đầy đủ danh sách Danh mục sản phẩm theo dữ liệu cấu hình
</t>
  </si>
  <si>
    <t>Kiểm tra hiển thị trường “Danh mục sản phẩm” trong màn hình Thêm mới sản phẩm khi người dùng thực hiện chọn một Danh mục sản phẩm</t>
  </si>
  <si>
    <t>1. Truy cập màn hình Thêm mới sản phẩm 
2. Bấm chọn trường “Danh mục sản phẩm” 
3. Chọn một danh mục trong danh sách</t>
  </si>
  <si>
    <t>Hệ thống hiển thị đúng giá trị danh mục đã chọn tại trường “Danh mục sản phẩm”</t>
  </si>
  <si>
    <t>Kiểm tra hiển thị trường “Danh mục sản phẩm” trong màn hình Thêm mới sản phẩm khi người dùng chưa chọn Danh mục sản phẩm</t>
  </si>
  <si>
    <t>1. Truy cập màn hình Thêm mới sản phẩm 
2. Chọn tất cả trường bắt buộc và không chọn trường “Danh mục sản phẩm” 
3. Bấm vào Lưu</t>
  </si>
  <si>
    <t>Hệ thống không cho phép lưu dữ liệu 
Hệ thống hiển thị thông báo yêu cầu chọn Danh mục sản phẩm
Trường “Danh mục sản phẩm” được làm nổi bật viền</t>
  </si>
  <si>
    <t>Kiểm tra hiển thị trường “Danh mục sản phẩm” trong màn hình Thêm mới sản phẩm khi người dùng tìm kiếm Danh mục sản phẩm trong dropdown</t>
  </si>
  <si>
    <t>1. Truy cập màn hình Thêm mới sản phẩm 
2. Bấm vào trường “Danh mục sản phẩm” 
3. Nhập từ khóa tìm kiếm</t>
  </si>
  <si>
    <t xml:space="preserve">Hệ thống hiển thị danh sách thả xuống chỉ hiển thị các danh mục có tên chứa từ khóa
Nếu không có kết quả, hiển thị thông báo “Không tìm thấy Danh mục sản phẩm”.
Có thể xóa từ khóa để hiển thị lại toàn bộ danh sách.
</t>
  </si>
  <si>
    <t>Kiểm tra hiển thị trường “Danh mục sản phẩm” trong màn hình Thêm mới sản phẩm khi người dùng chọn lại Danh mục sản phẩm khác</t>
  </si>
  <si>
    <t>1. Truy cập màn hình Thêm mới sản phẩm 
2. Bấm vào trường “Danh mục sản phẩm”
3. Chọn Danh mục A
4. Chọn Danh mục C</t>
  </si>
  <si>
    <t>Hệ thống cập nhật đúng giá trị Danh mục sản phẩm mới được chọn</t>
  </si>
  <si>
    <t>Kiểm tra hiển thị trường “Danh mục sản phẩm” trong màn hình Thêm mới sản phẩm khi thực hiện lưu dữ liệu với Danh mục sản phẩm hợp lệ</t>
  </si>
  <si>
    <t>1. Truy cập màn hình Thêm mới sản phẩm 
2. Bấm vào trường “Danh mục sản phẩm”
3. Chọn dữ liệu kiểm thử
4. Bấm vào Lưu</t>
  </si>
  <si>
    <t xml:space="preserve">Hệ thống lưu dữ liệu thành công
Tạo mới một bản ghi trong cơ sở dữ liệu với Danh mục sản phẩm đã chọn </t>
  </si>
  <si>
    <t>Kiểm tra hiển thị trường “Khu vực sản xuất” trong màn hình Thêm mới sản phẩm khi hệ thống tải danh sách Khu vực sản xuất</t>
  </si>
  <si>
    <t>1. Truy cập màn hình Thêm mới sản phẩm
2. Bấm vào trường “Khu vực sản xuất”</t>
  </si>
  <si>
    <t xml:space="preserve">Hệ thống hiển thị đầy đủ danh sách Khu vực sản xuất theo dữ liệu cấu hình
</t>
  </si>
  <si>
    <t>Kiểm tra hiển thị trường “Khu vực sản xuất” trong màn hình Thêm mới sản phẩm khi người dùng thực hiện chọn một Khu vực sản xuất</t>
  </si>
  <si>
    <t>1. Truy cập màn hình Thêm mới sản phẩm 
2. Bấm chọn trường “Khu vực sản xuất” 
3. Chọn một danh mục trong danh sách</t>
  </si>
  <si>
    <t>Hệ thống hiển thị đúng giá trị danh mục đã chọn tại trường “Khu vực sản xuất”</t>
  </si>
  <si>
    <t>Kiểm tra hiển thị trường “Khu vực sản xuất” trong màn hình Thêm mới sản phẩm khi người dùng chưa chọn Khu vực sản xuất</t>
  </si>
  <si>
    <t>1. Truy cập màn hình Thêm mới sản phẩm 
2. Chọn tất cả trường bắt buộc và không chọn trường “Khu vực sản xuất” 
3. Bấm vào Lưu</t>
  </si>
  <si>
    <t>Hệ thống không cho phép lưu dữ liệu 
Hệ thống hiển thị thông báo yêu cầu chọn Khu vực sản xuất
Trường “Khu vực sản xuất” được làm nổi bật viền</t>
  </si>
  <si>
    <t>Kiểm tra hiển thị trường “Khu vực sản xuất” trong màn hình Thêm mới sản phẩm khi người dùng tìm kiếm Khu vực sản xuất trong dropdown</t>
  </si>
  <si>
    <t>1. Truy cập màn hình Thêm mới sản phẩm 
2. Bấm vào trường “Khu vực sản xuất” 
3. Nhập từ khóa tìm kiếm</t>
  </si>
  <si>
    <t xml:space="preserve">Hệ thống hiển thị danh sách thả xuống chỉ hiển thị các danh mục có tên chứa từ khóa
Nếu không có kết quả, hiển thị thông báo “Không tìm thấy Khu vực sản xuất”.
Có thể xóa từ khóa để hiển thị lại toàn bộ danh sách.
</t>
  </si>
  <si>
    <t>Kiểm tra hiển thị trường “Khu vực sản xuất” trong màn hình Thêm mới sản phẩm khi người dùng chọn lại Khu vực sản xuất khác</t>
  </si>
  <si>
    <t>1. Truy cập màn hình Thêm mới sản phẩm 
2. Bấm vào trường “Khu vực sản xuất”
3. Chọn Danh mục A
4. Chọn Danh mục C</t>
  </si>
  <si>
    <t>Hệ thống cập nhật đúng giá trị Khu vực sản xuất mới được chọn</t>
  </si>
  <si>
    <t>Kiểm tra hiển thị trường “Khu vực sản xuất” trong màn hình Thêm mới sản phẩm khi thực hiện lưu dữ liệu với Khu vực sản xuất hợp lệ</t>
  </si>
  <si>
    <t>1. Truy cập màn hình Thêm mới sản phẩm 
2. Bấm vào trường “Khu vực sản xuất”
3. Chọn dữ liệu kiểm thử
4. Bấm vào Lưu</t>
  </si>
  <si>
    <t xml:space="preserve">Hệ thống lưu dữ liệu thành công
Tạo mới một bản ghi trong cơ sở dữ liệu với Khu vực sản xuất đã chọn </t>
  </si>
  <si>
    <t>Kiểm tra hiển thị trường “Nhóm sản phẩm” trong màn hình Thêm mới sản phẩm khi hệ thống tải danh sách Nhóm sản phẩm</t>
  </si>
  <si>
    <t>1. Truy cập màn hình Thêm mới sản phẩm
2. Bấm vào trường “Nhóm sản phẩm”</t>
  </si>
  <si>
    <t xml:space="preserve">Hệ thống hiển thị đầy đủ danh sách Nhóm sản phẩm theo dữ liệu cấu hình
</t>
  </si>
  <si>
    <t>Kiểm tra hiển thị trường “Nhóm sản phẩm” trong màn hình Thêm mới sản phẩm khi người dùng thực hiện chọn một Nhóm sản phẩm</t>
  </si>
  <si>
    <t>1. Truy cập màn hình Thêm mới sản phẩm 
2. Bấm chọn trường “Nhóm sản phẩm” 
3. Chọn một danh mục trong danh sách</t>
  </si>
  <si>
    <t>Hệ thống hiển thị đúng giá trị danh mục đã chọn tại trường “Nhóm sản phẩm”</t>
  </si>
  <si>
    <t>Kiểm tra hiển thị trường “Nhóm sản phẩm” trong màn hình Thêm mới sản phẩm khi người dùng chưa chọn Nhóm sản phẩm</t>
  </si>
  <si>
    <t>1. Truy cập màn hình Thêm mới sản phẩm 
2. Chọn tất cả trường bắt buộc và không chọn trường “Nhóm sản phẩm” 
3. Bấm vào Lưu</t>
  </si>
  <si>
    <t>Hệ thống không cho phép lưu dữ liệu 
Hệ thống hiển thị thông báo yêu cầu chọn Nhóm sản phẩm
Trường “Nhóm sản phẩm” được làm nổi bật viền</t>
  </si>
  <si>
    <t>Kiểm tra hiển thị trường “Nhóm sản phẩm” trong màn hình Thêm mới sản phẩm khi người dùng tìm kiếm Nhóm sản phẩm trong dropdown</t>
  </si>
  <si>
    <t>1. Truy cập màn hình Thêm mới sản phẩm 
2. Bấm vào trường “Nhóm sản phẩm” 
3. Nhập từ khóa tìm kiếm</t>
  </si>
  <si>
    <t xml:space="preserve">Hệ thống hiển thị danh sách thả xuống chỉ hiển thị các danh mục có tên chứa từ khóa
Nếu không có kết quả, hiển thị thông báo “Không tìm thấy Nhóm sản phẩm”.
Có thể xóa từ khóa để hiển thị lại toàn bộ danh sách.
</t>
  </si>
  <si>
    <t>Kiểm tra hiển thị trường “Nhóm sản phẩm” trong màn hình Thêm mới sản phẩm khi người dùng chọn lại Nhóm sản phẩm khác</t>
  </si>
  <si>
    <t>1. Truy cập màn hình Thêm mới sản phẩm 
2. Bấm vào trường “Nhóm sản phẩm”
3. Chọn Danh mục A
4. Chọn Danh mục C</t>
  </si>
  <si>
    <t>Hệ thống cập nhật đúng giá trị Nhóm sản phẩm mới được chọn</t>
  </si>
  <si>
    <t>Kiểm tra hiển thị trường “Nhóm sản phẩm” trong màn hình Thêm mới sản phẩm khi thực hiện lưu dữ liệu với Nhóm sản phẩm hợp lệ</t>
  </si>
  <si>
    <t>1. Truy cập màn hình Thêm mới sản phẩm 
2. Bấm vào trường “Nhóm sản phẩm”
3. Chọn dữ liệu kiểm thử
4. Bấm vào Lưu</t>
  </si>
  <si>
    <t xml:space="preserve">Hệ thống lưu dữ liệu thành công
Tạo mới một bản ghi trong cơ sở dữ liệu với Nhóm sản phẩm đã chọn </t>
  </si>
  <si>
    <t>Kiểm tra hiển thị trường “Loại mã vạch” trong màn hình Thêm mới sản phẩm khi hệ thống tải danh sách Loại mã vạch</t>
  </si>
  <si>
    <t>1. Truy cập màn hình Thêm mới sản phẩm
2. Bấm vào trường “Loại mã vạch”</t>
  </si>
  <si>
    <t xml:space="preserve">Hệ thống hiển thị đầy đủ danh sách Loại mã vạch theo dữ liệu cấu hình
</t>
  </si>
  <si>
    <t>Kiểm tra hiển thị trường “Loại mã vạch” trong màn hình Thêm mới sản phẩm khi người dùng thực hiện chọn một Loại mã vạch</t>
  </si>
  <si>
    <t>1. Truy cập màn hình Thêm mới sản phẩm 
2. Bấm chọn trường “Loại mã vạch” 
3. Chọn một danh mục trong danh sách</t>
  </si>
  <si>
    <t>Hệ thống hiển thị đúng giá trị danh mục đã chọn tại trường “Loại mã vạch”</t>
  </si>
  <si>
    <t>Kiểm tra hiển thị trường “Loại mã vạch” trong màn hình Thêm mới sản phẩm khi người dùng chưa chọn Loại mã vạch</t>
  </si>
  <si>
    <t>1. Truy cập màn hình Thêm mới sản phẩm 
2. Chọn tất cả trường bắt buộc và không chọn trường “Loại mã vạch” 
3. Bấm vào Lưu</t>
  </si>
  <si>
    <t>Hệ thống không cho phép lưu dữ liệu 
Hệ thống hiển thị thông báo yêu cầu chọn Loại mã vạch
Trường “Loại mã vạch” được làm nổi bật viền</t>
  </si>
  <si>
    <t>Kiểm tra hiển thị trường “Loại mã vạch” trong màn hình Thêm mới sản phẩm khi người dùng tìm kiếm Loại mã vạch trong dropdown</t>
  </si>
  <si>
    <t>1. Truy cập màn hình Thêm mới sản phẩm 
2. Bấm vào trường “Loại mã vạch” 
3. Nhập từ khóa tìm kiếm</t>
  </si>
  <si>
    <t xml:space="preserve">Hệ thống hiển thị danh sách thả xuống chỉ hiển thị các danh mục có tên chứa từ khóa
Nếu không có kết quả, hiển thị thông báo “Không tìm thấy Loại mã vạch”.
Có thể xóa từ khóa để hiển thị lại toàn bộ danh sách.
</t>
  </si>
  <si>
    <t>Kiểm tra hiển thị trường “Loại mã vạch” trong màn hình Thêm mới sản phẩm khi người dùng chọn lại Loại mã vạch khác</t>
  </si>
  <si>
    <t>1. Truy cập màn hình Thêm mới sản phẩm 
2. Bấm vào trường “Loại mã vạch”
3. Chọn Danh mục A
4. Chọn Danh mục C</t>
  </si>
  <si>
    <t>Hệ thống cập nhật đúng giá trị Loại mã vạch mới được chọn</t>
  </si>
  <si>
    <t>Kiểm tra hiển thị trường “Loại mã vạch” trong màn hình Thêm mới sản phẩm khi thực hiện lưu dữ liệu với Loại mã vạch hợp lệ</t>
  </si>
  <si>
    <t>1. Truy cập màn hình Thêm mới sản phẩm 
2. Bấm vào trường “Loại mã vạch”
3. Chọn dữ liệu kiểm thử
4. Bấm vào Lưu</t>
  </si>
  <si>
    <t xml:space="preserve">Hệ thống lưu dữ liệu thành công
Tạo mới một bản ghi trong cơ sở dữ liệu với Loại mã vạch đã chọn </t>
  </si>
  <si>
    <t>Kiểm tra hiển thị trường “Loại theo dõi sản phẩm” trong màn hình Thêm mới sản phẩm khi hệ thống tải danh sách Loại theo dõi sản phẩm</t>
  </si>
  <si>
    <t>1. Truy cập màn hình Thêm mới sản phẩm
2. Bấm vào trường “Loại theo dõi sản phẩm”</t>
  </si>
  <si>
    <t xml:space="preserve">Hệ thống hiển thị đầy đủ danh sách Loại theo dõi sản phẩm theo dữ liệu cấu hình
</t>
  </si>
  <si>
    <t>Kiểm tra hiển thị trường “Loại theo dõi sản phẩm” trong màn hình Thêm mới sản phẩm khi người dùng thực hiện chọn một Loại theo dõi sản phẩm</t>
  </si>
  <si>
    <t>1. Truy cập màn hình Thêm mới sản phẩm 
2. Bấm chọn trường “Loại theo dõi sản phẩm” 
3. Chọn một danh mục trong danh sách</t>
  </si>
  <si>
    <t>Hệ thống hiển thị đúng giá trị danh mục đã chọn tại trường “Loại theo dõi sản phẩm”</t>
  </si>
  <si>
    <t>Kiểm tra hiển thị trường “Loại theo dõi sản phẩm” trong màn hình Thêm mới sản phẩm khi người dùng chưa chọn Loại theo dõi sản phẩm</t>
  </si>
  <si>
    <t>1. Truy cập màn hình Thêm mới sản phẩm 
2. Chọn tất cả trường bắt buộc và không chọn trường “Loại theo dõi sản phẩm” 
3. Bấm vào Lưu</t>
  </si>
  <si>
    <t>Hệ thống không cho phép lưu dữ liệu 
Hệ thống hiển thị thông báo yêu cầu chọn Loại theo dõi sản phẩm
Trường “Loại theo dõi sản phẩm” được làm nổi bật viền</t>
  </si>
  <si>
    <t>Kiểm tra hiển thị trường “Loại theo dõi sản phẩm” trong màn hình Thêm mới sản phẩm khi người dùng tìm kiếm Loại theo dõi sản phẩm trong dropdown</t>
  </si>
  <si>
    <t>1. Truy cập màn hình Thêm mới sản phẩm 
2. Bấm vào trường “Loại theo dõi sản phẩm” 
3. Nhập từ khóa tìm kiếm</t>
  </si>
  <si>
    <t xml:space="preserve">Hệ thống hiển thị danh sách thả xuống chỉ hiển thị các danh mục có tên chứa từ khóa
Nếu không có kết quả, hiển thị thông báo “Không tìm thấy Loại theo dõi sản phẩm”.
Có thể xóa từ khóa để hiển thị lại toàn bộ danh sách.
</t>
  </si>
  <si>
    <t>Kiểm tra hiển thị trường “Loại theo dõi sản phẩm” trong màn hình Thêm mới sản phẩm khi người dùng chọn lại Loại theo dõi sản phẩm khác</t>
  </si>
  <si>
    <t>1. Truy cập màn hình Thêm mới sản phẩm 
2. Bấm vào trường “Loại theo dõi sản phẩm”
3. Chọn Danh mục A
4. Chọn Danh mục C</t>
  </si>
  <si>
    <t>Hệ thống cập nhật đúng giá trị Loại theo dõi sản phẩm mới được chọn</t>
  </si>
  <si>
    <t>Kiểm tra hiển thị trường “Loại theo dõi sản phẩm” trong màn hình Thêm mới sản phẩm khi thực hiện lưu dữ liệu với Loại theo dõi sản phẩm hợp lệ</t>
  </si>
  <si>
    <t>1. Truy cập màn hình Thêm mới sản phẩm 
2. Bấm vào trường “Loại theo dõi sản phẩm”
3. Chọn dữ liệu kiểm thử
4. Bấm vào Lưu</t>
  </si>
  <si>
    <t xml:space="preserve">Hệ thống lưu dữ liệu thành công
Tạo mới một bản ghi trong cơ sở dữ liệu với Loại theo dõi sản phẩm đã chọn </t>
  </si>
  <si>
    <t>Kiểm tra hiển thị trường “Loại sản phẩm” trong màn hình Thêm mới sản phẩm khi hệ thống tải danh sách Loại sản phẩm</t>
  </si>
  <si>
    <t>1. Truy cập màn hình Thêm mới sản phẩm
2. Bấm vào trường “Loại sản phẩm”</t>
  </si>
  <si>
    <t xml:space="preserve">Hệ thống hiển thị đầy đủ danh sách Loại sản phẩm theo dữ liệu cấu hình
</t>
  </si>
  <si>
    <t>Kiểm tra hiển thị trường “Loại sản phẩm” trong màn hình Thêm mới sản phẩm khi người dùng thực hiện chọn một Loại sản phẩm</t>
  </si>
  <si>
    <t>1. Truy cập màn hình Thêm mới sản phẩm 
2. Bấm chọn trường “Loại sản phẩm” 
3. Chọn một danh mục trong danh sách</t>
  </si>
  <si>
    <t>Hệ thống hiển thị đúng giá trị danh mục đã chọn tại trường “Loại sản phẩm”</t>
  </si>
  <si>
    <t>Kiểm tra hiển thị trường “Loại sản phẩm” trong màn hình Thêm mới sản phẩm khi người dùng chưa chọn Loại sản phẩm</t>
  </si>
  <si>
    <t>1. Truy cập màn hình Thêm mới sản phẩm 
2. Chọn tất cả trường bắt buộc và không chọn trường “Loại sản phẩm” 
3. Bấm vào Lưu</t>
  </si>
  <si>
    <t>Hệ thống không cho phép lưu dữ liệu 
Hệ thống hiển thị thông báo yêu cầu chọn Loại sản phẩm
Trường “Loại sản phẩm” được làm nổi bật viền</t>
  </si>
  <si>
    <t>Kiểm tra hiển thị trường “Loại sản phẩm” trong màn hình Thêm mới sản phẩm khi người dùng chọn lại Loại sản phẩm khác</t>
  </si>
  <si>
    <t>1. Truy cập màn hình Thêm mới sản phẩm 
2. Bấm vào trường “Loại sản phẩm”
3. Chọn Danh mục A
4. Chọn Danh mục C</t>
  </si>
  <si>
    <t>Hệ thống cập nhật đúng giá trị Loại sản phẩm mới được chọn</t>
  </si>
  <si>
    <t>Kiểm tra hiển thị trường “Loại sản phẩm” trong màn hình Thêm mới sản phẩm khi thực hiện lưu dữ liệu với Loại sản phẩm hợp lệ</t>
  </si>
  <si>
    <t>1. Truy cập màn hình Thêm mới sản phẩm 
2. Bấm vào trường “Loại sản phẩm”
3. Chọn dữ liệu kiểm thử
4. Bấm vào Lưu</t>
  </si>
  <si>
    <t xml:space="preserve">Hệ thống lưu dữ liệu thành công
Tạo mới một bản ghi trong cơ sở dữ liệu với Loại sản phẩm đã chọn </t>
  </si>
  <si>
    <t>Kiểm tra hiển thị trường “Trạng thái” trong màn hình Thêm mới sản phẩm khi hệ thống tải danh sách Trạng thái</t>
  </si>
  <si>
    <t>1. Truy cập màn hình Thêm mới sản phẩm
2. Bấm vào trường “Trạng thái”</t>
  </si>
  <si>
    <t xml:space="preserve">Hệ thống hiển thị đầy đủ danh sách Trạng thái theo dữ liệu cấu hình
</t>
  </si>
  <si>
    <t>Kiểm tra hiển thị trường “Trạng thái” trong màn hình Thêm mới sản phẩm khi người dùng thực hiện chọn một Trạng thái</t>
  </si>
  <si>
    <t>1. Truy cập màn hình Thêm mới sản phẩm 
2. Bấm chọn trường “Trạng thái” 
3. Chọn một danh mục trong danh sách</t>
  </si>
  <si>
    <t>Hệ thống hiển thị đúng giá trị danh mục đã chọn tại trường “Trạng thái”</t>
  </si>
  <si>
    <t>Kiểm tra hiển thị trường “Trạng thái” trong màn hình Thêm mới sản phẩm khi người dùng chưa chọn Trạng thái</t>
  </si>
  <si>
    <t>1. Truy cập màn hình Thêm mới sản phẩm 
2. Chọn tất cả trường bắt buộc và không chọn trường “Trạng thái” 
3. Bấm vào Lưu</t>
  </si>
  <si>
    <t>Hệ thống không cho phép lưu dữ liệu 
Hệ thống hiển thị thông báo yêu cầu chọn Trạng thái
Trường “Trạng thái” được làm nổi bật viền</t>
  </si>
  <si>
    <t>Kiểm tra hiển thị trường “Trạng thái” trong màn hình Thêm mới sản phẩm khi người dùng chọn lại Trạng thái khác</t>
  </si>
  <si>
    <t>1. Truy cập màn hình Thêm mới sản phẩm 
2. Bấm vào trường “Trạng thái”
3. Chọn Danh mục A
4. Chọn Danh mục C</t>
  </si>
  <si>
    <t>Hệ thống cập nhật đúng giá trị Trạng thái mới được chọn</t>
  </si>
  <si>
    <t>Kiểm tra hiển thị trường “Trạng thái” trong màn hình Thêm mới sản phẩm khi thực hiện lưu dữ liệu với Trạng thái hợp lệ</t>
  </si>
  <si>
    <t>1. Truy cập màn hình Thêm mới sản phẩm 
2. Bấm vào trường “Trạng thái”
3. Chọn dữ liệu kiểm thử
4. Bấm vào Lưu</t>
  </si>
  <si>
    <t xml:space="preserve">Hệ thống lưu dữ liệu thành công
Tạo mới một bản ghi trong cơ sở dữ liệu với Trạng thái đã chọn </t>
  </si>
  <si>
    <t>Kiểm tra hiển thị trường “Nhà cung cấp” trong màn hình Thêm mới sản phẩm khi hệ thống tải danh sách nhà cung cấp</t>
  </si>
  <si>
    <t>1. Truy cập màn hình Thêm mới sản phẩm
2. Bấm vào trường “Nhà cung cấp”</t>
  </si>
  <si>
    <t xml:space="preserve">Hệ thống hiển thị đầy đủ danh sách Nhà cung cấp   theo dữ liệu cấu hình
</t>
  </si>
  <si>
    <t>Kiểm tra hiển thị trường “Nhà cung cấp” trong màn hình Thêm mới sản phẩm khi người dùng chọn một nhà cung cấp</t>
  </si>
  <si>
    <t>1. Truy cập màn hình Thêm mới sản phẩm 
2. Bấm chọn trường “Nhà cung cấp  ” 
3. Chọn một danh mục trong danh sách</t>
  </si>
  <si>
    <t>Hệ thống hiển thị đúng giá trị danh mục đã chọn tại trường “Nhà cung cấp  ”</t>
  </si>
  <si>
    <t>Kiểm tra hiển thị trường “Nhà cung cấp” trong màn hình Thêm mới sản phẩm khi người dùng chọn nhiều nhà cung cấp</t>
  </si>
  <si>
    <t>1. Truy cập màn hình Thêm mới sản phẩm
2. Chọn trường “Nhà cung cấp” 
3. Chọn nhiều nhà cung cấp</t>
  </si>
  <si>
    <t>Hệ thống hiển thị đầy đủ các nhà cung cấp đã chọn</t>
  </si>
  <si>
    <t>Kiểm tra hiển thị trường “Nhà cung cấp” trong màn hình Thêm mới sản phẩm khi người dùng bỏ chọn một nhà cung cấp</t>
  </si>
  <si>
    <t xml:space="preserve">1. Truy cập màn hình Thêm mới sản phẩm
2. Chọn trường “Nhà cung cấp” 
3. Chọn nhiều nhà cung cấp
4. Bấm xóa một nhà cung cấp </t>
  </si>
  <si>
    <t>Hệ thống loại bỏ đúng nhà cung cấp đã bỏ chọn</t>
  </si>
  <si>
    <t>Kiểm tra hiển thị trường “Nhà cung cấp” trong màn hình Thêm mới sản phẩm khi người dùng xóa toàn bộ nhà cung cấp đã chọn</t>
  </si>
  <si>
    <t>1. Truy cập màn hình Thêm mới sản phẩm
2. Chọn trường “Nhà cung cấp” 
3. Chọn nhiều nhà cung cấp
4. Bấm icon xóa tất cả</t>
  </si>
  <si>
    <t>Hệ thống xóa toàn bộ giá trị đã chọn</t>
  </si>
  <si>
    <t>Kiểm tra hiển thị trường “Nhà cung cấp” trong màn hình Thêm mới sản phẩm khi người dùng chưa chọn nhà cung cấp</t>
  </si>
  <si>
    <t>1. Truy cập màn hình Thêm mới sản phẩm 
2. Chọn tất cả trường bắt buộc và không chọn trường “Nhà cung cấp  ” 
3. Bấm vào Lưu</t>
  </si>
  <si>
    <t xml:space="preserve">Hệ thống cho phép lưu dữ liệu thành công khi không chọn nhà cung cấp </t>
  </si>
  <si>
    <t>Kiểm tra hiển thị trường “Nhà cung cấp” trong màn hình Thêm mới sản phẩm khi người dùng tìm kiếm nhà cung cấp trong dropdown</t>
  </si>
  <si>
    <t>"C"</t>
  </si>
  <si>
    <t>1. Truy cập màn hình Thêm mới sản phẩm 
2. Bấm vào trường “Nhà cung cấp  ” 
3. Nhập từ khóa tìm kiếm</t>
  </si>
  <si>
    <t xml:space="preserve">Hệ thống hiển thị danh sách thả xuống chỉ hiển thị các danh mục có tên chứa từ khóa
Nếu không có kết quả, hiển thị thông báo “Không tìm thấy danh mục”.
Có thể xóa từ khóa để hiển thị lại toàn bộ danh sách.
</t>
  </si>
  <si>
    <t>Kiểm tra hiển thị trường “Nhà cung cấp” trong màn hình Thêm mới sản phẩm khi người dùng chọn lại nhà cung cấp khác</t>
  </si>
  <si>
    <t>Nhà cung cấp   A, Nhà cung cấp   C</t>
  </si>
  <si>
    <t>1. Truy cập màn hình Thêm mới sản phẩm 
2. Bấm vào trường “Nhà cung cấp  ”
3. Chọn Nhà cung cấp   A
4. Chọn Nhà cung cấp   C</t>
  </si>
  <si>
    <t>Hệ thống cập nhật đúng giá trị danh mục mới được chọn</t>
  </si>
  <si>
    <t>Kiểm tra hiển thị trường “Nhà cung cấp” trong màn hình Thêm mới sản phẩm khi thực hiện lưu dữ liệu với nhà cung cấp hợp lệ</t>
  </si>
  <si>
    <t>1. Truy cập màn hình Thêm mới sản phẩm 
2. Bấm vào trường “Nhà cung cấp  ”
3. Chọn dữ liệu kiểm thử
4. Bấm vào Lưu</t>
  </si>
  <si>
    <t>Hệ thống lưu dữ liệu thành công
Tạo mới một bản ghi trong cơ sở dữ liệu với Nhà cung cấp   đã chọn 
Hiển thị đúng trong danh sách sản phẩm</t>
  </si>
  <si>
    <t>Kiểm tra hiển thị hộp kiểm “PQC” trong màn hình Thêm mới sản phẩm khi người dùng chọn hộp kiểm “PQC”</t>
  </si>
  <si>
    <t>1. Truy cập màn hình Thêm mới sản phẩm
2. Bấm chọn hộp kiểm "PQC"</t>
  </si>
  <si>
    <t>Hệ thống ghi nhận trạng thái được chọn của hộp kiểm “PQC”</t>
  </si>
  <si>
    <t>Kiểm tra hiển thị hộp kiểm “PQC” trong màn hình Thêm mới sản phẩm khi người dùng bỏ chọn hộp kiểm “PQC”</t>
  </si>
  <si>
    <t>1. Truy cập màn hình Thêm mới sản phẩm
2. Bấm chọn hộp kiểm "PQC"
3. Bấm bỏ chọn hộp kiểm "PQC"</t>
  </si>
  <si>
    <t>Hệ thống ghi nhận trạng thái bỏ chọn của hộp kiểm “PQC”</t>
  </si>
  <si>
    <t>Kiểm tra lưu dữ liệu với hộp kiểm “PQC” được chọn trong màn hình Thêm mới sản phẩm</t>
  </si>
  <si>
    <t>1. Truy cập màn hình Thêm mới sản phẩm
2. Bấm chọn hộp kiểm "PQC"
3. Nhập đầy đủ dữ liệu hợp lệ
4. Bấm vào Lưu</t>
  </si>
  <si>
    <t>Hệ thống lưu dữ liệu thành công. Tạo mới một bản ghi với trạng thái “PQC” được bật</t>
  </si>
  <si>
    <t>Kiểm tra lưu dữ liệu với hộp kiểm “PQC” không được chọn trong màn hình Thêm mới sản phẩm</t>
  </si>
  <si>
    <t>1. Truy cập màn hình Thêm mới sản phẩm
2. Không chọn hộp kiểm "PQC"
3. Nhập đầy đủ dữ liệu hợp lệ
4. Bấm vào Lưu</t>
  </si>
  <si>
    <t>Hệ thống lưu dữ liệu thành công. Tạo mới một bản ghi với trạng thái “PQC” không được bật</t>
  </si>
  <si>
    <t>Kiểm tra hiển thị hộp kiểm “IQC” trong màn hình Thêm mới sản phẩm khi người dùng chọn hộp kiểm “IQC”</t>
  </si>
  <si>
    <t>1. Truy cập màn hình Thêm mới sản phẩm
2. Bấm chọn hộp kiểm "Kiểm tra IQC"</t>
  </si>
  <si>
    <t>Hệ thống ghi nhận trạng thái được chọn của hộp kiểm “Kiểm tra IQC”</t>
  </si>
  <si>
    <t>Kiểm tra hiển thị hộp kiểm “IQC” trong màn hình Thêm mới sản phẩm khi người dùng bỏ chọn hộp kiểm “IQC”</t>
  </si>
  <si>
    <t>1. Truy cập màn hình Thêm mới sản phẩm
2. Bấm chọn hộp kiểm "Kiểm tra IQC"
3. Bấm bỏ chọn hộp kiểm "Kiểm tra IQC"</t>
  </si>
  <si>
    <t>Hệ thống ghi nhận trạng thái bỏ chọn của hộp kiểm “Kiểm tra IQC”</t>
  </si>
  <si>
    <t>Kiểm tra lưu dữ liệu với hộp kiểm “IQC” được chọn trong màn hình Thêm mới sản phẩm</t>
  </si>
  <si>
    <t>1. Truy cập màn hình Thêm mới sản phẩm
2. Bấm chọn hộp kiểm "Kiểm tra IQC"
3. Nhập đầy đủ dữ liệu hợp lệ
4. Bấm vào Lưu</t>
  </si>
  <si>
    <t>Hệ thống lưu dữ liệu thành công. Tạo mới một bản ghi với trạng thái “Kiểm tra IQC” được bật</t>
  </si>
  <si>
    <t>Kiểm tra lưu dữ liệu với hộp kiểm “IQC” không được chọn trong màn hình Thêm mới sản phẩm</t>
  </si>
  <si>
    <t>1. Truy cập màn hình Thêm mới sản phẩm
2. Không chọn hộp kiểm "Kiểm tra IQC"
3. Nhập đầy đủ dữ liệu hợp lệ
4. Bấm vào Lưu</t>
  </si>
  <si>
    <t>Hệ thống lưu dữ liệu thành công. Tạo mới một bản ghi với trạng thái “Kiểm tra IQC” không được bật</t>
  </si>
  <si>
    <t>1. Truy cập màn hình Thêm mới sản phẩm
2. Để trống trường “Danh mục sản phẩm” 
3. Bấm vào nút Lưu</t>
  </si>
  <si>
    <t>Hệ thống hiển thị thông báo bắt buộc nhập trường “Danh mục sản phẩm” và không cho phép lưu</t>
  </si>
  <si>
    <t xml:space="preserve">Kiểm tra hiển thị trường “Mô tả sản phẩm” trong màn hình Thêm mới sản phẩm khi nhập số ký tự nhỏ hơn độ dài tối thiểu </t>
  </si>
  <si>
    <t>Kiểm tra hiển trường “Mô tả sản phẩm” trong màn hình Thêm mới sản phẩm khi nhập số ký tự vượt quá độ dài tối đa</t>
  </si>
  <si>
    <t>Kiểm tra hiển thị trường “Mô tả sản phẩm” trong màn hình Thêm mới sản phẩm khi nhập dữ liệu có chứa khoảng trắng ở đầu và cuối</t>
  </si>
  <si>
    <t>Kiểm tra hiển thị trường “Mô tả sản phẩm” trong màn hình Thêm mới sản phẩm khi nhập dữ liệu trùng với tên sản phẩm đã tồn tại trong hệ thống</t>
  </si>
  <si>
    <t>Kiểm tra hiển thị trường “Mô tả sản phẩm” trong màn hình Thêm mới sản phẩm khi nhập dữ liệu hợp lệ và thực hiện lưu thành công</t>
  </si>
  <si>
    <t>Kiểm tra hiển thị trường “Thuộc tính sản phẩm” trong màn hình Thêm mới sản phẩm khi người dùng thực hiện chọn một Thuộc tính sản phẩm</t>
  </si>
  <si>
    <t>1. Truy cập màn hình Thêm mới sản phẩm 
2. Bấm chọn trường “Thuộc tính sản phẩm” 
3. Chọn một danh mục trong danh sách</t>
  </si>
  <si>
    <t>Hệ thống hiển thị đúng giá trị danh mục đã chọn tại trường “Thuộc tính sản phẩm”</t>
  </si>
  <si>
    <t>Kiểm tra hiển thị trường “Thuộc tính sản phẩm” trong màn hình Thêm mới sản phẩm khi người dùng chưa chọn Thuộc tính sản phẩm</t>
  </si>
  <si>
    <t>1. Truy cập màn hình Thêm mới sản phẩm 
2. Chọn tất cả trường bắt buộc và không chọn trường “Thuộc tính sản phẩm” 
3. Bấm vào Lưu</t>
  </si>
  <si>
    <t>Hệ thống không cho phép lưu dữ liệu 
Hệ thống hiển thị thông báo yêu cầu chọn Thuộc tính sản phẩm
Trường “Thuộc tính sản phẩm” được làm nổi bật viền</t>
  </si>
  <si>
    <t>Kiểm tra hiển thị trường “Thuộc tính sản phẩm” trong màn hình Thêm mới sản phẩm khi người dùng tìm kiếm Thuộc tính sản phẩm trong dropdown</t>
  </si>
  <si>
    <t>1. Truy cập màn hình Thêm mới sản phẩm 
2. Bấm vào trường “Thuộc tính sản phẩm” 
3. Nhập từ khóa tìm kiếm</t>
  </si>
  <si>
    <t xml:space="preserve">Hệ thống hiển thị danh sách thả xuống chỉ hiển thị các danh mục có tên chứa từ khóa
Nếu không có kết quả, hiển thị thông báo “Không tìm thấy Thuộc tính sản phẩm”.
Có thể xóa từ khóa để hiển thị lại toàn bộ danh sách.
</t>
  </si>
  <si>
    <t>Kiểm tra hiển thị trường “Thuộc tính sản phẩm” trong màn hình Thêm mới sản phẩm khi người dùng chọn lại Thuộc tính sản phẩm khác</t>
  </si>
  <si>
    <t>1. Truy cập màn hình Thêm mới sản phẩm 
2. Bấm vào trường “Thuộc tính sản phẩm”
3. Chọn Danh mục A
4. Chọn Danh mục C</t>
  </si>
  <si>
    <t>Hệ thống cập nhật đúng giá trị Thuộc tính sản phẩm mới được chọn</t>
  </si>
  <si>
    <t>Kiểm tra hiển thị trường “Thuộc tính sản phẩm” trong màn hình Thêm mới sản phẩm khi thực hiện lưu dữ liệu với Thuộc tính sản phẩm hợp lệ</t>
  </si>
  <si>
    <t>1. Truy cập màn hình Thêm mới sản phẩm 
2. Bấm vào trường “Thuộc tính sản phẩm”
3. Chọn dữ liệu kiểm thử
4. Bấm vào Lưu</t>
  </si>
  <si>
    <t xml:space="preserve">Hệ thống lưu dữ liệu thành công
Tạo mới một bản ghi trong cơ sở dữ liệu với Thuộc tính sản phẩm đã chọn </t>
  </si>
  <si>
    <t xml:space="preserve">Kiểm tra hiển thị dữ liệu tại trường “Giá trị thuộc tính (nhập giá trị)”trong màn hình Thêm mới sản phẩm khi để trống dữ liệu </t>
  </si>
  <si>
    <t xml:space="preserve">Kiểm tra hiển thị trường “Giá trị thuộc tính (nhập giá trị)” trong màn hình Thêm mới sản phẩm khi nhập số ký tự nhỏ hơn độ dài tối thiểu </t>
  </si>
  <si>
    <t>Kiểm tra hiển trường “Giá trị thuộc tính (nhập giá trị)” trong màn hình Thêm mới sản phẩm khi nhập số ký tự vượt quá độ dài tối đa</t>
  </si>
  <si>
    <t>Kiểm tra hiển thị trường “Giá trị thuộc tính (nhập giá trị)” trong màn hình Thêm mới sản phẩm khi nhập dữ liệu có chứa khoảng trắng ở đầu và cuối</t>
  </si>
  <si>
    <t>Kiểm tra hiển thị trường “Giá trị thuộc tính (nhập giá trị)” trong màn hình Thêm mới sản phẩm khi nhập dữ liệu trùng với tên sản phẩm đã tồn tại trong hệ thống</t>
  </si>
  <si>
    <t>Kiểm tra hiển thị trường “Giá trị thuộc tính (nhập giá trị)” trong màn hình Thêm mới sản phẩm khi nhập dữ liệu hợp lệ và thực hiện lưu thành công</t>
  </si>
  <si>
    <t>Kiểm tra hiển thị trường “Giá trị thuộc tính (giá trị chọn)” trong màn hình Chỉnh sửa sản phẩm khi hệ thống tải danh sách Giá trị thuộc tính (giá trị chọn)</t>
  </si>
  <si>
    <t>1. Truy cập màn hình Thêm mới sản phẩm
2. Bấm vào trường “Giá trị thuộc tính (giá trị chọn)”</t>
  </si>
  <si>
    <t xml:space="preserve">Hệ thống hiển thị đầy đủ danh sách Giá trị thuộc tính (giá trị chọn)   theo dữ liệu cấu hình
</t>
  </si>
  <si>
    <t>Kiểm tra hiển thị trường “Giá trị thuộc tính (giá trị chọn)” trong màn hình Chỉnh sửa sản phẩm khi người dùng chọn một Giá trị thuộc tính (giá trị chọn)</t>
  </si>
  <si>
    <t>1. Truy cập màn hình Thêm mới sản phẩm 
2. Bấm chọn trường “Giá trị thuộc tính (giá trị chọn)  ” 
3. Chọn một danh mục trong danh sách</t>
  </si>
  <si>
    <t>Hệ thống hiển thị đúng giá trị danh mục đã chọn tại trường “Giá trị thuộc tính (giá trị chọn)  ”</t>
  </si>
  <si>
    <t>Kiểm tra hiển thị trường “Giá trị thuộc tính (giá trị chọn)” trong màn hình Chỉnh sửa sản phẩm khi người dùng chọn nhiều Giá trị thuộc tính (giá trị chọn)</t>
  </si>
  <si>
    <t>1. Truy cập màn hình Thêm mới sản phẩm
2. Chọn trường “Giá trị thuộc tính (giá trị chọn)” 
3. Chọn nhiều Giá trị thuộc tính (giá trị chọn)</t>
  </si>
  <si>
    <t>Hệ thống hiển thị đầy đủ các Giá trị thuộc tính (giá trị chọn) đã chọn</t>
  </si>
  <si>
    <t>Kiểm tra hiển thị trường “Giá trị thuộc tính (giá trị chọn)” trong màn hình Chỉnh sửa sản phẩm khi người dùng bỏ chọn một Giá trị thuộc tính (giá trị chọn)</t>
  </si>
  <si>
    <t xml:space="preserve">1. Truy cập màn hình Thêm mới sản phẩm
2. Chọn trường “Giá trị thuộc tính (giá trị chọn)” 
3. Chọn nhiều Giá trị thuộc tính (giá trị chọn)
4. Bấm xóa một Giá trị thuộc tính (giá trị chọn) </t>
  </si>
  <si>
    <t>Hệ thống loại bỏ đúng Giá trị thuộc tính (giá trị chọn) đã bỏ chọn</t>
  </si>
  <si>
    <t>Kiểm tra hiển thị trường “Giá trị thuộc tính (giá trị chọn)” trong màn hình Chỉnh sửa sản phẩm khi người dùng xóa toàn bộ Giá trị thuộc tính (giá trị chọn) đã chọn</t>
  </si>
  <si>
    <t>1. Truy cập màn hình Thêm mới sản phẩm
2. Chọn trường “Giá trị thuộc tính (giá trị chọn)” 
3. Chọn nhiều Giá trị thuộc tính (giá trị chọn)
4. Bấm icon xóa tất cả</t>
  </si>
  <si>
    <t>Kiểm tra hiển thị trường “Giá trị thuộc tính (giá trị chọn)” trong màn hình Chỉnh sửa sản phẩm khi người dùng chưa chọn Giá trị thuộc tính (giá trị chọn)</t>
  </si>
  <si>
    <t>1. Truy cập màn hình Thêm mới sản phẩm 
2. Chọn tất cả trường bắt buộc và không chọn trường “Giá trị thuộc tính (giá trị chọn)  ” 
3. Bấm vào Lưu</t>
  </si>
  <si>
    <t xml:space="preserve">Hệ thống cho phép lưu dữ liệu thành công khi không chọn Giá trị thuộc tính (giá trị chọn) </t>
  </si>
  <si>
    <t>Kiểm tra hiển thị trường “Giá trị thuộc tính (giá trị chọn)” trong màn hình Chỉnh sửa sản phẩm khi người dùng tìm kiếm Giá trị thuộc tính (giá trị chọn) trong dropdown</t>
  </si>
  <si>
    <t>1. Truy cập màn hình Thêm mới sản phẩm 
2. Bấm vào trường “Giá trị thuộc tính (giá trị chọn)  ” 
3. Nhập từ khóa tìm kiếm</t>
  </si>
  <si>
    <t>Kiểm tra hiển thị trường “Giá trị thuộc tính (giá trị chọn)” trong màn hình Chỉnh sửa sản phẩm khi người dùng chọn lại Giá trị thuộc tính (giá trị chọn) khác</t>
  </si>
  <si>
    <t>1. Truy cập màn hình Thêm mới sản phẩm 
2. Bấm vào trường “Giá trị thuộc tính (giá trị chọn)  ”
3. Chọn Giá trị thuộc tính (giá trị chọn)   A
4. Chọn Giá trị thuộc tính (giá trị chọn)   C</t>
  </si>
  <si>
    <t>Kiểm tra hiển thị trường “Giá trị thuộc tính (giá trị chọn)” trong màn hình Chỉnh sửa sản phẩm khi thực hiện lưu dữ liệu với Giá trị thuộc tính (giá trị chọn) hợp lệ</t>
  </si>
  <si>
    <t>1. Truy cập màn hình Thêm mới sản phẩm 
2. Bấm vào trường “Giá trị thuộc tính (giá trị chọn)  ”
3. Chọn dữ liệu kiểm thử
4. Bấm vào Lưu</t>
  </si>
  <si>
    <t>Hệ thống lưu dữ liệu thành công
Tạo mới một bản ghi trong cơ sở dữ liệu với Giá trị thuộc tính (giá trị chọn)   đã chọn 
Hiển thị đúng trong danh sách sản phẩm</t>
  </si>
  <si>
    <t>Kiểm tra thêm nhiều dòng thuộc tính trong màn hình Thêm thuộc tính sản phẩm khi người dùng nhấn nút thêm dòng thuộc tính.</t>
  </si>
  <si>
    <t>1. Truy cập màn hình Thêm mới sản phẩm
2. Bấm “Thêm thuộc tính” nhiều lần 
4. Nhập dữ liệu cho từng dòng</t>
  </si>
  <si>
    <t>Hệ thống hiển thị đúng nhiều dòng thuộc tính và lưu dữ liệu độc lập cho từng dòng</t>
  </si>
  <si>
    <t>Kiểm tra xóa một dòng thuộc tính trong màn hình Thêm thuộc tính sản phẩm khi người dùng nhấn nút xóa dòng thuộc tính.</t>
  </si>
  <si>
    <t>1. Truy cập màn hình Thêm mới sản phẩm
2. Bấm “Thêm thuộc tính” 
3. Bấm chọn icon thùng rác tại dòng thuộc tính</t>
  </si>
  <si>
    <t>Hệ thống xóa đúng dòng thuộc tính được chọn</t>
  </si>
  <si>
    <t>Kiểm tra hiển thị cửa sổ “Thêm thuộc tính mới” trong màn hình Thêm thuộc tính sản phẩm khi người dùng nhấn nút thêm thuộc tính mới.</t>
  </si>
  <si>
    <t>1. Truy cập màn hình Thêm mới sản phẩm
2. Bấm “Thêm thuộc tính” 
3. Bấm icon "+" để thêm thuộc tính mới</t>
  </si>
  <si>
    <t>Hệ thống hiển thị cửa sổ thêm thuộc tính mới đúng giao diện theo thiết kế</t>
  </si>
  <si>
    <t>Kiểm tra tạo mới thuộc tính dạng nhập giá trị trong cửa sổ “Thêm thuộc tính mới” khi người dùng nhập đầy đủ dữ liệu hợp lệ.</t>
  </si>
  <si>
    <t>1. Truy cập màn hình Thêm mới sản phẩm
2. Bấm “Thêm thuộc tính” 
3. Bấm icon "+" để thêm thuộc tính mới
4. Nhập tên thuộc tính 
5. Chọn loại "nhập giá trị"
6. Bấm vào Lưu</t>
  </si>
  <si>
    <t>Hệ thống tạo mới thuộc tính thành công. Thuộc tính vừa tạo hiển thị trong danh sách thuộc tính</t>
  </si>
  <si>
    <t>Kiểm tra tạo mới thuộc tính dạng danh sách chọn trong cửa sổ “Thêm thuộc tính mới” khi người dùng nhập đầy đủ dữ liệu hợp lệ.</t>
  </si>
  <si>
    <t>1. Truy cập màn hình Thêm mới sản phẩm
2. Bấm “Thêm thuộc tính” 
3. Bấm icon "+" để thêm thuộc tính mới
4. Nhập tên thuộc tính 
5. Chọn loại "Danh sách chọn"
6. Nhập các giá trị của thuộc tính
7. Bấm vào lưu</t>
  </si>
  <si>
    <t>Hệ thống tạo mới thuộc tính thành công. Thuộc tính và các giá trị lựa chọn vừa tạo hiển thị đầy đủ</t>
  </si>
  <si>
    <t>Kiểm tra xóa giá trị lựa chọn trong cửa sổ “Thêm thuộc tính mới” khi người dùng nhấn nút xóa giá trị đã tạo.</t>
  </si>
  <si>
    <t>1. Truy cập màn hình Thêm mới sản phẩm
2. Bấm “Thêm thuộc tính” 
3. Bấm icon "+" để thêm thuộc tính mới
4. Nhập tên thuộc tính 
5. Chọn loại "Danh sách chọn"
6. Thêm nhiều giá trị lựa chọn 
7. Xóa một giá trị</t>
  </si>
  <si>
    <t>Hệ thống xóa đúng giá trị được chọn</t>
  </si>
  <si>
    <t>Kiểm tra hiển thị tại trường “Tên thuộc tính” trong cửa sổ “Thêm thuộc tính mới” khi người dùng không nhập dữ liệu.</t>
  </si>
  <si>
    <t>1. Truy cập màn hình Thêm mới sản phẩm
2. Bấm “Thêm thuộc tính” 
3. Bấm icon "+" để thêm thuộc tính mới
4. Không nhập tên thuộc tính 
3. Bấm vào Lưu</t>
  </si>
  <si>
    <t>Hệ thống hiển thị thông báo bắt buộc nhập tên thuộc tính</t>
  </si>
  <si>
    <t xml:space="preserve">1. Truy cập màn hình Thêm mới sản phẩm
2. Bấm “Thêm thuộc tính” 
3. Bấm icon "+" để thêm thuộc tính mới
4. Nhập tên thuộc tính đã tồn tại 
</t>
  </si>
  <si>
    <t>Hệ thống hiển thị thông báo thuộc tính đã tồn tại</t>
  </si>
  <si>
    <t>Kiểm tra đóng cửa sổ “Thêm thuộc tính mới” trong màn hình Thêm thuộc tính sản phẩm khi người dùng nhấn nút đóng cửa sổ.</t>
  </si>
  <si>
    <t>1. Truy cập màn hình Chỉnh sửa sản phẩm
2. Bấm “Thêm thuộc tính” 
3. Bấm icon "+" để thêm thuộc tính mới
4. Bấm ra ngoài cửa sổ</t>
  </si>
  <si>
    <t>cửa sổ được đóng và không lưu dữ liệu</t>
  </si>
  <si>
    <t>Kiểm tra luồng thêm mới không thành công khi bỏ trống tất cả các trường</t>
  </si>
  <si>
    <t>1. Truy cập màn hình “Thêm mới sản phẩm” 
2. Không nhập dữ liệu 
3. Bấm vào “Lưu”</t>
  </si>
  <si>
    <t>Hệ thống hiển thị đầy đủ thông báo validation tại trường bắt buộc và không cho phép lưu dữ liệu</t>
  </si>
  <si>
    <t>Kiểm tra luồng thêm mới không thành công khi bỏ trống các trường bắt buộc</t>
  </si>
  <si>
    <t>1. Truy cập màn hình “Thêm mới sản phẩm” 
2. Nhập dữ liệu, để trống các trường bắt buộc
3. Bấm vào “Lưu”</t>
  </si>
  <si>
    <t>Hệ thống hiển thị đầy đủ thông báo validation tại các trường bắt buộc và không cho phép lưu</t>
  </si>
  <si>
    <t xml:space="preserve">Kiểm tra luồng thêm mới không thành công khi nhấn vào nút quay lại </t>
  </si>
  <si>
    <t>1. Truy cập màn hình “Thêm mới sản phẩm”
2. Nhập dữ liệu
2. Bấm vào nút quay lại</t>
  </si>
  <si>
    <t xml:space="preserve">Điều hướng đến màn hình Danh sách sản phẩm và không lưu dữ liệu </t>
  </si>
  <si>
    <t>Kiểm tra luồng thêm mới thành công với dữ liệu hợp lệ</t>
  </si>
  <si>
    <t>1. Truy cập màn hình “Thêm mới sản phẩm” 
2. Nhập dữ liệu 
3. Bấm vào “Lưu”</t>
  </si>
  <si>
    <t>Hệ thống hiển thị thông báo lưu thành công, tạo mới bản ghi trong cơ sở dữ liệu và hiển thị dữ liệu vừa tạo trong danh sách sản phẩm</t>
  </si>
  <si>
    <t>Chỉnh sửa Sản phẩm</t>
  </si>
  <si>
    <t>1. Truy cập màn hình "Chỉnh sửa sản phẩm"</t>
  </si>
  <si>
    <t xml:space="preserve">Kiểm tra hiển thị dữ liệu tại trường “Tên sản phẩm”trong màn hình Chỉnh sửa sản phẩm khi để trống dữ liệu </t>
  </si>
  <si>
    <t>1. Truy cập màn hình Chỉnh sửa sản phẩm
2. Để trống trường “Sản phẩm” 
3. Bấm vào nút Lưu</t>
  </si>
  <si>
    <t xml:space="preserve">Kiểm tra hiển thị trường “Tên sản phẩm” trong màn hình Chỉnh sửa sản phẩm khi nhập số ký tự nhỏ hơn độ dài tối thiểu </t>
  </si>
  <si>
    <t>1. Truy cập màn hình Chỉnh sửa sản phẩm
2. Nhập dữ liệu kiểm thử
3. Bấm vào Lưu</t>
  </si>
  <si>
    <t>Kiểm tra hiển trường “Tên sản phẩm” trong màn hình Chỉnh sửa sản phẩm khi nhập số ký tự vượt quá độ dài tối đa</t>
  </si>
  <si>
    <t>Kiểm tra hiển thị trường “Tên sản phẩm” trong màn hình Chỉnh sửa sản phẩm khi nhập dữ liệu có chứa khoảng trắng ở đầu và cuối</t>
  </si>
  <si>
    <t>" Sản phẩm A "</t>
  </si>
  <si>
    <t>Kiểm tra hiển thị trường “Tên sản phẩm” trong màn hình Chỉnh sửa sản phẩm khi nhập dữ liệu trùng với tên sản phẩm đã tồn tại trong hệ thống</t>
  </si>
  <si>
    <t>"Sản phẩm A" (đã tồn tại)</t>
  </si>
  <si>
    <t>Kiểm tra hiển thị trường “Tên sản phẩm” trong màn hình Chỉnh sửa sản phẩm khi nhập dữ liệu hợp lệ và thực hiện lưu thành công</t>
  </si>
  <si>
    <t>"Sản phẩm mới"</t>
  </si>
  <si>
    <t>Kiểm tra hiển thị trường “Mã sản phẩm” trong màn hình Chỉnh sửa sản phẩm khi hệ thống tự động sinh mã theo đúng format cấu hình</t>
  </si>
  <si>
    <t>Format cấu hình: PRODUCT-0001</t>
  </si>
  <si>
    <t>1. Truy cập màn hình Chỉnh sửa sản phẩm</t>
  </si>
  <si>
    <t>Kiểm tra hiển thị trường “Mã sản phẩm” trong màn hình Chỉnh sửa sản phẩm khi hệ thống tự động sinh mã tăng tuần tự</t>
  </si>
  <si>
    <t>Bản ghi cuối cùng: PRODUCT-1726</t>
  </si>
  <si>
    <t>Kiểm tra hiển thị trường “Mã sản phẩm” trong màn hình Chỉnh sửa sản phẩm khi hệ thống tự động sinh mã không bị trùng với dữ liệu đã tồn tại</t>
  </si>
  <si>
    <t>1. Truy cập màn hình Chỉnh sửa sản phẩm nhiều lần 
2. Thực hiện lưu dữ liệu</t>
  </si>
  <si>
    <t>Kiểm tra hiển thị trường “Mã sản phẩm” trong màn hình Chỉnh sửa sản phẩm khi người dùng thực hiện chỉnh sửa mã được sinh tự động</t>
  </si>
  <si>
    <t>1. Truy cập màn hình Chỉnh sửa sản phẩm 
2. Chỉnh sửa trường “Mã sản phẩm”</t>
  </si>
  <si>
    <t>Kiểm tra hiển thị trường “Mã sản phẩm” trong màn hình Chỉnh sửa sản phẩm khi thực hiện lưu dữ liệu với mã sản phẩm được tự động sinh</t>
  </si>
  <si>
    <t>1. Truy cập màn hình Chỉnh sửa sản phẩm 
2. Nhập đầy đủ dữ liệu hợp lệ 
3. Bấm vào Lưu</t>
  </si>
  <si>
    <t>Kiểm tra hiển thị trường “Mã sản phẩm” trong màn hình Chỉnh sửa sản phẩm khi người dùng hủy thao tác tạo mới sau khi hệ thống đã sinh mã sản phẩm</t>
  </si>
  <si>
    <t>1. Truy cập màn hình Chỉnh sửa sản phẩm 
2. Không lưu dữ liệu 
3. Quay lại màn danh sách 
4. Mở lại màn Chỉnh sửa sản phẩm</t>
  </si>
  <si>
    <t>Hệ thống giữ nguyên mã sản phẩm đã được sinh tự động trước đó khi người dùng hủy thao tác tạo mới và truy cập lại màn hình Chỉnh sửa sản phẩm.</t>
  </si>
  <si>
    <t>Kiểm tra hiển thị trường “Danh mục sản phẩm” trong màn hình Chỉnh sửa sản phẩm khi hệ thống tải danh sách Danh mục sản phẩm</t>
  </si>
  <si>
    <t>1. Truy cập màn hình Chỉnh sửa sản phẩm
2. Bấm vào trường “Danh mục sản phẩm”</t>
  </si>
  <si>
    <t>Kiểm tra hiển thị trường “Danh mục sản phẩm” trong màn hình Chỉnh sửa sản phẩm khi người dùng thực hiện chọn một Danh mục sản phẩm</t>
  </si>
  <si>
    <t>1. Truy cập màn hình Chỉnh sửa sản phẩm 
2. Bấm chọn trường “Danh mục sản phẩm” 
3. Chọn một danh mục trong danh sách</t>
  </si>
  <si>
    <t>Kiểm tra hiển thị trường “Danh mục sản phẩm” trong màn hình Chỉnh sửa sản phẩm khi người dùng chưa chọn Danh mục sản phẩm</t>
  </si>
  <si>
    <t>1. Truy cập màn hình Chỉnh sửa sản phẩm 
2. Chọn tất cả trường bắt buộc và không chọn trường “Danh mục sản phẩm” 
3. Bấm vào Lưu</t>
  </si>
  <si>
    <t>Kiểm tra hiển thị trường “Danh mục sản phẩm” trong màn hình Chỉnh sửa sản phẩm khi người dùng tìm kiếm Danh mục sản phẩm trong dropdown</t>
  </si>
  <si>
    <t>1. Truy cập màn hình Chỉnh sửa sản phẩm 
2. Bấm vào trường “Danh mục sản phẩm” 
3. Nhập từ khóa tìm kiếm</t>
  </si>
  <si>
    <t>Kiểm tra hiển thị trường “Danh mục sản phẩm” trong màn hình Chỉnh sửa sản phẩm khi người dùng chọn lại Danh mục sản phẩm khác</t>
  </si>
  <si>
    <t>1. Truy cập màn hình Chỉnh sửa sản phẩm 
2. Bấm vào trường “Danh mục sản phẩm”
3. Chọn Danh mục A
4. Chọn Danh mục C</t>
  </si>
  <si>
    <t>Kiểm tra hiển thị trường “Danh mục sản phẩm” trong màn hình Chỉnh sửa sản phẩm khi thực hiện lưu dữ liệu với Danh mục sản phẩm hợp lệ</t>
  </si>
  <si>
    <t>1. Truy cập màn hình Chỉnh sửa sản phẩm 
2. Bấm vào trường “Danh mục sản phẩm”
3. Chọn dữ liệu kiểm thử
4. Bấm vào Lưu</t>
  </si>
  <si>
    <t>Kiểm tra hiển thị trường “Khu vực sản xuất” trong màn hình Chỉnh sửa sản phẩm khi hệ thống tải danh sách Khu vực sản xuất</t>
  </si>
  <si>
    <t>1. Truy cập màn hình Chỉnh sửa sản phẩm
2. Bấm vào trường “Khu vực sản xuất”</t>
  </si>
  <si>
    <t>Kiểm tra hiển thị trường “Khu vực sản xuất” trong màn hình Chỉnh sửa sản phẩm khi người dùng thực hiện chọn một Khu vực sản xuất</t>
  </si>
  <si>
    <t>1. Truy cập màn hình Chỉnh sửa sản phẩm 
2. Bấm chọn trường “Khu vực sản xuất” 
3. Chọn một danh mục trong danh sách</t>
  </si>
  <si>
    <t>Kiểm tra hiển thị trường “Khu vực sản xuất” trong màn hình Chỉnh sửa sản phẩm khi người dùng chưa chọn Khu vực sản xuất</t>
  </si>
  <si>
    <t>1. Truy cập màn hình Chỉnh sửa sản phẩm 
2. Chọn tất cả trường bắt buộc và không chọn trường “Khu vực sản xuất” 
3. Bấm vào Lưu</t>
  </si>
  <si>
    <t>Kiểm tra hiển thị trường “Khu vực sản xuất” trong màn hình Chỉnh sửa sản phẩm khi người dùng tìm kiếm Khu vực sản xuất trong dropdown</t>
  </si>
  <si>
    <t>1. Truy cập màn hình Chỉnh sửa sản phẩm 
2. Bấm vào trường “Khu vực sản xuất” 
3. Nhập từ khóa tìm kiếm</t>
  </si>
  <si>
    <t>Kiểm tra hiển thị trường “Khu vực sản xuất” trong màn hình Chỉnh sửa sản phẩm khi người dùng chọn lại Khu vực sản xuất khác</t>
  </si>
  <si>
    <t>1. Truy cập màn hình Chỉnh sửa sản phẩm 
2. Bấm vào trường “Khu vực sản xuất”
3. Chọn Danh mục A
4. Chọn Danh mục C</t>
  </si>
  <si>
    <t>Kiểm tra hiển thị trường “Khu vực sản xuất” trong màn hình Chỉnh sửa sản phẩm khi thực hiện lưu dữ liệu với Khu vực sản xuất hợp lệ</t>
  </si>
  <si>
    <t>1. Truy cập màn hình Chỉnh sửa sản phẩm 
2. Bấm vào trường “Khu vực sản xuất”
3. Chọn dữ liệu kiểm thử
4. Bấm vào Lưu</t>
  </si>
  <si>
    <t>Kiểm tra hiển thị trường “Nhóm sản phẩm” trong màn hình Chỉnh sửa sản phẩm khi hệ thống tải danh sách Nhóm sản phẩm</t>
  </si>
  <si>
    <t>1. Truy cập màn hình Chỉnh sửa sản phẩm
2. Bấm vào trường “Nhóm sản phẩm”</t>
  </si>
  <si>
    <t>Kiểm tra hiển thị trường “Nhóm sản phẩm” trong màn hình Chỉnh sửa sản phẩm khi người dùng thực hiện chọn một Nhóm sản phẩm</t>
  </si>
  <si>
    <t>1. Truy cập màn hình Chỉnh sửa sản phẩm 
2. Bấm chọn trường “Nhóm sản phẩm” 
3. Chọn một danh mục trong danh sách</t>
  </si>
  <si>
    <t>Kiểm tra hiển thị trường “Nhóm sản phẩm” trong màn hình Chỉnh sửa sản phẩm khi người dùng chưa chọn Nhóm sản phẩm</t>
  </si>
  <si>
    <t>1. Truy cập màn hình Chỉnh sửa sản phẩm 
2. Chọn tất cả trường bắt buộc và không chọn trường “Nhóm sản phẩm” 
3. Bấm vào Lưu</t>
  </si>
  <si>
    <t>Kiểm tra hiển thị trường “Nhóm sản phẩm” trong màn hình Chỉnh sửa sản phẩm khi người dùng tìm kiếm Nhóm sản phẩm trong dropdown</t>
  </si>
  <si>
    <t>1. Truy cập màn hình Chỉnh sửa sản phẩm 
2. Bấm vào trường “Nhóm sản phẩm” 
3. Nhập từ khóa tìm kiếm</t>
  </si>
  <si>
    <t>Kiểm tra hiển thị trường “Nhóm sản phẩm” trong màn hình Chỉnh sửa sản phẩm khi người dùng chọn lại Nhóm sản phẩm khác</t>
  </si>
  <si>
    <t>1. Truy cập màn hình Chỉnh sửa sản phẩm 
2. Bấm vào trường “Nhóm sản phẩm”
3. Chọn Danh mục A
4. Chọn Danh mục C</t>
  </si>
  <si>
    <t>Kiểm tra hiển thị trường “Nhóm sản phẩm” trong màn hình Chỉnh sửa sản phẩm khi thực hiện lưu dữ liệu với Nhóm sản phẩm hợp lệ</t>
  </si>
  <si>
    <t>1. Truy cập màn hình Chỉnh sửa sản phẩm 
2. Bấm vào trường “Nhóm sản phẩm”
3. Chọn dữ liệu kiểm thử
4. Bấm vào Lưu</t>
  </si>
  <si>
    <t>Kiểm tra hiển thị trường “Loại mã vạch” trong màn hình Chỉnh sửa sản phẩm khi hệ thống tải danh sách Loại mã vạch</t>
  </si>
  <si>
    <t>1. Truy cập màn hình Chỉnh sửa sản phẩm
2. Bấm vào trường “Loại mã vạch”</t>
  </si>
  <si>
    <t>Kiểm tra hiển thị trường “Loại mã vạch” trong màn hình Chỉnh sửa sản phẩm khi người dùng thực hiện chọn một Loại mã vạch</t>
  </si>
  <si>
    <t>1. Truy cập màn hình Chỉnh sửa sản phẩm 
2. Bấm chọn trường “Loại mã vạch” 
3. Chọn một danh mục trong danh sách</t>
  </si>
  <si>
    <t>Kiểm tra hiển thị trường “Loại mã vạch” trong màn hình Chỉnh sửa sản phẩm khi người dùng chưa chọn Loại mã vạch</t>
  </si>
  <si>
    <t>1. Truy cập màn hình Chỉnh sửa sản phẩm 
2. Chọn tất cả trường bắt buộc và không chọn trường “Loại mã vạch” 
3. Bấm vào Lưu</t>
  </si>
  <si>
    <t>Kiểm tra hiển thị trường “Loại mã vạch” trong màn hình Chỉnh sửa sản phẩm khi người dùng tìm kiếm Loại mã vạch trong dropdown</t>
  </si>
  <si>
    <t>1. Truy cập màn hình Chỉnh sửa sản phẩm 
2. Bấm vào trường “Loại mã vạch” 
3. Nhập từ khóa tìm kiếm</t>
  </si>
  <si>
    <t>Kiểm tra hiển thị trường “Loại mã vạch” trong màn hình Chỉnh sửa sản phẩm khi người dùng chọn lại Loại mã vạch khác</t>
  </si>
  <si>
    <t>1. Truy cập màn hình Chỉnh sửa sản phẩm 
2. Bấm vào trường “Loại mã vạch”
3. Chọn Danh mục A
4. Chọn Danh mục C</t>
  </si>
  <si>
    <t>Kiểm tra hiển thị trường “Loại mã vạch” trong màn hình Chỉnh sửa sản phẩm khi thực hiện lưu dữ liệu với Loại mã vạch hợp lệ</t>
  </si>
  <si>
    <t>1. Truy cập màn hình Chỉnh sửa sản phẩm 
2. Bấm vào trường “Loại mã vạch”
3. Chọn dữ liệu kiểm thử
4. Bấm vào Lưu</t>
  </si>
  <si>
    <t>Kiểm tra hiển thị trường “Loại theo dõi sản phẩm” trong màn hình Chỉnh sửa sản phẩm khi hệ thống tải danh sách Loại theo dõi sản phẩm</t>
  </si>
  <si>
    <t>1. Truy cập màn hình Chỉnh sửa sản phẩm
2. Bấm vào trường “Loại theo dõi sản phẩm”</t>
  </si>
  <si>
    <t>Kiểm tra hiển thị trường “Loại theo dõi sản phẩm” trong màn hình Chỉnh sửa sản phẩm khi người dùng thực hiện chọn một Loại theo dõi sản phẩm</t>
  </si>
  <si>
    <t>1. Truy cập màn hình Chỉnh sửa sản phẩm 
2. Bấm chọn trường “Loại theo dõi sản phẩm” 
3. Chọn một danh mục trong danh sách</t>
  </si>
  <si>
    <t>Kiểm tra hiển thị trường “Loại theo dõi sản phẩm” trong màn hình Chỉnh sửa sản phẩm khi người dùng chưa chọn Loại theo dõi sản phẩm</t>
  </si>
  <si>
    <t>1. Truy cập màn hình Chỉnh sửa sản phẩm 
2. Chọn tất cả trường bắt buộc và không chọn trường “Loại theo dõi sản phẩm” 
3. Bấm vào Lưu</t>
  </si>
  <si>
    <t>Kiểm tra hiển thị trường “Loại theo dõi sản phẩm” trong màn hình Chỉnh sửa sản phẩm khi người dùng tìm kiếm Loại theo dõi sản phẩm trong dropdown</t>
  </si>
  <si>
    <t>1. Truy cập màn hình Chỉnh sửa sản phẩm 
2. Bấm vào trường “Loại theo dõi sản phẩm” 
3. Nhập từ khóa tìm kiếm</t>
  </si>
  <si>
    <t>Kiểm tra hiển thị trường “Loại theo dõi sản phẩm” trong màn hình Chỉnh sửa sản phẩm khi người dùng chọn lại Loại theo dõi sản phẩm khác</t>
  </si>
  <si>
    <t>1. Truy cập màn hình Chỉnh sửa sản phẩm 
2. Bấm vào trường “Loại theo dõi sản phẩm”
3. Chọn Danh mục A
4. Chọn Danh mục C</t>
  </si>
  <si>
    <t>Kiểm tra hiển thị trường “Loại theo dõi sản phẩm” trong màn hình Chỉnh sửa sản phẩm khi thực hiện lưu dữ liệu với Loại theo dõi sản phẩm hợp lệ</t>
  </si>
  <si>
    <t>1. Truy cập màn hình Chỉnh sửa sản phẩm 
2. Bấm vào trường “Loại theo dõi sản phẩm”
3. Chọn dữ liệu kiểm thử
4. Bấm vào Lưu</t>
  </si>
  <si>
    <t>Kiểm tra hiển thị trường “Loại sản phẩm” trong màn hình Chỉnh sửa sản phẩm khi hệ thống tải danh sách Loại sản phẩm</t>
  </si>
  <si>
    <t>1. Truy cập màn hình Chỉnh sửa sản phẩm
2. Bấm vào trường “Loại sản phẩm”</t>
  </si>
  <si>
    <t>Kiểm tra hiển thị trường “Loại sản phẩm” trong màn hình Chỉnh sửa sản phẩm khi người dùng thực hiện chọn một Loại sản phẩm</t>
  </si>
  <si>
    <t>1. Truy cập màn hình Chỉnh sửa sản phẩm 
2. Bấm chọn trường “Loại sản phẩm” 
3. Chọn một danh mục trong danh sách</t>
  </si>
  <si>
    <t>Kiểm tra hiển thị trường “Loại sản phẩm” trong màn hình Chỉnh sửa sản phẩm khi người dùng chưa chọn Loại sản phẩm</t>
  </si>
  <si>
    <t>1. Truy cập màn hình Chỉnh sửa sản phẩm 
2. Chọn tất cả trường bắt buộc và không chọn trường “Loại sản phẩm” 
3. Bấm vào Lưu</t>
  </si>
  <si>
    <t>Kiểm tra hiển thị trường “Loại sản phẩm” trong màn hình Chỉnh sửa sản phẩm khi người dùng chọn lại Loại sản phẩm khác</t>
  </si>
  <si>
    <t>1. Truy cập màn hình Chỉnh sửa sản phẩm 
2. Bấm vào trường “Loại sản phẩm”
3. Chọn Danh mục A
4. Chọn Danh mục C</t>
  </si>
  <si>
    <t>Kiểm tra hiển thị trường “Loại sản phẩm” trong màn hình Chỉnh sửa sản phẩm khi thực hiện lưu dữ liệu với Loại sản phẩm hợp lệ</t>
  </si>
  <si>
    <t>1. Truy cập màn hình Chỉnh sửa sản phẩm 
2. Bấm vào trường “Loại sản phẩm”
3. Chọn dữ liệu kiểm thử
4. Bấm vào Lưu</t>
  </si>
  <si>
    <t>Kiểm tra hiển thị trường “Trạng thái” trong màn hình Chỉnh sửa sản phẩm khi hệ thống tải danh sách Trạng thái</t>
  </si>
  <si>
    <t>1. Truy cập màn hình Chỉnh sửa sản phẩm
2. Bấm vào trường “Trạng thái”</t>
  </si>
  <si>
    <t>Kiểm tra hiển thị trường “Trạng thái” trong màn hình Chỉnh sửa sản phẩm khi người dùng thực hiện chọn một Trạng thái</t>
  </si>
  <si>
    <t>1. Truy cập màn hình Chỉnh sửa sản phẩm 
2. Bấm chọn trường “Trạng thái” 
3. Chọn một danh mục trong danh sách</t>
  </si>
  <si>
    <t>Kiểm tra hiển thị trường “Trạng thái” trong màn hình Chỉnh sửa sản phẩm khi người dùng chưa chọn Trạng thái</t>
  </si>
  <si>
    <t>1. Truy cập màn hình Chỉnh sửa sản phẩm 
2. Chọn tất cả trường bắt buộc và không chọn trường “Trạng thái” 
3. Bấm vào Lưu</t>
  </si>
  <si>
    <t>Kiểm tra hiển thị trường “Trạng thái” trong màn hình Chỉnh sửa sản phẩm khi người dùng chọn lại Trạng thái khác</t>
  </si>
  <si>
    <t>1. Truy cập màn hình Chỉnh sửa sản phẩm 
2. Bấm vào trường “Trạng thái”
3. Chọn Danh mục A
4. Chọn Danh mục C</t>
  </si>
  <si>
    <t>Kiểm tra hiển thị trường “Trạng thái” trong màn hình Chỉnh sửa sản phẩm khi thực hiện lưu dữ liệu với Trạng thái hợp lệ</t>
  </si>
  <si>
    <t>1. Truy cập màn hình Chỉnh sửa sản phẩm 
2. Bấm vào trường “Trạng thái”
3. Chọn dữ liệu kiểm thử
4. Bấm vào Lưu</t>
  </si>
  <si>
    <t>Kiểm tra hiển thị trường “Nhà cung cấp” trong màn hình Chỉnh sửa sản phẩm khi hệ thống tải danh sách nhà cung cấp</t>
  </si>
  <si>
    <t>1. Truy cập màn hình Chỉnh sửa sản phẩm
2. Bấm vào trường “Nhà cung cấp”</t>
  </si>
  <si>
    <t>Kiểm tra hiển thị trường “Nhà cung cấp” trong màn hình Chỉnh sửa sản phẩm khi người dùng chọn một nhà cung cấp</t>
  </si>
  <si>
    <t>1. Truy cập màn hình Chỉnh sửa sản phẩm 
2. Bấm chọn trường “Nhà cung cấp  ” 
3. Chọn một danh mục trong danh sách</t>
  </si>
  <si>
    <t>Kiểm tra hiển thị trường “Nhà cung cấp” trong màn hình Chỉnh sửa sản phẩm khi người dùng chọn nhiều nhà cung cấp</t>
  </si>
  <si>
    <t>1. Truy cập màn hình Chỉnh sửa sản phẩm
2. Chọn trường “Nhà cung cấp” 
3. Chọn nhiều nhà cung cấp</t>
  </si>
  <si>
    <t>Kiểm tra hiển thị trường “Nhà cung cấp” trong màn hình Chỉnh sửa sản phẩm khi người dùng bỏ chọn một nhà cung cấp</t>
  </si>
  <si>
    <t xml:space="preserve">1. Truy cập màn hình Chỉnh sửa sản phẩm
2. Chọn trường “Nhà cung cấp” 
3. Chọn nhiều nhà cung cấp
4. Bấm xóa một nhà cung cấp </t>
  </si>
  <si>
    <t>Kiểm tra hiển thị trường “Nhà cung cấp” trong màn hình Chỉnh sửa sản phẩm khi người dùng xóa toàn bộ nhà cung cấp đã chọn</t>
  </si>
  <si>
    <t>1. Truy cập màn hình Chỉnh sửa sản phẩm
2. Chọn trường “Nhà cung cấp” 
3. Chọn nhiều nhà cung cấp
4. Bấm icon xóa tất cả</t>
  </si>
  <si>
    <t>Kiểm tra hiển thị trường “Nhà cung cấp” trong màn hình Chỉnh sửa sản phẩm khi người dùng chưa chọn nhà cung cấp</t>
  </si>
  <si>
    <t>1. Truy cập màn hình Chỉnh sửa sản phẩm 
2. Chọn tất cả trường bắt buộc và không chọn trường “Nhà cung cấp  ” 
3. Bấm vào Lưu</t>
  </si>
  <si>
    <t>Kiểm tra hiển thị trường “Nhà cung cấp” trong màn hình Chỉnh sửa sản phẩm khi người dùng tìm kiếm nhà cung cấp trong dropdown</t>
  </si>
  <si>
    <t>1. Truy cập màn hình Chỉnh sửa sản phẩm 
2. Bấm vào trường “Nhà cung cấp  ” 
3. Nhập từ khóa tìm kiếm</t>
  </si>
  <si>
    <t>Kiểm tra hiển thị trường “Nhà cung cấp” trong màn hình Chỉnh sửa sản phẩm khi người dùng chọn lại nhà cung cấp khác</t>
  </si>
  <si>
    <t>1. Truy cập màn hình Chỉnh sửa sản phẩm 
2. Bấm vào trường “Nhà cung cấp  ”
3. Chọn Nhà cung cấp   A
4. Chọn Nhà cung cấp   C</t>
  </si>
  <si>
    <t>Kiểm tra hiển thị trường “Nhà cung cấp” trong màn hình Chỉnh sửa sản phẩm khi thực hiện lưu dữ liệu với nhà cung cấp hợp lệ</t>
  </si>
  <si>
    <t>1. Truy cập màn hình Chỉnh sửa sản phẩm 
2. Bấm vào trường “Nhà cung cấp  ”
3. Chọn dữ liệu kiểm thử
4. Bấm vào Lưu</t>
  </si>
  <si>
    <t>Kiểm tra hiển thị hộp kiểm “PQC” trong màn hình Chỉnh sửa sản phẩm khi người dùng chọn hộp kiểm “PQC”</t>
  </si>
  <si>
    <t>1. Truy cập màn hình Chỉnh sửa sản phẩm
2. Bấm chọn hộp kiểm "PQC"</t>
  </si>
  <si>
    <t>Kiểm tra hiển thị hộp kiểm “PQC” trong màn hình Chỉnh sửa sản phẩm khi người dùng bỏ chọn hộp kiểm “PQC”</t>
  </si>
  <si>
    <t>1. Truy cập màn hình Chỉnh sửa sản phẩm
2. Bấm chọn hộp kiểm "PQC"
3. Bấm bỏ chọn hộp kiểm "PQC"</t>
  </si>
  <si>
    <t>Kiểm tra lưu dữ liệu với hộp kiểm “PQC” được chọn trong màn hình Chỉnh sửa sản phẩm</t>
  </si>
  <si>
    <t>1. Truy cập màn hình Chỉnh sửa sản phẩm
2. Bấm chọn hộp kiểm "PQC"
3. Nhập đầy đủ dữ liệu hợp lệ
4. Bấm vào Lưu</t>
  </si>
  <si>
    <t>Kiểm tra lưu dữ liệu với hộp kiểm “PQC” không được chọn trong màn hình Chỉnh sửa sản phẩm</t>
  </si>
  <si>
    <t>1. Truy cập màn hình Chỉnh sửa sản phẩm
2. Không chọn hộp kiểm "PQC"
3. Nhập đầy đủ dữ liệu hợp lệ
4. Bấm vào Lưu</t>
  </si>
  <si>
    <t>Kiểm tra hiển thị hộp kiểm “IQC” trong màn hình Chỉnh sửa sản phẩm khi người dùng chọn hộp kiểm “IQC”</t>
  </si>
  <si>
    <t>1. Truy cập màn hình Chỉnh sửa sản phẩm
2. Bấm chọn hộp kiểm "Kiểm tra IQC"</t>
  </si>
  <si>
    <t>Kiểm tra hiển thị hộp kiểm “IQC” trong màn hình Chỉnh sửa sản phẩm khi người dùng bỏ chọn hộp kiểm “IQC”</t>
  </si>
  <si>
    <t>1. Truy cập màn hình Chỉnh sửa sản phẩm
2. Bấm chọn hộp kiểm "Kiểm tra IQC"
3. Bấm bỏ chọn hộp kiểm "Kiểm tra IQC"</t>
  </si>
  <si>
    <t>Kiểm tra lưu dữ liệu với hộp kiểm “IQC” được chọn trong màn hình Chỉnh sửa sản phẩm</t>
  </si>
  <si>
    <t>1. Truy cập màn hình Chỉnh sửa sản phẩm
2. Bấm chọn hộp kiểm "Kiểm tra IQC"
3. Nhập đầy đủ dữ liệu hợp lệ
4. Bấm vào Lưu</t>
  </si>
  <si>
    <t>Kiểm tra lưu dữ liệu với hộp kiểm “IQC” không được chọn trong màn hình Chỉnh sửa sản phẩm</t>
  </si>
  <si>
    <t>1. Truy cập màn hình Chỉnh sửa sản phẩm
2. Không chọn hộp kiểm "Kiểm tra IQC"
3. Nhập đầy đủ dữ liệu hợp lệ
4. Bấm vào Lưu</t>
  </si>
  <si>
    <t>1. Truy cập màn hình Chỉnh sửa sản phẩm
2. Để trống trường “Danh mục sản phẩm” 
3. Bấm vào nút Lưu</t>
  </si>
  <si>
    <t>1. Truy cập màn hình Chỉnh sửa sản phẩm
2. Bấm vào trường “Giá trị thuộc tính (giá trị chọn)”</t>
  </si>
  <si>
    <t>1. Truy cập màn hình Chỉnh sửa sản phẩm 
2. Bấm chọn trường “Giá trị thuộc tính (giá trị chọn)  ” 
3. Chọn một danh mục trong danh sách</t>
  </si>
  <si>
    <t>1. Truy cập màn hình Chỉnh sửa sản phẩm
2. Chọn trường “Giá trị thuộc tính (giá trị chọn)” 
3. Chọn nhiều Giá trị thuộc tính (giá trị chọn)</t>
  </si>
  <si>
    <t xml:space="preserve">1. Truy cập màn hình Chỉnh sửa sản phẩm
2. Chọn trường “Giá trị thuộc tính (giá trị chọn)” 
3. Chọn nhiều Giá trị thuộc tính (giá trị chọn)
4. Bấm xóa một Giá trị thuộc tính (giá trị chọn) </t>
  </si>
  <si>
    <t>1. Truy cập màn hình Chỉnh sửa sản phẩm
2. Chọn trường “Giá trị thuộc tính (giá trị chọn)” 
3. Chọn nhiều Giá trị thuộc tính (giá trị chọn)
4. Bấm icon xóa tất cả</t>
  </si>
  <si>
    <t>1. Truy cập màn hình Chỉnh sửa sản phẩm 
2. Chọn tất cả trường bắt buộc và không chọn trường “Giá trị thuộc tính (giá trị chọn)  ” 
3. Bấm vào Lưu</t>
  </si>
  <si>
    <t>1. Truy cập màn hình Chỉnh sửa sản phẩm 
2. Bấm vào trường “Giá trị thuộc tính (giá trị chọn)  ” 
3. Nhập từ khóa tìm kiếm</t>
  </si>
  <si>
    <t>1. Truy cập màn hình Chỉnh sửa sản phẩm 
2. Bấm vào trường “Giá trị thuộc tính (giá trị chọn)  ”
3. Chọn Giá trị thuộc tính (giá trị chọn)   A
4. Chọn Giá trị thuộc tính (giá trị chọn)   C</t>
  </si>
  <si>
    <t>1. Truy cập màn hình Chỉnh sửa sản phẩm 
2. Bấm vào trường “Giá trị thuộc tính (giá trị chọn)  ”
3. Chọn dữ liệu kiểm thử
4. Bấm vào Lưu</t>
  </si>
  <si>
    <t>1. Truy cập màn hình Chỉnh sửa sản phẩm
2. Bấm “Thêm thuộc tính” nhiều lần 
4. Nhập dữ liệu cho từng dòng</t>
  </si>
  <si>
    <t>1. Truy cập màn hình Chỉnh sửa sản phẩm
2. Bấm “Thêm thuộc tính” 
3. Bấm chọn icon thùng rác tại dòng thuộc tính</t>
  </si>
  <si>
    <t>1. Truy cập màn hình Chỉnh sửa sản phẩm
2. Bấm “Thêm thuộc tính” 
3. Bấm icon "+" để thêm thuộc tính mới</t>
  </si>
  <si>
    <t>1. Truy cập màn hình Chỉnh sửa sản phẩm
2. Bấm “Thêm thuộc tính” 
3. Bấm icon "+" để thêm thuộc tính mới
4. Nhập tên thuộc tính 
5. Chọn loại "nhập giá trị"
6. Bấm vào Lưu</t>
  </si>
  <si>
    <t>1. Truy cập màn hình Chỉnh sửa sản phẩm
2. Bấm “Thêm thuộc tính” 
3. Bấm icon "+" để thêm thuộc tính mới
4. Nhập tên thuộc tính 
5. Chọn loại "Danh sách chọn"
6. Nhập các giá trị của thuộc tính
7. Bấm vào lưu</t>
  </si>
  <si>
    <t>1. Truy cập màn hình Chỉnh sửa sản phẩm
2. Bấm “Thêm thuộc tính” 
3. Bấm icon "+" để thêm thuộc tính mới
4. Nhập tên thuộc tính 
5. Chọn loại "Danh sách chọn"
6. Thêm nhiều giá trị lựa chọn 
7. Xóa một giá trị</t>
  </si>
  <si>
    <t>1. Truy cập màn hình Chỉnh sửa sản phẩm
2. Bấm “Thêm thuộc tính” 
3. Bấm icon "+" để thêm thuộc tính mới
4. Không nhập tên thuộc tính 
3. Bấm vào Lưu</t>
  </si>
  <si>
    <t xml:space="preserve">1. Truy cập màn hình Chỉnh sửa sản phẩm
2. Bấm “Thêm thuộc tính” 
3. Bấm icon "+" để thêm thuộc tính mới
4. Nhập tên thuộc tính đã tồn tại 
</t>
  </si>
  <si>
    <t>1. Truy cập màn hình “Chỉnh sửa sản phẩm” 
2. Không nhập dữ liệu 
3. Bấm vào “Lưu”</t>
  </si>
  <si>
    <t>1. Truy cập màn hình “Chỉnh sửa sản phẩm” 
2. Nhập dữ liệu, để trống các trường bắt buộc
3. Bấm vào “Lưu”</t>
  </si>
  <si>
    <t>1. Truy cập màn hình “Chỉnh sửa sản phẩm”
2. Nhập dữ liệu
2. Bấm vào nút quay lại</t>
  </si>
  <si>
    <t>1. Truy cập màn hình “Chỉnh sửa sản phẩm” 
2. Nhập dữ liệu 
3. Bấm vào “Lưu”</t>
  </si>
  <si>
    <t>Xóa sản phẩm</t>
  </si>
  <si>
    <t> </t>
  </si>
  <si>
    <t>Kiểm tra hiển thị icon thùng rác xóa sản phẩm</t>
  </si>
  <si>
    <t>Icon/button xóa hiển thị đúng giao diện và vị trí theo thiết kế</t>
  </si>
  <si>
    <t>Kiểm tra hiển thị Cửa sổ xác nhận xóa sản phẩm khi bấm vào icon thùng rác xóa sản phẩm</t>
  </si>
  <si>
    <t>1. Bấm vào icon xóa sản phẩm</t>
  </si>
  <si>
    <t>Hệ thống hiển thị Cửa sổ xác nhận xóa với đầy đủ nội dung: tiêu đề, thông báo, nút “Hủy”, nút “Xác nhận”</t>
  </si>
  <si>
    <t>Kiểm tra xóa sản phẩm không thành công khi bấm vào "Hủy"</t>
  </si>
  <si>
    <t>1. Bấm vào icon xóa
2. Bấm vào nút “Hủy”</t>
  </si>
  <si>
    <t>Hệ thống đóng Cửa sổ xác nhận xóa và không thực hiện xóa dữ liệu</t>
  </si>
  <si>
    <t>Kiểm tra xóa sản phẩm thành công khi bấm vào "Xác nhận"</t>
  </si>
  <si>
    <t>1. Bấm vào icon xóa sản phẩm
2. Bấm vào nút “Xác nhận”</t>
  </si>
  <si>
    <t>Hệ thống xóa sản phẩm thành công, dữ liệu không còn hiển thị trong danh sách sản phẩm</t>
  </si>
  <si>
    <t>Kiểm tra xóa sản phẩm không thành công khi bấm ra ngoài Cửa sổ xác nhận xóa</t>
  </si>
  <si>
    <t>1. Bấm vào icon xóa 2. Bấm vào ra ngoài Cửa sổ</t>
  </si>
  <si>
    <t>Hệ thống đóng cửa sổ</t>
  </si>
  <si>
    <t>Kiểm tra hiển thị mặc định màn hình Chỉnh sửa khi bấm vào Mã sản phẩm</t>
  </si>
  <si>
    <t>1. Bấm vào mã sản phẩm</t>
  </si>
  <si>
    <t xml:space="preserve">Điều hướng đến màn hình Chỉnh sửa, hiển thị  đầy đủ các thành phần theo thiết kế </t>
  </si>
  <si>
    <t>Kiểm tra luồng chỉnh sửa không thành công khi bỏ trống tất cả các trường</t>
  </si>
  <si>
    <t>1. Bấm vào mã sản phẩm
2. Bỏ trống tất cả các trường
3. Bấm vào lưu</t>
  </si>
  <si>
    <t>Kiểm tra luồng chỉnh sửa không thành công khi bỏ trống các trường bắt buộc</t>
  </si>
  <si>
    <t>1. Bấm vào mã sản phẩm
2. Bỏ trống trường bắt buộc, chỉnh sửa thông tin các trường còn lại hợp lệ
3. Bấm vào lưu</t>
  </si>
  <si>
    <t>Hệ thống hiển thị đầy đủ thông báo validation tại các trường bắt buộc và không cho lưu</t>
  </si>
  <si>
    <t>Kiểm tra luồng chỉnh sửa không thành công khi nhấn vào nút quay lại</t>
  </si>
  <si>
    <t>1. Bấm vào mã sản phẩm
2. Chỉnh sửa các thông tin các trường 
3. Bấm vào nút quay lại</t>
  </si>
  <si>
    <t>Kiểm tra luồng chỉnh sửa thành công</t>
  </si>
  <si>
    <t>1. Bấm vào mã sản phẩm
2. Chỉnh thông tin các trường hợp lệ
3. Bấm vào lưu</t>
  </si>
  <si>
    <t>Hệ thống hiển thị thông báo lưu thành công
Tạo mới bản ghi trong cơ sở dữ liệu và hiển thị dữ liệu vừa Tạo trong danh sách sản phẩm</t>
  </si>
  <si>
    <t>Tab: Thông tin sản xuất</t>
  </si>
  <si>
    <t>Kiểm tra hiển thị mặc định màn hình Thông tin sản xuất</t>
  </si>
  <si>
    <t>1. Bấm vào mã sản phẩm
2. Bấm vào tab Thông tin sản xuất</t>
  </si>
  <si>
    <t>Kiểm tra dữ liệu mã BOM được liên kết đúng từ bảng định mức NVL</t>
  </si>
  <si>
    <t>1. Bấm vào mã sản phẩm
2. Bấm vào tab Thông tin sản xuất
3.đối chiếu danh sách mã BOM với bảng 1.6.3 định mức NVL</t>
  </si>
  <si>
    <t>Dữ liệu mã BOM hiển thị đúng theo dữ liệu nguồn</t>
  </si>
  <si>
    <t>Kiểm tra điều hướng đến màn hình chi tiết BOM khi nhấn vào mã BOM</t>
  </si>
  <si>
    <t>1. Bấm vào mã sản phẩm
2. Bấm vào tab “Thông tin sản xuất”
3. Nhấn vào một mã BOM bất kỳ</t>
  </si>
  <si>
    <t>Hệ thống mở đúng màn hình chi tiết BOM tương ứng</t>
  </si>
  <si>
    <t>Kiểm tra dữ liệu tên sản phẩm áp dụng BOM được lấy đúng từ bảng định mức NVL</t>
  </si>
  <si>
    <t>1. Bấm vào mã sản phẩm
2. Bấm vào tab “Thông tin sản xuất”
3. Đối chiếu tên sản phẩm với bảng 1.6.3 định mức NVL</t>
  </si>
  <si>
    <t>Tên sản phẩm hiển thị chính xác</t>
  </si>
  <si>
    <t>Kiểm tra dữ liệu số lượng sản phẩm trong BOM được lấy đúng từ nguồn dữ liệu</t>
  </si>
  <si>
    <t>1. Bấm vào mã sản phẩm
2. Bấm vào tab “Thông tin sản xuất”
3. Đối chiếu số lượng sản phẩm với bảng 1.6.3 định mức NVL</t>
  </si>
  <si>
    <t>Số lượng sản phẩm hiển thị đúng</t>
  </si>
  <si>
    <t>Kiểm tra dữ liệu đơn vị tính của sản phẩm trong BOM được lấy đúng từ nguồn dữ liệu</t>
  </si>
  <si>
    <t>1. Bấm vào mã sản phẩm
2. Bấm vào tab “Thông tin sản xuất”
3. Đối chiếu đơn vị tính với bảng 1.6.3 định mức NVL</t>
  </si>
  <si>
    <t>Đơn vị tính hiển thị chính xác</t>
  </si>
  <si>
    <t>Kiểm tra dữ liệu trạng thái BOM được đồng bộ đúng với dữ liệu nguồn</t>
  </si>
  <si>
    <t>1. Bấm vào mã sản phẩm
2. Bấm vào tab “Thông tin sản xuất”
3. Đối chiếu trạng thái BOM với bảng 1.6.3 định mức NVL</t>
  </si>
  <si>
    <t>Trạng thái BOM hiển thị đúng</t>
  </si>
  <si>
    <t>Kiểm tra dữ liệu loại BOM được lấy đúng từ bảng định mức NVL</t>
  </si>
  <si>
    <t>1. Bấm vào mã sản phẩm
2. Bấm vào tab “Thông tin sản xuất”
3. Đối chiếu loại BOM với bảng 1.6.3 định mức NVL</t>
  </si>
  <si>
    <t>Loại BOM hiển thị chính xác</t>
  </si>
  <si>
    <t>Kiểm tra dữ liệu mã quy trình mẫu được lấy đúng từ bảng quy trình mẫu</t>
  </si>
  <si>
    <t>1. Bấm vào mã sản phẩm
2. Bấm vào tab “Thông tin sản xuất”
3. Đối chiếu mã quy trình mẫu với bảng 1.6.2 quy trình mẫu</t>
  </si>
  <si>
    <t>Mã quy trình mẫu hiển thị đúng</t>
  </si>
  <si>
    <t>Kiểm tra điều hướng đến màn hình chi tiết quy trình mẫu khi nhấn vào mã quy trình mẫu</t>
  </si>
  <si>
    <t>1. Bấm vào mã sản phẩm
2. Bấm vào tab “Thông tin sản xuất”
3. Nhấn vào một mã quy trình mẫu bất kỳ</t>
  </si>
  <si>
    <t>Hệ thống mở đúng màn hình chi tiết quy trình mẫu</t>
  </si>
  <si>
    <t>Kiểm tra dữ liệu tên quy trình mẫu được lấy đúng từ bảng quy trình mẫu</t>
  </si>
  <si>
    <t>1. Bấm vào mã sản phẩm
2. Bấm vào tab “Thông tin sản xuất”
3. Đối chiếu tên quy trình mẫu với bảng 1.6.2 quy trình mẫu</t>
  </si>
  <si>
    <t>Tên quy trình mẫu hiển thị chính xác</t>
  </si>
  <si>
    <t>Kiểm tra dữ liệu trạng thái quy trình mẫu được đồng bộ đúng với dữ liệu nguồn</t>
  </si>
  <si>
    <t>1. Bấm vào mã sản phẩm
2. Bấm vào tab “Thông tin sản xuất”
3. Đối chiếu trạng thái quy trình mẫu với bảng 1.6.2 quy trình mẫu</t>
  </si>
  <si>
    <t>Trạng thái quy trình mẫu hiển thị đúng</t>
  </si>
  <si>
    <t>Tab: Thông tin tồn kho</t>
  </si>
  <si>
    <t>Kiểm tra dữ liệu tên kho lưu trữ sản phẩm được lấy đúng từ bảng kho</t>
  </si>
  <si>
    <t>1. Bấm vào mã sản phẩm
2. Bấm vào tab “Thông tin tồn kho”
3. Đối chiếu tên kho với bảng 1.8.1 kho</t>
  </si>
  <si>
    <t>Tên kho hiển thị đúng theo dữ liệu nguồn</t>
  </si>
  <si>
    <t>Kiểm tra điều hướng đến màn hình chi tiết kho khi nhấn vào tên kho</t>
  </si>
  <si>
    <t>1. Bấm vào mã sản phẩm
2. Bấm vào tab “Thông tin tồn kho”
3. Nhấn vào một tên kho bất kỳ</t>
  </si>
  <si>
    <t>Hệ thống điều hướng đến màn hình chi tiết kho tương ứng</t>
  </si>
  <si>
    <t>Kiểm tra dữ liệu số lượng tồn kho hiện tại được lấy đúng từ bảng kho</t>
  </si>
  <si>
    <t>1. Bấm vào mã sản phẩm
2. Bấm vào tab “Thông tin tồn kho”
3. Đối chiếu số lượng hiện tại với bảng 1.8.1 kho</t>
  </si>
  <si>
    <t>Số lượng hiện tại hiển thị chính xác</t>
  </si>
  <si>
    <t>Kiểm tra dữ liệu số lượng tồn kho dự kiến được lấy đúng từ bảng kho</t>
  </si>
  <si>
    <t>1. Bấm vào mã sản phẩm
2. Bấm vào tab “Thông tin tồn kho”
3. Đối chiếu số lượng dự kiến với bảng 1.8.1 kho</t>
  </si>
  <si>
    <t>Số lượng dự kiến hiển thị chính xác</t>
  </si>
  <si>
    <t>Kiểm tra dữ liệu đơn vị tính của sản phẩm trong kho được lấy đúng từ bảng kho</t>
  </si>
  <si>
    <t>1. Bấm vào mã sản phẩm
2. Bấm vào tab “Thông tin tồn kho”
3. Đối chiếu đơn vị tính với bảng 1.8.1 kho</t>
  </si>
  <si>
    <t>Đơn vị tính hiển thị đúng</t>
  </si>
  <si>
    <t>1. Bấm vào icon xóa sản phẩm 
2. Bấm vào nút “Xác nhận”</t>
  </si>
  <si>
    <t>Tìm kiếm dropdown</t>
  </si>
  <si>
    <t xml:space="preserve">Thuộc tính Thuộc tính Thuộc tính sản phẩm </t>
  </si>
  <si>
    <t>TTSP</t>
  </si>
  <si>
    <t>Chức năng : Thuộc tính Thuộc tính Thuộc tính sản phẩm</t>
  </si>
  <si>
    <r>
      <rPr>
        <rFont val="Times New Roman"/>
        <b/>
        <color rgb="FFFF0000"/>
        <sz val="14.0"/>
      </rPr>
      <t xml:space="preserve">Tiền điều kiện: 
</t>
    </r>
    <r>
      <rPr>
        <rFont val="Times New Roman"/>
        <b/>
        <color rgb="FFFF0000"/>
        <sz val="14.0"/>
      </rPr>
      <t>Bước 1: Đăng nhập vào hệ thống
Bước 2: Chọn modul thông tin chung
Bước 3: Chọn "Quản lý Thuộc tính Thuộc tính Thuộc tính sản phẩm"
Bước 4: Chọn "Phân loại Thuộc tính Thuộc tính sản phẩm"</t>
    </r>
  </si>
  <si>
    <t>Màn hình: Danh sách Thuộc tính Thuộc tính Thuộc tính sản phẩm</t>
  </si>
  <si>
    <t>- Kiểm tra title “Thuộc tính Thuộc tính Thuộc tính sản phẩm” hiển thị đúng theo thiết kế</t>
  </si>
  <si>
    <t>Kiểm tra hiển thị đúng các cột:
- Tên
- Loại
- Giá trị</t>
  </si>
  <si>
    <t>Thêm mới Thuộc tính Thuộc tính Thuộc tính sản phẩm</t>
  </si>
  <si>
    <t>1. Truy cập màn hình "Thêm mới Thuộc tính Thuộc tính Thuộc tính sản phẩm"</t>
  </si>
  <si>
    <t xml:space="preserve">Các trường hiển thị đúng loại control theo thiết kế:
- Textbox: Mã Thuộc tính Thuộc tính Thuộc tính sản phẩm, Tên Thuộc tính Thuộc tính Thuộc tính sản phẩm
</t>
  </si>
  <si>
    <t xml:space="preserve">Kiểm tra hiển thị dữ liệu tại trường “Tên Thuộc tính Thuộc tính Thuộc tính sản phẩm”trong màn hình Thêm mới Thuộc tính Thuộc tính Thuộc tính sản phẩm khi để trống dữ liệu </t>
  </si>
  <si>
    <t>1. Truy cập màn hình Thêm mới Thuộc tính Thuộc tính Thuộc tính sản phẩm
2. Để trống trường “Thuộc tính Thuộc tính Thuộc tính sản phẩm” 
3. Bấm vào nút Lưu</t>
  </si>
  <si>
    <t>Hệ thống hiển thị thông báo bắt buộc nhập trường “Thuộc tính Thuộc tính Thuộc tính sản phẩm” và không cho phép lưu</t>
  </si>
  <si>
    <t xml:space="preserve">Kiểm tra hiển thị trường “Tên Thuộc tính Thuộc tính Thuộc tính sản phẩm” trong màn hình Thêm mới Thuộc tính Thuộc tính Thuộc tính sản phẩm khi nhập số ký tự nhỏ hơn độ dài tối thiểu </t>
  </si>
  <si>
    <t>1. Truy cập màn hình Thêm mới Thuộc tính Thuộc tính Thuộc tính sản phẩm
2. Nhập dữ liệu kiểm thử
3. Bấm vào Lưu</t>
  </si>
  <si>
    <t>Kiểm tra hiển trường “Tên Thuộc tính Thuộc tính Thuộc tính sản phẩm” trong màn hình Thêm mới Thuộc tính Thuộc tính Thuộc tính sản phẩm khi nhập số ký tự vượt quá độ dài tối đa</t>
  </si>
  <si>
    <t>Kiểm tra hiển thị trường “Tên Thuộc tính Thuộc tính Thuộc tính sản phẩm” trong màn hình Thêm mới Thuộc tính Thuộc tính Thuộc tính sản phẩm khi nhập dữ liệu có chứa khoảng trắng ở đầu và cuối</t>
  </si>
  <si>
    <t>Kiểm tra hiển thị trường “Tên Thuộc tính Thuộc tính Thuộc tính sản phẩm” trong màn hình Thêm mới Thuộc tính Thuộc tính Thuộc tính sản phẩm khi nhập dữ liệu trùng với tên Thuộc tính Thuộc tính Thuộc tính sản phẩm đã tồn tại trong hệ thống</t>
  </si>
  <si>
    <t>Hiển thị thông báo tên Thuộc tính Thuộc tính Thuộc tính sản phẩm đã tồn tại và không cho lưu</t>
  </si>
  <si>
    <t>Kiểm tra hiển thị trường “Tên Thuộc tính Thuộc tính Thuộc tính sản phẩm” trong màn hình Thêm mới Thuộc tính Thuộc tính Thuộc tính sản phẩm khi nhập dữ liệu hợp lệ và thực hiện lưu thành công</t>
  </si>
  <si>
    <t>Hệ thống thực hiện lưu dữ liệu thành công. Tạo mới một bản ghi Thuộc tính Thuộc tính Thuộc tính sản phẩm trong cơ sở dữ liệu với thông tin đúng theo dữ liệu đã nhập. Hiển thị bản ghi vừa tạo trong danh sách Thuộc tính Thuộc tính Thuộc tính sản phẩm.</t>
  </si>
  <si>
    <t>Kiểm tra hiển thị trường “Đối tượng” trong màn hình Thêm mới Thuộc tính Thuộc tính sản phẩm khi người dùng thực hiện chọn một Đối tượng</t>
  </si>
  <si>
    <t>1. Truy cập màn hình Thêm mới Thuộc tính Thuộc tính sản phẩm 
2. Bấm chọn trường “Đối tượng” 
3. Chọn một danh mục trong danh sách</t>
  </si>
  <si>
    <t>Hệ thống hiển thị đúng giá trị danh mục đã chọn tại trường “Đối tượng”</t>
  </si>
  <si>
    <t>Kiểm tra hiển thị trường “Đối tượng” trong màn hình Thêm mới Thuộc tính Thuộc tính sản phẩm khi người dùng chưa chọn Đối tượng</t>
  </si>
  <si>
    <t>1. Truy cập màn hình Thêm mới Thuộc tính Thuộc tính sản phẩm 
2. Chọn tất cả trường bắt buộc và không chọn trường “Đối tượng” 
3. Bấm vào Lưu</t>
  </si>
  <si>
    <t>Hệ thống không cho phép lưu dữ liệu 
Hệ thống hiển thị thông báo yêu cầu chọn Đối tượng
Trường “Đối tượng” được làm nổi bật viền</t>
  </si>
  <si>
    <t>Kiểm tra hiển thị trường “Đối tượng” trong màn hình Thêm mới Thuộc tính Thuộc tính sản phẩm khi người dùng tìm kiếm Đối tượng trong dropdown</t>
  </si>
  <si>
    <t>1. Truy cập màn hình Thêm mới Thuộc tính Thuộc tính sản phẩm 
2. Bấm vào trường “Đối tượng” 
3. Nhập từ khóa tìm kiếm</t>
  </si>
  <si>
    <t xml:space="preserve">Hệ thống hiển thị danh sách thả xuống chỉ hiển thị các danh mục có tên chứa từ khóa
Nếu không có kết quả, hiển thị thông báo “Không tìm thấy Đối tượng”.
Có thể xóa từ khóa để hiển thị lại toàn bộ danh sách.
</t>
  </si>
  <si>
    <t>Kiểm tra hiển thị trường “Đối tượng” trong màn hình Thêm mới Thuộc tính Thuộc tính sản phẩm khi người dùng chọn lại Đối tượng khác</t>
  </si>
  <si>
    <t>1. Truy cập màn hình Thêm mới Thuộc tính Thuộc tính sản phẩm 
2. Bấm vào trường “Đối tượng”
3. Chọn Danh mục A
4. Chọn Danh mục C</t>
  </si>
  <si>
    <t>Hệ thống cập nhật đúng giá trị Đối tượng mới được chọn</t>
  </si>
  <si>
    <t>Kiểm tra hiển thị trường “Đối tượng” trong màn hình Thêm mới Thuộc tính Thuộc tính sản phẩm khi thực hiện lưu dữ liệu với Đối tượng hợp lệ</t>
  </si>
  <si>
    <t>1. Truy cập màn hình Thêm mới Thuộc tính Thuộc tính sản phẩm 
2. Bấm vào trường “Đối tượng”
3. Chọn dữ liệu kiểm thử
4. Bấm vào Lưu</t>
  </si>
  <si>
    <t xml:space="preserve">Hệ thống lưu dữ liệu thành công
Tạo mới một bản ghi trong cơ sở dữ liệu với Đối tượng đã chọn </t>
  </si>
  <si>
    <t>Kiểm tra hiển thị dropdown trường “Loại” trong màn hình Tạo mới thuộc tính khi người dùng mở màn hình tạo mới.</t>
  </si>
  <si>
    <t xml:space="preserve">1. Truy cập màn hình Thêm mới Thuộc tính Thuộc tính sản phẩm 
2. Bấm vào trường “Loại”
</t>
  </si>
  <si>
    <t>Hệ thống hiển thị trường “Loại” dạng dropdown. Khi bấm vào trường, hệ thống hiển thị danh sách loại giá trị để lựa chọn.</t>
  </si>
  <si>
    <t>Kiểm tra chọn giá trị “Giá trị nhập” tại trường “Loại” trong màn hình Tạo mới thuộc tính khi người dùng chọn dữ liệu từ dropdown.</t>
  </si>
  <si>
    <t>1. Truy cập màn hình Thêm mới Thuộc tính Thuộc tính sản phẩm 
2. Bấm vào trường “Loại”
3. Bấm chọn giá trị "Giá trị nhập"</t>
  </si>
  <si>
    <t>Hệ thống cho phép chọn giá trị “Giá trị nhập”. Giá trị đã chọn được hiển thị tại trường “Loại”.</t>
  </si>
  <si>
    <t>Kiểm tra chọn giá trị “Danh sách chọn” tại trường “Loại” trong màn hình Tạo mới thuộc tính khi người dùng chọn dữ liệu từ dropdown.</t>
  </si>
  <si>
    <t>1. Truy cập màn hình Thêm mới Thuộc tính Thuộc tính sản phẩm 
2. Bấm vào trường “Loại”
3. Bấm chọn giá trị "Danh sách chọn"</t>
  </si>
  <si>
    <t>Hệ thống cho phép chọn giá trị “Danh sách chọn”. Giá trị đã chọn được hiển thị tại trường “Loại”.</t>
  </si>
  <si>
    <t>Kiểm tra hiển thị trường “Giá trị” trong màn hình Tạo mới thuộc tính khi người dùng chọn loại là “Danh sách chọn”.</t>
  </si>
  <si>
    <t>Hệ thống hiển thị thêm trường “Giá trị” để người dùng nhập hoặc cấu hình danh sách lựa chọn.</t>
  </si>
  <si>
    <t>Kiểm tra ẩn trường “Giá trị” trong màn hình Tạo mới thuộc tính khi người dùng chọn loại là “Giá trị nhập”.</t>
  </si>
  <si>
    <t>Hệ thống không hiển thị trường “Giá trị” khi loại thuộc tính là “Giá trị nhập”.</t>
  </si>
  <si>
    <t>Kiểm tra thay đổi hiển thị trường “Giá trị” trong màn hình Tạo mới thuộc tính khi người dùng chuyển đổi giữa loại “Danh sách chọn” và “Giá trị nhập”.</t>
  </si>
  <si>
    <t>1. Truy cập màn hình Thêm mới Thuộc tính Thuộc tính sản phẩm 
2. Bấm vào trường “Loại”
3. Bấm chọn giá trị "Giá trị nhập"
4. Bấm chọn giá trị "Danh sách chọn"</t>
  </si>
  <si>
    <t>Hệ thống tự động cập nhật hiển thị trường “Giá trị” theo loại được chọn: hiển thị khi chọn “Danh sách chọn” và ẩn khi chọn “Giá trị nhập”.</t>
  </si>
  <si>
    <t>Kiểm tra hiển thị trường “Giá trị” trong màn hình Thêm mới sản phẩm khi hệ thống tải danh sách Giá trị</t>
  </si>
  <si>
    <t>1. Truy cập màn hình Thêm mới sản phẩm
2. Bấm vào trường “Giá trị”</t>
  </si>
  <si>
    <t>hình Thêm mới sản phẩm khi hệ thống tải danh sách Giá trị
Hệ thống hiển thị trường “Giá trị”. Khi người dùng bấm vào trường, hệ thống hiển thị danh sách dữ liệu Giá trị để lựa chọn.</t>
  </si>
  <si>
    <t>Kiểm tra hiển thị trường “Giá trị” trong màn hình Thêm mới sản phẩm khi người dùng chọn một Giá trị</t>
  </si>
  <si>
    <t>1. Truy cập màn hình Thêm mới sản phẩm 
2. Bấm chọn trường “Giá trị  ” 
3. Chọn một danh mục trong danh sách</t>
  </si>
  <si>
    <t>Hệ thống hiển thị đúng giá trị danh mục đã chọn tại trường “Giá trị  ”</t>
  </si>
  <si>
    <t>Kiểm tra hiển thị trường “Giá trị” trong màn hình Thêm mới sản phẩm khi người dùng chọn nhiều Giá trị</t>
  </si>
  <si>
    <t>1. Truy cập màn hình Thêm mới sản phẩm
2. Chọn trường “Giá trị” 
3. Chọn nhiều Giá trị</t>
  </si>
  <si>
    <t>Hệ thống hiển thị đầy đủ các Giá trị đã chọn</t>
  </si>
  <si>
    <t>Kiểm tra hiển thị trường “Giá trị” trong màn hình Thêm mới sản phẩm khi người dùng bỏ chọn một Giá trị</t>
  </si>
  <si>
    <t xml:space="preserve">1. Truy cập màn hình Thêm mới sản phẩm
2. Chọn trường “Giá trị” 
3. Chọn nhiều Giá trị
4. Bấm xóa một Giá trị </t>
  </si>
  <si>
    <t>Hệ thống loại bỏ đúng Giá trị đã bỏ chọn</t>
  </si>
  <si>
    <t>Kiểm tra hiển thị trường “Giá trị” trong màn hình Thêm mới sản phẩm khi người dùng xóa toàn bộ Giá trị đã chọn</t>
  </si>
  <si>
    <t>1. Truy cập màn hình Thêm mới sản phẩm
2. Chọn trường “Giá trị” 
3. Chọn nhiều Giá trị
4. Bấm icon xóa tất cả</t>
  </si>
  <si>
    <t>Kiểm tra hiển thị trường “Giá trị” trong màn hình Thêm mới sản phẩm khi người dùng chưa chọn Giá trị</t>
  </si>
  <si>
    <t>1. Truy cập màn hình Thêm mới sản phẩm 
2. Chọn tất cả trường bắt buộc và không chọn trường “Giá trị  ” 
3. Bấm vào Lưu</t>
  </si>
  <si>
    <t xml:space="preserve">Hệ thống cho phép lưu dữ liệu thành công khi không chọn Giá trị </t>
  </si>
  <si>
    <t>Kiểm tra hiển thị trường “Giá trị” trong màn hình Thêm mới sản phẩm khi người dùng tìm kiếm Giá trị trong dropdown</t>
  </si>
  <si>
    <t>1. Truy cập màn hình Thêm mới sản phẩm 
2. Bấm vào trường “Giá trị  ” 
3. Nhập từ khóa tìm kiếm</t>
  </si>
  <si>
    <t>Kiểm tra hiển thị trường “Giá trị” trong màn hình Thêm mới sản phẩm khi người dùng chọn lại Giá trị khác</t>
  </si>
  <si>
    <t>1. Truy cập màn hình Thêm mới sản phẩm 
2. Bấm vào trường “Giá trị  ”
3. Chọn Giá trị   A
4. Chọn Giá trị   C</t>
  </si>
  <si>
    <t>Kiểm tra hiển thị trường “Giá trị” trong màn hình Thêm mới sản phẩm khi thực hiện lưu dữ liệu với Giá trị hợp lệ</t>
  </si>
  <si>
    <t>1. Truy cập màn hình Thêm mới sản phẩm 
2. Bấm vào trường “Giá trị  ”
3. Chọn dữ liệu kiểm thử
4. Bấm vào Lưu</t>
  </si>
  <si>
    <t>Hệ thống lưu dữ liệu thành công
Tạo mới một bản ghi trong cơ sở dữ liệu với Giá trị   đã chọn 
Hiển thị đúng trong danh sách sản phẩm</t>
  </si>
  <si>
    <t>1. Truy cập màn hình “Thêm mới Thuộc tính Thuộc tính sản phẩm” 
2. Không nhập dữ liệu 
3. Bấm vào “Lưu”</t>
  </si>
  <si>
    <t>1. Truy cập màn hình “Thêm mới Thuộc tính Thuộc tính sản phẩm” 
2. Nhập dữ liệu, để trống các trường bắt buộc
3. Bấm vào “Lưu”</t>
  </si>
  <si>
    <t>1. Truy cập màn hình “Thêm mới Thuộc tính Thuộc tính sản phẩm”
2. Nhập dữ liệu
2. Bấm vào nút quay lại</t>
  </si>
  <si>
    <t xml:space="preserve">Điều hướng đến màn hình Danh sách Thuộc tính Thuộc tính sản phẩm và không lưu dữ liệu </t>
  </si>
  <si>
    <t>1. Truy cập màn hình “Thêm mới Thuộc tính Thuộc tính sản phẩm” 
2. Nhập dữ liệu 
3. Bấm vào “Lưu”</t>
  </si>
  <si>
    <t>Hệ thống hiển thị thông báo lưu thành công, tạo mới bản ghi trong cơ sở dữ liệu và hiển thị dữ liệu vừa tạo trong danh sách Thuộc tính Thuộc tính sản phẩm</t>
  </si>
  <si>
    <t>Sửa Thuộc tính Thuộc tính Thuộc tính sản phẩm</t>
  </si>
  <si>
    <t>1. Truy cập màn hình "Chỉnh sửa Thuộc tính Thuộc tính Thuộc tính sản phẩm"</t>
  </si>
  <si>
    <t>1. Truy cập màn hình Chỉnh sửa Thuộc tính Thuộc tính Thuộc tính sản phẩm
2. Để trống trường “Thuộc tính Thuộc tính Thuộc tính sản phẩm” 
3. Bấm vào nút Lưu</t>
  </si>
  <si>
    <t>1. Truy cập màn hình Chỉnh sửa Thuộc tính Thuộc tính Thuộc tính sản phẩm
2. Nhập dữ liệu kiểm thử
3. Bấm vào Lưu</t>
  </si>
  <si>
    <t>1. Truy cập màn hình Chỉnh sửa Thuộc tính Thuộc tính sản phẩm 
2. Bấm chọn trường “Đối tượng” 
3. Chọn một danh mục trong danh sách</t>
  </si>
  <si>
    <t>1. Truy cập màn hình Chỉnh sửa Thuộc tính Thuộc tính sản phẩm 
2. Chọn tất cả trường bắt buộc và không chọn trường “Đối tượng” 
3. Bấm vào Lưu</t>
  </si>
  <si>
    <t>1. Truy cập màn hình Chỉnh sửa Thuộc tính Thuộc tính sản phẩm 
2. Bấm vào trường “Đối tượng” 
3. Nhập từ khóa tìm kiếm</t>
  </si>
  <si>
    <t>1. Truy cập màn hình Chỉnh sửa Thuộc tính Thuộc tính sản phẩm 
2. Bấm vào trường “Đối tượng”
3. Chọn Danh mục A
4. Chọn Danh mục C</t>
  </si>
  <si>
    <t>1. Truy cập màn hình Chỉnh sửa Thuộc tính Thuộc tính sản phẩm 
2. Bấm vào trường “Đối tượng”
3. Chọn dữ liệu kiểm thử
4. Bấm vào Lưu</t>
  </si>
  <si>
    <t xml:space="preserve">1. Truy cập màn hình Chỉnh sửa Thuộc tính Thuộc tính sản phẩm 
2. Bấm vào trường “Loại”
</t>
  </si>
  <si>
    <t>1. Truy cập màn hình Chỉnh sửa Thuộc tính Thuộc tính sản phẩm 
2. Bấm vào trường “Loại”
3. Bấm chọn giá trị "Giá trị nhập"</t>
  </si>
  <si>
    <t>1. Truy cập màn hình Chỉnh sửa Thuộc tính Thuộc tính sản phẩm 
2. Bấm vào trường “Loại”
3. Bấm chọn giá trị "Danh sách chọn"</t>
  </si>
  <si>
    <t>1. Truy cập màn hình Chỉnh sửa Thuộc tính Thuộc tính sản phẩm 
2. Bấm vào trường “Loại”
3. Bấm chọn giá trị "Giá trị nhập"
4. Bấm chọn giá trị "Danh sách chọn"</t>
  </si>
  <si>
    <t xml:space="preserve">Hệ thống hiển thị đầy đủ danh sách Giá trị   theo dữ liệu cấu hình
</t>
  </si>
  <si>
    <t>1. Truy cập màn hình “Chỉnh sửa Thuộc tính Thuộc tính sản phẩm” 
2. Không nhập dữ liệu 
3. Bấm vào “Lưu”</t>
  </si>
  <si>
    <t>1. Truy cập màn hình “Chỉnh sửa Thuộc tính Thuộc tính sản phẩm” 
2. Nhập dữ liệu, để trống các trường bắt buộc
3. Bấm vào “Lưu”</t>
  </si>
  <si>
    <t>1. Truy cập màn hình “Chỉnh sửa Thuộc tính Thuộc tính sản phẩm”
2. Nhập dữ liệu
2. Bấm vào nút quay lại</t>
  </si>
  <si>
    <t>1. Truy cập màn hình “Chỉnh sửa Thuộc tính Thuộc tính sản phẩm” 
2. Nhập dữ liệu 
3. Bấm vào “Lưu”</t>
  </si>
  <si>
    <t>Xóa Thuộc tính Thuộc tính Thuộc tính sản phẩm</t>
  </si>
  <si>
    <t>Kiểm tra hiển thị icon thùng rác xóa Thuộc tính Thuộc tính Thuộc tính sản phẩm</t>
  </si>
  <si>
    <t>Kiểm tra hiển thị Cửa sổ xác nhận xóa Thuộc tính Thuộc tính Thuộc tính sản phẩm khi bấm vào icon thùng rác xóa Thuộc tính Thuộc tính Thuộc tính sản phẩm</t>
  </si>
  <si>
    <t>1. Bấm vào icon xóa Thuộc tính Thuộc tính Thuộc tính sản phẩm</t>
  </si>
  <si>
    <t>Kiểm tra xóa Thuộc tính Thuộc tính Thuộc tính sản phẩm không thành công khi bấm vào "Hủy"</t>
  </si>
  <si>
    <t>Kiểm tra xóa Thuộc tính Thuộc tính Thuộc tính sản phẩm thành công khi bấm vào "Xác nhận"</t>
  </si>
  <si>
    <t>1. Bấm vào icon xóa Thuộc tính Thuộc tính Thuộc tính sản phẩm
2. Bấm vào nút “Xác nhận”</t>
  </si>
  <si>
    <t>Hệ thống xóa Thuộc tính Thuộc tính Thuộc tính sản phẩm thành công, dữ liệu không còn hiển thị trong danh sách Thuộc tính Thuộc tính Thuộc tính sản phẩm</t>
  </si>
  <si>
    <t>Kiểm tra xóa Thuộc tính Thuộc tính Thuộc tính sản phẩm không thành công khi bấm ra ngoài Cửa sổ xác nhận xóa</t>
  </si>
  <si>
    <t>Kiểm tra hiển thị mặc định màn hình Chỉnh sửa khi bấm vào Mã Thuộc tính Thuộc tính Thuộc tính sản phẩm</t>
  </si>
  <si>
    <t>1. Bấm vào mã Thuộc tính Thuộc tính Thuộc tính sản phẩm</t>
  </si>
  <si>
    <t>1. Bấm vào mã Thuộc tính Thuộc tính Thuộc tính sản phẩm
2. Bỏ trống tất cả các trường
3. Bấm vào lưu</t>
  </si>
  <si>
    <t>1. Bấm vào mã Thuộc tính Thuộc tính Thuộc tính sản phẩm
2. Bỏ trống trường bắt buộc, chỉnh sửa thông tin các trường còn lại hợp lệ
3. Bấm vào lưu</t>
  </si>
  <si>
    <t>1. Bấm vào mã Thuộc tính Thuộc tính Thuộc tính sản phẩm
2. Chỉnh sửa các thông tin các trường 
3. Bấm vào nút quay lại</t>
  </si>
  <si>
    <t xml:space="preserve">Điều hướng đến màn hình Danh sách Thuộc tính Thuộc tính Thuộc tính sản phẩm và không lưu dữ liệu </t>
  </si>
  <si>
    <t>1. Bấm vào mã Thuộc tính Thuộc tính Thuộc tính sản phẩm
2. Chỉnh thông tin các trường hợp lệ
3. Bấm vào lưu</t>
  </si>
  <si>
    <t>Hệ thống hiển thị thông báo lưu thành công
Tạo mới bản ghi trong cơ sở dữ liệu và hiển thị dữ liệu vừa Tạo trong danh sách Thuộc tính Thuộc tính Thuộc tính sản phẩm</t>
  </si>
  <si>
    <t>1. Bấm vào mã Thuộc tính Thuộc tính Thuộc tính sản phẩm
2. Bấm vào tab Thông tin sản xuất</t>
  </si>
  <si>
    <t>1. Bấm vào mã Thuộc tính Thuộc tính Thuộc tính sản phẩm
2. Bấm vào tab Thông tin sản xuất
3.đối chiếu danh sách mã BOM với bảng 1.6.3 định mức NVL</t>
  </si>
  <si>
    <t>1. Bấm vào mã Thuộc tính Thuộc tính Thuộc tính sản phẩm
2. Bấm vào tab “Thông tin sản xuất”
3. Nhấn vào một mã BOM bất kỳ</t>
  </si>
  <si>
    <t>Kiểm tra dữ liệu tên Thuộc tính Thuộc tính Thuộc tính sản phẩm áp dụng BOM được lấy đúng từ bảng định mức NVL</t>
  </si>
  <si>
    <t>1. Bấm vào mã Thuộc tính Thuộc tính Thuộc tính sản phẩm
2. Bấm vào tab “Thông tin sản xuất”
3. Đối chiếu tên Thuộc tính Thuộc tính Thuộc tính sản phẩm với bảng 1.6.3 định mức NVL</t>
  </si>
  <si>
    <t>Tên Thuộc tính Thuộc tính Thuộc tính sản phẩm hiển thị chính xác</t>
  </si>
  <si>
    <t>Kiểm tra dữ liệu số lượng Thuộc tính Thuộc tính Thuộc tính sản phẩm trong BOM được lấy đúng từ nguồn dữ liệu</t>
  </si>
  <si>
    <t>1. Bấm vào mã Thuộc tính Thuộc tính Thuộc tính sản phẩm
2. Bấm vào tab “Thông tin sản xuất”
3. Đối chiếu số lượng Thuộc tính Thuộc tính Thuộc tính sản phẩm với bảng 1.6.3 định mức NVL</t>
  </si>
  <si>
    <t>Số lượng Thuộc tính Thuộc tính Thuộc tính sản phẩm hiển thị đúng</t>
  </si>
  <si>
    <t>Kiểm tra dữ liệu đơn vị tính của Thuộc tính Thuộc tính Thuộc tính sản phẩm trong BOM được lấy đúng từ nguồn dữ liệu</t>
  </si>
  <si>
    <t>1. Bấm vào mã Thuộc tính Thuộc tính Thuộc tính sản phẩm
2. Bấm vào tab “Thông tin sản xuất”
3. Đối chiếu đơn vị tính với bảng 1.6.3 định mức NVL</t>
  </si>
  <si>
    <t>1. Bấm vào mã Thuộc tính Thuộc tính Thuộc tính sản phẩm
2. Bấm vào tab “Thông tin sản xuất”
3. Đối chiếu trạng thái BOM với bảng 1.6.3 định mức NVL</t>
  </si>
  <si>
    <t>1. Bấm vào mã Thuộc tính Thuộc tính Thuộc tính sản phẩm
2. Bấm vào tab “Thông tin sản xuất”
3. Đối chiếu loại BOM với bảng 1.6.3 định mức NVL</t>
  </si>
  <si>
    <t>1. Bấm vào mã Thuộc tính Thuộc tính Thuộc tính sản phẩm
2. Bấm vào tab “Thông tin sản xuất”
3. Đối chiếu mã quy trình mẫu với bảng 1.6.2 quy trình mẫu</t>
  </si>
  <si>
    <t>1. Bấm vào mã Thuộc tính Thuộc tính Thuộc tính sản phẩm
2. Bấm vào tab “Thông tin sản xuất”
3. Nhấn vào một mã quy trình mẫu bất kỳ</t>
  </si>
  <si>
    <t>1. Bấm vào mã Thuộc tính Thuộc tính Thuộc tính sản phẩm
2. Bấm vào tab “Thông tin sản xuất”
3. Đối chiếu tên quy trình mẫu với bảng 1.6.2 quy trình mẫu</t>
  </si>
  <si>
    <t>1. Bấm vào mã Thuộc tính Thuộc tính Thuộc tính sản phẩm
2. Bấm vào tab “Thông tin sản xuất”
3. Đối chiếu trạng thái quy trình mẫu với bảng 1.6.2 quy trình mẫu</t>
  </si>
  <si>
    <t>Kiểm tra dữ liệu tên kho lưu trữ Thuộc tính Thuộc tính Thuộc tính sản phẩm được lấy đúng từ bảng kho</t>
  </si>
  <si>
    <t>1. Bấm vào mã Thuộc tính Thuộc tính Thuộc tính sản phẩm
2. Bấm vào tab “Thông tin tồn kho”
3. Đối chiếu tên kho với bảng 1.8.1 kho</t>
  </si>
  <si>
    <t>1. Bấm vào mã Thuộc tính Thuộc tính Thuộc tính sản phẩm
2. Bấm vào tab “Thông tin tồn kho”
3. Nhấn vào một tên kho bất kỳ</t>
  </si>
  <si>
    <t>1. Bấm vào mã Thuộc tính Thuộc tính Thuộc tính sản phẩm
2. Bấm vào tab “Thông tin tồn kho”
3. Đối chiếu số lượng hiện tại với bảng 1.8.1 kho</t>
  </si>
  <si>
    <t>1. Bấm vào mã Thuộc tính Thuộc tính Thuộc tính sản phẩm
2. Bấm vào tab “Thông tin tồn kho”
3. Đối chiếu số lượng dự kiến với bảng 1.8.1 kho</t>
  </si>
  <si>
    <t>Kiểm tra dữ liệu đơn vị tính của Thuộc tính Thuộc tính Thuộc tính sản phẩm trong kho được lấy đúng từ bảng kho</t>
  </si>
  <si>
    <t>1. Bấm vào mã Thuộc tính Thuộc tính Thuộc tính sản phẩm
2. Bấm vào tab “Thông tin tồn kho”
3. Đối chiếu đơn vị tính với bảng 1.8.1 kho</t>
  </si>
  <si>
    <t>1. Bấm vào icon xóa Thuộc tính Thuộc tính Thuộc tính sản phẩm 
2. Bấm vào nút “Xác nhận”</t>
  </si>
  <si>
    <t xml:space="preserve">Phân loại sản phẩm </t>
  </si>
  <si>
    <t>PLSP</t>
  </si>
  <si>
    <t>Chức năng : Danh mục sản phẩm</t>
  </si>
  <si>
    <r>
      <rPr>
        <rFont val="Times New Roman"/>
        <b/>
        <color rgb="FFFF0000"/>
        <sz val="14.0"/>
      </rPr>
      <t xml:space="preserve">Tiền điều kiện: 
</t>
    </r>
    <r>
      <rPr>
        <rFont val="Times New Roman"/>
        <b/>
        <color theme="1"/>
        <sz val="14.0"/>
      </rPr>
      <t>Bước 1: Đăng nhập vào hệ thống
Bước 2: Chọn modul thông tin chung
Bước 3: Chọn "Quản lý Danh mục sản phẩm"
Bước 4: Chọn "Phân loại sản phẩm"</t>
    </r>
  </si>
  <si>
    <t>Màn hình: Danh sách Danh mục sản phẩm</t>
  </si>
  <si>
    <t>- Kiểm tra title “Phân loại sản phẩm” hiển thị đúng theo thiết kế</t>
  </si>
  <si>
    <t>Kiểm tra đúng loại control:
- Textbox: Mã Danh mục sản phẩm, Tên Danh mục sản phẩm</t>
  </si>
  <si>
    <t>Kiểm tra hiển thị đúng các cột:
- Mã Danh mục sản phẩm
- Tên Danh mục sản phẩm
- Hành động</t>
  </si>
  <si>
    <t>Tìm kiếm theo Mã Danh mục sản phẩm</t>
  </si>
  <si>
    <t>Kiểm tra tìm kiếm Danh mục sản phẩm thành công theo mã Danh mục sản phẩm đầy đủ</t>
  </si>
  <si>
    <t xml:space="preserve">1.Bấm vào thanh tìm kiếm "Mã Danh mục sản phẩm"
2. Nhập Mã Danh mục sản phẩm vào thanh tìm kiếm
3. Nhấn Enter </t>
  </si>
  <si>
    <t>Hệ thống hiển thị đúng Danh mục sản phẩm có mã như đã tìm kiếm</t>
  </si>
  <si>
    <t>Kiểm tra tìm kiếm thành công theo mã Danh mục sản phẩm không đầy đủ</t>
  </si>
  <si>
    <t xml:space="preserve">1.Bấm vào thanh tìm kiếm "Mã Danh mục sản phẩm"
2. Nhập Mã Danh mục sản phẩm vào thanh tìm kiếm
</t>
  </si>
  <si>
    <t>Hệ thống hiển thị các Danh mục sản phẩm chứa giá trị tìm kiếm theo rule hệ thống</t>
  </si>
  <si>
    <t>Kiểm tra tìm kiếm thành công theo Mã Danh mục sản phẩm khi không tồn tại mã Danh mục sản phẩm</t>
  </si>
  <si>
    <t xml:space="preserve">1.Bấm vào thanh tìm kiếm "Mã Danh mục sản phẩm"
2. Nhập mã Danh mục sản phẩm không tồn tại
</t>
  </si>
  <si>
    <t>1.Bấm vào thanh tìm kiếm "Mã Danh mục sản phẩm"
2. Nhập Mã Danh mục sản phẩm vào thanh tìm kiếm</t>
  </si>
  <si>
    <t xml:space="preserve">Tìm kiếm theo Tên Danh mục sản phẩm </t>
  </si>
  <si>
    <t>Kiểm tra tìm kiếm Danh mục sản phẩm thành công theo Tên Danh mục sản phẩm đầy đủ</t>
  </si>
  <si>
    <t xml:space="preserve">1.Bấm vào thanh tìm kiếm "Tìm kiếm theo Tên Danh mục sản phẩm "
2. Nhập Tên Danh mục sản phẩm  vào thanh tìm kiếm
</t>
  </si>
  <si>
    <t>Kiểm tra tìm kiếm thành công theo Tên Danh mục sản phẩm không đầy đủ</t>
  </si>
  <si>
    <t xml:space="preserve">1.Bấm vào thanh tìm kiếm "Tìm kiếm theo Tên Danh mục sản phẩm "
2. Nhập  Tên Danh mục sản phẩm  vào thanh tìm kiếm
</t>
  </si>
  <si>
    <t xml:space="preserve">Kiểm tra tìm kiếm thành công theo Tên Danh mục sản phẩm khi có khoảng trắng ở đầu và cuối dữ liệu tìm kiếm </t>
  </si>
  <si>
    <t xml:space="preserve">1.Bấm vào thanh tìm kiếm "Tìm kiếm theo Tên Danh mục sản phẩm "
2. Nhập Tên Danh mục sản phẩm vào thanh tìm kiếm
</t>
  </si>
  <si>
    <t>Hệ thống import dữ liệu thành công và hiển thị thông báo đã import dữ liệu. Dữ liệu được lưu đúng trong cơ sở dữ liệu và hiển thị chính xác trên danh sách Danh mục sản phẩm</t>
  </si>
  <si>
    <t>Thêm mới Danh mục sản phẩm</t>
  </si>
  <si>
    <t>1. Truy cập màn hình "Thêm mới Danh mục sản phẩm"</t>
  </si>
  <si>
    <t xml:space="preserve">Các trường hiển thị đúng loại control theo thiết kế:
- Textbox: Mã Danh mục sản phẩm, Tên Danh mục sản phẩm
</t>
  </si>
  <si>
    <t>Kiểm tra hiển thị trường “Mã Danh mục sản phẩm” trong màn hình Thêm mới Danh mục sản phẩm khi hệ thống tự động sinh mã theo đúng format cấu hình</t>
  </si>
  <si>
    <t>1. Truy cập màn hình Thêm mới Danh mục sản phẩm</t>
  </si>
  <si>
    <t>Hệ thống tự động sinh mã Danh mục sản phẩm đúng theo format đã cấu hình</t>
  </si>
  <si>
    <t>Kiểm tra hiển thị trường “Mã Danh mục sản phẩm” trong màn hình Thêm mới Danh mục sản phẩm khi hệ thống tự động sinh mã tăng tuần tự</t>
  </si>
  <si>
    <t>Kiểm tra hiển thị trường “Mã Danh mục sản phẩm” trong màn hình Thêm mới Danh mục sản phẩm khi hệ thống tự động sinh mã không bị trùng với dữ liệu đã tồn tại</t>
  </si>
  <si>
    <t>1. Truy cập màn hình Thêm mới Danh mục sản phẩm nhiều lần 
2. Thực hiện lưu dữ liệu</t>
  </si>
  <si>
    <t>Hệ thống sinh mã Danh mục sản phẩm duy nhất, không trùng với dữ liệu đã tồn tại trong cơ sở dữ liệu</t>
  </si>
  <si>
    <t>Kiểm tra hiển thị trường “Mã Danh mục sản phẩm” trong màn hình Thêm mới Danh mục sản phẩm khi người dùng thực hiện chỉnh sửa mã được sinh tự động</t>
  </si>
  <si>
    <t>1. Truy cập màn hình Thêm mới Danh mục sản phẩm 
2. Chỉnh sửa trường “Mã Danh mục sản phẩm”</t>
  </si>
  <si>
    <t>Trường “Mã Danh mục sản phẩm” ở trạng thái readonly và không cho phép chỉnh sửa</t>
  </si>
  <si>
    <t>Kiểm tra hiển thị trường “Mã Danh mục sản phẩm” trong màn hình Thêm mới Danh mục sản phẩm khi thực hiện lưu dữ liệu với mã Danh mục sản phẩm được tự động sinh</t>
  </si>
  <si>
    <t>1. Truy cập màn hình Thêm mới Danh mục sản phẩm 
2. Nhập đầy đủ dữ liệu hợp lệ 
3. Bấm vào Lưu</t>
  </si>
  <si>
    <t>Hệ thống lưu dữ liệu thành công, tạo mới một bản ghi trong cơ sở dữ liệu với mã Danh mục sản phẩm được sinh tự động và hiển thị đúng trong danh sách Danh mục sản phẩm</t>
  </si>
  <si>
    <t>Kiểm tra hiển thị trường “Mã Danh mục sản phẩm” trong màn hình Thêm mới Danh mục sản phẩm khi người dùng hủy thao tác tạo mới sau khi hệ thống đã sinh mã Danh mục sản phẩm</t>
  </si>
  <si>
    <t>1. Truy cập màn hình Thêm mới Danh mục sản phẩm 
2. Không lưu dữ liệu 
3. Quay lại màn danh sách 
4. Mở lại màn Thêm mới Danh mục sản phẩm</t>
  </si>
  <si>
    <t>Hệ thống giữ nguyên mã Danh mục sản phẩm đã được sinh tự động trước đó khi người dùng hủy thao tác tạo mới và truy cập lại màn hình Thêm mới Danh mục sản phẩm.</t>
  </si>
  <si>
    <t xml:space="preserve">Kiểm tra hiển thị dữ liệu tại trường “Tên Danh mục sản phẩm”trong màn hình Thêm mới Danh mục sản phẩm khi để trống dữ liệu </t>
  </si>
  <si>
    <t>1. Truy cập màn hình Thêm mới Danh mục sản phẩm
2. Để trống trường “Danh mục sản phẩm” 
3. Bấm vào nút Lưu</t>
  </si>
  <si>
    <t xml:space="preserve">Kiểm tra hiển thị trường “Tên Danh mục sản phẩm” trong màn hình Thêm mới Danh mục sản phẩm khi nhập số ký tự nhỏ hơn độ dài tối thiểu </t>
  </si>
  <si>
    <t>1. Truy cập màn hình Thêm mới Danh mục sản phẩm
2. Nhập dữ liệu kiểm thử
3. Bấm vào Lưu</t>
  </si>
  <si>
    <t>Kiểm tra hiển trường “Tên Danh mục sản phẩm” trong màn hình Thêm mới Danh mục sản phẩm khi nhập số ký tự vượt quá độ dài tối đa</t>
  </si>
  <si>
    <t>Kiểm tra hiển thị trường “Tên Danh mục sản phẩm” trong màn hình Thêm mới Danh mục sản phẩm khi nhập dữ liệu có chứa khoảng trắng ở đầu và cuối</t>
  </si>
  <si>
    <t>Kiểm tra hiển thị trường “Tên Danh mục sản phẩm” trong màn hình Thêm mới Danh mục sản phẩm khi nhập dữ liệu trùng với tên Danh mục sản phẩm đã tồn tại trong hệ thống</t>
  </si>
  <si>
    <t>Hiển thị thông báo tên Danh mục sản phẩm đã tồn tại và không cho lưu</t>
  </si>
  <si>
    <t>Kiểm tra hiển thị trường “Tên Danh mục sản phẩm” trong màn hình Thêm mới Danh mục sản phẩm khi nhập dữ liệu hợp lệ và thực hiện lưu thành công</t>
  </si>
  <si>
    <t>Hệ thống thực hiện lưu dữ liệu thành công. Tạo mới một bản ghi Danh mục sản phẩm trong cơ sở dữ liệu với thông tin đúng theo dữ liệu đã nhập. Hiển thị bản ghi vừa tạo trong danh sách Danh mục sản phẩm.</t>
  </si>
  <si>
    <t>Sửa Danh mục sản phẩm</t>
  </si>
  <si>
    <t xml:space="preserve">Hệ thống tự động sinh mã tiếp theo  </t>
  </si>
  <si>
    <t>Sửa</t>
  </si>
  <si>
    <t>Xóa Danh mục sản phẩm</t>
  </si>
  <si>
    <t>Kiểm tra hiển thị icon thùng rác xóa Danh mục sản phẩm</t>
  </si>
  <si>
    <t>Kiểm tra hiển thị Cửa sổ xác nhận xóa Danh mục sản phẩm khi bấm vào icon thùng rác xóa Danh mục sản phẩm</t>
  </si>
  <si>
    <t>1. Bấm vào icon xóa Danh mục sản phẩm</t>
  </si>
  <si>
    <t>Kiểm tra xóa Danh mục sản phẩm không thành công khi bấm vào "Hủy"</t>
  </si>
  <si>
    <t>Kiểm tra xóa Danh mục sản phẩm thành công khi bấm vào "Xác nhận"</t>
  </si>
  <si>
    <t>1. Bấm vào icon xóa Danh mục sản phẩm
2. Bấm vào nút “Xác nhận”</t>
  </si>
  <si>
    <t>Hệ thống xóa Danh mục sản phẩm thành công, dữ liệu không còn hiển thị trong danh sách Danh mục sản phẩm</t>
  </si>
  <si>
    <t>Kiểm tra xóa Danh mục sản phẩm không thành công khi bấm ra ngoài Cửa sổ xác nhận xóa</t>
  </si>
  <si>
    <t>Kiểm tra hiển thị mặc định màn hình Chỉnh sửa khi bấm vào Mã Danh mục sản phẩm</t>
  </si>
  <si>
    <t>1. Bấm vào mã Danh mục sản phẩm</t>
  </si>
  <si>
    <t>1. Bấm vào mã Danh mục sản phẩm
2. Bỏ trống tất cả các trường
3. Bấm vào lưu</t>
  </si>
  <si>
    <t>1. Bấm vào mã Danh mục sản phẩm
2. Bỏ trống trường bắt buộc, chỉnh sửa thông tin các trường còn lại hợp lệ
3. Bấm vào lưu</t>
  </si>
  <si>
    <t>1. Bấm vào mã Danh mục sản phẩm
2. Chỉnh sửa các thông tin các trường 
3. Bấm vào nút quay lại</t>
  </si>
  <si>
    <t xml:space="preserve">Điều hướng đến màn hình Danh sách Danh mục sản phẩm và không lưu dữ liệu </t>
  </si>
  <si>
    <t>1. Bấm vào mã Danh mục sản phẩm
2. Chỉnh thông tin các trường hợp lệ
3. Bấm vào lưu</t>
  </si>
  <si>
    <t>Hệ thống hiển thị thông báo lưu thành công
Tạo mới bản ghi trong cơ sở dữ liệu và hiển thị dữ liệu vừa Tạo trong danh sách Danh mục sản phẩm</t>
  </si>
  <si>
    <t>1. Bấm vào mã Danh mục sản phẩm
2. Bấm vào tab Thông tin sản xuất</t>
  </si>
  <si>
    <t>1. Bấm vào mã Danh mục sản phẩm
2. Bấm vào tab Thông tin sản xuất
3.đối chiếu danh sách mã BOM với bảng 1.6.3 định mức NVL</t>
  </si>
  <si>
    <t>1. Bấm vào mã Danh mục sản phẩm
2. Bấm vào tab “Thông tin sản xuất”
3. Nhấn vào một mã BOM bất kỳ</t>
  </si>
  <si>
    <t>Kiểm tra dữ liệu tên Danh mục sản phẩm áp dụng BOM được lấy đúng từ bảng định mức NVL</t>
  </si>
  <si>
    <t>1. Bấm vào mã Danh mục sản phẩm
2. Bấm vào tab “Thông tin sản xuất”
3. Đối chiếu tên Danh mục sản phẩm với bảng 1.6.3 định mức NVL</t>
  </si>
  <si>
    <t>Tên Danh mục sản phẩm hiển thị chính xác</t>
  </si>
  <si>
    <t>Kiểm tra dữ liệu số lượng Danh mục sản phẩm trong BOM được lấy đúng từ nguồn dữ liệu</t>
  </si>
  <si>
    <t>1. Bấm vào mã Danh mục sản phẩm
2. Bấm vào tab “Thông tin sản xuất”
3. Đối chiếu số lượng Danh mục sản phẩm với bảng 1.6.3 định mức NVL</t>
  </si>
  <si>
    <t>Số lượng Danh mục sản phẩm hiển thị đúng</t>
  </si>
  <si>
    <t>Kiểm tra dữ liệu đơn vị tính của Danh mục sản phẩm trong BOM được lấy đúng từ nguồn dữ liệu</t>
  </si>
  <si>
    <t>1. Bấm vào mã Danh mục sản phẩm
2. Bấm vào tab “Thông tin sản xuất”
3. Đối chiếu đơn vị tính với bảng 1.6.3 định mức NVL</t>
  </si>
  <si>
    <t>1. Bấm vào mã Danh mục sản phẩm
2. Bấm vào tab “Thông tin sản xuất”
3. Đối chiếu trạng thái BOM với bảng 1.6.3 định mức NVL</t>
  </si>
  <si>
    <t>1. Bấm vào mã Danh mục sản phẩm
2. Bấm vào tab “Thông tin sản xuất”
3. Đối chiếu loại BOM với bảng 1.6.3 định mức NVL</t>
  </si>
  <si>
    <t>1. Bấm vào mã Danh mục sản phẩm
2. Bấm vào tab “Thông tin sản xuất”
3. Đối chiếu mã quy trình mẫu với bảng 1.6.2 quy trình mẫu</t>
  </si>
  <si>
    <t>1. Bấm vào mã Danh mục sản phẩm
2. Bấm vào tab “Thông tin sản xuất”
3. Nhấn vào một mã quy trình mẫu bất kỳ</t>
  </si>
  <si>
    <t>1. Bấm vào mã Danh mục sản phẩm
2. Bấm vào tab “Thông tin sản xuất”
3. Đối chiếu tên quy trình mẫu với bảng 1.6.2 quy trình mẫu</t>
  </si>
  <si>
    <t>1. Bấm vào mã Danh mục sản phẩm
2. Bấm vào tab “Thông tin sản xuất”
3. Đối chiếu trạng thái quy trình mẫu với bảng 1.6.2 quy trình mẫu</t>
  </si>
  <si>
    <t>Kiểm tra dữ liệu tên kho lưu trữ Danh mục sản phẩm được lấy đúng từ bảng kho</t>
  </si>
  <si>
    <t>1. Bấm vào mã Danh mục sản phẩm
2. Bấm vào tab “Thông tin tồn kho”
3. Đối chiếu tên kho với bảng 1.8.1 kho</t>
  </si>
  <si>
    <t>1. Bấm vào mã Danh mục sản phẩm
2. Bấm vào tab “Thông tin tồn kho”
3. Nhấn vào một tên kho bất kỳ</t>
  </si>
  <si>
    <t>1. Bấm vào mã Danh mục sản phẩm
2. Bấm vào tab “Thông tin tồn kho”
3. Đối chiếu số lượng hiện tại với bảng 1.8.1 kho</t>
  </si>
  <si>
    <t>1. Bấm vào mã Danh mục sản phẩm
2. Bấm vào tab “Thông tin tồn kho”
3. Đối chiếu số lượng dự kiến với bảng 1.8.1 kho</t>
  </si>
  <si>
    <t>Kiểm tra dữ liệu đơn vị tính của Danh mục sản phẩm trong kho được lấy đúng từ bảng kho</t>
  </si>
  <si>
    <t>1. Bấm vào mã Danh mục sản phẩm
2. Bấm vào tab “Thông tin tồn kho”
3. Đối chiếu đơn vị tính với bảng 1.8.1 kho</t>
  </si>
  <si>
    <t>1. Bấm vào icon xóa Danh mục sản phẩm 
2. Bấm vào nút “Xác nhận”</t>
  </si>
  <si>
    <t xml:space="preserve">Bán thành phẩm nội bộ </t>
  </si>
  <si>
    <t>BTPNB</t>
  </si>
  <si>
    <t>Chức năng : Bán thành phẩm nội bộ</t>
  </si>
  <si>
    <r>
      <rPr>
        <rFont val="Times New Roman"/>
        <b/>
        <color rgb="FFFF0000"/>
        <sz val="14.0"/>
      </rPr>
      <t xml:space="preserve">Tiền điều kiện: 
</t>
    </r>
    <r>
      <rPr>
        <rFont val="Times New Roman"/>
        <b/>
        <color rgb="FFFF0000"/>
        <sz val="14.0"/>
      </rPr>
      <t>Bước 1: Đăng nhập vào hệ thống
Bước 2: Chọn modul thông tin chung
Bước 3: Chọn "Quản lý sản phẩm"
Bước 4: Chọn "Bán thành phẩm nội bộ"</t>
    </r>
  </si>
  <si>
    <t>Màn hình: Danh sách Bán thành phẩm nội bộ</t>
  </si>
  <si>
    <t>- Kiểm tra title “Bán thành phẩm nội bộ” hiển thị đúng theo thiết kế</t>
  </si>
  <si>
    <t>Kiểm tra đúng loại control:
- Dropdown: Đơn vị sản xuất, Loại Bán thành phẩm nội bộ
- Textbox: Mã Bán thành phẩm nội bộ, Tên Bán thành phẩm nội bộ</t>
  </si>
  <si>
    <t>Kiểm tra hiển thị đúng các cột:
- Mã Bán thành phẩm nội bộ
- Tên Bán thành phẩm nội bộ
- Trạng thái
- Yêu cầu kiểm tra Yêu cầu kiểm tra Yêu cầu kiểm tra PQC
- Mô tả Bán thành phẩm nội bộ
- Hành động</t>
  </si>
  <si>
    <t>Kiểm tra hiển thị dropdown “Đơn vị sản xuất” trong màn hình Danh sách Bán thành phẩm nội bộ khi hệ thống tải đầy đủ dữ liệu</t>
  </si>
  <si>
    <t>Kiểm tra chọn một đơn vị sản xuất từ dropdown trong màn hình Danh sách Bán thành phẩm nội bộ</t>
  </si>
  <si>
    <t>Hệ thống hiển thị đúng các Bán thành phẩm nội bộ thuộc đơn vị sản xuất đã chọn</t>
  </si>
  <si>
    <t>Kiểm tra chọn nhiều đơn vị sản xuất từ dropdown trong màn hình Danh sách Bán thành phẩm nội bộ'</t>
  </si>
  <si>
    <t>Kiểm tra thay đổi đơn vị sản xuất đã chọn trong màn hình Danh sách Bán thành phẩm nội bộ</t>
  </si>
  <si>
    <t>1. Bấm vào dropdown “Đơn vị sản xuất”
2. Chọn Đơn vị sản xuất
3. Chọn lại Đơn vị sản xuất khác</t>
  </si>
  <si>
    <t>Kiểm tra xóa đơn vị sản xuất đã chọn trong màn hình Danh sách Bán thành phẩm nội bộ</t>
  </si>
  <si>
    <t>Kiểm tra tìm kiếm đơn vị sản xuất trong dropdown ở màn hình Danh sách Bán thành phẩm nội bộ</t>
  </si>
  <si>
    <t>Kiểm tra đóng dropdown “Đơn vị sản xuất” khi bấm ra ngoài màn hình trong màn hình Danh sách Bán thành phẩm nội bộ'</t>
  </si>
  <si>
    <t>Tìm kiếm theo Loại Bán thành phẩm nội bộ</t>
  </si>
  <si>
    <t>Kiểm tra hiển thị dropdown “Loại Bán thành phẩm nội bộ” trong màn hình Danh sách Bán thành phẩm nội bộ khi hệ thống tải đầy đủ dữ liệu</t>
  </si>
  <si>
    <t>1. Bấm vào thanh tìm kiếm "Loại Bán thành phẩm nội bộ"</t>
  </si>
  <si>
    <t xml:space="preserve">1. Bấm vào dropdown “Loại Bán thành phẩm nội bộ”
2. Chọn đơn vị sản xuất </t>
  </si>
  <si>
    <t>1. Bấm vào dropdown “Loại Bán thành phẩm nội bộ”
2. Chọn nhiều Loại bán thành phẩm nội bộ</t>
  </si>
  <si>
    <t>1. Bấm vào dropdown “Loại Bán thành phẩm nội bộ”
2. Chọn Loại bán thành phẩm nội bộ
3. Chọn lại Loại bán thành phẩm nội bộ khác</t>
  </si>
  <si>
    <t>1. Bấm vào dropdown “Loại Bán thành phẩm nội bộ”
2. Chọn đơn vị sản xuất 
3. Bấm icon xóa dữ liệu</t>
  </si>
  <si>
    <t xml:space="preserve">1. Bấm vào thanh tìm kiếm "Loại Bán thành phẩm nội bộ"
2. Nhập từ khóa tìm kiếm
</t>
  </si>
  <si>
    <t>Kiểm tra đóng dropdown “Loại Bán thành phẩm nội bộ” khi bấm ra ngoài màn hình trong màn hình Danh sách Bán thành phẩm nội bộ'</t>
  </si>
  <si>
    <t>1. Bấm vào dropdown “Loại Bán thành phẩm nội bộ”
2. Bấm ra ngoài vùng dropdown</t>
  </si>
  <si>
    <t>Tìm kiếm theo Mã Bán thành phẩm nội bộ</t>
  </si>
  <si>
    <t>Kiểm tra tìm kiếm Bán thành phẩm nội bộ thành công theo mã Bán thành phẩm nội bộ đầy đủ</t>
  </si>
  <si>
    <t xml:space="preserve">1.Bấm vào thanh tìm kiếm "Mã Bán thành phẩm nội bộ"
2. Nhập Mã Bán thành phẩm nội bộ vào thanh tìm kiếm
3. Nhấn Enter </t>
  </si>
  <si>
    <t>Hệ thống hiển thị đúng Bán thành phẩm nội bộ có mã như đã tìm kiếm</t>
  </si>
  <si>
    <t>Kiểm tra tìm kiếm thành công theo mã Bán thành phẩm nội bộ không đầy đủ</t>
  </si>
  <si>
    <t xml:space="preserve">1.Bấm vào thanh tìm kiếm "Mã Bán thành phẩm nội bộ"
2. Nhập Mã Bán thành phẩm nội bộ vào thanh tìm kiếm
</t>
  </si>
  <si>
    <t>Hệ thống hiển thị các Bán thành phẩm nội bộ chứa giá trị tìm kiếm theo rule hệ thống</t>
  </si>
  <si>
    <t>Kiểm tra tìm kiếm thành công theo Mã Bán thành phẩm nội bộ khi không tồn tại mã Bán thành phẩm nội bộ</t>
  </si>
  <si>
    <t xml:space="preserve">1.Bấm vào thanh tìm kiếm "Mã Bán thành phẩm nội bộ"
2. Nhập mã Bán thành phẩm nội bộ không tồn tại
</t>
  </si>
  <si>
    <t>1.Bấm vào thanh tìm kiếm "Mã Bán thành phẩm nội bộ"
2. Nhập Mã Bán thành phẩm nội bộ vào thanh tìm kiếm</t>
  </si>
  <si>
    <t xml:space="preserve">Tìm kiếm theo Tên Bán thành phẩm nội bộ </t>
  </si>
  <si>
    <t>Kiểm tra tìm kiếm Bán thành phẩm nội bộ thành công theo Tên Bán thành phẩm nội bộ đầy đủ</t>
  </si>
  <si>
    <t xml:space="preserve">1.Bấm vào thanh tìm kiếm "Tìm kiếm theo Tên Bán thành phẩm nội bộ "
2. Nhập Tên Bán thành phẩm nội bộ  vào thanh tìm kiếm
</t>
  </si>
  <si>
    <t>Kiểm tra tìm kiếm thành công theo Tên Bán thành phẩm nội bộ không đầy đủ</t>
  </si>
  <si>
    <t xml:space="preserve">1.Bấm vào thanh tìm kiếm "Tìm kiếm theo Tên Bán thành phẩm nội bộ "
2. Nhập  Tên Bán thành phẩm nội bộ  vào thanh tìm kiếm
</t>
  </si>
  <si>
    <t xml:space="preserve">Kiểm tra tìm kiếm thành công theo Tên Bán thành phẩm nội bộ khi có khoảng trắng ở đầu và cuối dữ liệu tìm kiếm </t>
  </si>
  <si>
    <t xml:space="preserve">1.Bấm vào thanh tìm kiếm "Tìm kiếm theo Tên Bán thành phẩm nội bộ "
2. Nhập Tên Bán thành phẩm nội bộ vào thanh tìm kiếm
</t>
  </si>
  <si>
    <t>Hệ thống import dữ liệu thành công và hiển thị thông báo đã import dữ liệu. Dữ liệu được lưu đúng trong cơ sở dữ liệu và hiển thị chính xác trên danh sách Bán thành phẩm nội bộ</t>
  </si>
  <si>
    <t>Thêm mới Bán thành phẩm nội bộ</t>
  </si>
  <si>
    <t>1. Truy cập màn hình "Thêm mới Bán thành phẩm nội bộ"</t>
  </si>
  <si>
    <t xml:space="preserve">Các trường hiển thị đúng loại control theo thiết kế:
- Dropdown: Khu vực sản xuất, Trạng thái, Loại theo dõi bán thành phẩm, Đơn vị, Loại mã vạch, Kho bán thành phẩm mặc định
- Textbox: Mã Bán thành phẩm nội bộ, Tên Bán thành phẩm nội bộ, Mô tả bán thành phẩm
- Checkbox: Yêu cầu kiểm tra Yêu cầu kiểm tra PQC, Là btp ảo (Virtual)/Không quản lý kho
</t>
  </si>
  <si>
    <t>Kiểm tra hiển thị section “Thuộc tính Bán thành phẩm nội bộ”</t>
  </si>
  <si>
    <t xml:space="preserve">Kiểm tra hiển thị dữ liệu tại trường “Tên Bán thành phẩm nội bộ”trong màn hình Thêm mới Bán thành phẩm nội bộ khi để trống dữ liệu </t>
  </si>
  <si>
    <t>1. Truy cập màn hình Thêm mới Bán thành phẩm nội bộ
2. Để trống trường “Bán thành phẩm nội bộ” 
3. Bấm vào nút Lưu</t>
  </si>
  <si>
    <t>Hệ thống hiển thị thông báo bắt buộc nhập trường “Bán thành phẩm nội bộ” và không cho phép lưu</t>
  </si>
  <si>
    <t xml:space="preserve">Kiểm tra hiển thị trường “Tên Bán thành phẩm nội bộ” trong màn hình Thêm mới Bán thành phẩm nội bộ khi nhập số ký tự nhỏ hơn độ dài tối thiểu </t>
  </si>
  <si>
    <t>1. Truy cập màn hình Thêm mới Bán thành phẩm nội bộ
2. Nhập dữ liệu kiểm thử
3. Bấm vào Lưu</t>
  </si>
  <si>
    <t>Kiểm tra hiển trường “Tên Bán thành phẩm nội bộ” trong màn hình Thêm mới Bán thành phẩm nội bộ khi nhập số ký tự vượt quá độ dài tối đa</t>
  </si>
  <si>
    <t>Kiểm tra hiển thị trường “Tên Bán thành phẩm nội bộ” trong màn hình Thêm mới Bán thành phẩm nội bộ khi nhập dữ liệu có chứa khoảng trắng ở đầu và cuối</t>
  </si>
  <si>
    <t>" Bán thành phẩm nội bộ A "</t>
  </si>
  <si>
    <t>Kiểm tra hiển thị trường “Tên Bán thành phẩm nội bộ” trong màn hình Thêm mới Bán thành phẩm nội bộ khi nhập dữ liệu trùng với tên Bán thành phẩm nội bộ đã tồn tại trong hệ thống</t>
  </si>
  <si>
    <t>"Bán thành phẩm nội bộ A" (đã tồn tại)</t>
  </si>
  <si>
    <t>Hiển thị thông báo tên Bán thành phẩm nội bộ đã tồn tại và không cho lưu</t>
  </si>
  <si>
    <t>Kiểm tra hiển thị trường “Tên Bán thành phẩm nội bộ” trong màn hình Thêm mới Bán thành phẩm nội bộ khi nhập dữ liệu hợp lệ và thực hiện lưu thành công</t>
  </si>
  <si>
    <t>"Bán thành phẩm nội bộ mới"</t>
  </si>
  <si>
    <t>Hệ thống thực hiện lưu dữ liệu thành công. Tạo mới một bản ghi Bán thành phẩm nội bộ trong cơ sở dữ liệu với thông tin đúng theo dữ liệu đã nhập. Hiển thị bản ghi vừa tạo trong danh sách Bán thành phẩm nội bộ.</t>
  </si>
  <si>
    <t>Kiểm tra hiển thị trường “Mã Bán thành phẩm nội bộ” trong màn hình Thêm mới Bán thành phẩm nội bộ khi hệ thống tự động sinh mã theo đúng format cấu hình</t>
  </si>
  <si>
    <t>1. Truy cập màn hình Thêm mới Bán thành phẩm nội bộ</t>
  </si>
  <si>
    <t>Hệ thống tự động sinh mã Bán thành phẩm nội bộ đúng theo format đã cấu hình</t>
  </si>
  <si>
    <t>Kiểm tra hiển thị trường “Mã Bán thành phẩm nội bộ” trong màn hình Thêm mới Bán thành phẩm nội bộ khi hệ thống tự động sinh mã tăng tuần tự</t>
  </si>
  <si>
    <t>Bản ghi cuối cùng: như đã tìm kiếm</t>
  </si>
  <si>
    <t>Kiểm tra hiển thị trường “Mã Bán thành phẩm nội bộ” trong màn hình Thêm mới Bán thành phẩm nội bộ khi hệ thống tự động sinh mã không bị trùng với dữ liệu đã tồn tại</t>
  </si>
  <si>
    <t>1. Truy cập màn hình Thêm mới Bán thành phẩm nội bộ nhiều lần 
2. Thực hiện lưu dữ liệu</t>
  </si>
  <si>
    <t>Hệ thống sinh mã Bán thành phẩm nội bộ duy nhất, không trùng với dữ liệu đã tồn tại trong cơ sở dữ liệu</t>
  </si>
  <si>
    <t>Kiểm tra hiển thị trường “Mã Bán thành phẩm nội bộ” trong màn hình Thêm mới Bán thành phẩm nội bộ khi người dùng thực hiện Thêm mới mã được sinh tự động</t>
  </si>
  <si>
    <t>1. Truy cập màn hình Thêm mới Bán thành phẩm nội bộ 
2. Thêm mới trường “Mã Bán thành phẩm nội bộ”</t>
  </si>
  <si>
    <t>Trường “Mã Bán thành phẩm nội bộ” ở trạng thái readonly và không cho phép Thêm mới</t>
  </si>
  <si>
    <t>Kiểm tra hiển thị trường “Mã Bán thành phẩm nội bộ” trong màn hình Thêm mới Bán thành phẩm nội bộ khi thực hiện lưu dữ liệu với mã Bán thành phẩm nội bộ được tự động sinh</t>
  </si>
  <si>
    <t>1. Truy cập màn hình Thêm mới Bán thành phẩm nội bộ 
2. Nhập đầy đủ dữ liệu hợp lệ 
3. Bấm vào Lưu</t>
  </si>
  <si>
    <t>Hệ thống lưu dữ liệu thành công, tạo mới một bản ghi trong cơ sở dữ liệu với mã Bán thành phẩm nội bộ được sinh tự động và hiển thị đúng trong danh sách Bán thành phẩm nội bộ</t>
  </si>
  <si>
    <t>Kiểm tra hiển thị trường “Mã Bán thành phẩm nội bộ” trong màn hình Thêm mới Bán thành phẩm nội bộ khi người dùng hủy thao tác tạo mới sau khi hệ thống đã sinh mã Bán thành phẩm nội bộ</t>
  </si>
  <si>
    <t>1. Truy cập màn hình Thêm mới Bán thành phẩm nội bộ 
2. Không lưu dữ liệu 
3. Quay lại màn danh sách 
4. Mở lại màn Thêm mới Bán thành phẩm nội bộ</t>
  </si>
  <si>
    <t>Hệ thống giữ nguyên mã Bán thành phẩm nội bộ đã được sinh tự động trước đó khi người dùng hủy thao tác tạo mới và truy cập lại màn hình Thêm mới Bán thành phẩm nội bộ.</t>
  </si>
  <si>
    <t>Kiểm tra hiển thị trường “Khu vực sản xuất” trong màn hình Thêm mới Bán thành phẩm nội bộ khi hệ thống tải danh sách Khu vực sản xuất</t>
  </si>
  <si>
    <t>1. Truy cập màn hình Thêm mới Bán thành phẩm nội bộ
2. Bấm vào trường “Khu vực sản xuất”</t>
  </si>
  <si>
    <t>Kiểm tra hiển thị trường “Khu vực sản xuất” trong màn hình Thêm mới Bán thành phẩm nội bộ khi người dùng thực hiện chọn một Khu vực sản xuất</t>
  </si>
  <si>
    <t>1. Truy cập màn hình Thêm mới Bán thành phẩm nội bộ 
2. Bấm chọn trường “Khu vực sản xuất” 
3. Chọn một danh mục trong danh sách</t>
  </si>
  <si>
    <t>Kiểm tra hiển thị trường “Khu vực sản xuất” trong màn hình Thêm mới Bán thành phẩm nội bộ khi người dùng chưa chọn Khu vực sản xuất</t>
  </si>
  <si>
    <t>1. Truy cập màn hình Thêm mới Bán thành phẩm nội bộ 
2. Chọn tất cả trường bắt buộc và không chọn trường “Khu vực sản xuất” 
3. Bấm vào Lưu</t>
  </si>
  <si>
    <t>Kiểm tra hiển thị trường “Khu vực sản xuất” trong màn hình Thêm mới Bán thành phẩm nội bộ khi người dùng tìm kiếm Khu vực sản xuất trong dropdown</t>
  </si>
  <si>
    <t>1. Truy cập màn hình Thêm mới Bán thành phẩm nội bộ 
2. Bấm vào trường “Khu vực sản xuất” 
3. Nhập từ khóa tìm kiếm</t>
  </si>
  <si>
    <t>Kiểm tra hiển thị trường “Khu vực sản xuất” trong màn hình Thêm mới Bán thành phẩm nội bộ khi người dùng chọn lại Khu vực sản xuất khác</t>
  </si>
  <si>
    <t>1. Truy cập màn hình Thêm mới Bán thành phẩm nội bộ 
2. Bấm vào trường “Khu vực sản xuất”
3. Chọn Danh mục A
4. Chọn Danh mục C</t>
  </si>
  <si>
    <t>Kiểm tra hiển thị trường “Khu vực sản xuất” trong màn hình Thêm mới Bán thành phẩm nội bộ khi thực hiện lưu dữ liệu với Khu vực sản xuất hợp lệ</t>
  </si>
  <si>
    <t>1. Truy cập màn hình Thêm mới Bán thành phẩm nội bộ 
2. Bấm vào trường “Khu vực sản xuất”
3. Chọn dữ liệu kiểm thử
4. Bấm vào Lưu</t>
  </si>
  <si>
    <t>Kiểm tra hiển thị trường “Loại mã vạch” trong màn hình Thêm mới Bán thành phẩm nội bộ khi hệ thống tải danh sách Loại mã vạch</t>
  </si>
  <si>
    <t>1. Truy cập màn hình Thêm mới Bán thành phẩm nội bộ
2. Bấm vào trường “Loại mã vạch”</t>
  </si>
  <si>
    <t>Kiểm tra hiển thị trường “Loại mã vạch” trong màn hình Thêm mới Bán thành phẩm nội bộ khi người dùng thực hiện chọn một Loại mã vạch</t>
  </si>
  <si>
    <t>1. Truy cập màn hình Thêm mới Bán thành phẩm nội bộ 
2. Bấm chọn trường “Loại mã vạch” 
3. Chọn một danh mục trong danh sách</t>
  </si>
  <si>
    <t>Kiểm tra hiển thị trường “Loại mã vạch” trong màn hình Thêm mới Bán thành phẩm nội bộ khi người dùng chưa chọn Loại mã vạch</t>
  </si>
  <si>
    <t>1. Truy cập màn hình Thêm mới Bán thành phẩm nội bộ 
2. Chọn tất cả trường bắt buộc và không chọn trường “Loại mã vạch” 
3. Bấm vào Lưu</t>
  </si>
  <si>
    <t>Kiểm tra hiển thị trường “Loại mã vạch” trong màn hình Thêm mới Bán thành phẩm nội bộ khi người dùng tìm kiếm Loại mã vạch trong dropdown</t>
  </si>
  <si>
    <t>1. Truy cập màn hình Thêm mới Bán thành phẩm nội bộ 
2. Bấm vào trường “Loại mã vạch” 
3. Nhập từ khóa tìm kiếm</t>
  </si>
  <si>
    <t>Kiểm tra hiển thị trường “Loại mã vạch” trong màn hình Thêm mới Bán thành phẩm nội bộ khi người dùng chọn lại Loại mã vạch khác</t>
  </si>
  <si>
    <t>1. Truy cập màn hình Thêm mới Bán thành phẩm nội bộ 
2. Bấm vào trường “Loại mã vạch”
3. Chọn Danh mục A
4. Chọn Danh mục C</t>
  </si>
  <si>
    <t>Kiểm tra hiển thị trường “Loại mã vạch” trong màn hình Thêm mới Bán thành phẩm nội bộ khi thực hiện lưu dữ liệu với Loại mã vạch hợp lệ</t>
  </si>
  <si>
    <t>1. Truy cập màn hình Thêm mới Bán thành phẩm nội bộ 
2. Bấm vào trường “Loại mã vạch”
3. Chọn dữ liệu kiểm thử
4. Bấm vào Lưu</t>
  </si>
  <si>
    <t>Kiểm tra hiển thị trường “Loại theo dõi Bán thành phẩm nội bộ” trong màn hình Thêm mới Bán thành phẩm nội bộ khi hệ thống tải danh sách Loại theo dõi Bán thành phẩm nội bộ</t>
  </si>
  <si>
    <t>1. Truy cập màn hình Thêm mới Bán thành phẩm nội bộ
2. Bấm vào trường “Loại theo dõi Bán thành phẩm nội bộ”</t>
  </si>
  <si>
    <t xml:space="preserve">Hệ thống hiển thị đầy đủ danh sách Loại theo dõi Bán thành phẩm nội bộ theo dữ liệu cấu hình
</t>
  </si>
  <si>
    <t>Kiểm tra hiển thị trường “Loại theo dõi Bán thành phẩm nội bộ” trong màn hình Thêm mới Bán thành phẩm nội bộ khi người dùng thực hiện chọn một Loại theo dõi Bán thành phẩm nội bộ</t>
  </si>
  <si>
    <t>1. Truy cập màn hình Thêm mới Bán thành phẩm nội bộ 
2. Bấm chọn trường “Loại theo dõi Bán thành phẩm nội bộ” 
3. Chọn một danh mục trong danh sách</t>
  </si>
  <si>
    <t>Hệ thống hiển thị đúng giá trị danh mục đã chọn tại trường “Loại theo dõi Bán thành phẩm nội bộ”</t>
  </si>
  <si>
    <t>Kiểm tra hiển thị trường “Loại theo dõi Bán thành phẩm nội bộ” trong màn hình Thêm mới Bán thành phẩm nội bộ khi người dùng chưa chọn Loại theo dõi Bán thành phẩm nội bộ</t>
  </si>
  <si>
    <t>1. Truy cập màn hình Thêm mới Bán thành phẩm nội bộ 
2. Chọn tất cả trường bắt buộc và không chọn trường “Loại theo dõi Bán thành phẩm nội bộ” 
3. Bấm vào Lưu</t>
  </si>
  <si>
    <t>Hệ thống không cho phép lưu dữ liệu 
Hệ thống hiển thị thông báo yêu cầu chọn Loại theo dõi Bán thành phẩm nội bộ
Trường “Loại theo dõi Bán thành phẩm nội bộ” được làm nổi bật viền</t>
  </si>
  <si>
    <t>Kiểm tra hiển thị trường “Loại theo dõi Bán thành phẩm nội bộ” trong màn hình Thêm mới Bán thành phẩm nội bộ khi người dùng tìm kiếm Loại theo dõi Bán thành phẩm nội bộ trong dropdown</t>
  </si>
  <si>
    <t>1. Truy cập màn hình Thêm mới Bán thành phẩm nội bộ 
2. Bấm vào trường “Loại theo dõi Bán thành phẩm nội bộ” 
3. Nhập từ khóa tìm kiếm</t>
  </si>
  <si>
    <t xml:space="preserve">Hệ thống hiển thị danh sách thả xuống chỉ hiển thị các danh mục có tên chứa từ khóa
Nếu không có kết quả, hiển thị thông báo “Không tìm thấy Loại theo dõi Bán thành phẩm nội bộ”.
Có thể xóa từ khóa để hiển thị lại toàn bộ danh sách.
</t>
  </si>
  <si>
    <t>Kiểm tra hiển thị trường “Loại theo dõi Bán thành phẩm nội bộ” trong màn hình Thêm mới Bán thành phẩm nội bộ khi người dùng chọn lại Loại theo dõi Bán thành phẩm nội bộ khác</t>
  </si>
  <si>
    <t>1. Truy cập màn hình Thêm mới Bán thành phẩm nội bộ 
2. Bấm vào trường “Loại theo dõi Bán thành phẩm nội bộ”
3. Chọn Danh mục A
4. Chọn Danh mục C</t>
  </si>
  <si>
    <t>Hệ thống cập nhật đúng giá trị Loại theo dõi Bán thành phẩm nội bộ mới được chọn</t>
  </si>
  <si>
    <t>Kiểm tra hiển thị trường “Loại theo dõi Bán thành phẩm nội bộ” trong màn hình Thêm mới Bán thành phẩm nội bộ khi thực hiện lưu dữ liệu với Loại theo dõi Bán thành phẩm nội bộ hợp lệ</t>
  </si>
  <si>
    <t>1. Truy cập màn hình Thêm mới Bán thành phẩm nội bộ 
2. Bấm vào trường “Loại theo dõi Bán thành phẩm nội bộ”
3. Chọn dữ liệu kiểm thử
4. Bấm vào Lưu</t>
  </si>
  <si>
    <t xml:space="preserve">Hệ thống lưu dữ liệu thành công
Tạo mới một bản ghi trong cơ sở dữ liệu với Loại theo dõi Bán thành phẩm nội bộ đã chọn </t>
  </si>
  <si>
    <t>Kiểm tra hiển thị trường “Trạng thái” trong màn hình Thêm mới Bán thành phẩm nội bộ khi hệ thống tải danh sách Trạng thái</t>
  </si>
  <si>
    <t>1. Truy cập màn hình Thêm mới Bán thành phẩm nội bộ
2. Bấm vào trường “Trạng thái”</t>
  </si>
  <si>
    <t>Kiểm tra hiển thị trường “Trạng thái” trong màn hình Thêm mới Bán thành phẩm nội bộ khi người dùng thực hiện chọn một Trạng thái</t>
  </si>
  <si>
    <t>1. Truy cập màn hình Thêm mới Bán thành phẩm nội bộ 
2. Bấm chọn trường “Trạng thái” 
3. Chọn một danh mục trong danh sách</t>
  </si>
  <si>
    <t>Kiểm tra hiển thị trường “Trạng thái” trong màn hình Thêm mới Bán thành phẩm nội bộ khi người dùng chưa chọn Trạng thái</t>
  </si>
  <si>
    <t>1. Truy cập màn hình Thêm mới Bán thành phẩm nội bộ 
2. Chọn tất cả trường bắt buộc và không chọn trường “Trạng thái” 
3. Bấm vào Lưu</t>
  </si>
  <si>
    <t>Kiểm tra hiển thị trường “Trạng thái” trong màn hình Thêm mới Bán thành phẩm nội bộ khi người dùng chọn lại Trạng thái khác</t>
  </si>
  <si>
    <t>1. Truy cập màn hình Thêm mới Bán thành phẩm nội bộ 
2. Bấm vào trường “Trạng thái”
3. Chọn Danh mục A
4. Chọn Danh mục C</t>
  </si>
  <si>
    <t>Kiểm tra hiển thị trường “Trạng thái” trong màn hình Thêm mới Bán thành phẩm nội bộ khi thực hiện lưu dữ liệu với Trạng thái hợp lệ</t>
  </si>
  <si>
    <t>1. Truy cập màn hình Thêm mới Bán thành phẩm nội bộ 
2. Bấm vào trường “Trạng thái”
3. Chọn dữ liệu kiểm thử
4. Bấm vào Lưu</t>
  </si>
  <si>
    <t>Kiểm tra hiển thị hộp kiểm “Yêu cầu kiểm tra PQC” trong màn hình Thêm mới Bán thành phẩm nội bộ khi người dùng chọn hộp kiểm “Yêu cầu kiểm tra PQC”</t>
  </si>
  <si>
    <t>1. Truy cập màn hình Thêm mới Bán thành phẩm nội bộ
2. Bấm chọn hộp kiểm "Yêu cầu kiểm tra PQC"</t>
  </si>
  <si>
    <t>Hệ thống ghi nhận trạng thái được chọn của hộp kiểm “Yêu cầu kiểm tra PQC”</t>
  </si>
  <si>
    <t>Kiểm tra hiển thị hộp kiểm “Yêu cầu kiểm tra PQC” trong màn hình Thêm mới Bán thành phẩm nội bộ khi người dùng bỏ chọn hộp kiểm “Yêu cầu kiểm tra PQC”</t>
  </si>
  <si>
    <t>1. Truy cập màn hình Thêm mới Bán thành phẩm nội bộ
2. Bấm chọn hộp kiểm "Yêu cầu kiểm tra PQC"
3. Bấm bỏ chọn hộp kiểm "Yêu cầu kiểm tra PQC"</t>
  </si>
  <si>
    <t>Hệ thống ghi nhận trạng thái bỏ chọn của hộp kiểm “Yêu cầu kiểm tra PQC”</t>
  </si>
  <si>
    <t>Kiểm tra lưu dữ liệu với hộp kiểm “Yêu cầu kiểm tra PQC” được chọn trong màn hình Thêm mới Bán thành phẩm nội bộ</t>
  </si>
  <si>
    <t>1. Truy cập màn hình Thêm mới Bán thành phẩm nội bộ
2. Bấm chọn hộp kiểm "Yêu cầu kiểm tra PQC"
3. Nhập đầy đủ dữ liệu hợp lệ
4. Bấm vào Lưu</t>
  </si>
  <si>
    <t>Hệ thống lưu dữ liệu thành công. Tạo mới một bản ghi với trạng thái “Yêu cầu kiểm tra PQC” được bật</t>
  </si>
  <si>
    <t>Kiểm tra lưu dữ liệu với hộp kiểm “Yêu cầu kiểm tra PQC” không được chọn trong màn hình Thêm mới Bán thành phẩm nội bộ</t>
  </si>
  <si>
    <t>1. Truy cập màn hình Thêm mới Bán thành phẩm nội bộ
2. Không chọn hộp kiểm "Yêu cầu kiểm tra PQC"
3. Nhập đầy đủ dữ liệu hợp lệ
4. Bấm vào Lưu</t>
  </si>
  <si>
    <t>Hệ thống lưu dữ liệu thành công. Tạo mới một bản ghi với trạng thái “Yêu cầu kiểm tra PQC” không được bật</t>
  </si>
  <si>
    <t>Kiểm tra hiển thị hộp kiểm “Là btp ảo (Virtual)/Không quản lý tồn kho” trong màn hình Thêm mới Bán thành phẩm nội bộ khi người dùng chọn hộp kiểm “Là btp ảo (Virtual)/Không quản lý tồn kho”</t>
  </si>
  <si>
    <t>1. Truy cập màn hình Thêm mới Bán thành phẩm nội bộ
2. Bấm chọn hộp kiểm "Kiểm tra Là btp ảo (Virtual)/Không quản lý tồn kho"</t>
  </si>
  <si>
    <t>Hệ thống ghi nhận trạng thái được chọn của hộp kiểm “Kiểm tra Là btp ảo (Virtual)/Không quản lý tồn kho”</t>
  </si>
  <si>
    <t>Kiểm tra hiển thị hộp kiểm “Là btp ảo (Virtual)/Không quản lý tồn kho” trong màn hình Thêm mới Bán thành phẩm nội bộ khi người dùng bỏ chọn hộp kiểm “Là btp ảo (Virtual)/Không quản lý tồn kho”</t>
  </si>
  <si>
    <t>1. Truy cập màn hình Thêm mới Bán thành phẩm nội bộ
2. Bấm chọn hộp kiểm "Kiểm tra Là btp ảo (Virtual)/Không quản lý tồn kho"
3. Bấm bỏ chọn hộp kiểm "Kiểm tra Là btp ảo (Virtual)/Không quản lý tồn kho"</t>
  </si>
  <si>
    <t>Hệ thống ghi nhận trạng thái bỏ chọn của hộp kiểm “Kiểm tra Là btp ảo (Virtual)/Không quản lý tồn kho”</t>
  </si>
  <si>
    <t>Kiểm tra lưu dữ liệu với hộp kiểm “Là btp ảo (Virtual)/Không quản lý tồn kho” được chọn trong màn hình Thêm mới Bán thành phẩm nội bộ</t>
  </si>
  <si>
    <t>1. Truy cập màn hình Thêm mới Bán thành phẩm nội bộ
2. Bấm chọn hộp kiểm "Kiểm tra Là btp ảo (Virtual)/Không quản lý tồn kho"
3. Nhập đầy đủ dữ liệu hợp lệ
4. Bấm vào Lưu</t>
  </si>
  <si>
    <t>Hệ thống lưu dữ liệu thành công. Tạo mới một bản ghi với trạng thái “Kiểm tra Là btp ảo (Virtual)/Không quản lý tồn kho” được bật</t>
  </si>
  <si>
    <t>Kiểm tra lưu dữ liệu với hộp kiểm “Là btp ảo (Virtual)/Không quản lý tồn kho” không được chọn trong màn hình Thêm mới Bán thành phẩm nội bộ</t>
  </si>
  <si>
    <t>1. Truy cập màn hình Thêm mới Bán thành phẩm nội bộ
2. Không chọn hộp kiểm "Kiểm tra Là btp ảo (Virtual)/Không quản lý tồn kho"
3. Nhập đầy đủ dữ liệu hợp lệ
4. Bấm vào Lưu</t>
  </si>
  <si>
    <t>Hệ thống lưu dữ liệu thành công. Tạo mới một bản ghi với trạng thái “Kiểm tra Là btp ảo (Virtual)/Không quản lý tồn kho” không được bật</t>
  </si>
  <si>
    <t>1. Truy cập màn hình Thêm mới Bán thành phẩm nội bộ
2. Để trống trường “Danh mục Bán thành phẩm nội bộ” 
3. Bấm vào nút Lưu</t>
  </si>
  <si>
    <t>Hệ thống hiển thị thông báo bắt buộc nhập trường “Danh mục Bán thành phẩm nội bộ” và không cho phép lưu</t>
  </si>
  <si>
    <t>Kiểm tra hiển thị trường “Thuộc tính Bán thành phẩm nội bộ” trong màn hình Thêm mới Bán thành phẩm nội bộ khi người dùng thực hiện chọn một Thuộc tính Bán thành phẩm nội bộ</t>
  </si>
  <si>
    <t>1. Truy cập màn hình Thêm mới Bán thành phẩm nội bộ 
2. Bấm chọn trường “Thuộc tính Bán thành phẩm nội bộ” 
3. Chọn một danh mục trong danh sách</t>
  </si>
  <si>
    <t>Hệ thống hiển thị đúng giá trị danh mục đã chọn tại trường “Thuộc tính Bán thành phẩm nội bộ”</t>
  </si>
  <si>
    <t>Kiểm tra hiển thị trường “Thuộc tính Bán thành phẩm nội bộ” trong màn hình Thêm mới Bán thành phẩm nội bộ khi người dùng chưa chọn Thuộc tính Bán thành phẩm nội bộ</t>
  </si>
  <si>
    <t>1. Truy cập màn hình Thêm mới Bán thành phẩm nội bộ 
2. Chọn tất cả trường bắt buộc và không chọn trường “Thuộc tính Bán thành phẩm nội bộ” 
3. Bấm vào Lưu</t>
  </si>
  <si>
    <t>Hệ thống không cho phép lưu dữ liệu 
Hệ thống hiển thị thông báo yêu cầu chọn Thuộc tính Bán thành phẩm nội bộ
Trường “Thuộc tính Bán thành phẩm nội bộ” được làm nổi bật viền</t>
  </si>
  <si>
    <t>Kiểm tra hiển thị trường “Thuộc tính Bán thành phẩm nội bộ” trong màn hình Thêm mới Bán thành phẩm nội bộ khi người dùng tìm kiếm Thuộc tính Bán thành phẩm nội bộ trong dropdown</t>
  </si>
  <si>
    <t>1. Truy cập màn hình Thêm mới Bán thành phẩm nội bộ 
2. Bấm vào trường “Thuộc tính Bán thành phẩm nội bộ” 
3. Nhập từ khóa tìm kiếm</t>
  </si>
  <si>
    <t xml:space="preserve">Hệ thống hiển thị danh sách thả xuống chỉ hiển thị các danh mục có tên chứa từ khóa
Nếu không có kết quả, hiển thị thông báo “Không tìm thấy Thuộc tính Bán thành phẩm nội bộ”.
Có thể xóa từ khóa để hiển thị lại toàn bộ danh sách.
</t>
  </si>
  <si>
    <t>Kiểm tra hiển thị trường “Thuộc tính Bán thành phẩm nội bộ” trong màn hình Thêm mới Bán thành phẩm nội bộ khi người dùng chọn lại Thuộc tính Bán thành phẩm nội bộ khác</t>
  </si>
  <si>
    <t>1. Truy cập màn hình Thêm mới Bán thành phẩm nội bộ 
2. Bấm vào trường “Thuộc tính Bán thành phẩm nội bộ”
3. Chọn Danh mục A
4. Chọn Danh mục C</t>
  </si>
  <si>
    <t>Hệ thống cập nhật đúng giá trị Thuộc tính Bán thành phẩm nội bộ mới được chọn</t>
  </si>
  <si>
    <t>Kiểm tra hiển thị trường “Thuộc tính Bán thành phẩm nội bộ” trong màn hình Thêm mới Bán thành phẩm nội bộ khi thực hiện lưu dữ liệu với Thuộc tính Bán thành phẩm nội bộ hợp lệ</t>
  </si>
  <si>
    <t>1. Truy cập màn hình Thêm mới Bán thành phẩm nội bộ 
2. Bấm vào trường “Thuộc tính Bán thành phẩm nội bộ”
3. Chọn dữ liệu kiểm thử
4. Bấm vào Lưu</t>
  </si>
  <si>
    <t xml:space="preserve">Hệ thống lưu dữ liệu thành công
Tạo mới một bản ghi trong cơ sở dữ liệu với Thuộc tính Bán thành phẩm nội bộ đã chọn </t>
  </si>
  <si>
    <t xml:space="preserve">Kiểm tra hiển thị dữ liệu tại trường “Giá trị thuộc tính (nhập giá trị)”trong màn hình Thêm mới Bán thành phẩm nội bộ khi để trống dữ liệu </t>
  </si>
  <si>
    <t xml:space="preserve">Kiểm tra hiển thị trường “Giá trị thuộc tính (nhập giá trị)” trong màn hình Thêm mới Bán thành phẩm nội bộ khi nhập số ký tự nhỏ hơn độ dài tối thiểu </t>
  </si>
  <si>
    <t>Kiểm tra hiển trường “Giá trị thuộc tính (nhập giá trị)” trong màn hình Thêm mới Bán thành phẩm nội bộ khi nhập số ký tự vượt quá độ dài tối đa</t>
  </si>
  <si>
    <t>Kiểm tra hiển thị trường “Giá trị thuộc tính (nhập giá trị)” trong màn hình Thêm mới Bán thành phẩm nội bộ khi nhập dữ liệu có chứa khoảng trắng ở đầu và cuối</t>
  </si>
  <si>
    <t>Kiểm tra hiển thị trường “Giá trị thuộc tính (nhập giá trị)” trong màn hình Thêm mới Bán thành phẩm nội bộ khi nhập dữ liệu trùng với tên Bán thành phẩm nội bộ đã tồn tại trong hệ thống</t>
  </si>
  <si>
    <t>Kiểm tra hiển thị trường “Giá trị thuộc tính (nhập giá trị)” trong màn hình Thêm mới Bán thành phẩm nội bộ khi nhập dữ liệu hợp lệ và thực hiện lưu thành công</t>
  </si>
  <si>
    <t>Kiểm tra hiển thị trường “Giá trị thuộc tính (giá trị chọn)” trong màn hình Thêm mới Bán thành phẩm nội bộ khi hệ thống tải danh sách Giá trị thuộc tính (giá trị chọn)</t>
  </si>
  <si>
    <t>1. Truy cập màn hình Thêm mới Bán thành phẩm nội bộ
2. Bấm vào trường “Giá trị thuộc tính (giá trị chọn)”</t>
  </si>
  <si>
    <t>Kiểm tra hiển thị trường “Giá trị thuộc tính (giá trị chọn)” trong màn hình Thêm mới Bán thành phẩm nội bộ khi người dùng chọn một Giá trị thuộc tính (giá trị chọn)</t>
  </si>
  <si>
    <t>1. Truy cập màn hình Thêm mới Bán thành phẩm nội bộ 
2. Bấm chọn trường “Giá trị thuộc tính (giá trị chọn)  ” 
3. Chọn một danh mục trong danh sách</t>
  </si>
  <si>
    <t>Kiểm tra hiển thị trường “Giá trị thuộc tính (giá trị chọn)” trong màn hình Thêm mới Bán thành phẩm nội bộ khi người dùng chọn nhiều Giá trị thuộc tính (giá trị chọn)</t>
  </si>
  <si>
    <t>1. Truy cập màn hình Thêm mới Bán thành phẩm nội bộ
2. Chọn trường “Giá trị thuộc tính (giá trị chọn)” 
3. Chọn nhiều Giá trị thuộc tính (giá trị chọn)</t>
  </si>
  <si>
    <t>Kiểm tra hiển thị trường “Giá trị thuộc tính (giá trị chọn)” trong màn hình Thêm mới Bán thành phẩm nội bộ khi người dùng bỏ chọn một Giá trị thuộc tính (giá trị chọn)</t>
  </si>
  <si>
    <t xml:space="preserve">1. Truy cập màn hình Thêm mới Bán thành phẩm nội bộ
2. Chọn trường “Giá trị thuộc tính (giá trị chọn)” 
3. Chọn nhiều Giá trị thuộc tính (giá trị chọn)
4. Bấm xóa một Giá trị thuộc tính (giá trị chọn) </t>
  </si>
  <si>
    <t>Kiểm tra hiển thị trường “Giá trị thuộc tính (giá trị chọn)” trong màn hình Thêm mới Bán thành phẩm nội bộ khi người dùng xóa toàn bộ Giá trị thuộc tính (giá trị chọn) đã chọn</t>
  </si>
  <si>
    <t>1. Truy cập màn hình Thêm mới Bán thành phẩm nội bộ
2. Chọn trường “Giá trị thuộc tính (giá trị chọn)” 
3. Chọn nhiều Giá trị thuộc tính (giá trị chọn)
4. Bấm icon xóa tất cả</t>
  </si>
  <si>
    <t>Kiểm tra hiển thị trường “Giá trị thuộc tính (giá trị chọn)” trong màn hình Thêm mới Bán thành phẩm nội bộ khi người dùng chưa chọn Giá trị thuộc tính (giá trị chọn)</t>
  </si>
  <si>
    <t>1. Truy cập màn hình Thêm mới Bán thành phẩm nội bộ 
2. Chọn tất cả trường bắt buộc và không chọn trường “Giá trị thuộc tính (giá trị chọn)  ” 
3. Bấm vào Lưu</t>
  </si>
  <si>
    <t>Kiểm tra hiển thị trường “Giá trị thuộc tính (giá trị chọn)” trong màn hình Thêm mới Bán thành phẩm nội bộ khi người dùng tìm kiếm Giá trị thuộc tính (giá trị chọn) trong dropdown</t>
  </si>
  <si>
    <t>1. Truy cập màn hình Thêm mới Bán thành phẩm nội bộ 
2. Bấm vào trường “Giá trị thuộc tính (giá trị chọn)  ” 
3. Nhập từ khóa tìm kiếm</t>
  </si>
  <si>
    <t>Kiểm tra hiển thị trường “Giá trị thuộc tính (giá trị chọn)” trong màn hình Thêm mới Bán thành phẩm nội bộ khi người dùng chọn lại Giá trị thuộc tính (giá trị chọn) khác</t>
  </si>
  <si>
    <t>1. Truy cập màn hình Thêm mới Bán thành phẩm nội bộ 
2. Bấm vào trường “Giá trị thuộc tính (giá trị chọn)  ”
3. Chọn Giá trị thuộc tính (giá trị chọn)   A
4. Chọn Giá trị thuộc tính (giá trị chọn)   C</t>
  </si>
  <si>
    <t>Kiểm tra hiển thị trường “Giá trị thuộc tính (giá trị chọn)” trong màn hình Thêm mới Bán thành phẩm nội bộ khi thực hiện lưu dữ liệu với Giá trị thuộc tính (giá trị chọn) hợp lệ</t>
  </si>
  <si>
    <t>1. Truy cập màn hình Thêm mới Bán thành phẩm nội bộ 
2. Bấm vào trường “Giá trị thuộc tính (giá trị chọn)  ”
3. Chọn dữ liệu kiểm thử
4. Bấm vào Lưu</t>
  </si>
  <si>
    <t>Hệ thống lưu dữ liệu thành công
Tạo mới một bản ghi trong cơ sở dữ liệu với Giá trị thuộc tính (giá trị chọn)   đã chọn 
Hiển thị đúng trong danh sách Bán thành phẩm nội bộ</t>
  </si>
  <si>
    <t>Kiểm tra thêm nhiều dòng thuộc tính trong màn hình Thêm thuộc tính Bán thành phẩm nội bộ khi người dùng nhấn nút thêm dòng thuộc tính.</t>
  </si>
  <si>
    <t>1. Truy cập màn hình Thêm mới Bán thành phẩm nội bộ
2. Bấm “Thêm thuộc tính” nhiều lần 
4. Nhập dữ liệu cho từng dòng</t>
  </si>
  <si>
    <t>Kiểm tra xóa một dòng thuộc tính trong màn hình Thêm thuộc tính Bán thành phẩm nội bộ khi người dùng nhấn nút xóa dòng thuộc tính.</t>
  </si>
  <si>
    <t>1. Truy cập màn hình Thêm mới Bán thành phẩm nội bộ
2. Bấm “Thêm thuộc tính” 
3. Bấm chọn icon thùng rác tại dòng thuộc tính</t>
  </si>
  <si>
    <t>Kiểm tra hiển thị cửa sổ “Thêm thuộc tính mới” trong màn hình Thêm thuộc tính Bán thành phẩm nội bộ khi người dùng nhấn nút thêm thuộc tính mới.</t>
  </si>
  <si>
    <t>1. Truy cập màn hình Thêm mới Bán thành phẩm nội bộ
2. Bấm “Thêm thuộc tính” 
3. Bấm icon "+" để thêm thuộc tính mới</t>
  </si>
  <si>
    <t>1. Truy cập màn hình Thêm mới Bán thành phẩm nội bộ
2. Bấm “Thêm thuộc tính” 
3. Bấm icon "+" để thêm thuộc tính mới
4. Nhập tên thuộc tính 
5. Chọn loại "nhập giá trị"
6. Bấm vào Lưu</t>
  </si>
  <si>
    <t>1. Truy cập màn hình Thêm mới Bán thành phẩm nội bộ
2. Bấm “Thêm thuộc tính” 
3. Bấm icon "+" để thêm thuộc tính mới
4. Nhập tên thuộc tính 
5. Chọn loại "Danh sách chọn"
6. Nhập các giá trị của thuộc tính
7. Bấm vào lưu</t>
  </si>
  <si>
    <t>1. Truy cập màn hình Thêm mới Bán thành phẩm nội bộ
2. Bấm “Thêm thuộc tính” 
3. Bấm icon "+" để thêm thuộc tính mới
4. Nhập tên thuộc tính 
5. Chọn loại "Danh sách chọn"
6. Thêm nhiều giá trị lựa chọn 
7. Xóa một giá trị</t>
  </si>
  <si>
    <t>1. Truy cập màn hình Thêm mới Bán thành phẩm nội bộ
2. Bấm “Thêm thuộc tính” 
3. Bấm icon "+" để thêm thuộc tính mới
4. Không nhập tên thuộc tính 
3. Bấm vào Lưu</t>
  </si>
  <si>
    <t xml:space="preserve">1. Truy cập màn hình Thêm mới Bán thành phẩm nội bộ
2. Bấm “Thêm thuộc tính” 
3. Bấm icon "+" để thêm thuộc tính mới
4. Nhập tên thuộc tính đã tồn tại 
</t>
  </si>
  <si>
    <t>Kiểm tra đóng cửa sổ “Thêm thuộc tính mới” trong màn hình Thêm thuộc tính Bán thành phẩm nội bộ khi người dùng nhấn nút đóng cửa sổ.</t>
  </si>
  <si>
    <t>1. Truy cập màn hình Thêm mới Bán thành phẩm nội bộ
2. Bấm “Thêm thuộc tính” 
3. Bấm icon "+" để thêm thuộc tính mới
4. Bấm ra ngoài cửa sổ</t>
  </si>
  <si>
    <t>1. Truy cập màn hình “Thêm mới Bán thành phẩm nội bộ” 
2. Không nhập dữ liệu 
3. Bấm vào “Lưu”</t>
  </si>
  <si>
    <t>1. Truy cập màn hình “Thêm mới Bán thành phẩm nội bộ” 
2. Nhập dữ liệu, để trống các trường bắt buộc
3. Bấm vào “Lưu”</t>
  </si>
  <si>
    <t>1. Truy cập màn hình “Thêm mới Bán thành phẩm nội bộ”
2. Nhập dữ liệu
2. Bấm vào nút quay lại</t>
  </si>
  <si>
    <t xml:space="preserve">Điều hướng đến màn hình Danh sách Bán thành phẩm nội bộ và không lưu dữ liệu </t>
  </si>
  <si>
    <t>1. Truy cập màn hình “Thêm mới Bán thành phẩm nội bộ” 
2. Nhập dữ liệu 
3. Bấm vào “Lưu”</t>
  </si>
  <si>
    <t>Hệ thống hiển thị thông báo lưu thành công, tạo mới bản ghi trong cơ sở dữ liệu và hiển thị dữ liệu vừa tạo trong danh sách Bán thành phẩm nội bộ</t>
  </si>
  <si>
    <t>Chỉnh sửa Bán thành phẩm nội bộ</t>
  </si>
  <si>
    <t>1. Truy cập màn hình "Chỉnh sửa Bán thành phẩm nội bộ"</t>
  </si>
  <si>
    <t>Các trường hiển thị đúng loại control theo thiết kế:
- Dropdown: Khu vực sản xuất, Chọn danh mục Bán thành phẩm nội bộ, Nhóm Bán thành phẩm nội bộ, Đơn vị, Loại mã vạch, Loại theo dõi Bán thành phẩm nội bộ, Trạng thái Bán thành phẩm nội bộ, Nhà cung cấp
- Textbox: Mã Bán thành phẩm nội bộ, Tên Bán thành phẩm nội bộ
- Checkbox: Cần kiểm tra Yêu cầu kiểm tra PQC, Cần kiểm tra Là btp ảo (Virtual)/Không quản lý tồn kho
- Textarea: Mô tả Bán thành phẩm nội bộ</t>
  </si>
  <si>
    <t xml:space="preserve">Kiểm tra hiển thị dữ liệu tại trường “Tên Bán thành phẩm nội bộ”trong màn hình Chỉnh sửa Bán thành phẩm nội bộ khi để trống dữ liệu </t>
  </si>
  <si>
    <t>1. Truy cập màn hình Chỉnh sửa Bán thành phẩm nội bộ
2. Để trống trường “Bán thành phẩm nội bộ” 
3. Bấm vào nút Lưu</t>
  </si>
  <si>
    <t xml:space="preserve">Kiểm tra hiển thị trường “Tên Bán thành phẩm nội bộ” trong màn hình Chỉnh sửa Bán thành phẩm nội bộ khi nhập số ký tự nhỏ hơn độ dài tối thiểu </t>
  </si>
  <si>
    <t>1. Truy cập màn hình Chỉnh sửa Bán thành phẩm nội bộ
2. Nhập dữ liệu kiểm thử
3. Bấm vào Lưu</t>
  </si>
  <si>
    <t>Kiểm tra hiển trường “Tên Bán thành phẩm nội bộ” trong màn hình Chỉnh sửa Bán thành phẩm nội bộ khi nhập số ký tự vượt quá độ dài tối đa</t>
  </si>
  <si>
    <t>Kiểm tra hiển thị trường “Tên Bán thành phẩm nội bộ” trong màn hình Chỉnh sửa Bán thành phẩm nội bộ khi nhập dữ liệu có chứa khoảng trắng ở đầu và cuối</t>
  </si>
  <si>
    <t>Kiểm tra hiển thị trường “Tên Bán thành phẩm nội bộ” trong màn hình Chỉnh sửa Bán thành phẩm nội bộ khi nhập dữ liệu trùng với tên Bán thành phẩm nội bộ đã tồn tại trong hệ thống</t>
  </si>
  <si>
    <t>Kiểm tra hiển thị trường “Tên Bán thành phẩm nội bộ” trong màn hình Chỉnh sửa Bán thành phẩm nội bộ khi nhập dữ liệu hợp lệ và thực hiện lưu thành công</t>
  </si>
  <si>
    <t>Kiểm tra hiển thị trường “Mã Bán thành phẩm nội bộ” trong màn hình Chỉnh sửa Bán thành phẩm nội bộ khi hệ thống tự động sinh mã theo đúng format cấu hình</t>
  </si>
  <si>
    <t>1. Truy cập màn hình Chỉnh sửa Bán thành phẩm nội bộ</t>
  </si>
  <si>
    <t>Kiểm tra hiển thị trường “Mã Bán thành phẩm nội bộ” trong màn hình Chỉnh sửa Bán thành phẩm nội bộ khi hệ thống tự động sinh mã tăng tuần tự</t>
  </si>
  <si>
    <t>Kiểm tra hiển thị trường “Mã Bán thành phẩm nội bộ” trong màn hình Chỉnh sửa Bán thành phẩm nội bộ khi hệ thống tự động sinh mã không bị trùng với dữ liệu đã tồn tại</t>
  </si>
  <si>
    <t>1. Truy cập màn hình Chỉnh sửa Bán thành phẩm nội bộ nhiều lần 
2. Thực hiện lưu dữ liệu</t>
  </si>
  <si>
    <t>Kiểm tra hiển thị trường “Mã Bán thành phẩm nội bộ” trong màn hình Chỉnh sửa Bán thành phẩm nội bộ khi người dùng thực hiện chỉnh sửa mã được sinh tự động</t>
  </si>
  <si>
    <t>1. Truy cập màn hình Chỉnh sửa Bán thành phẩm nội bộ 
2. Chỉnh sửa trường “Mã Bán thành phẩm nội bộ”</t>
  </si>
  <si>
    <t>Trường “Mã Bán thành phẩm nội bộ” ở trạng thái readonly và không cho phép chỉnh sửa</t>
  </si>
  <si>
    <t>Kiểm tra hiển thị trường “Mã Bán thành phẩm nội bộ” trong màn hình Chỉnh sửa Bán thành phẩm nội bộ khi thực hiện lưu dữ liệu với mã Bán thành phẩm nội bộ được tự động sinh</t>
  </si>
  <si>
    <t>1. Truy cập màn hình Chỉnh sửa Bán thành phẩm nội bộ 
2. Nhập đầy đủ dữ liệu hợp lệ 
3. Bấm vào Lưu</t>
  </si>
  <si>
    <t>Kiểm tra hiển thị trường “Mã Bán thành phẩm nội bộ” trong màn hình Chỉnh sửa Bán thành phẩm nội bộ khi người dùng hủy thao tác tạo mới sau khi hệ thống đã sinh mã Bán thành phẩm nội bộ</t>
  </si>
  <si>
    <t>1. Truy cập màn hình Chỉnh sửa Bán thành phẩm nội bộ 
2. Không lưu dữ liệu 
3. Quay lại màn danh sách 
4. Mở lại màn Chỉnh sửa Bán thành phẩm nội bộ</t>
  </si>
  <si>
    <t>Hệ thống giữ nguyên mã Bán thành phẩm nội bộ đã được sinh tự động trước đó khi người dùng hủy thao tác tạo mới và truy cập lại màn hình Chỉnh sửa Bán thành phẩm nội bộ.</t>
  </si>
  <si>
    <t>Kiểm tra hiển thị trường “Khu vực sản xuất” trong màn hình Chỉnh sửa Bán thành phẩm nội bộ khi hệ thống tải danh sách Khu vực sản xuất</t>
  </si>
  <si>
    <t>1. Truy cập màn hình Chỉnh sửa Bán thành phẩm nội bộ
2. Bấm vào trường “Khu vực sản xuất”</t>
  </si>
  <si>
    <t>Kiểm tra hiển thị trường “Khu vực sản xuất” trong màn hình Chỉnh sửa Bán thành phẩm nội bộ khi người dùng thực hiện chọn một Khu vực sản xuất</t>
  </si>
  <si>
    <t>1. Truy cập màn hình Chỉnh sửa Bán thành phẩm nội bộ 
2. Bấm chọn trường “Khu vực sản xuất” 
3. Chọn một danh mục trong danh sách</t>
  </si>
  <si>
    <t>Kiểm tra hiển thị trường “Khu vực sản xuất” trong màn hình Chỉnh sửa Bán thành phẩm nội bộ khi người dùng chưa chọn Khu vực sản xuất</t>
  </si>
  <si>
    <t>1. Truy cập màn hình Chỉnh sửa Bán thành phẩm nội bộ 
2. Chọn tất cả trường bắt buộc và không chọn trường “Khu vực sản xuất” 
3. Bấm vào Lưu</t>
  </si>
  <si>
    <t>Kiểm tra hiển thị trường “Khu vực sản xuất” trong màn hình Chỉnh sửa Bán thành phẩm nội bộ khi người dùng tìm kiếm Khu vực sản xuất trong dropdown</t>
  </si>
  <si>
    <t>1. Truy cập màn hình Chỉnh sửa Bán thành phẩm nội bộ 
2. Bấm vào trường “Khu vực sản xuất” 
3. Nhập từ khóa tìm kiếm</t>
  </si>
  <si>
    <t>Kiểm tra hiển thị trường “Khu vực sản xuất” trong màn hình Chỉnh sửa Bán thành phẩm nội bộ khi người dùng chọn lại Khu vực sản xuất khác</t>
  </si>
  <si>
    <t>1. Truy cập màn hình Chỉnh sửa Bán thành phẩm nội bộ 
2. Bấm vào trường “Khu vực sản xuất”
3. Chọn Danh mục A
4. Chọn Danh mục C</t>
  </si>
  <si>
    <t>Kiểm tra hiển thị trường “Khu vực sản xuất” trong màn hình Chỉnh sửa Bán thành phẩm nội bộ khi thực hiện lưu dữ liệu với Khu vực sản xuất hợp lệ</t>
  </si>
  <si>
    <t>1. Truy cập màn hình Chỉnh sửa Bán thành phẩm nội bộ 
2. Bấm vào trường “Khu vực sản xuất”
3. Chọn dữ liệu kiểm thử
4. Bấm vào Lưu</t>
  </si>
  <si>
    <t>Kiểm tra hiển thị trường “Loại mã vạch” trong màn hình Chỉnh sửa Bán thành phẩm nội bộ khi hệ thống tải danh sách Loại mã vạch</t>
  </si>
  <si>
    <t>1. Truy cập màn hình Chỉnh sửa Bán thành phẩm nội bộ
2. Bấm vào trường “Loại mã vạch”</t>
  </si>
  <si>
    <t>Kiểm tra hiển thị trường “Loại mã vạch” trong màn hình Chỉnh sửa Bán thành phẩm nội bộ khi người dùng thực hiện chọn một Loại mã vạch</t>
  </si>
  <si>
    <t>1. Truy cập màn hình Chỉnh sửa Bán thành phẩm nội bộ 
2. Bấm chọn trường “Loại mã vạch” 
3. Chọn một danh mục trong danh sách</t>
  </si>
  <si>
    <t>Kiểm tra hiển thị trường “Loại mã vạch” trong màn hình Chỉnh sửa Bán thành phẩm nội bộ khi người dùng chưa chọn Loại mã vạch</t>
  </si>
  <si>
    <t>1. Truy cập màn hình Chỉnh sửa Bán thành phẩm nội bộ 
2. Chọn tất cả trường bắt buộc và không chọn trường “Loại mã vạch” 
3. Bấm vào Lưu</t>
  </si>
  <si>
    <t>Kiểm tra hiển thị trường “Loại mã vạch” trong màn hình Chỉnh sửa Bán thành phẩm nội bộ khi người dùng tìm kiếm Loại mã vạch trong dropdown</t>
  </si>
  <si>
    <t>1. Truy cập màn hình Chỉnh sửa Bán thành phẩm nội bộ 
2. Bấm vào trường “Loại mã vạch” 
3. Nhập từ khóa tìm kiếm</t>
  </si>
  <si>
    <t>Kiểm tra hiển thị trường “Loại mã vạch” trong màn hình Chỉnh sửa Bán thành phẩm nội bộ khi người dùng chọn lại Loại mã vạch khác</t>
  </si>
  <si>
    <t>1. Truy cập màn hình Chỉnh sửa Bán thành phẩm nội bộ 
2. Bấm vào trường “Loại mã vạch”
3. Chọn Danh mục A
4. Chọn Danh mục C</t>
  </si>
  <si>
    <t>Kiểm tra hiển thị trường “Loại mã vạch” trong màn hình Chỉnh sửa Bán thành phẩm nội bộ khi thực hiện lưu dữ liệu với Loại mã vạch hợp lệ</t>
  </si>
  <si>
    <t>1. Truy cập màn hình Chỉnh sửa Bán thành phẩm nội bộ 
2. Bấm vào trường “Loại mã vạch”
3. Chọn dữ liệu kiểm thử
4. Bấm vào Lưu</t>
  </si>
  <si>
    <t>Kiểm tra hiển thị trường “Loại theo dõi Bán thành phẩm nội bộ” trong màn hình Chỉnh sửa Bán thành phẩm nội bộ khi hệ thống tải danh sách Loại theo dõi Bán thành phẩm nội bộ</t>
  </si>
  <si>
    <t>1. Truy cập màn hình Chỉnh sửa Bán thành phẩm nội bộ
2. Bấm vào trường “Loại theo dõi Bán thành phẩm nội bộ”</t>
  </si>
  <si>
    <t>Kiểm tra hiển thị trường “Loại theo dõi Bán thành phẩm nội bộ” trong màn hình Chỉnh sửa Bán thành phẩm nội bộ khi người dùng thực hiện chọn một Loại theo dõi Bán thành phẩm nội bộ</t>
  </si>
  <si>
    <t>1. Truy cập màn hình Chỉnh sửa Bán thành phẩm nội bộ 
2. Bấm chọn trường “Loại theo dõi Bán thành phẩm nội bộ” 
3. Chọn một danh mục trong danh sách</t>
  </si>
  <si>
    <t>Kiểm tra hiển thị trường “Loại theo dõi Bán thành phẩm nội bộ” trong màn hình Chỉnh sửa Bán thành phẩm nội bộ khi người dùng chưa chọn Loại theo dõi Bán thành phẩm nội bộ</t>
  </si>
  <si>
    <t>1. Truy cập màn hình Chỉnh sửa Bán thành phẩm nội bộ 
2. Chọn tất cả trường bắt buộc và không chọn trường “Loại theo dõi Bán thành phẩm nội bộ” 
3. Bấm vào Lưu</t>
  </si>
  <si>
    <t>Kiểm tra hiển thị trường “Loại theo dõi Bán thành phẩm nội bộ” trong màn hình Chỉnh sửa Bán thành phẩm nội bộ khi người dùng tìm kiếm Loại theo dõi Bán thành phẩm nội bộ trong dropdown</t>
  </si>
  <si>
    <t>1. Truy cập màn hình Chỉnh sửa Bán thành phẩm nội bộ 
2. Bấm vào trường “Loại theo dõi Bán thành phẩm nội bộ” 
3. Nhập từ khóa tìm kiếm</t>
  </si>
  <si>
    <t>Kiểm tra hiển thị trường “Loại theo dõi Bán thành phẩm nội bộ” trong màn hình Chỉnh sửa Bán thành phẩm nội bộ khi người dùng chọn lại Loại theo dõi Bán thành phẩm nội bộ khác</t>
  </si>
  <si>
    <t>1. Truy cập màn hình Chỉnh sửa Bán thành phẩm nội bộ 
2. Bấm vào trường “Loại theo dõi Bán thành phẩm nội bộ”
3. Chọn Danh mục A
4. Chọn Danh mục C</t>
  </si>
  <si>
    <t>Kiểm tra hiển thị trường “Loại theo dõi Bán thành phẩm nội bộ” trong màn hình Chỉnh sửa Bán thành phẩm nội bộ khi thực hiện lưu dữ liệu với Loại theo dõi Bán thành phẩm nội bộ hợp lệ</t>
  </si>
  <si>
    <t>1. Truy cập màn hình Chỉnh sửa Bán thành phẩm nội bộ 
2. Bấm vào trường “Loại theo dõi Bán thành phẩm nội bộ”
3. Chọn dữ liệu kiểm thử
4. Bấm vào Lưu</t>
  </si>
  <si>
    <t>Kiểm tra hiển thị trường “Trạng thái” trong màn hình Chỉnh sửa Bán thành phẩm nội bộ khi hệ thống tải danh sách Trạng thái</t>
  </si>
  <si>
    <t>1. Truy cập màn hình Chỉnh sửa Bán thành phẩm nội bộ
2. Bấm vào trường “Trạng thái”</t>
  </si>
  <si>
    <t>Kiểm tra hiển thị trường “Trạng thái” trong màn hình Chỉnh sửa Bán thành phẩm nội bộ khi người dùng thực hiện chọn một Trạng thái</t>
  </si>
  <si>
    <t>1. Truy cập màn hình Chỉnh sửa Bán thành phẩm nội bộ 
2. Bấm chọn trường “Trạng thái” 
3. Chọn một danh mục trong danh sách</t>
  </si>
  <si>
    <t>Kiểm tra hiển thị trường “Trạng thái” trong màn hình Chỉnh sửa Bán thành phẩm nội bộ khi người dùng chưa chọn Trạng thái</t>
  </si>
  <si>
    <t>1. Truy cập màn hình Chỉnh sửa Bán thành phẩm nội bộ 
2. Chọn tất cả trường bắt buộc và không chọn trường “Trạng thái” 
3. Bấm vào Lưu</t>
  </si>
  <si>
    <t>Kiểm tra hiển thị trường “Trạng thái” trong màn hình Chỉnh sửa Bán thành phẩm nội bộ khi người dùng chọn lại Trạng thái khác</t>
  </si>
  <si>
    <t>1. Truy cập màn hình Chỉnh sửa Bán thành phẩm nội bộ 
2. Bấm vào trường “Trạng thái”
3. Chọn Danh mục A
4. Chọn Danh mục C</t>
  </si>
  <si>
    <t>Kiểm tra hiển thị trường “Trạng thái” trong màn hình Chỉnh sửa Bán thành phẩm nội bộ khi thực hiện lưu dữ liệu với Trạng thái hợp lệ</t>
  </si>
  <si>
    <t>1. Truy cập màn hình Chỉnh sửa Bán thành phẩm nội bộ 
2. Bấm vào trường “Trạng thái”
3. Chọn dữ liệu kiểm thử
4. Bấm vào Lưu</t>
  </si>
  <si>
    <t>Kiểm tra hiển thị hộp kiểm “Yêu cầu kiểm tra PQC” trong màn hình Chỉnh sửa Bán thành phẩm nội bộ khi người dùng chọn hộp kiểm “Yêu cầu kiểm tra PQC”</t>
  </si>
  <si>
    <t>1. Truy cập màn hình Chỉnh sửa Bán thành phẩm nội bộ
2. Bấm chọn hộp kiểm "Yêu cầu kiểm tra PQC"</t>
  </si>
  <si>
    <t>Kiểm tra hiển thị hộp kiểm “Yêu cầu kiểm tra PQC” trong màn hình Chỉnh sửa Bán thành phẩm nội bộ khi người dùng bỏ chọn hộp kiểm “Yêu cầu kiểm tra PQC”</t>
  </si>
  <si>
    <t>1. Truy cập màn hình Chỉnh sửa Bán thành phẩm nội bộ
2. Bấm chọn hộp kiểm "Yêu cầu kiểm tra PQC"
3. Bấm bỏ chọn hộp kiểm "Yêu cầu kiểm tra PQC"</t>
  </si>
  <si>
    <t>Kiểm tra lưu dữ liệu với hộp kiểm “Yêu cầu kiểm tra PQC” được chọn trong màn hình Chỉnh sửa Bán thành phẩm nội bộ</t>
  </si>
  <si>
    <t>1. Truy cập màn hình Chỉnh sửa Bán thành phẩm nội bộ
2. Bấm chọn hộp kiểm "Yêu cầu kiểm tra PQC"
3. Nhập đầy đủ dữ liệu hợp lệ
4. Bấm vào Lưu</t>
  </si>
  <si>
    <t>Kiểm tra lưu dữ liệu với hộp kiểm “Yêu cầu kiểm tra PQC” không được chọn trong màn hình Chỉnh sửa Bán thành phẩm nội bộ</t>
  </si>
  <si>
    <t>1. Truy cập màn hình Chỉnh sửa Bán thành phẩm nội bộ
2. Không chọn hộp kiểm "Yêu cầu kiểm tra PQC"
3. Nhập đầy đủ dữ liệu hợp lệ
4. Bấm vào Lưu</t>
  </si>
  <si>
    <t>Kiểm tra hiển thị hộp kiểm “Là btp ảo (Virtual)/Không quản lý tồn kho” trong màn hình Chỉnh sửa Bán thành phẩm nội bộ khi người dùng chọn hộp kiểm “Là btp ảo (Virtual)/Không quản lý tồn kho”</t>
  </si>
  <si>
    <t>1. Truy cập màn hình Chỉnh sửa Bán thành phẩm nội bộ
2. Bấm chọn hộp kiểm "Kiểm tra Là btp ảo (Virtual)/Không quản lý tồn kho"</t>
  </si>
  <si>
    <t>Kiểm tra hiển thị hộp kiểm “Là btp ảo (Virtual)/Không quản lý tồn kho” trong màn hình Chỉnh sửa Bán thành phẩm nội bộ khi người dùng bỏ chọn hộp kiểm “Là btp ảo (Virtual)/Không quản lý tồn kho”</t>
  </si>
  <si>
    <t>1. Truy cập màn hình Chỉnh sửa Bán thành phẩm nội bộ
2. Bấm chọn hộp kiểm "Kiểm tra Là btp ảo (Virtual)/Không quản lý tồn kho"
3. Bấm bỏ chọn hộp kiểm "Kiểm tra Là btp ảo (Virtual)/Không quản lý tồn kho"</t>
  </si>
  <si>
    <t>Kiểm tra lưu dữ liệu với hộp kiểm “Là btp ảo (Virtual)/Không quản lý tồn kho” được chọn trong màn hình Chỉnh sửa Bán thành phẩm nội bộ</t>
  </si>
  <si>
    <t>1. Truy cập màn hình Chỉnh sửa Bán thành phẩm nội bộ
2. Bấm chọn hộp kiểm "Kiểm tra Là btp ảo (Virtual)/Không quản lý tồn kho"
3. Nhập đầy đủ dữ liệu hợp lệ
4. Bấm vào Lưu</t>
  </si>
  <si>
    <t>Kiểm tra lưu dữ liệu với hộp kiểm “Là btp ảo (Virtual)/Không quản lý tồn kho” không được chọn trong màn hình Chỉnh sửa Bán thành phẩm nội bộ</t>
  </si>
  <si>
    <t>1. Truy cập màn hình Chỉnh sửa Bán thành phẩm nội bộ
2. Không chọn hộp kiểm "Kiểm tra Là btp ảo (Virtual)/Không quản lý tồn kho"
3. Nhập đầy đủ dữ liệu hợp lệ
4. Bấm vào Lưu</t>
  </si>
  <si>
    <t>1. Truy cập màn hình Chỉnh sửa Bán thành phẩm nội bộ
2. Để trống trường “Danh mục Bán thành phẩm nội bộ” 
3. Bấm vào nút Lưu</t>
  </si>
  <si>
    <t>Kiểm tra hiển thị trường “Thuộc tính Bán thành phẩm nội bộ” trong màn hình Chỉnh sửa Bán thành phẩm nội bộ khi người dùng thực hiện chọn một Thuộc tính Bán thành phẩm nội bộ</t>
  </si>
  <si>
    <t>1. Truy cập màn hình Chỉnh sửa Bán thành phẩm nội bộ 
2. Bấm chọn trường “Thuộc tính Bán thành phẩm nội bộ” 
3. Chọn một danh mục trong danh sách</t>
  </si>
  <si>
    <t>Kiểm tra hiển thị trường “Thuộc tính Bán thành phẩm nội bộ” trong màn hình Chỉnh sửa Bán thành phẩm nội bộ khi người dùng chưa chọn Thuộc tính Bán thành phẩm nội bộ</t>
  </si>
  <si>
    <t>1. Truy cập màn hình Chỉnh sửa Bán thành phẩm nội bộ 
2. Chọn tất cả trường bắt buộc và không chọn trường “Thuộc tính Bán thành phẩm nội bộ” 
3. Bấm vào Lưu</t>
  </si>
  <si>
    <t>Kiểm tra hiển thị trường “Thuộc tính Bán thành phẩm nội bộ” trong màn hình Chỉnh sửa Bán thành phẩm nội bộ khi người dùng tìm kiếm Thuộc tính Bán thành phẩm nội bộ trong dropdown</t>
  </si>
  <si>
    <t>1. Truy cập màn hình Chỉnh sửa Bán thành phẩm nội bộ 
2. Bấm vào trường “Thuộc tính Bán thành phẩm nội bộ” 
3. Nhập từ khóa tìm kiếm</t>
  </si>
  <si>
    <t>Kiểm tra hiển thị trường “Thuộc tính Bán thành phẩm nội bộ” trong màn hình Chỉnh sửa Bán thành phẩm nội bộ khi người dùng chọn lại Thuộc tính Bán thành phẩm nội bộ khác</t>
  </si>
  <si>
    <t>1. Truy cập màn hình Chỉnh sửa Bán thành phẩm nội bộ 
2. Bấm vào trường “Thuộc tính Bán thành phẩm nội bộ”
3. Chọn Danh mục A
4. Chọn Danh mục C</t>
  </si>
  <si>
    <t>Kiểm tra hiển thị trường “Thuộc tính Bán thành phẩm nội bộ” trong màn hình Chỉnh sửa Bán thành phẩm nội bộ khi thực hiện lưu dữ liệu với Thuộc tính Bán thành phẩm nội bộ hợp lệ</t>
  </si>
  <si>
    <t>1. Truy cập màn hình Chỉnh sửa Bán thành phẩm nội bộ 
2. Bấm vào trường “Thuộc tính Bán thành phẩm nội bộ”
3. Chọn dữ liệu kiểm thử
4. Bấm vào Lưu</t>
  </si>
  <si>
    <t xml:space="preserve">Kiểm tra hiển thị dữ liệu tại trường “Giá trị thuộc tính (nhập giá trị)”trong màn hình Chỉnh sửa Bán thành phẩm nội bộ khi để trống dữ liệu </t>
  </si>
  <si>
    <t xml:space="preserve">Kiểm tra hiển thị trường “Giá trị thuộc tính (nhập giá trị)” trong màn hình Chỉnh sửa Bán thành phẩm nội bộ khi nhập số ký tự nhỏ hơn độ dài tối thiểu </t>
  </si>
  <si>
    <t>Kiểm tra hiển trường “Giá trị thuộc tính (nhập giá trị)” trong màn hình Chỉnh sửa Bán thành phẩm nội bộ khi nhập số ký tự vượt quá độ dài tối đa</t>
  </si>
  <si>
    <t>Kiểm tra hiển thị trường “Giá trị thuộc tính (nhập giá trị)” trong màn hình Chỉnh sửa Bán thành phẩm nội bộ khi nhập dữ liệu có chứa khoảng trắng ở đầu và cuối</t>
  </si>
  <si>
    <t>Kiểm tra hiển thị trường “Giá trị thuộc tính (nhập giá trị)” trong màn hình Chỉnh sửa Bán thành phẩm nội bộ khi nhập dữ liệu trùng với tên Bán thành phẩm nội bộ đã tồn tại trong hệ thống</t>
  </si>
  <si>
    <t>Kiểm tra hiển thị trường “Giá trị thuộc tính (nhập giá trị)” trong màn hình Chỉnh sửa Bán thành phẩm nội bộ khi nhập dữ liệu hợp lệ và thực hiện lưu thành công</t>
  </si>
  <si>
    <t>Kiểm tra hiển thị trường “Giá trị thuộc tính (giá trị chọn)” trong màn hình Chỉnh sửa Bán thành phẩm nội bộ khi hệ thống tải danh sách Giá trị thuộc tính (giá trị chọn)</t>
  </si>
  <si>
    <t>1. Truy cập màn hình Chỉnh sửa Bán thành phẩm nội bộ
2. Bấm vào trường “Giá trị thuộc tính (giá trị chọn)”</t>
  </si>
  <si>
    <t>Kiểm tra hiển thị trường “Giá trị thuộc tính (giá trị chọn)” trong màn hình Chỉnh sửa Bán thành phẩm nội bộ khi người dùng chọn một Giá trị thuộc tính (giá trị chọn)</t>
  </si>
  <si>
    <t>1. Truy cập màn hình Chỉnh sửa Bán thành phẩm nội bộ 
2. Bấm chọn trường “Giá trị thuộc tính (giá trị chọn)  ” 
3. Chọn một danh mục trong danh sách</t>
  </si>
  <si>
    <t>Kiểm tra hiển thị trường “Giá trị thuộc tính (giá trị chọn)” trong màn hình Chỉnh sửa Bán thành phẩm nội bộ khi người dùng chọn nhiều Giá trị thuộc tính (giá trị chọn)</t>
  </si>
  <si>
    <t>1. Truy cập màn hình Chỉnh sửa Bán thành phẩm nội bộ
2. Chọn trường “Giá trị thuộc tính (giá trị chọn)” 
3. Chọn nhiều Giá trị thuộc tính (giá trị chọn)</t>
  </si>
  <si>
    <t>Kiểm tra hiển thị trường “Giá trị thuộc tính (giá trị chọn)” trong màn hình Chỉnh sửa Bán thành phẩm nội bộ khi người dùng bỏ chọn một Giá trị thuộc tính (giá trị chọn)</t>
  </si>
  <si>
    <t xml:space="preserve">1. Truy cập màn hình Chỉnh sửa Bán thành phẩm nội bộ
2. Chọn trường “Giá trị thuộc tính (giá trị chọn)” 
3. Chọn nhiều Giá trị thuộc tính (giá trị chọn)
4. Bấm xóa một Giá trị thuộc tính (giá trị chọn) </t>
  </si>
  <si>
    <t>Kiểm tra hiển thị trường “Giá trị thuộc tính (giá trị chọn)” trong màn hình Chỉnh sửa Bán thành phẩm nội bộ khi người dùng xóa toàn bộ Giá trị thuộc tính (giá trị chọn) đã chọn</t>
  </si>
  <si>
    <t>1. Truy cập màn hình Chỉnh sửa Bán thành phẩm nội bộ
2. Chọn trường “Giá trị thuộc tính (giá trị chọn)” 
3. Chọn nhiều Giá trị thuộc tính (giá trị chọn)
4. Bấm icon xóa tất cả</t>
  </si>
  <si>
    <t>Kiểm tra hiển thị trường “Giá trị thuộc tính (giá trị chọn)” trong màn hình Chỉnh sửa Bán thành phẩm nội bộ khi người dùng chưa chọn Giá trị thuộc tính (giá trị chọn)</t>
  </si>
  <si>
    <t>1. Truy cập màn hình Chỉnh sửa Bán thành phẩm nội bộ 
2. Chọn tất cả trường bắt buộc và không chọn trường “Giá trị thuộc tính (giá trị chọn)  ” 
3. Bấm vào Lưu</t>
  </si>
  <si>
    <t>Kiểm tra hiển thị trường “Giá trị thuộc tính (giá trị chọn)” trong màn hình Chỉnh sửa Bán thành phẩm nội bộ khi người dùng tìm kiếm Giá trị thuộc tính (giá trị chọn) trong dropdown</t>
  </si>
  <si>
    <t>1. Truy cập màn hình Chỉnh sửa Bán thành phẩm nội bộ 
2. Bấm vào trường “Giá trị thuộc tính (giá trị chọn)  ” 
3. Nhập từ khóa tìm kiếm</t>
  </si>
  <si>
    <t>Kiểm tra hiển thị trường “Giá trị thuộc tính (giá trị chọn)” trong màn hình Chỉnh sửa Bán thành phẩm nội bộ khi người dùng chọn lại Giá trị thuộc tính (giá trị chọn) khác</t>
  </si>
  <si>
    <t>1. Truy cập màn hình Chỉnh sửa Bán thành phẩm nội bộ 
2. Bấm vào trường “Giá trị thuộc tính (giá trị chọn)  ”
3. Chọn Giá trị thuộc tính (giá trị chọn)   A
4. Chọn Giá trị thuộc tính (giá trị chọn)   C</t>
  </si>
  <si>
    <t>Kiểm tra hiển thị trường “Giá trị thuộc tính (giá trị chọn)” trong màn hình Chỉnh sửa Bán thành phẩm nội bộ khi thực hiện lưu dữ liệu với Giá trị thuộc tính (giá trị chọn) hợp lệ</t>
  </si>
  <si>
    <t>1. Truy cập màn hình Chỉnh sửa Bán thành phẩm nội bộ 
2. Bấm vào trường “Giá trị thuộc tính (giá trị chọn)  ”
3. Chọn dữ liệu kiểm thử
4. Bấm vào Lưu</t>
  </si>
  <si>
    <t>1. Truy cập màn hình Chỉnh sửa Bán thành phẩm nội bộ
2. Bấm “Thêm thuộc tính” nhiều lần 
4. Nhập dữ liệu cho từng dòng</t>
  </si>
  <si>
    <t>1. Truy cập màn hình Chỉnh sửa Bán thành phẩm nội bộ
2. Bấm “Thêm thuộc tính” 
3. Bấm chọn icon thùng rác tại dòng thuộc tính</t>
  </si>
  <si>
    <t>1. Truy cập màn hình Chỉnh sửa Bán thành phẩm nội bộ
2. Bấm “Thêm thuộc tính” 
3. Bấm icon "+" để thêm thuộc tính mới</t>
  </si>
  <si>
    <t>1. Truy cập màn hình Chỉnh sửa Bán thành phẩm nội bộ
2. Bấm “Thêm thuộc tính” 
3. Bấm icon "+" để thêm thuộc tính mới
4. Nhập tên thuộc tính 
5. Chọn loại "nhập giá trị"
6. Bấm vào Lưu</t>
  </si>
  <si>
    <t>1. Truy cập màn hình Chỉnh sửa Bán thành phẩm nội bộ
2. Bấm “Thêm thuộc tính” 
3. Bấm icon "+" để thêm thuộc tính mới
4. Nhập tên thuộc tính 
5. Chọn loại "Danh sách chọn"
6. Nhập các giá trị của thuộc tính
7. Bấm vào lưu</t>
  </si>
  <si>
    <t>1. Truy cập màn hình Chỉnh sửa Bán thành phẩm nội bộ
2. Bấm “Thêm thuộc tính” 
3. Bấm icon "+" để thêm thuộc tính mới
4. Nhập tên thuộc tính 
5. Chọn loại "Danh sách chọn"
6. Thêm nhiều giá trị lựa chọn 
7. Xóa một giá trị</t>
  </si>
  <si>
    <t>1. Truy cập màn hình Chỉnh sửa Bán thành phẩm nội bộ
2. Bấm “Thêm thuộc tính” 
3. Bấm icon "+" để thêm thuộc tính mới
4. Không nhập tên thuộc tính 
3. Bấm vào Lưu</t>
  </si>
  <si>
    <t xml:space="preserve">1. Truy cập màn hình Chỉnh sửa Bán thành phẩm nội bộ
2. Bấm “Thêm thuộc tính” 
3. Bấm icon "+" để thêm thuộc tính mới
4. Nhập tên thuộc tính đã tồn tại 
</t>
  </si>
  <si>
    <t>1. Truy cập màn hình Chỉnh sửa Bán thành phẩm nội bộ
2. Bấm “Thêm thuộc tính” 
3. Bấm icon "+" để thêm thuộc tính mới
4. Bấm ra ngoài cửa sổ</t>
  </si>
  <si>
    <t>Kiểm tra luồng Chỉnh sửa không thành công khi bỏ trống tất cả các trường</t>
  </si>
  <si>
    <t>1. Truy cập màn hình “Chỉnh sửa Bán thành phẩm nội bộ” 
2. Không nhập dữ liệu 
3. Bấm vào “Lưu”</t>
  </si>
  <si>
    <t>Kiểm tra luồng Chỉnh sửa không thành công khi bỏ trống các trường bắt buộc</t>
  </si>
  <si>
    <t>1. Truy cập màn hình “Chỉnh sửa Bán thành phẩm nội bộ” 
2. Nhập dữ liệu, để trống các trường bắt buộc
3. Bấm vào “Lưu”</t>
  </si>
  <si>
    <t xml:space="preserve">Kiểm tra luồng Chỉnh sửa không thành công khi nhấn vào nút quay lại </t>
  </si>
  <si>
    <t>1. Truy cập màn hình “Chỉnh sửa Bán thành phẩm nội bộ”
2. Nhập dữ liệu
2. Bấm vào nút quay lại</t>
  </si>
  <si>
    <t>Kiểm tra luồng Chỉnh sửa thành công với dữ liệu hợp lệ</t>
  </si>
  <si>
    <t>1. Truy cập màn hình “Chỉnh sửa Bán thành phẩm nội bộ” 
2. Nhập dữ liệu 
3. Bấm vào “Lưu”</t>
  </si>
  <si>
    <t>Xóa Bán thành phẩm nội bộ</t>
  </si>
  <si>
    <t>Kiểm tra hiển thị icon thùng rác xóa Bán thành phẩm nội bộ</t>
  </si>
  <si>
    <t>Kiểm tra hiển thị Cửa sổ xác nhận xóa Bán thành phẩm nội bộ khi bấm vào icon thùng rác xóa Bán thành phẩm nội bộ</t>
  </si>
  <si>
    <t>1. Bấm vào icon xóa Bán thành phẩm nội bộ</t>
  </si>
  <si>
    <t>Kiểm tra xóa Bán thành phẩm nội bộ không thành công khi bấm vào "Hủy"</t>
  </si>
  <si>
    <t>Kiểm tra xóa Bán thành phẩm nội bộ thành công khi bấm vào "Xác nhận"</t>
  </si>
  <si>
    <t>1. Bấm vào icon xóa Bán thành phẩm nội bộ
2. Bấm vào nút “Xác nhận”</t>
  </si>
  <si>
    <t>Hệ thống xóa Bán thành phẩm nội bộ thành công, dữ liệu không còn hiển thị trong danh sách Bán thành phẩm nội bộ</t>
  </si>
  <si>
    <t>Kiểm tra xóa Bán thành phẩm nội bộ không thành công khi bấm ra ngoài Cửa sổ xác nhận xóa</t>
  </si>
  <si>
    <t xml:space="preserve">Thiết bị </t>
  </si>
  <si>
    <t>Chức năng : Thiết bị</t>
  </si>
  <si>
    <r>
      <rPr>
        <rFont val="Times New Roman"/>
        <b/>
        <color rgb="FFFF0000"/>
        <sz val="14.0"/>
      </rPr>
      <t xml:space="preserve">Tiền điều kiện: 
</t>
    </r>
    <r>
      <rPr>
        <rFont val="Times New Roman"/>
        <b/>
        <color rgb="FFFF0000"/>
        <sz val="14.0"/>
      </rPr>
      <t>Bước 1: Đăng nhập vào hệ thống
Bước 2: Chọn modul thông tin chung
Bước 3: Chọn "Thiết bị"</t>
    </r>
  </si>
  <si>
    <t>Màn hình: Danh sách Thiết bị</t>
  </si>
  <si>
    <t>- Kiểm tra title “Thiết bị” hiển thị đúng theo thiết kế</t>
  </si>
  <si>
    <t>Kiểm tra đúng loại control:
- Dropdown: Đơn vị sản xuất, Loại Thiết bị
- Textbox: Mã Thiết bị, Tên Thiết bị</t>
  </si>
  <si>
    <t xml:space="preserve">Kiểm tra hiển thị đúng các cột:
- Mã máy
- Tên máy
- Đơn vị sản xuất
- Bậc thợ tối thiểu
- Trạng thái
- Hành động </t>
  </si>
  <si>
    <t>Kiểm tra hiển thị dropdown “Đơn vị sản xuất” trong màn hình Danh sách Thiết bị khi hệ thống tải đầy đủ dữ liệu</t>
  </si>
  <si>
    <t>Kiểm tra chọn một đơn vị sản xuất từ dropdown trong màn hình Danh sách Thiết bị</t>
  </si>
  <si>
    <t>Hệ thống hiển thị đúng các Thiết bị thuộc đơn vị sản xuất đã chọn</t>
  </si>
  <si>
    <t>Kiểm tra chọn nhiều đơn vị sản xuất từ dropdown trong màn hình Danh sách Thiết bị'</t>
  </si>
  <si>
    <t>Kiểm tra thay đổi đơn vị sản xuất đã chọn trong màn hình Danh sách Thiết bị</t>
  </si>
  <si>
    <t>Kiểm tra xóa đơn vị sản xuất đã chọn trong màn hình Danh sách Thiết bị</t>
  </si>
  <si>
    <t>Kiểm tra tìm kiếm đơn vị sản xuất trong dropdown ở màn hình Danh sách Thiết bị</t>
  </si>
  <si>
    <t>Kiểm tra đóng dropdown “Đơn vị sản xuất” khi bấm ra ngoài màn hình trong màn hình Danh sách Thiết bị'</t>
  </si>
  <si>
    <t>Tìm kiếm theo Trạng thái</t>
  </si>
  <si>
    <t>Kiểm tra hiển thị dropdown “Trạng thái” trong màn hình Danh sách Thiết bị khi hệ thống tải đầy đủ dữ liệu</t>
  </si>
  <si>
    <t>1. Bấm vào thanh tìm kiếm "Trạng thái"</t>
  </si>
  <si>
    <t>1. Bấm vào dropdown “Trạng thái”
2. Chọn Trạng thái</t>
  </si>
  <si>
    <t>1. Bấm vào dropdown “Trạng thái”
2. Chọn nhiều Trạng thái</t>
  </si>
  <si>
    <t>1. Bấm vào dropdown “Trạng thái”
2. Chọn Trạng thái
3. Chọn lại Trạng thái khác</t>
  </si>
  <si>
    <t>1. Bấm vào dropdown “Trạng thái”
2. Chọn đơn vị sản xuất 
3. Bấm icon xóa dữ liệu</t>
  </si>
  <si>
    <t xml:space="preserve">1. Bấm vào thanh tìm kiếm "Trạng thái"
2. Nhập từ khóa tìm kiếm
</t>
  </si>
  <si>
    <t>Kiểm tra đóng dropdown “Trạng thái” khi bấm ra ngoài màn hình trong màn hình Danh sách Thiết bị'</t>
  </si>
  <si>
    <t>1. Bấm vào dropdown “Trạng thái”
2. Bấm ra ngoài vùng dropdown</t>
  </si>
  <si>
    <t>Tìm kiếm theo Mã máy</t>
  </si>
  <si>
    <t>Kiểm tra tìm kiếm Thiết bị thành công theo Mã máy đầy đủ</t>
  </si>
  <si>
    <t xml:space="preserve">1.Bấm vào thanh tìm kiếm "Mã máy"
2. Nhập Mã máy vào thanh tìm kiếm
3. Nhấn Enter </t>
  </si>
  <si>
    <t>Hệ thống hiển thị đúng Thiết bị có mã như đã tìm kiếm</t>
  </si>
  <si>
    <t>Kiểm tra tìm kiếm thành công theo Mã máy không đầy đủ</t>
  </si>
  <si>
    <t xml:space="preserve">1.Bấm vào thanh tìm kiếm "Mã máy"
2. Nhập Mã máy vào thanh tìm kiếm
</t>
  </si>
  <si>
    <t>Hệ thống hiển thị các Thiết bị chứa giá trị tìm kiếm theo rule hệ thống</t>
  </si>
  <si>
    <t>Kiểm tra tìm kiếm thành công theo Mã máy khi không tồn tại Mã máy</t>
  </si>
  <si>
    <t xml:space="preserve">1.Bấm vào thanh tìm kiếm "Mã máy"
2. Nhập Mã máy không tồn tại
</t>
  </si>
  <si>
    <t>1.Bấm vào thanh tìm kiếm "Mã máy"
2. Nhập Mã máy vào thanh tìm kiếm</t>
  </si>
  <si>
    <t xml:space="preserve">Tìm kiếm theo Tên máy </t>
  </si>
  <si>
    <t>Kiểm tra tìm kiếm Tên máy thành công theo Tên máy đầy đủ</t>
  </si>
  <si>
    <t xml:space="preserve">1.Bấm vào thanh tìm kiếm "Tìm kiếm theo Tên máy "
2. Nhập Tên máy  vào thanh tìm kiếm
</t>
  </si>
  <si>
    <t>Hệ thống hiển thị đúng Tên máy có mã</t>
  </si>
  <si>
    <t>Kiểm tra tìm kiếm thành công theo Tên máy không đầy đủ</t>
  </si>
  <si>
    <t xml:space="preserve">1.Bấm vào thanh tìm kiếm "Tìm kiếm theo Tên máy "
2. Nhập  Tên máy  vào thanh tìm kiếm
</t>
  </si>
  <si>
    <t>Hệ thống hiển thị các Tên máy chứa giá trị tìm kiếm theo rule hệ thống</t>
  </si>
  <si>
    <t xml:space="preserve">Kiểm tra tìm kiếm thành công theo Tên máy khi có khoảng trắng ở đầu và cuối dữ liệu tìm kiếm </t>
  </si>
  <si>
    <t>Kiểm tra tìm kiếm thành công theo Mã Tên máy khi không tồn tại mã Tên máy</t>
  </si>
  <si>
    <t xml:space="preserve">1.Bấm vào thanh tìm kiếm "Tìm kiếm theo Tên máy "
2. Nhập Tên máy vào thanh tìm kiếm
</t>
  </si>
  <si>
    <t>Hệ thống import dữ liệu thành công và hiển thị thông báo đã import dữ liệu. Dữ liệu được lưu đúng trong cơ sở dữ liệu và hiển thị chính xác trên danh sách Thiết bị</t>
  </si>
  <si>
    <t>Thêm mới Thiết bị</t>
  </si>
  <si>
    <t>1. Truy cập màn hình "Thêm mới Thiết bị"</t>
  </si>
  <si>
    <t xml:space="preserve">Các trường hiển thị đúng loại control theo thiết kế:
- Dropdown: Trạng thái máy, Đơn vị sản xuất, Bậc thợ tối thiểu, Dụng cụ
- Textbox: Mã máy, Tên máy, Xuất xứ, Năm sản xuất, Công suất điện, Lưu lượng khí nén, Mã thiết bị
</t>
  </si>
  <si>
    <t xml:space="preserve">Kiểm tra hiển thị dữ liệu tại trường “Tên máy”trong màn hình Thêm mới Thiết bị khi để trống dữ liệu </t>
  </si>
  <si>
    <t>1. Truy cập màn hình Thêm mới Thiết bị
2. Để trống trường “Thiết bị” 
3. Bấm vào nút Lưu</t>
  </si>
  <si>
    <t>Hệ thống hiển thị thông báo bắt buộc nhập trường “Thiết bị” và không cho phép lưu</t>
  </si>
  <si>
    <t xml:space="preserve">Kiểm tra hiển thị trường “Tên máy” trong màn hình Thêm mới Thiết bị khi nhập số ký tự nhỏ hơn độ dài tối thiểu </t>
  </si>
  <si>
    <t>1. Truy cập màn hình Thêm mới Thiết bị
2. Nhập dữ liệu kiểm thử
3. Bấm vào Lưu</t>
  </si>
  <si>
    <t>Kiểm tra hiển trường “Tên máy” trong màn hình Thêm mới Thiết bị khi nhập số ký tự vượt quá độ dài tối đa</t>
  </si>
  <si>
    <t>Kiểm tra hiển thị trường “Tên máy” trong màn hình Thêm mới Thiết bị khi nhập dữ liệu có chứa khoảng trắng ở đầu và cuối</t>
  </si>
  <si>
    <t>Kiểm tra hiển thị trường “Tên máy” trong màn hình Thêm mới Thiết bị khi nhập dữ liệu trùng với Tên máy đã tồn tại trong hệ thống</t>
  </si>
  <si>
    <t>Hiển thị thông báo Tên máy đã tồn tại và không cho lưu</t>
  </si>
  <si>
    <t>Kiểm tra hiển thị trường “Tên máy” trong màn hình Thêm mới Thiết bị khi nhập dữ liệu hợp lệ và thực hiện lưu thành công</t>
  </si>
  <si>
    <t>Hệ thống thực hiện lưu dữ liệu thành công. Tạo mới một bản ghi Thiết bị trong cơ sở dữ liệu với thông tin đúng theo dữ liệu đã nhập. Hiển thị bản ghi vừa tạo trong danh sách Thiết bị.</t>
  </si>
  <si>
    <t>Kiểm tra hiển thị trường “Mã máy” trong màn hình Thêm mới Thiết bị khi hệ thống tự động sinh mã theo đúng format cấu hình</t>
  </si>
  <si>
    <t>1. Truy cập màn hình Thêm mới Thiết bị</t>
  </si>
  <si>
    <t>Hệ thống tự động sinh Mã máy đúng theo format đã cấu hình</t>
  </si>
  <si>
    <t>Kiểm tra hiển thị trường “Mã máy” trong màn hình Thêm mới Thiết bị khi hệ thống tự động sinh mã tăng tuần tự</t>
  </si>
  <si>
    <t>Kiểm tra hiển thị trường “Mã máy” trong màn hình Thêm mới Thiết bị khi hệ thống tự động sinh mã không bị trùng với dữ liệu đã tồn tại</t>
  </si>
  <si>
    <t>1. Truy cập màn hình Thêm mới Thiết bị nhiều lần 
2. Thực hiện lưu dữ liệu</t>
  </si>
  <si>
    <t>Hệ thống sinh Mã máy duy nhất, không trùng với dữ liệu đã tồn tại trong cơ sở dữ liệu</t>
  </si>
  <si>
    <t>Kiểm tra hiển thị trường “Mã máy” trong màn hình Thêm mới Thiết bị khi người dùng thực hiện chỉnh sửa mã được sinh tự động</t>
  </si>
  <si>
    <t>1. Truy cập màn hình Thêm mới Thiết bị 
2. Chỉnh sửa trường “Mã máy”</t>
  </si>
  <si>
    <t>Trường “Mã máy” ở trạng thái readonly và không cho phép chỉnh sửa</t>
  </si>
  <si>
    <t>Kiểm tra hiển thị trường “Mã máy” trong màn hình Thêm mới Thiết bị khi thực hiện lưu dữ liệu với Mã máy được tự động sinh</t>
  </si>
  <si>
    <t>1. Truy cập màn hình Thêm mới Thiết bị 
2. Nhập đầy đủ dữ liệu hợp lệ 
3. Bấm vào Lưu</t>
  </si>
  <si>
    <t>Hệ thống lưu dữ liệu thành công, tạo mới một bản ghi trong cơ sở dữ liệu với Mã máy được sinh tự động và hiển thị đúng trong danh sách Thiết bị</t>
  </si>
  <si>
    <t>Kiểm tra hiển thị trường “Mã máy” trong màn hình Thêm mới Thiết bị khi người dùng hủy thao tác tạo mới sau khi hệ thống đã sinh Mã máy</t>
  </si>
  <si>
    <t>1. Truy cập màn hình Thêm mới Thiết bị 
2. Không lưu dữ liệu 
3. Quay lại màn danh sách 
4. Mở lại màn Thêm mới Thiết bị</t>
  </si>
  <si>
    <t>Hệ thống giữ nguyên Mã máy đã được sinh tự động trước đó khi người dùng hủy thao tác tạo mới và truy cập lại màn hình Thêm mới Thiết bị.</t>
  </si>
  <si>
    <t>Kiểm tra hiển thị trường “Đơn vị sản xuất” trong màn hình Thêm mới Thiết bị khi hệ thống tải danh sách Đơn vị sản xuất</t>
  </si>
  <si>
    <t>1. Truy cập màn hình Thêm mới Thiết bị
2. Bấm vào trường “Đơn vị sản xuất”</t>
  </si>
  <si>
    <t xml:space="preserve">Hệ thống hiển thị đầy đủ danh sách Đơn vị sản xuất theo dữ liệu cấu hình
</t>
  </si>
  <si>
    <t>Kiểm tra hiển thị trường “Đơn vị sản xuất” trong màn hình Thêm mới Thiết bị khi người dùng thực hiện chọn một Đơn vị sản xuất</t>
  </si>
  <si>
    <t>1. Truy cập màn hình Thêm mới Thiết bị 
2. Bấm chọn trường “Đơn vị sản xuất” 
3. Chọn một danh mục trong danh sách</t>
  </si>
  <si>
    <t>Hệ thống hiển thị đúng giá trị danh mục đã chọn tại trường “Đơn vị sản xuất”</t>
  </si>
  <si>
    <t>Kiểm tra hiển thị trường “Đơn vị sản xuất” trong màn hình Thêm mới Thiết bị khi người dùng chưa chọn Đơn vị sản xuất</t>
  </si>
  <si>
    <t>1. Truy cập màn hình Thêm mới Thiết bị 
2. Chọn tất cả trường bắt buộc và không chọn trường “Đơn vị sản xuất” 
3. Bấm vào Lưu</t>
  </si>
  <si>
    <t>Hệ thống không cho phép lưu dữ liệu 
Hệ thống hiển thị thông báo yêu cầu chọn Đơn vị sản xuất
Trường “Đơn vị sản xuất” được làm nổi bật viền</t>
  </si>
  <si>
    <t>Kiểm tra hiển thị trường “Đơn vị sản xuất” trong màn hình Thêm mới Thiết bị khi người dùng tìm kiếm Đơn vị sản xuất trong dropdown</t>
  </si>
  <si>
    <t>1. Truy cập màn hình Thêm mới Thiết bị 
2. Bấm vào trường “Đơn vị sản xuất” 
3. Nhập từ khóa tìm kiếm</t>
  </si>
  <si>
    <t xml:space="preserve">Hệ thống hiển thị danh sách thả xuống chỉ hiển thị các danh mục có tên chứa từ khóa
Nếu không có kết quả, hiển thị thông báo “Không tìm thấy Đơn vị sản xuất”.
Có thể xóa từ khóa để hiển thị lại toàn bộ danh sách.
</t>
  </si>
  <si>
    <t>Kiểm tra hiển thị trường “Đơn vị sản xuất” trong màn hình Thêm mới Thiết bị khi người dùng chọn lại Đơn vị sản xuất khác</t>
  </si>
  <si>
    <t>1. Truy cập màn hình Thêm mới Thiết bị 
2. Bấm vào trường “Đơn vị sản xuất”
3. Chọn Danh mục A
4. Chọn Danh mục C</t>
  </si>
  <si>
    <t>Hệ thống cập nhật đúng giá trị Đơn vị sản xuất mới được chọn</t>
  </si>
  <si>
    <t>Kiểm tra hiển thị trường “Đơn vị sản xuất” trong màn hình Thêm mới Thiết bị khi thực hiện lưu dữ liệu với Đơn vị sản xuất hợp lệ</t>
  </si>
  <si>
    <t>1. Truy cập màn hình Thêm mới Thiết bị 
2. Bấm vào trường “Đơn vị sản xuất”
3. Chọn dữ liệu kiểm thử
4. Bấm vào Lưu</t>
  </si>
  <si>
    <t xml:space="preserve">Hệ thống lưu dữ liệu thành công
Tạo mới một bản ghi trong cơ sở dữ liệu với Đơn vị sản xuất đã chọn </t>
  </si>
  <si>
    <t>Kiểm tra hiển thị trường “Dụng cụ” trong màn hình Thêm mới Thiết bị chọn dropdown Dụng cụ</t>
  </si>
  <si>
    <t>1. Truy cập màn hình Thêm mới Thiết bị
2. Bấm vào trường “Dụng cụ”</t>
  </si>
  <si>
    <t xml:space="preserve">Hệ thống hiển thị đầy đủ danh sách Dụng cụ  theo dữ liệu cấu hình
</t>
  </si>
  <si>
    <t>Kiểm tra hiển thị trường “Dụng cụ” trong màn hình Thêm mới Thiết bị khi người dùng chọn một Dụng cụ</t>
  </si>
  <si>
    <t>1. Truy cập màn hình Thêm mới Thiết bị 
2. Bấm chọn trường “Dụng cụ  ” 
3. Chọn một danh mục trong danh sách</t>
  </si>
  <si>
    <t>Hệ thống hiển thị đúng giá trị danh mục đã chọn tại trường “Dụng cụ  ”</t>
  </si>
  <si>
    <t>Kiểm tra hiển thị trường “Dụng cụ” trong màn hình Thêm mới Thiết bị khi người dùng chọn nhiều Dụng cụ</t>
  </si>
  <si>
    <t>1. Truy cập màn hình Thêm mới Thiết bị
2. Chọn trường “Dụng cụ” 
3. Chọn nhiều Dụng cụ</t>
  </si>
  <si>
    <t>Hệ thống hiển thị đầy đủ các Dụng cụ đã chọn</t>
  </si>
  <si>
    <t>Kiểm tra hiển thị trường “Dụng cụ” trong màn hình Thêm mới Thiết bị khi người dùng bỏ chọn một Dụng cụ</t>
  </si>
  <si>
    <t xml:space="preserve">1. Truy cập màn hình Thêm mới Thiết bị
2. Chọn trường “Dụng cụ” 
3. Chọn nhiều Dụng cụ
4. Bấm xóa một Dụng cụ </t>
  </si>
  <si>
    <t>Hệ thống loại bỏ đúng Dụng cụ đã bỏ chọn</t>
  </si>
  <si>
    <t>Kiểm tra hiển thị trường “Dụng cụ” trong màn hình Thêm mới Thiết bị khi người dùng xóa toàn bộ Dụng cụ đã chọn</t>
  </si>
  <si>
    <t>1. Truy cập màn hình Thêm mới Thiết bị
2. Chọn trường “Dụng cụ” 
3. Chọn nhiều Dụng cụ
4. Bấm icon xóa tất cả</t>
  </si>
  <si>
    <t>Kiểm tra hiển thị trường “Dụng cụ” trong màn hình Thêm mới Thiết bị khi người dùng chưa chọn Dụng cụ</t>
  </si>
  <si>
    <t>1. Truy cập màn hình Thêm mới Thiết bị 
2. Chọn tất cả trường bắt buộc và không chọn trường “Dụng cụ  ” 
3. Bấm vào Lưu</t>
  </si>
  <si>
    <t xml:space="preserve">Hệ thống cho phép lưu dữ liệu thành công khi không chọn Dụng cụ </t>
  </si>
  <si>
    <t>Kiểm tra hiển thị trường “Dụng cụ” trong màn hình Thêm mới Thiết bị khi người dùng tìm kiếm Dụng cụ trong dropdown</t>
  </si>
  <si>
    <t>1. Truy cập màn hình Thêm mới Thiết bị 
2. Bấm vào trường “Dụng cụ  ” 
3. Nhập từ khóa tìm kiếm</t>
  </si>
  <si>
    <t>Kiểm tra hiển thị trường “Dụng cụ” trong màn hình Thêm mới Thiết bị khi người dùng chọn lại Dụng cụ khác</t>
  </si>
  <si>
    <t>1. Truy cập màn hình Thêm mới Thiết bị 
2. Bấm vào trường “Dụng cụ  ”
3. Chọn Dụng cụ   A
4. Chọn Dụng cụ   C</t>
  </si>
  <si>
    <t>Kiểm tra hiển thị trường “Dụng cụ” trong màn hình Thêm mới Thiết bị khi thực hiện lưu dữ liệu với Dụng cụ hợp lệ</t>
  </si>
  <si>
    <t>1. Truy cập màn hình Thêm mới Thiết bị 
2. Bấm vào trường “Dụng cụ  ”
3. Chọn dữ liệu kiểm thử
4. Bấm vào Lưu</t>
  </si>
  <si>
    <t>Hệ thống lưu dữ liệu thành công
Tạo mới một bản ghi trong cơ sở dữ liệu với Dụng cụ   đã chọn 
Hiển thị đúng trong danh sách Thiết bị</t>
  </si>
  <si>
    <t>Kiểm tra hiển thị trường “Bậc thợ tối thiểu” trong màn hình Thêm mới Thiết bị khi hệ thống tải danh sách Bậc thợ tối thiểu</t>
  </si>
  <si>
    <t>1. Truy cập màn hình Thêm mới Thiết bị
2. Bấm vào trường “Bậc thợ tối thiểu”</t>
  </si>
  <si>
    <t xml:space="preserve">Hệ thống hiển thị đầy đủ danh sách Bậc thợ tối thiểu theo dữ liệu cấu hình
</t>
  </si>
  <si>
    <t>Kiểm tra hiển thị trường “Bậc thợ tối thiểu” trong màn hình Thêm mới Thiết bị khi người dùng thực hiện chọn một Bậc thợ tối thiểu</t>
  </si>
  <si>
    <t>1. Truy cập màn hình Thêm mới Thiết bị 
2. Bấm chọn trường “Bậc thợ tối thiểu” 
3. Chọn một danh mục trong danh sách</t>
  </si>
  <si>
    <t>Hệ thống hiển thị đúng giá trị danh mục đã chọn tại trường “Bậc thợ tối thiểu”</t>
  </si>
  <si>
    <t>Kiểm tra hiển thị trường “Bậc thợ tối thiểu” trong màn hình Thêm mới Thiết bị khi người dùng chưa chọn Bậc thợ tối thiểu</t>
  </si>
  <si>
    <t>1. Truy cập màn hình Thêm mới Thiết bị 
2. Chọn tất cả trường bắt buộc và không chọn trường “Bậc thợ tối thiểu” 
3. Bấm vào Lưu</t>
  </si>
  <si>
    <t xml:space="preserve">Hệ thống lưu dữ liệu thành công
Tạo mới một bản ghi trong cơ sở dữ liệu với trường Bậc thợ tối thiểu để trống
</t>
  </si>
  <si>
    <t>Kiểm tra hiển thị trường “Bậc thợ tối thiểu” trong màn hình Thêm mới Thiết bị khi người dùng tìm kiếm Bậc thợ tối thiểu trong dropdown</t>
  </si>
  <si>
    <t>1. Truy cập màn hình Thêm mới Thiết bị 
2. Bấm vào trường “Bậc thợ tối thiểu” 
3. Nhập từ khóa tìm kiếm</t>
  </si>
  <si>
    <t xml:space="preserve">Hệ thống hiển thị danh sách thả xuống chỉ hiển thị các danh mục có tên chứa từ khóa
Nếu không có kết quả, hiển thị thông báo “Không tìm thấy Bậc thợ tối thiểu”.
Có thể xóa từ khóa để hiển thị lại toàn bộ danh sách.
</t>
  </si>
  <si>
    <t>Kiểm tra hiển thị trường “Bậc thợ tối thiểu” trong màn hình Thêm mới Thiết bị khi người dùng chọn lại Bậc thợ tối thiểu khác</t>
  </si>
  <si>
    <t>1. Truy cập màn hình Thêm mới Thiết bị 
2. Bấm vào trường “Bậc thợ tối thiểu”
3. Chọn Danh mục A
4. Chọn Danh mục C</t>
  </si>
  <si>
    <t>Hệ thống cập nhật đúng giá trị Bậc thợ tối thiểu mới được chọn</t>
  </si>
  <si>
    <t>Kiểm tra hiển thị trường “Bậc thợ tối thiểu” trong màn hình Thêm mới Thiết bị khi thực hiện lưu dữ liệu với Bậc thợ tối thiểu hợp lệ</t>
  </si>
  <si>
    <t>1. Truy cập màn hình Thêm mới Thiết bị 
2. Bấm vào trường “Bậc thợ tối thiểu”
3. Chọn dữ liệu kiểm thử
4. Bấm vào Lưu</t>
  </si>
  <si>
    <t xml:space="preserve">Hệ thống lưu dữ liệu thành công
Tạo mới một bản ghi trong cơ sở dữ liệu với Bậc thợ tối thiểu đã chọn </t>
  </si>
  <si>
    <t>Kiểm tra hiển thị trường “Trạng thái” trong màn hình Thêm mới Thiết bị khi hệ thống tải danh sách Trạng thái</t>
  </si>
  <si>
    <t>1. Truy cập màn hình Thêm mới Thiết bị
2. Bấm vào trường “Trạng thái”</t>
  </si>
  <si>
    <t>Kiểm tra hiển thị trường “Trạng thái” trong màn hình Thêm mới Thiết bị khi người dùng thực hiện chọn một Trạng thái</t>
  </si>
  <si>
    <t>1. Truy cập màn hình Thêm mới Thiết bị 
2. Bấm chọn trường “Trạng thái” 
3. Chọn một danh mục trong danh sách</t>
  </si>
  <si>
    <t>Kiểm tra hiển thị trường “Trạng thái” trong màn hình Thêm mới Thiết bị khi người dùng chưa chọn Trạng thái</t>
  </si>
  <si>
    <t>1. Truy cập màn hình Thêm mới Thiết bị 
2. Chọn tất cả trường bắt buộc và không chọn trường “Trạng thái” 
3. Bấm vào Lưu</t>
  </si>
  <si>
    <t>Kiểm tra hiển thị trường “Trạng thái” trong màn hình Thêm mới Thiết bị khi người dùng chọn lại Trạng thái khác</t>
  </si>
  <si>
    <t>1. Truy cập màn hình Thêm mới Thiết bị 
2. Bấm vào trường “Trạng thái”
3. Chọn Danh mục A
4. Chọn Danh mục C</t>
  </si>
  <si>
    <t>Kiểm tra hiển thị trường “Trạng thái” trong màn hình Thêm mới Thiết bị khi thực hiện lưu dữ liệu với Trạng thái hợp lệ</t>
  </si>
  <si>
    <t>1. Truy cập màn hình Thêm mới Thiết bị 
2. Bấm vào trường “Trạng thái”
3. Chọn dữ liệu kiểm thử
4. Bấm vào Lưu</t>
  </si>
  <si>
    <t xml:space="preserve">Kiểm tra hiển thị dữ liệu tại trường “Công suất điện”trong màn hình Thêm mới Thiết bị khi để trống dữ liệu </t>
  </si>
  <si>
    <t xml:space="preserve">Hệ thống lưu dữ liệu thành công
Tạo mới một bản ghi trong cơ sở dữ liệu với trường Công suất điện để trống
</t>
  </si>
  <si>
    <t>Kiểm tra tăng giá trị tại trường “Công suất điện” khi nhấn nút mũi tên lên</t>
  </si>
  <si>
    <t>1. Truy cập màn hình Thêm mới Thiết bị
2. Bấm mũi tên lên tại trường " Công suất điện"</t>
  </si>
  <si>
    <t>Khi nhấn nút mũi tên lên bên phải trường “Công suất điện”, giá trị hiện tại tăng thêm 1 đơn vị mỗi lần nhấn.</t>
  </si>
  <si>
    <t>Kiểm tra giảm giá trị tại trường “Công suất điện” khi nhấn nút mũi tên xuống</t>
  </si>
  <si>
    <t>1. Truy cập màn hình Thêm mới Thiết bị
2. Bấm mũi tên xuống tại trường " Công suất điện"</t>
  </si>
  <si>
    <t>Khi nhấn nút mũi tên xuống bên phải trường “Công suất điện”, giá trị hiện tại giảm đi 1 đơn vị mỗi lần nhấn.</t>
  </si>
  <si>
    <t>Kiểm tra giới hạn giá trị nhỏ nhất của trường “Công suất điện” khi nhấn nút giảm</t>
  </si>
  <si>
    <t xml:space="preserve">Hệ thống không cho phép giảm nhỏ hơn 0
Khi đạt giá 0, tiếp tục nhấn nút giảm thì giá trị không thay đổi </t>
  </si>
  <si>
    <t>Kiểm tra hiển thị trường “Công suất điện” khi nhập giá trị công suất điện hợp lệ</t>
  </si>
  <si>
    <t xml:space="preserve">1. Truy cập màn hình Thêm mới Thiết bị
2. Nhập giá trị Công suất điện </t>
  </si>
  <si>
    <t xml:space="preserve">Hệ thống cho phép nhập giá trị công suất điện hợp lệ vào trường “Công suất điện”. Giá trị được hiển thị đúng theo dữ liệu đã nhập </t>
  </si>
  <si>
    <t>Kiểm tra hiển thị trường “Công suất điện” trong màn hình Thêm mới thiết bị khi nhập ký tự chữ</t>
  </si>
  <si>
    <t xml:space="preserve">1. Truy cập màn hình Thêm mới Thiết bị
2. Nhập dữ liệu kiểm thử
</t>
  </si>
  <si>
    <t xml:space="preserve">Hệ thống không cho phép nhập ký tự chữ vào trường “Công suất điện”. Khi click ra ngoài trường, các ký tự chữ vừa nhập sẽ tự động bị xóa và hiển thị thông báo </t>
  </si>
  <si>
    <t>Kiểm tra hiển thị trường “Công suất điện” trong màn hình Thêm mới Thiết bị khi nhập dữ liệu có chứa khoảng trắng ở đầu và cuối</t>
  </si>
  <si>
    <t>Kiểm tra hiển thị trường “Công suất điện” trong màn hình Thêm mới Thiết bị khi nhập dữ liệu trùng với Công suất điện đã tồn tại trong hệ thống</t>
  </si>
  <si>
    <t>Hiển thị thông báo Công suất điện đã tồn tại và không cho lưu</t>
  </si>
  <si>
    <t>Kiểm tra hiển thị trường “Công suất điện” trong màn hình Thêm mới Thiết bị khi nhập dữ liệu hợp lệ và thực hiện lưu thành công</t>
  </si>
  <si>
    <t xml:space="preserve">Kiểm tra hiển thị dữ liệu tại trường “Lưu lượng khí nén”trong màn hình Thêm mới Thiết bị khi để trống dữ liệu </t>
  </si>
  <si>
    <t xml:space="preserve">Hệ thống lưu dữ liệu thành công
Tạo mới một bản ghi trong cơ sở dữ liệu với trường Lưu lượng khí nén để trống
</t>
  </si>
  <si>
    <t>Kiểm tra tăng giá trị tại trường “Lưu lượng khí nén” khi nhấn nút mũi tên lên</t>
  </si>
  <si>
    <t>1. Truy cập màn hình Thêm mới Thiết bị
2. Bấm mũi tên lên tại trường " Lưu lượng khí nén"</t>
  </si>
  <si>
    <t>Khi nhấn nút mũi tên lên bên phải trường “Lưu lượng khí nén”, giá trị hiện tại tăng thêm 1 đơn vị mỗi lần nhấn.</t>
  </si>
  <si>
    <t>Kiểm tra giảm giá trị tại trường “Lưu lượng khí nén” khi nhấn nút mũi tên xuống</t>
  </si>
  <si>
    <t>1. Truy cập màn hình Thêm mới Thiết bị
2. Bấm mũi tên xuống tại trường " Lưu lượng khí nén"</t>
  </si>
  <si>
    <t>Khi nhấn nút mũi tên xuống bên phải trường “Lưu lượng khí nén”, giá trị hiện tại giảm đi 1 đơn vị mỗi lần nhấn.</t>
  </si>
  <si>
    <t>Kiểm tra giới hạn giá trị nhỏ nhất của trường “Lưu lượng khí nén” khi nhấn nút giảm</t>
  </si>
  <si>
    <t>Kiểm tra hiển thị trường “Lưu lượng khí nén” khi nhập giá trị Lưu lượng khí nén hợp lệ</t>
  </si>
  <si>
    <t xml:space="preserve">1. Truy cập màn hình Thêm mới Thiết bị
2. Nhập giá trị Lưu lượng khí nén </t>
  </si>
  <si>
    <t xml:space="preserve">Hệ thống cho phép nhập giá trị Lưu lượng khí nén hợp lệ vào trường “Lưu lượng khí nén”. Giá trị được hiển thị đúng theo dữ liệu đã nhập </t>
  </si>
  <si>
    <t>Kiểm tra hiển thị trường “Lưu lượng khí nén” trong màn hình Thêm mới thiết bị khi nhập ký tự chữ</t>
  </si>
  <si>
    <t xml:space="preserve">Hệ thống không cho phép nhập ký tự chữ vào trường “Lưu lượng khí nén”. Khi click ra ngoài trường, các ký tự chữ vừa nhập sẽ tự động bị xóa và hiển thị thông báo </t>
  </si>
  <si>
    <t>Kiểm tra hiển thị trường “Lưu lượng khí nén” trong màn hình Thêm mới Thiết bị khi nhập dữ liệu có chứa khoảng trắng ở đầu và cuối</t>
  </si>
  <si>
    <t>Kiểm tra hiển thị trường “Lưu lượng khí nén” trong màn hình Thêm mới Thiết bị khi nhập dữ liệu trùng với Lưu lượng khí nén đã tồn tại trong hệ thống</t>
  </si>
  <si>
    <t>Hiển thị thông báo Lưu lượng khí nén đã tồn tại và không cho lưu</t>
  </si>
  <si>
    <t>Kiểm tra hiển thị trường “Lưu lượng khí nén” trong màn hình Thêm mới Thiết bị khi nhập dữ liệu hợp lệ và thực hiện lưu thành công</t>
  </si>
  <si>
    <t xml:space="preserve">Kiểm tra hiển thị dữ liệu tại trường “Năm sản xuất”trong màn hình Thêm mới Thiết bị khi để trống dữ liệu </t>
  </si>
  <si>
    <t xml:space="preserve">Hệ thống lưu dữ liệu thành công
Tạo mới một bản ghi trong cơ sở dữ liệu với trường Năm sản xuất để trống
</t>
  </si>
  <si>
    <t>Kiểm tra tăng giá trị tại trường “Năm sản xuất” khi nhấn nút mũi tên lên</t>
  </si>
  <si>
    <t>1. Truy cập màn hình Thêm mới Thiết bị
2. Bấm mũi tên lên tại trường " Năm sản xuất"</t>
  </si>
  <si>
    <t>Khi nhấn nút mũi tên lên bên phải trường “Năm sản xuất”, giá trị hiện tại tăng thêm 1 đơn vị mỗi lần nhấn.</t>
  </si>
  <si>
    <t>Kiểm tra giảm giá trị tại trường “Năm sản xuất” khi nhấn nút mũi tên xuống</t>
  </si>
  <si>
    <t>1. Truy cập màn hình Thêm mới Thiết bị
2. Bấm mũi tên xuống tại trường " Năm sản xuất"</t>
  </si>
  <si>
    <t>Khi nhấn nút mũi tên xuống bên phải trường “Năm sản xuất”, giá trị hiện tại giảm đi 1 đơn vị mỗi lần nhấn.</t>
  </si>
  <si>
    <t>Kiểm tra giới hạn giá trị nhỏ nhất của trường “Năm sản xuất” khi nhấn nút giảm</t>
  </si>
  <si>
    <t>Kiểm tra hiển thị trường “Năm sản xuất” khi nhập giá trị Năm sản xuất hợp lệ</t>
  </si>
  <si>
    <t xml:space="preserve">1. Truy cập màn hình Thêm mới Thiết bị
2. Nhập giá trị Năm sản xuất </t>
  </si>
  <si>
    <t xml:space="preserve">Hệ thống cho phép nhập giá trị Năm sản xuất hợp lệ vào trường “Năm sản xuất”. Giá trị được hiển thị đúng theo dữ liệu đã nhập </t>
  </si>
  <si>
    <t>Kiểm tra hiển thị trường “Năm sản xuất” trong màn hình Thêm mới thiết bị khi nhập ký tự chữ</t>
  </si>
  <si>
    <t xml:space="preserve">Hệ thống không cho phép nhập ký tự chữ vào trường “Năm sản xuất”. Khi click ra ngoài trường, các ký tự chữ vừa nhập sẽ tự động bị xóa và hiển thị thông báo </t>
  </si>
  <si>
    <t>Kiểm tra hiển thị trường “Năm sản xuất” trong màn hình Thêm mới Thiết bị khi nhập dữ liệu có chứa khoảng trắng ở đầu và cuối</t>
  </si>
  <si>
    <t>Kiểm tra hiển thị trường “Năm sản xuất” trong màn hình Thêm mới Thiết bị khi nhập dữ liệu trùng với Năm sản xuất đã tồn tại trong hệ thống</t>
  </si>
  <si>
    <t>Hiển thị thông báo Năm sản xuất đã tồn tại và không cho lưu</t>
  </si>
  <si>
    <t>Kiểm tra hiển thị trường “Năm sản xuất” trong màn hình Thêm mới Thiết bị khi nhập dữ liệu hợp lệ và thực hiện lưu thành công</t>
  </si>
  <si>
    <t xml:space="preserve">Kiểm tra hiển thị dữ liệu tại trường “Mã thiết bị”trong màn hình Thêm mới Thiết bị khi để trống dữ liệu </t>
  </si>
  <si>
    <t xml:space="preserve">Hệ thống lưu dữ liệu thành công
Tạo mới một bản ghi trong cơ sở dữ liệu với trường "Mã thiết bị" để trống
</t>
  </si>
  <si>
    <t xml:space="preserve">Kiểm tra hiển thị trường “Mã thiết bị” trong màn hình Thêm mới Thiết bị khi nhập số ký tự nhỏ hơn độ dài tối thiểu </t>
  </si>
  <si>
    <t>Kiểm tra hiển trường “Mã thiết bị” trong màn hình Thêm mới Thiết bị khi nhập số ký tự vượt quá độ dài tối đa</t>
  </si>
  <si>
    <t>Kiểm tra hiển thị trường “Mã thiết bị” trong màn hình Thêm mới Thiết bị khi nhập dữ liệu có chứa khoảng trắng ở đầu và cuối</t>
  </si>
  <si>
    <t>Kiểm tra hiển thị trường “Mã thiết bị” trong màn hình Thêm mới Thiết bị khi nhập dữ liệu trùng với Mã thiết bị đã tồn tại trong hệ thống</t>
  </si>
  <si>
    <t>Hiển thị thông báo Mã thiết bị đã tồn tại và không cho lưu</t>
  </si>
  <si>
    <t>Kiểm tra hiển thị trường “Mã thiết bị” trong màn hình Thêm mới Thiết bị khi nhập dữ liệu hợp lệ và thực hiện lưu thành công</t>
  </si>
  <si>
    <t>Chỉnh sửa Thiết bị</t>
  </si>
  <si>
    <t>1. Truy cập màn hình "Chỉnh sửa Thiết bị"</t>
  </si>
  <si>
    <t xml:space="preserve">Kiểm tra hiển thị dữ liệu tại trường “Tên máy”trong màn hình Chỉnh sửa Thiết bị khi để trống dữ liệu </t>
  </si>
  <si>
    <t>1. Truy cập màn hình Chỉnh sửa Thiết bị
2. Để trống trường “Thiết bị” 
3. Bấm vào nút Lưu</t>
  </si>
  <si>
    <t xml:space="preserve">Kiểm tra hiển thị trường “Tên máy” trong màn hình Chỉnh sửa Thiết bị khi nhập số ký tự nhỏ hơn độ dài tối thiểu </t>
  </si>
  <si>
    <t>1. Truy cập màn hình Chỉnh sửa Thiết bị
2. Nhập dữ liệu kiểm thử
3. Bấm vào Lưu</t>
  </si>
  <si>
    <t>Kiểm tra hiển trường “Tên máy” trong màn hình Chỉnh sửa Thiết bị khi nhập số ký tự vượt quá độ dài tối đa</t>
  </si>
  <si>
    <t>Kiểm tra hiển thị trường “Tên máy” trong màn hình Chỉnh sửa Thiết bị khi nhập dữ liệu có chứa khoảng trắng ở đầu và cuối</t>
  </si>
  <si>
    <t>Kiểm tra hiển thị trường “Tên máy” trong màn hình Chỉnh sửa Thiết bị khi nhập dữ liệu trùng với Tên máy đã tồn tại trong hệ thống</t>
  </si>
  <si>
    <t>Kiểm tra hiển thị trường “Tên máy” trong màn hình Chỉnh sửa Thiết bị khi nhập dữ liệu hợp lệ và thực hiện lưu thành công</t>
  </si>
  <si>
    <t>Kiểm tra hiển thị trường “Mã máy” trong màn hình Chỉnh sửa Thiết bị khi hệ thống tự động sinh mã theo đúng format cấu hình</t>
  </si>
  <si>
    <t>1. Truy cập màn hình Chỉnh sửa Thiết bị</t>
  </si>
  <si>
    <t>Kiểm tra hiển thị trường “Mã máy” trong màn hình Chỉnh sửa Thiết bị khi hệ thống tự động sinh mã tăng tuần tự</t>
  </si>
  <si>
    <t>Kiểm tra hiển thị trường “Mã máy” trong màn hình Chỉnh sửa Thiết bị khi hệ thống tự động sinh mã không bị trùng với dữ liệu đã tồn tại</t>
  </si>
  <si>
    <t>1. Truy cập màn hình Chỉnh sửa Thiết bị nhiều lần 
2. Thực hiện lưu dữ liệu</t>
  </si>
  <si>
    <t>Kiểm tra hiển thị trường “Mã máy” trong màn hình Chỉnh sửa Thiết bị khi người dùng thực hiện chỉnh sửa mã được sinh tự động</t>
  </si>
  <si>
    <t>1. Truy cập màn hình Chỉnh sửa Thiết bị 
2. Chỉnh sửa trường “Mã máy”</t>
  </si>
  <si>
    <t>Kiểm tra hiển thị trường “Mã máy” trong màn hình Chỉnh sửa Thiết bị khi thực hiện lưu dữ liệu với Mã máy được tự động sinh</t>
  </si>
  <si>
    <t>1. Truy cập màn hình Chỉnh sửa Thiết bị 
2. Nhập đầy đủ dữ liệu hợp lệ 
3. Bấm vào Lưu</t>
  </si>
  <si>
    <t>Kiểm tra hiển thị trường “Mã máy” trong màn hình Chỉnh sửa Thiết bị khi người dùng hủy thao tác tạo mới sau khi hệ thống đã sinh Mã máy</t>
  </si>
  <si>
    <t>1. Truy cập màn hình Chỉnh sửa Thiết bị 
2. Không lưu dữ liệu 
3. Quay lại màn danh sách 
4. Mở lại màn Chỉnh sửa Thiết bị</t>
  </si>
  <si>
    <t>Hệ thống giữ nguyên Mã máy đã được sinh tự động trước đó khi người dùng hủy thao tác tạo mới và truy cập lại màn hình Chỉnh sửa Thiết bị.</t>
  </si>
  <si>
    <t>Kiểm tra hiển thị trường “Đơn vị sản xuất” trong màn hình Chỉnh sửa Thiết bị khi hệ thống tải danh sách Đơn vị sản xuất</t>
  </si>
  <si>
    <t>1. Truy cập màn hình Chỉnh sửa Thiết bị
2. Bấm vào trường “Đơn vị sản xuất”</t>
  </si>
  <si>
    <t>Kiểm tra hiển thị trường “Đơn vị sản xuất” trong màn hình Chỉnh sửa Thiết bị khi người dùng thực hiện chọn một Đơn vị sản xuất</t>
  </si>
  <si>
    <t>1. Truy cập màn hình Chỉnh sửa Thiết bị 
2. Bấm chọn trường “Đơn vị sản xuất” 
3. Chọn một danh mục trong danh sách</t>
  </si>
  <si>
    <t>Kiểm tra hiển thị trường “Đơn vị sản xuất” trong màn hình Chỉnh sửa Thiết bị khi người dùng chưa chọn Đơn vị sản xuất</t>
  </si>
  <si>
    <t>1. Truy cập màn hình Chỉnh sửa Thiết bị 
2. Chọn tất cả trường bắt buộc và không chọn trường “Đơn vị sản xuất” 
3. Bấm vào Lưu</t>
  </si>
  <si>
    <t>Kiểm tra hiển thị trường “Đơn vị sản xuất” trong màn hình Chỉnh sửa Thiết bị khi người dùng tìm kiếm Đơn vị sản xuất trong dropdown</t>
  </si>
  <si>
    <t>1. Truy cập màn hình Chỉnh sửa Thiết bị 
2. Bấm vào trường “Đơn vị sản xuất” 
3. Nhập từ khóa tìm kiếm</t>
  </si>
  <si>
    <t>Kiểm tra hiển thị trường “Đơn vị sản xuất” trong màn hình Chỉnh sửa Thiết bị khi người dùng chọn lại Đơn vị sản xuất khác</t>
  </si>
  <si>
    <t>1. Truy cập màn hình Chỉnh sửa Thiết bị 
2. Bấm vào trường “Đơn vị sản xuất”
3. Chọn Danh mục A
4. Chọn Danh mục C</t>
  </si>
  <si>
    <t>Kiểm tra hiển thị trường “Đơn vị sản xuất” trong màn hình Chỉnh sửa Thiết bị khi thực hiện lưu dữ liệu với Đơn vị sản xuất hợp lệ</t>
  </si>
  <si>
    <t>1. Truy cập màn hình Chỉnh sửa Thiết bị 
2. Bấm vào trường “Đơn vị sản xuất”
3. Chọn dữ liệu kiểm thử
4. Bấm vào Lưu</t>
  </si>
  <si>
    <t>Kiểm tra hiển thị trường “Dụng cụ” trong màn hình Chỉnh sửa Thiết bị khi hệ thống tải danh sách Dụng cụ</t>
  </si>
  <si>
    <t>1. Truy cập màn hình Chỉnh sửa Thiết bị
2. Bấm vào trường “Dụng cụ”</t>
  </si>
  <si>
    <t xml:space="preserve">Hệ thống hiển thị đầy đủ danh sách Dụng cụ theo dữ liệu cấu hình
</t>
  </si>
  <si>
    <t>Kiểm tra hiển thị trường “Dụng cụ” trong màn hình Chỉnh sửa Thiết bị khi người dùng thực hiện chọn một Dụng cụ</t>
  </si>
  <si>
    <t>1. Truy cập màn hình Chỉnh sửa Thiết bị 
2. Bấm chọn trường “Dụng cụ” 
3. Chọn một danh mục trong danh sách</t>
  </si>
  <si>
    <t>Hệ thống hiển thị đúng giá trị danh mục đã chọn tại trường “Dụng cụ”</t>
  </si>
  <si>
    <t>Kiểm tra hiển thị trường “Dụng cụ” trong màn hình Chỉnh sửa Thiết bị khi người dùng chưa chọn Dụng cụ</t>
  </si>
  <si>
    <t>1. Truy cập màn hình Chỉnh sửa Thiết bị 
2. Chọn tất cả trường bắt buộc và không chọn trường “Dụng cụ” 
3. Bấm vào Lưu</t>
  </si>
  <si>
    <t>Hệ thống lưu dữ liệu thành công
Tạo mới một bản ghi trong cơ sở dữ liệu với trường Dụng cụ để trống</t>
  </si>
  <si>
    <t>Kiểm tra hiển thị trường “Dụng cụ” trong màn hình Chỉnh sửa Thiết bị khi người dùng tìm kiếm Dụng cụ trong dropdown</t>
  </si>
  <si>
    <t>1. Truy cập màn hình Chỉnh sửa Thiết bị 
2. Bấm vào trường “Dụng cụ” 
3. Nhập từ khóa tìm kiếm</t>
  </si>
  <si>
    <t xml:space="preserve">Hệ thống hiển thị danh sách thả xuống chỉ hiển thị các danh mục có tên chứa từ khóa
Nếu không có kết quả, hiển thị thông báo “Không tìm thấy Dụng cụ”.
Có thể xóa từ khóa để hiển thị lại toàn bộ danh sách.
</t>
  </si>
  <si>
    <t>Kiểm tra hiển thị trường “Dụng cụ” trong màn hình Chỉnh sửa Thiết bị khi người dùng chọn lại Dụng cụ khác</t>
  </si>
  <si>
    <t>1. Truy cập màn hình Chỉnh sửa Thiết bị 
2. Bấm vào trường “Dụng cụ”
3. Chọn Danh mục A
4. Chọn Danh mục C</t>
  </si>
  <si>
    <t>Hệ thống cập nhật đúng giá trị Dụng cụ mới được chọn</t>
  </si>
  <si>
    <t>Kiểm tra hiển thị trường “Dụng cụ” trong màn hình Chỉnh sửa Thiết bị khi thực hiện lưu dữ liệu với Dụng cụ hợp lệ</t>
  </si>
  <si>
    <t>1. Truy cập màn hình Chỉnh sửa Thiết bị 
2. Bấm vào trường “Dụng cụ”
3. Chọn dữ liệu kiểm thử
4. Bấm vào Lưu</t>
  </si>
  <si>
    <t xml:space="preserve">Hệ thống lưu dữ liệu thành công
Tạo mới một bản ghi trong cơ sở dữ liệu với Dụng cụ đã chọn </t>
  </si>
  <si>
    <t>Kiểm tra hiển thị trường “Bậc thợ tối thiểu” trong màn hình Chỉnh sửa Thiết bị khi hệ thống tải danh sách Bậc thợ tối thiểu</t>
  </si>
  <si>
    <t>1. Truy cập màn hình Chỉnh sửa Thiết bị
2. Bấm vào trường “Bậc thợ tối thiểu”</t>
  </si>
  <si>
    <t>Kiểm tra hiển thị trường “Bậc thợ tối thiểu” trong màn hình Chỉnh sửa Thiết bị khi người dùng thực hiện chọn một Bậc thợ tối thiểu</t>
  </si>
  <si>
    <t>1. Truy cập màn hình Chỉnh sửa Thiết bị 
2. Bấm chọn trường “Bậc thợ tối thiểu” 
3. Chọn một danh mục trong danh sách</t>
  </si>
  <si>
    <t>Kiểm tra hiển thị trường “Bậc thợ tối thiểu” trong màn hình Chỉnh sửa Thiết bị khi người dùng chưa chọn Bậc thợ tối thiểu</t>
  </si>
  <si>
    <t>1. Truy cập màn hình Chỉnh sửa Thiết bị 
2. Chọn tất cả trường bắt buộc và không chọn trường “Bậc thợ tối thiểu” 
3. Bấm vào Lưu</t>
  </si>
  <si>
    <t>Hệ thống không cho phép lưu dữ liệu 
Hệ thống hiển thị thông báo yêu cầu chọn Bậc thợ tối thiểu
Trường “Bậc thợ tối thiểu” được làm nổi bật viền</t>
  </si>
  <si>
    <t>Kiểm tra hiển thị trường “Bậc thợ tối thiểu” trong màn hình Chỉnh sửa Thiết bị khi người dùng tìm kiếm Bậc thợ tối thiểu trong dropdown</t>
  </si>
  <si>
    <t>1. Truy cập màn hình Chỉnh sửa Thiết bị 
2. Bấm vào trường “Bậc thợ tối thiểu” 
3. Nhập từ khóa tìm kiếm</t>
  </si>
  <si>
    <t>Kiểm tra hiển thị trường “Bậc thợ tối thiểu” trong màn hình Chỉnh sửa Thiết bị khi người dùng chọn lại Bậc thợ tối thiểu khác</t>
  </si>
  <si>
    <t>1. Truy cập màn hình Chỉnh sửa Thiết bị 
2. Bấm vào trường “Bậc thợ tối thiểu”
3. Chọn Danh mục A
4. Chọn Danh mục C</t>
  </si>
  <si>
    <t>Kiểm tra hiển thị trường “Bậc thợ tối thiểu” trong màn hình Chỉnh sửa Thiết bị khi thực hiện lưu dữ liệu với Bậc thợ tối thiểu hợp lệ</t>
  </si>
  <si>
    <t>1. Truy cập màn hình Chỉnh sửa Thiết bị 
2. Bấm vào trường “Bậc thợ tối thiểu”
3. Chọn dữ liệu kiểm thử
4. Bấm vào Lưu</t>
  </si>
  <si>
    <t>Kiểm tra hiển thị trường “Trạng thái” trong màn hình Chỉnh sửa Thiết bị khi hệ thống tải danh sách Trạng thái</t>
  </si>
  <si>
    <t>1. Truy cập màn hình Chỉnh sửa Thiết bị
2. Bấm vào trường “Trạng thái”</t>
  </si>
  <si>
    <t>Kiểm tra hiển thị trường “Trạng thái” trong màn hình Chỉnh sửa Thiết bị khi người dùng thực hiện chọn một Trạng thái</t>
  </si>
  <si>
    <t>1. Truy cập màn hình Chỉnh sửa Thiết bị 
2. Bấm chọn trường “Trạng thái” 
3. Chọn một danh mục trong danh sách</t>
  </si>
  <si>
    <t>Kiểm tra hiển thị trường “Trạng thái” trong màn hình Chỉnh sửa Thiết bị khi người dùng chưa chọn Trạng thái</t>
  </si>
  <si>
    <t>1. Truy cập màn hình Chỉnh sửa Thiết bị 
2. Chọn tất cả trường bắt buộc và không chọn trường “Trạng thái” 
3. Bấm vào Lưu</t>
  </si>
  <si>
    <t>Kiểm tra hiển thị trường “Trạng thái” trong màn hình Chỉnh sửa Thiết bị khi người dùng chọn lại Trạng thái khác</t>
  </si>
  <si>
    <t>1. Truy cập màn hình Chỉnh sửa Thiết bị 
2. Bấm vào trường “Trạng thái”
3. Chọn Danh mục A
4. Chọn Danh mục C</t>
  </si>
  <si>
    <t>Kiểm tra hiển thị trường “Trạng thái” trong màn hình Chỉnh sửa Thiết bị khi thực hiện lưu dữ liệu với Trạng thái hợp lệ</t>
  </si>
  <si>
    <t>1. Truy cập màn hình Chỉnh sửa Thiết bị 
2. Bấm vào trường “Trạng thái”
3. Chọn dữ liệu kiểm thử
4. Bấm vào Lưu</t>
  </si>
  <si>
    <t xml:space="preserve">Kiểm tra hiển thị dữ liệu tại trường “Công suất điện”trong màn hình Chỉnh sửa Thiết bị khi để trống dữ liệu </t>
  </si>
  <si>
    <t>1. Truy cập màn hình Chỉnh sửa Thiết bị
2. Bấm mũi tên lên tại trường " Công suất điện"</t>
  </si>
  <si>
    <t>1. Truy cập màn hình Chỉnh sửa Thiết bị
2. Bấm mũi tên xuống tại trường " Công suất điện"</t>
  </si>
  <si>
    <t xml:space="preserve">1. Truy cập màn hình Chỉnh sửa Thiết bị
2. Nhập giá trị Công suất điện </t>
  </si>
  <si>
    <t>Kiểm tra hiển thị trường “Công suất điện” trong màn hình Chỉnh sửa thiết bị khi nhập ký tự chữ</t>
  </si>
  <si>
    <t xml:space="preserve">1. Truy cập màn hình Chỉnh sửa Thiết bị
2. Nhập dữ liệu kiểm thử
</t>
  </si>
  <si>
    <t>Kiểm tra hiển thị trường “Công suất điện” trong màn hình Chỉnh sửa Thiết bị khi nhập dữ liệu có chứa khoảng trắng ở đầu và cuối</t>
  </si>
  <si>
    <t>Kiểm tra hiển thị trường “Công suất điện” trong màn hình Chỉnh sửa Thiết bị khi nhập dữ liệu trùng với Công suất điện đã tồn tại trong hệ thống</t>
  </si>
  <si>
    <t>Kiểm tra hiển thị trường “Công suất điện” trong màn hình Chỉnh sửa Thiết bị khi nhập dữ liệu hợp lệ và thực hiện lưu thành công</t>
  </si>
  <si>
    <t xml:space="preserve">Kiểm tra hiển thị dữ liệu tại trường “Lưu lượng khí nén”trong màn hình Chỉnh sửa Thiết bị khi để trống dữ liệu </t>
  </si>
  <si>
    <t>1. Truy cập màn hình Chỉnh sửa Thiết bị
2. Bấm mũi tên lên tại trường " Lưu lượng khí nén"</t>
  </si>
  <si>
    <t>1. Truy cập màn hình Chỉnh sửa Thiết bị
2. Bấm mũi tên xuống tại trường " Lưu lượng khí nén"</t>
  </si>
  <si>
    <t xml:space="preserve">1. Truy cập màn hình Chỉnh sửa Thiết bị
2. Nhập giá trị Lưu lượng khí nén </t>
  </si>
  <si>
    <t>Kiểm tra hiển thị trường “Lưu lượng khí nén” trong màn hình Chỉnh sửa thiết bị khi nhập ký tự chữ</t>
  </si>
  <si>
    <t>Kiểm tra hiển thị trường “Lưu lượng khí nén” trong màn hình Chỉnh sửa Thiết bị khi nhập dữ liệu có chứa khoảng trắng ở đầu và cuối</t>
  </si>
  <si>
    <t>Kiểm tra hiển thị trường “Lưu lượng khí nén” trong màn hình Chỉnh sửa Thiết bị khi nhập dữ liệu trùng với Lưu lượng khí nén đã tồn tại trong hệ thống</t>
  </si>
  <si>
    <t>Kiểm tra hiển thị trường “Lưu lượng khí nén” trong màn hình Chỉnh sửa Thiết bị khi nhập dữ liệu hợp lệ và thực hiện lưu thành công</t>
  </si>
  <si>
    <t xml:space="preserve">Kiểm tra hiển thị dữ liệu tại trường “Năm sản xuất”trong màn hình Chỉnh sửa Thiết bị khi để trống dữ liệu </t>
  </si>
  <si>
    <t>1. Truy cập màn hình Chỉnh sửa Thiết bị
2. Bấm mũi tên lên tại trường " Năm sản xuất"</t>
  </si>
  <si>
    <t>1. Truy cập màn hình Chỉnh sửa Thiết bị
2. Bấm mũi tên xuống tại trường " Năm sản xuất"</t>
  </si>
  <si>
    <t xml:space="preserve">1. Truy cập màn hình Chỉnh sửa Thiết bị
2. Nhập giá trị Năm sản xuất </t>
  </si>
  <si>
    <t>Kiểm tra hiển thị trường “Năm sản xuất” trong màn hình Chỉnh sửa thiết bị khi nhập ký tự chữ</t>
  </si>
  <si>
    <t>Kiểm tra hiển thị trường “Năm sản xuất” trong màn hình Chỉnh sửa Thiết bị khi nhập dữ liệu có chứa khoảng trắng ở đầu và cuối</t>
  </si>
  <si>
    <t>Kiểm tra hiển thị trường “Năm sản xuất” trong màn hình Chỉnh sửa Thiết bị khi nhập dữ liệu trùng với Năm sản xuất đã tồn tại trong hệ thống</t>
  </si>
  <si>
    <t>Kiểm tra hiển thị trường “Năm sản xuất” trong màn hình Chỉnh sửa Thiết bị khi nhập dữ liệu hợp lệ và thực hiện lưu thành công</t>
  </si>
  <si>
    <t xml:space="preserve">Kiểm tra hiển thị dữ liệu tại trường “Mã thiết bị”trong màn hình Chỉnh sửa Thiết bị khi để trống dữ liệu </t>
  </si>
  <si>
    <t xml:space="preserve">Kiểm tra hiển thị trường “Mã thiết bị” trong màn hình Chỉnh sửa Thiết bị khi nhập số ký tự nhỏ hơn độ dài tối thiểu </t>
  </si>
  <si>
    <t>Kiểm tra hiển trường “Mã thiết bị” trong màn hình Chỉnh sửa Thiết bị khi nhập số ký tự vượt quá độ dài tối đa</t>
  </si>
  <si>
    <t>Kiểm tra hiển thị trường “Mã thiết bị” trong màn hình Chỉnh sửa Thiết bị khi nhập dữ liệu có chứa khoảng trắng ở đầu và cuối</t>
  </si>
  <si>
    <t>Kiểm tra hiển thị trường “Mã thiết bị” trong màn hình Chỉnh sửa Thiết bị khi nhập dữ liệu trùng với Mã thiết bị đã tồn tại trong hệ thống</t>
  </si>
  <si>
    <t>Kiểm tra hiển thị trường “Mã thiết bị” trong màn hình Chỉnh sửa Thiết bị khi nhập dữ liệu hợp lệ và thực hiện lưu thành công</t>
  </si>
  <si>
    <t>Xóa Thiết bị</t>
  </si>
  <si>
    <t>Kiểm tra hiển thị icon thùng rác xóa Thiết bị</t>
  </si>
  <si>
    <t>Kiểm tra hiển thị Cửa sổ xác nhận xóa Thiết bị khi bấm vào icon thùng rác xóa Thiết bị</t>
  </si>
  <si>
    <t>1. Bấm vào icon xóa Thiết bị</t>
  </si>
  <si>
    <t>Kiểm tra xóa Thiết bị không thành công khi bấm vào "Hủy"</t>
  </si>
  <si>
    <t>Kiểm tra xóa Thiết bị thành công khi bấm vào "Xác nhận"</t>
  </si>
  <si>
    <t>1. Bấm vào icon xóa Thiết bị
2. Bấm vào nút “Xác nhận”</t>
  </si>
  <si>
    <t>Hệ thống xóa Thiết bị thành công, dữ liệu không còn hiển thị trong danh sách Thiết bị</t>
  </si>
  <si>
    <t>Kiểm tra xóa Thiết bị không thành công khi bấm ra ngoài Cửa sổ xác nhận xóa</t>
  </si>
  <si>
    <t xml:space="preserve">Dụng cụ </t>
  </si>
  <si>
    <t>Chức năng : Dụng cụ</t>
  </si>
  <si>
    <t>Tiền điều kiện: 
Bước 1: Đăng nhập vào hệ thống
Bước 2: Chọn modul thông tin chung
Bước 3: Chọn "Dụng cụ"</t>
  </si>
  <si>
    <t>Màn hình: Danh sách Dụng cụ</t>
  </si>
  <si>
    <t>- Kiểm tra title “Dụng cụ” hiển thị đúng theo thiết kế</t>
  </si>
  <si>
    <t>Kiểm tra đúng loại control:
- Dropdown: Phân loại, Trạng thái
- Textbox: Mã Dụng cụ, Tên Dụng cụ</t>
  </si>
  <si>
    <t xml:space="preserve">Kiểm tra hiển thị đúng các cột:
- Mã dụng cụ
- Tên máy
- Tên dụng cụ
- Phân loại
- Trạng thái
- Hành động </t>
  </si>
  <si>
    <t>Tìm kiếm theo Phân loại</t>
  </si>
  <si>
    <t>Kiểm tra hiển thị dropdown “Phân loại” trong màn hình Danh sách Dụng cụ khi hệ thống tải đầy đủ dữ liệu</t>
  </si>
  <si>
    <t>1. Bấm vào thanh tìm kiếm "Phân loại"</t>
  </si>
  <si>
    <t>Hệ thống hiển thị đầy đủ danh sách Phân loại theo dữ liệu cấu hình</t>
  </si>
  <si>
    <t>Kiểm tra chọn một Phân loại từ dropdown trong màn hình Danh sách Dụng cụ</t>
  </si>
  <si>
    <t xml:space="preserve">1. Bấm vào dropdown “Phân loại”
2. Chọn Phân loại </t>
  </si>
  <si>
    <t>Hệ thống hiển thị đúng các Dụng cụ thuộc Phân loại đã chọn</t>
  </si>
  <si>
    <t>Kiểm tra chọn nhiều Phân loại từ dropdown trong màn hình Danh sách Dụng cụ'</t>
  </si>
  <si>
    <t xml:space="preserve">1. Bấm vào dropdown “Phân loại”
2. Chọn nhiều Phân loại </t>
  </si>
  <si>
    <t>Hệ thống không cho phép chọn nhiều Phân loại</t>
  </si>
  <si>
    <t>Kiểm tra thay đổi Phân loại đã chọn trong màn hình Danh sách Dụng cụ</t>
  </si>
  <si>
    <t>1. Bấm vào dropdown “Phân loại”
2. Chọn Phân loại 
3. Chọn lại Phân loại khác</t>
  </si>
  <si>
    <t>Kiểm tra xóa Phân loại đã chọn trong màn hình Danh sách Dụng cụ</t>
  </si>
  <si>
    <t>1. Bấm vào dropdown “Phân loại”
2. Chọn Phân loại 
3. Bấm icon xóa dữ liệu</t>
  </si>
  <si>
    <t>Kiểm tra tìm kiếm Phân loại trong dropdown ở màn hình Danh sách Dụng cụ</t>
  </si>
  <si>
    <t xml:space="preserve">1. Bấm vào thanh tìm kiếm "Phân loại"
2. Nhập từ khóa tìm kiếm
</t>
  </si>
  <si>
    <t>Hệ thống hiển thị đúng các Phân loại phù hợp với từ khóa</t>
  </si>
  <si>
    <t>Kiểm tra đóng dropdown “Phân loại” khi bấm ra ngoài màn hình trong màn hình Danh sách Dụng cụ'</t>
  </si>
  <si>
    <t>1. Bấm vào dropdown “Phân loại”
2. Bấm ra ngoài vùng dropdown</t>
  </si>
  <si>
    <t>Kiểm tra hiển thị dropdown “Trạng thái” trong màn hình Danh sách Dụng cụ khi hệ thống tải đầy đủ dữ liệu</t>
  </si>
  <si>
    <t>Kiểm tra chọn một đơn vị sản xuất từ dropdown trong màn hình Danh sách Dụng cụ</t>
  </si>
  <si>
    <t>Hệ thống hiển thị đúng các Dụng cụ thuộc đơn vị sản xuất đã chọn</t>
  </si>
  <si>
    <t>Kiểm tra chọn nhiều đơn vị sản xuất từ dropdown trong màn hình Danh sách Dụng cụ'</t>
  </si>
  <si>
    <t>Kiểm tra thay đổi đơn vị sản xuất đã chọn trong màn hình Danh sách Dụng cụ</t>
  </si>
  <si>
    <t>Kiểm tra xóa đơn vị sản xuất đã chọn trong màn hình Danh sách Dụng cụ</t>
  </si>
  <si>
    <t>Kiểm tra tìm kiếm đơn vị sản xuất trong dropdown ở màn hình Danh sách Dụng cụ</t>
  </si>
  <si>
    <t>Kiểm tra đóng dropdown “Trạng thái” khi bấm ra ngoài màn hình trong màn hình Danh sách Dụng cụ'</t>
  </si>
  <si>
    <t>Tìm kiếm theo Mã dụng cụ</t>
  </si>
  <si>
    <t>Kiểm tra tìm kiếm Dụng cụ thành công theo Mã dụng cụ đầy đủ</t>
  </si>
  <si>
    <t xml:space="preserve">1.Bấm vào thanh tìm kiếm "Mã dụng cụ"
2. Nhập Mã dụng cụ vào thanh tìm kiếm
3. Nhấn Enter </t>
  </si>
  <si>
    <t>Hệ thống hiển thị đúng Dụng cụ có mã như đã tìm kiếm</t>
  </si>
  <si>
    <t>Kiểm tra tìm kiếm thành công theo Mã dụng cụ không đầy đủ</t>
  </si>
  <si>
    <t xml:space="preserve">1.Bấm vào thanh tìm kiếm "Mã dụng cụ"
2. Nhập Mã dụng cụ vào thanh tìm kiếm
</t>
  </si>
  <si>
    <t>Hệ thống hiển thị các Dụng cụ chứa giá trị tìm kiếm theo rule hệ thống</t>
  </si>
  <si>
    <t>Kiểm tra tìm kiếm thành công theo Mã dụng cụ khi không tồn tại Mã dụng cụ</t>
  </si>
  <si>
    <t xml:space="preserve">1.Bấm vào thanh tìm kiếm "Mã dụng cụ"
2. Nhập Mã dụng cụ không tồn tại
</t>
  </si>
  <si>
    <t>1.Bấm vào thanh tìm kiếm "Mã dụng cụ"
2. Nhập Mã dụng cụ vào thanh tìm kiếm</t>
  </si>
  <si>
    <t>Tìm kiếm theo Tên dụng cụ</t>
  </si>
  <si>
    <t>Kiểm tra tìm kiếm Tên dụng cụthành công theo Tên dụng cụđầy đủ</t>
  </si>
  <si>
    <t xml:space="preserve">1.Bấm vào thanh tìm kiếm "Tìm kiếm theo Tên dụng cụ"
2. Nhập Tên dụng cụ vào thanh tìm kiếm
</t>
  </si>
  <si>
    <t>Hệ thống hiển thị đúng Tên dụng cụcó mã</t>
  </si>
  <si>
    <t>Kiểm tra tìm kiếm thành công theo Tên dụng cụkhông đầy đủ</t>
  </si>
  <si>
    <t xml:space="preserve">1.Bấm vào thanh tìm kiếm "Tìm kiếm theo Tên dụng cụ"
2. Nhập  Tên dụng cụ vào thanh tìm kiếm
</t>
  </si>
  <si>
    <t>Hệ thống hiển thị các Tên dụng cụchứa giá trị tìm kiếm theo rule hệ thống</t>
  </si>
  <si>
    <t xml:space="preserve">Kiểm tra tìm kiếm thành công theo Tên dụng cụkhi có khoảng trắng ở đầu và cuối dữ liệu tìm kiếm </t>
  </si>
  <si>
    <t>Kiểm tra tìm kiếm thành công theo Mã Tên dụng cụkhi không tồn tại mã Mã dụng cụ</t>
  </si>
  <si>
    <t xml:space="preserve">1.Bấm vào thanh tìm kiếm "Tìm kiếm theo Tên dụng cụ"
2. Nhập Tên dụng cụvào thanh tìm kiếm
</t>
  </si>
  <si>
    <t>Hệ thống import dữ liệu thành công và hiển thị thông báo đã import dữ liệu. Dữ liệu được lưu đúng trong cơ sở dữ liệu và hiển thị chính xác trên danh sách Dụng cụ</t>
  </si>
  <si>
    <t>Thêm mới Dụng cụ</t>
  </si>
  <si>
    <t>1. Truy cập màn hình "Thêm mới Dụng cụ"</t>
  </si>
  <si>
    <t xml:space="preserve">Các trường hiển thị đúng loại control theo thiết kế:
- Dropdown: Trạng thái, Phân loại, Đơn vị
- Textbox: Mã dụng cụ, Tên dụng cụ, Mô tả, tuổi thọ (phút), số phú đã sử dụng, tần suất bảo trì(lần/tháng)
</t>
  </si>
  <si>
    <t xml:space="preserve">Kiểm tra hiển thị dữ liệu tại trường “Tên dụng cụ”trong màn hình Thêm mới Dụng cụ khi để trống dữ liệu </t>
  </si>
  <si>
    <t>1. Truy cập màn hình Thêm mới Dụng cụ
2. Để trống trường “Dụng cụ” 
3. Bấm vào nút Lưu</t>
  </si>
  <si>
    <t>Hệ thống hiển thị thông báo bắt buộc nhập trường “Dụng cụ” và không cho phép lưu</t>
  </si>
  <si>
    <t xml:space="preserve">Kiểm tra hiển thị trường “Tên dụng cụ” trong màn hình Thêm mới Dụng cụ khi nhập số ký tự nhỏ hơn độ dài tối thiểu </t>
  </si>
  <si>
    <t>1. Truy cập màn hình Thêm mới Dụng cụ
2. Nhập dữ liệu kiểm thử
3. Bấm vào Lưu</t>
  </si>
  <si>
    <t>Kiểm tra hiển trường “Tên dụng cụ” trong màn hình Thêm mới Dụng cụ khi nhập số ký tự vượt quá độ dài tối đa</t>
  </si>
  <si>
    <t>Kiểm tra hiển thị trường “Tên dụng cụ” trong màn hình Thêm mới Dụng cụ khi nhập dữ liệu có chứa khoảng trắng ở đầu và cuối</t>
  </si>
  <si>
    <t>Kiểm tra hiển thị trường “Tên dụng cụ” trong màn hình Thêm mới Dụng cụ khi nhập dữ liệu trùng với Tên dụng cụ đã tồn tại trong hệ thống</t>
  </si>
  <si>
    <t>Hiển thị thông báo Tên dụng cụ đã tồn tại và không cho lưu</t>
  </si>
  <si>
    <t>Kiểm tra hiển thị trường “Tên dụng cụ” trong màn hình Thêm mới Dụng cụ khi nhập dữ liệu hợp lệ và thực hiện lưu thành công</t>
  </si>
  <si>
    <t>Hệ thống thực hiện lưu dữ liệu thành công. Tạo mới một bản ghi Dụng cụ trong cơ sở dữ liệu với thông tin đúng theo dữ liệu đã nhập. Hiển thị bản ghi vừa tạo trong danh sách Dụng cụ.</t>
  </si>
  <si>
    <t>Kiểm tra hiển thị trường “Mã dụng cụ” trong màn hình Thêm mới Dụng cụ khi hệ thống tự động sinh mã theo đúng format cấu hình</t>
  </si>
  <si>
    <t>1. Truy cập màn hình Thêm mới Dụng cụ</t>
  </si>
  <si>
    <t>Hệ thống tự động sinh Mã dụng cụ đúng theo format đã cấu hình</t>
  </si>
  <si>
    <t>Kiểm tra hiển thị trường “Mã dụng cụ” trong màn hình Thêm mới Dụng cụ khi hệ thống tự động sinh mã tăng tuần tự</t>
  </si>
  <si>
    <t>Kiểm tra hiển thị trường “Mã dụng cụ” trong màn hình Thêm mới Dụng cụ khi hệ thống tự động sinh mã không bị trùng với dữ liệu đã tồn tại</t>
  </si>
  <si>
    <t>1. Truy cập màn hình Thêm mới Dụng cụ nhiều lần 
2. Thực hiện lưu dữ liệu</t>
  </si>
  <si>
    <t>Hệ thống sinh Mã dụng cụ duy nhất, không trùng với dữ liệu đã tồn tại trong cơ sở dữ liệu</t>
  </si>
  <si>
    <t>Kiểm tra hiển thị trường “Mã dụng cụ” trong màn hình Thêm mới Dụng cụ khi người dùng thực hiện chỉnh sửa mã được sinh tự động</t>
  </si>
  <si>
    <t>1. Truy cập màn hình Thêm mới Dụng cụ 
2. Chỉnh sửa trường “Mã dụng cụ”</t>
  </si>
  <si>
    <t>Trường “Mã dụng cụ” ở trạng thái readonly và không cho phép chỉnh sửa</t>
  </si>
  <si>
    <t>Kiểm tra hiển thị trường “Mã dụng cụ” trong màn hình Thêm mới Dụng cụ khi thực hiện lưu dữ liệu với Mã dụng cụ được tự động sinh</t>
  </si>
  <si>
    <t>1. Truy cập màn hình Thêm mới Dụng cụ 
2. Nhập đầy đủ dữ liệu hợp lệ 
3. Bấm vào Lưu</t>
  </si>
  <si>
    <t>Hệ thống lưu dữ liệu thành công, tạo mới một bản ghi trong cơ sở dữ liệu với Mã dụng cụ được sinh tự động và hiển thị đúng trong danh sách Dụng cụ</t>
  </si>
  <si>
    <t>Kiểm tra hiển thị trường “Mã dụng cụ” trong màn hình Thêm mới Dụng cụ khi người dùng hủy thao tác tạo mới sau khi hệ thống đã sinh Mã dụng cụ</t>
  </si>
  <si>
    <t>1. Truy cập màn hình Thêm mới Dụng cụ 
2. Không lưu dữ liệu 
3. Quay lại màn danh sách 
4. Mở lại màn Thêm mới Dụng cụ</t>
  </si>
  <si>
    <t>Hệ thống giữ nguyên Mã dụng cụ đã được sinh tự động trước đó khi người dùng hủy thao tác tạo mới và truy cập lại màn hình Thêm mới Dụng cụ.</t>
  </si>
  <si>
    <t>Kiểm tra hiển thị trường “Phân loại” trong màn hình Thêm mới Dụng cụ khi hệ thống tải danh sách Phân loại</t>
  </si>
  <si>
    <t>1. Truy cập màn hình Thêm mới Dụng cụ
2. Bấm vào trường “Phân loại”</t>
  </si>
  <si>
    <t xml:space="preserve">Hệ thống hiển thị đầy đủ danh sách Phân loại theo dữ liệu cấu hình
</t>
  </si>
  <si>
    <t>Kiểm tra hiển thị trường “Phân loại” trong màn hình Thêm mới Dụng cụ khi người dùng thực hiện chọn một Phân loại</t>
  </si>
  <si>
    <t>1. Truy cập màn hình Thêm mới Dụng cụ 
2. Bấm chọn trường “Phân loại” 
3. Chọn một danh mục trong danh sách</t>
  </si>
  <si>
    <t>Hệ thống hiển thị đúng giá trị danh mục đã chọn tại trường “Phân loại”</t>
  </si>
  <si>
    <t>Kiểm tra hiển thị trường “Phân loại” trong màn hình Thêm mới Dụng cụ khi người dùng chưa chọn Phân loại</t>
  </si>
  <si>
    <t>1. Truy cập màn hình Thêm mới Dụng cụ 
2. Chọn tất cả trường bắt buộc và không chọn trường “Phân loại” 
3. Bấm vào Lưu</t>
  </si>
  <si>
    <t xml:space="preserve">Hệ thống lưu dữ liệu thành công
Tạo mới một bản ghi trong cơ sở dữ liệu với trường Dụng cụ để trống
</t>
  </si>
  <si>
    <t>Kiểm tra hiển thị trường “Phân loại” trong màn hình Thêm mới Dụng cụ khi người dùng tìm kiếm Phân loại trong dropdown</t>
  </si>
  <si>
    <t>1. Truy cập màn hình Thêm mới Dụng cụ 
2. Bấm vào trường “Phân loại” 
3. Nhập từ khóa tìm kiếm</t>
  </si>
  <si>
    <t xml:space="preserve">Hệ thống hiển thị danh sách thả xuống chỉ hiển thị các danh mục có tên chứa từ khóa
Nếu không có kết quả, hiển thị thông báo “Không tìm thấy Phân loại”.
Có thể xóa từ khóa để hiển thị lại toàn bộ danh sách.
</t>
  </si>
  <si>
    <t>Kiểm tra hiển thị trường “Phân loại” trong màn hình Thêm mới Dụng cụ khi người dùng chọn lại Phân loại khác</t>
  </si>
  <si>
    <t>1. Truy cập màn hình Thêm mới Dụng cụ 
2. Bấm vào trường “Phân loại”
3. Chọn Danh mục A
4. Chọn Danh mục C</t>
  </si>
  <si>
    <t>Hệ thống cập nhật đúng giá trị Phân loại mới được chọn</t>
  </si>
  <si>
    <t>Kiểm tra hiển thị trường “Phân loại” trong màn hình Thêm mới Dụng cụ khi thực hiện lưu dữ liệu với Phân loại hợp lệ</t>
  </si>
  <si>
    <t>1. Truy cập màn hình Thêm mới Dụng cụ 
2. Bấm vào trường “Phân loại”
3. Chọn dữ liệu kiểm thử
4. Bấm vào Lưu</t>
  </si>
  <si>
    <t xml:space="preserve">Hệ thống lưu dữ liệu thành công
Tạo mới một bản ghi trong cơ sở dữ liệu với Phân loại đã chọn </t>
  </si>
  <si>
    <t>Kiểm tra hiển thị trường “Đơn vị” trong màn hình Thêm mới Dụng cụ khi hệ thống tải danh sách Đơn vị</t>
  </si>
  <si>
    <t>1. Truy cập màn hình Thêm mới Dụng cụ
2. Bấm vào trường “Đơn vị”</t>
  </si>
  <si>
    <t xml:space="preserve">Hệ thống hiển thị đầy đủ danh sách Đơn vị theo dữ liệu cấu hình
</t>
  </si>
  <si>
    <t>Kiểm tra hiển thị trường “Đơn vị” trong màn hình Thêm mới Dụng cụ khi người dùng thực hiện chọn một Đơn vị</t>
  </si>
  <si>
    <t>1. Truy cập màn hình Thêm mới Dụng cụ 
2. Bấm chọn trường “Đơn vị” 
3. Chọn một danh mục trong danh sách</t>
  </si>
  <si>
    <t>Hệ thống hiển thị đúng giá trị danh mục đã chọn tại trường “Đơn vị”</t>
  </si>
  <si>
    <t>Kiểm tra hiển thị trường “Đơn vị” trong màn hình Thêm mới Dụng cụ khi người dùng chưa chọn Đơn vị</t>
  </si>
  <si>
    <t>1. Truy cập màn hình Thêm mới Dụng cụ 
2. Chọn tất cả trường bắt buộc và không chọn trường “Đơn vị” 
3. Bấm vào Lưu</t>
  </si>
  <si>
    <t xml:space="preserve">Hệ thống lưu dữ liệu thành công
Tạo mới một bản ghi trong cơ sở dữ liệu với trường Đơn vị để trống
</t>
  </si>
  <si>
    <t>Kiểm tra hiển thị trường “Đơn vị” trong màn hình Thêm mới Dụng cụ khi người dùng tìm kiếm Đơn vị trong dropdown</t>
  </si>
  <si>
    <t>1. Truy cập màn hình Thêm mới Dụng cụ 
2. Bấm vào trường “Đơn vị” 
3. Nhập từ khóa tìm kiếm</t>
  </si>
  <si>
    <t xml:space="preserve">Hệ thống hiển thị danh sách thả xuống chỉ hiển thị các danh mục có tên chứa từ khóa
Nếu không có kết quả, hiển thị thông báo “Không tìm thấy Đơn vị”.
Có thể xóa từ khóa để hiển thị lại toàn bộ danh sách.
</t>
  </si>
  <si>
    <t>Kiểm tra hiển thị trường “Đơn vị” trong màn hình Thêm mới Dụng cụ khi người dùng chọn lại Đơn vị khác</t>
  </si>
  <si>
    <t>1. Truy cập màn hình Thêm mới Dụng cụ 
2. Bấm vào trường “Đơn vị”
3. Chọn Danh mục A
4. Chọn Danh mục C</t>
  </si>
  <si>
    <t>Hệ thống cập nhật đúng giá trị Đơn vị mới được chọn</t>
  </si>
  <si>
    <t>Kiểm tra hiển thị trường “Đơn vị” trong màn hình Thêm mới Dụng cụ khi thực hiện lưu dữ liệu với Đơn vị hợp lệ</t>
  </si>
  <si>
    <t>1. Truy cập màn hình Thêm mới Dụng cụ 
2. Bấm vào trường “Đơn vị”
3. Chọn dữ liệu kiểm thử
4. Bấm vào Lưu</t>
  </si>
  <si>
    <t xml:space="preserve">Hệ thống lưu dữ liệu thành công
Tạo mới một bản ghi trong cơ sở dữ liệu với Đơn vị đã chọn </t>
  </si>
  <si>
    <t>Kiểm tra hiển thị trường “Trạng thái” trong màn hình Thêm mới Dụng cụ khi hệ thống tải danh sách Trạng thái</t>
  </si>
  <si>
    <t>1. Truy cập màn hình Thêm mới Dụng cụ
2. Bấm vào trường “Trạng thái”</t>
  </si>
  <si>
    <t>Kiểm tra hiển thị trường “Trạng thái” trong màn hình Thêm mới Dụng cụ khi người dùng thực hiện chọn một Trạng thái</t>
  </si>
  <si>
    <t>1. Truy cập màn hình Thêm mới Dụng cụ 
2. Bấm chọn trường “Trạng thái” 
3. Chọn một danh mục trong danh sách</t>
  </si>
  <si>
    <t>Kiểm tra hiển thị trường “Trạng thái” trong màn hình Thêm mới Dụng cụ khi người dùng chưa chọn Trạng thái</t>
  </si>
  <si>
    <t>1. Truy cập màn hình Thêm mới Dụng cụ 
2. Chọn tất cả trường bắt buộc và không chọn trường “Trạng thái” 
3. Bấm vào Lưu</t>
  </si>
  <si>
    <t>Kiểm tra hiển thị trường “Trạng thái” trong màn hình Thêm mới Dụng cụ khi người dùng chọn lại Trạng thái khác</t>
  </si>
  <si>
    <t>1. Truy cập màn hình Thêm mới Dụng cụ 
2. Bấm vào trường “Trạng thái”
3. Chọn Danh mục A
4. Chọn Danh mục C</t>
  </si>
  <si>
    <t>Kiểm tra hiển thị trường “Trạng thái” trong màn hình Thêm mới Dụng cụ khi thực hiện lưu dữ liệu với Trạng thái hợp lệ</t>
  </si>
  <si>
    <t>1. Truy cập màn hình Thêm mới Dụng cụ 
2. Bấm vào trường “Trạng thái”
3. Chọn dữ liệu kiểm thử
4. Bấm vào Lưu</t>
  </si>
  <si>
    <t xml:space="preserve">Kiểm tra hiển thị dữ liệu tại trường “Tuổi thọ”trong màn hình Thêm mới Dụng cụ khi để trống dữ liệu </t>
  </si>
  <si>
    <t xml:space="preserve">Hệ thống lưu dữ liệu thành công
Tạo mới một bản ghi trong cơ sở dữ liệu với trường Tuổi thọ để trống
</t>
  </si>
  <si>
    <t>Kiểm tra tăng giá trị tại trường “Tuổi thọ” khi nhấn nút mũi tên lên</t>
  </si>
  <si>
    <t>1. Truy cập màn hình Thêm mới Dụng cụ
2. Bấm mũi tên lên tại trường " Tuổi thọ"</t>
  </si>
  <si>
    <t>Khi nhấn nút mũi tên lên bên phải trường “Tuổi thọ”, giá trị hiện tại tăng thêm 1 đơn vị mỗi lần nhấn.</t>
  </si>
  <si>
    <t>Kiểm tra giảm giá trị tại trường “Tuổi thọ” khi nhấn nút mũi tên xuống</t>
  </si>
  <si>
    <t>1. Truy cập màn hình Thêm mới Dụng cụ
2. Bấm mũi tên xuống tại trường " Tuổi thọ"</t>
  </si>
  <si>
    <t>Khi nhấn nút mũi tên xuống bên phải trường “Tuổi thọ”, giá trị hiện tại giảm đi 1 đơn vị mỗi lần nhấn.</t>
  </si>
  <si>
    <t>Kiểm tra giới hạn giá trị nhỏ nhất của trường “Tuổi thọ” khi nhấn nút giảm</t>
  </si>
  <si>
    <t>Kiểm tra hiển thị trường “Tuổi thọ” khi nhập giá trị Tuổi thọ hợp lệ</t>
  </si>
  <si>
    <t xml:space="preserve">1. Truy cập màn hình Thêm mới Dụng cụ
2. Nhập giá trị Tuổi thọ </t>
  </si>
  <si>
    <t xml:space="preserve">Hệ thống cho phép nhập giá trị Tuổi thọ hợp lệ vào trường “Tuổi thọ”. Giá trị được hiển thị đúng theo dữ liệu đã nhập </t>
  </si>
  <si>
    <t>Kiểm tra hiển thị trường “Tuổi thọ” trong màn hình Thêm mới Dụng cụ khi nhập ký tự chữ</t>
  </si>
  <si>
    <t xml:space="preserve">1. Truy cập màn hình Thêm mới Dụng cụ
2. Nhập dữ liệu kiểm thử
</t>
  </si>
  <si>
    <t xml:space="preserve">Hệ thống không cho phép nhập ký tự chữ vào trường “Tuổi thọ”. Khi click ra ngoài trường, các ký tự chữ vừa nhập sẽ tự động bị xóa và hiển thị thông báo </t>
  </si>
  <si>
    <t>Kiểm tra hiển thị trường “Tuổi thọ” trong màn hình Thêm mới Dụng cụ khi nhập dữ liệu có chứa khoảng trắng ở đầu và cuối</t>
  </si>
  <si>
    <t>Kiểm tra hiển thị trường “Tuổi thọ” trong màn hình Thêm mới Dụng cụ khi nhập dữ liệu trùng với Tuổi thọ đã tồn tại trong hệ thống</t>
  </si>
  <si>
    <t>Hiển thị thông báo Tuổi thọ đã tồn tại và không cho lưu</t>
  </si>
  <si>
    <t>Kiểm tra hiển thị trường “Tuổi thọ” trong màn hình Thêm mới Dụng cụ khi nhập dữ liệu hợp lệ và thực hiện lưu thành công</t>
  </si>
  <si>
    <t xml:space="preserve">Kiểm tra hiển thị dữ liệu tại trường “Số phút đã sử dụng”trong màn hình Thêm mới Dụng cụ khi để trống dữ liệu </t>
  </si>
  <si>
    <t xml:space="preserve">Hệ thống lưu dữ liệu thành công
Tạo mới một bản ghi trong cơ sở dữ liệu với trường Số phút đã sử dụng để trống
</t>
  </si>
  <si>
    <t>Kiểm tra tăng giá trị tại trường “Số phút đã sử dụng” khi nhấn nút mũi tên lên</t>
  </si>
  <si>
    <t>1. Truy cập màn hình Thêm mới Dụng cụ
2. Bấm mũi tên lên tại trường " Số phút đã sử dụng"</t>
  </si>
  <si>
    <t>Khi nhấn nút mũi tên lên bên phải trường “Số phút đã sử dụng”, giá trị hiện tại tăng thêm 1 đơn vị mỗi lần nhấn.</t>
  </si>
  <si>
    <t>Kiểm tra giảm giá trị tại trường “Số phút đã sử dụng” khi nhấn nút mũi tên xuống</t>
  </si>
  <si>
    <t>1. Truy cập màn hình Thêm mới Dụng cụ
2. Bấm mũi tên xuống tại trường " Số phút đã sử dụng"</t>
  </si>
  <si>
    <t>Khi nhấn nút mũi tên xuống bên phải trường “Số phút đã sử dụng”, giá trị hiện tại giảm đi 1 đơn vị mỗi lần nhấn.</t>
  </si>
  <si>
    <t>Kiểm tra giới hạn giá trị nhỏ nhất của trường “Số phút đã sử dụng” khi nhấn nút giảm</t>
  </si>
  <si>
    <t>Kiểm tra hiển thị trường “Số phút đã sử dụng” khi nhập giá trị Số phút đã sử dụng hợp lệ</t>
  </si>
  <si>
    <t xml:space="preserve">1. Truy cập màn hình Thêm mới Dụng cụ
2. Nhập giá trị Số phút đã sử dụng </t>
  </si>
  <si>
    <t xml:space="preserve">Hệ thống cho phép nhập giá trị Số phút đã sử dụng hợp lệ vào trường “Số phút đã sử dụng”. Giá trị được hiển thị đúng theo dữ liệu đã nhập </t>
  </si>
  <si>
    <t>Kiểm tra hiển thị trường “Số phút đã sử dụng” trong màn hình Thêm mới Dụng cụ khi nhập ký tự chữ</t>
  </si>
  <si>
    <t xml:space="preserve">Hệ thống không cho phép nhập ký tự chữ vào trường “Số phút đã sử dụng”. Khi click ra ngoài trường, các ký tự chữ vừa nhập sẽ tự động bị xóa và hiển thị thông báo </t>
  </si>
  <si>
    <t>Kiểm tra hiển thị trường “Số phút đã sử dụng” trong màn hình Thêm mới Dụng cụ khi nhập dữ liệu có chứa khoảng trắng ở đầu và cuối</t>
  </si>
  <si>
    <t>Kiểm tra hiển thị trường “Số phút đã sử dụng” trong màn hình Thêm mới Dụng cụ khi nhập dữ liệu trùng với Số phút đã sử dụng đã tồn tại trong hệ thống</t>
  </si>
  <si>
    <t>Hiển thị thông báo Số phút đã sử dụng đã tồn tại và không cho lưu</t>
  </si>
  <si>
    <t>Kiểm tra hiển thị trường “Số phút đã sử dụng” trong màn hình Thêm mới Dụng cụ khi nhập dữ liệu hợp lệ và thực hiện lưu thành công</t>
  </si>
  <si>
    <t xml:space="preserve">Kiểm tra hiển thị dữ liệu tại trường “Tần suất bảo trì”trong màn hình Thêm mới Dụng cụ khi để trống dữ liệu </t>
  </si>
  <si>
    <t xml:space="preserve">Hệ thống lưu dữ liệu thành công
Tạo mới một bản ghi trong cơ sở dữ liệu với trường Tần suất bảo trì để trống
</t>
  </si>
  <si>
    <t>Kiểm tra tăng giá trị tại trường “Tần suất bảo trì” khi nhấn nút mũi tên lên</t>
  </si>
  <si>
    <t>1. Truy cập màn hình Thêm mới Dụng cụ
2. Bấm mũi tên lên tại trường " Tần suất bảo trì"</t>
  </si>
  <si>
    <t>Khi nhấn nút mũi tên lên bên phải trường “Tần suất bảo trì”, giá trị hiện tại tăng thêm 1 đơn vị mỗi lần nhấn.</t>
  </si>
  <si>
    <t>Kiểm tra giảm giá trị tại trường “Tần suất bảo trì” khi nhấn nút mũi tên xuống</t>
  </si>
  <si>
    <t>1. Truy cập màn hình Thêm mới Dụng cụ
2. Bấm mũi tên xuống tại trường " Tần suất bảo trì"</t>
  </si>
  <si>
    <t>Khi nhấn nút mũi tên xuống bên phải trường “Tần suất bảo trì”, giá trị hiện tại giảm đi 1 đơn vị mỗi lần nhấn.</t>
  </si>
  <si>
    <t>Kiểm tra giới hạn giá trị nhỏ nhất của trường “Tần suất bảo trì” khi nhấn nút giảm</t>
  </si>
  <si>
    <t>Kiểm tra hiển thị trường “Tần suất bảo trì” khi nhập giá trị Tần suất bảo trì hợp lệ</t>
  </si>
  <si>
    <t xml:space="preserve">1. Truy cập màn hình Thêm mới Dụng cụ
2. Nhập giá trị Tần suất bảo trì </t>
  </si>
  <si>
    <t xml:space="preserve">Hệ thống cho phép nhập giá trị Tần suất bảo trì hợp lệ vào trường “Tần suất bảo trì”. Giá trị được hiển thị đúng theo dữ liệu đã nhập </t>
  </si>
  <si>
    <t>Kiểm tra hiển thị trường “Tần suất bảo trì” trong màn hình Thêm mới Dụng cụ khi nhập ký tự chữ</t>
  </si>
  <si>
    <t xml:space="preserve">Hệ thống không cho phép nhập ký tự chữ vào trường “Tần suất bảo trì”. Khi click ra ngoài trường, các ký tự chữ vừa nhập sẽ tự động bị xóa và hiển thị thông báo </t>
  </si>
  <si>
    <t>Kiểm tra hiển thị trường “Tần suất bảo trì” trong màn hình Thêm mới Dụng cụ khi nhập dữ liệu có chứa khoảng trắng ở đầu và cuối</t>
  </si>
  <si>
    <t>Kiểm tra hiển thị trường “Tần suất bảo trì” trong màn hình Thêm mới Dụng cụ khi nhập dữ liệu trùng với Tần suất bảo trì đã tồn tại trong hệ thống</t>
  </si>
  <si>
    <t>Hiển thị thông báo Tần suất bảo trì đã tồn tại và không cho lưu</t>
  </si>
  <si>
    <t>Kiểm tra hiển thị trường “Tần suất bảo trì” trong màn hình Thêm mới Dụng cụ khi nhập dữ liệu hợp lệ và thực hiện lưu thành công</t>
  </si>
  <si>
    <t>Chỉnh sửa Dụng cụ</t>
  </si>
  <si>
    <t>1. Truy cập màn hình "Chỉnh sửa Dụng cụ"</t>
  </si>
  <si>
    <t xml:space="preserve">Kiểm tra hiển thị dữ liệu tại trường “Tên dụng cụ”trong màn hình Chỉnh sửa Dụng cụ khi để trống dữ liệu </t>
  </si>
  <si>
    <t>1. Truy cập màn hình Chỉnh sửa Dụng cụ
2. Để trống trường “Dụng cụ” 
3. Bấm vào nút Lưu</t>
  </si>
  <si>
    <t xml:space="preserve">Kiểm tra hiển thị trường “Tên dụng cụ” trong màn hình Chỉnh sửa Dụng cụ khi nhập số ký tự nhỏ hơn độ dài tối thiểu </t>
  </si>
  <si>
    <t>1. Truy cập màn hình Chỉnh sửa Dụng cụ
2. Nhập dữ liệu kiểm thử
3. Bấm vào Lưu</t>
  </si>
  <si>
    <t>Kiểm tra hiển trường “Tên dụng cụ” trong màn hình Chỉnh sửa Dụng cụ khi nhập số ký tự vượt quá độ dài tối đa</t>
  </si>
  <si>
    <t>Kiểm tra hiển thị trường “Tên dụng cụ” trong màn hình Chỉnh sửa Dụng cụ khi nhập dữ liệu có chứa khoảng trắng ở đầu và cuối</t>
  </si>
  <si>
    <t>Kiểm tra hiển thị trường “Tên dụng cụ” trong màn hình Chỉnh sửa Dụng cụ khi nhập dữ liệu trùng với Tên dụng cụ đã tồn tại trong hệ thống</t>
  </si>
  <si>
    <t>Kiểm tra hiển thị trường “Tên dụng cụ” trong màn hình Chỉnh sửa Dụng cụ khi nhập dữ liệu hợp lệ và thực hiện lưu thành công</t>
  </si>
  <si>
    <t>Kiểm tra hiển thị trường “Mã dụng cụ” trong màn hình Chỉnh sửa Dụng cụ khi hệ thống tự động sinh mã theo đúng format cấu hình</t>
  </si>
  <si>
    <t>1. Truy cập màn hình Chỉnh sửa Dụng cụ</t>
  </si>
  <si>
    <t>Kiểm tra hiển thị trường “Mã dụng cụ” trong màn hình Chỉnh sửa Dụng cụ khi hệ thống tự động sinh mã tăng tuần tự</t>
  </si>
  <si>
    <t>Kiểm tra hiển thị trường “Mã dụng cụ” trong màn hình Chỉnh sửa Dụng cụ khi hệ thống tự động sinh mã không bị trùng với dữ liệu đã tồn tại</t>
  </si>
  <si>
    <t>1. Truy cập màn hình Chỉnh sửa Dụng cụ nhiều lần 
2. Thực hiện lưu dữ liệu</t>
  </si>
  <si>
    <t>Kiểm tra hiển thị trường “Mã dụng cụ” trong màn hình Chỉnh sửa Dụng cụ khi người dùng thực hiện chỉnh sửa mã được sinh tự động</t>
  </si>
  <si>
    <t>1. Truy cập màn hình Chỉnh sửa Dụng cụ 
2. Chỉnh sửa trường “Mã dụng cụ”</t>
  </si>
  <si>
    <t>Kiểm tra hiển thị trường “Mã dụng cụ” trong màn hình Chỉnh sửa Dụng cụ khi thực hiện lưu dữ liệu với Mã dụng cụ được tự động sinh</t>
  </si>
  <si>
    <t>1. Truy cập màn hình Chỉnh sửa Dụng cụ 
2. Nhập đầy đủ dữ liệu hợp lệ 
3. Bấm vào Lưu</t>
  </si>
  <si>
    <t>Kiểm tra hiển thị trường “Mã dụng cụ” trong màn hình Chỉnh sửa Dụng cụ khi người dùng hủy thao tác tạo mới sau khi hệ thống đã sinh Mã dụng cụ</t>
  </si>
  <si>
    <t>1. Truy cập màn hình Chỉnh sửa Dụng cụ 
2. Không lưu dữ liệu 
3. Quay lại màn danh sách 
4. Mở lại màn Chỉnh sửa Dụng cụ</t>
  </si>
  <si>
    <t>Hệ thống giữ nguyên Mã dụng cụ đã được sinh tự động trước đó khi người dùng hủy thao tác tạo mới và truy cập lại màn hình Chỉnh sửa Dụng cụ.</t>
  </si>
  <si>
    <t>Kiểm tra hiển thị trường “Phân loại” trong màn hình Chỉnh sửa Dụng cụ khi hệ thống tải danh sách Phân loại</t>
  </si>
  <si>
    <t>1. Truy cập màn hình Chỉnh sửa Dụng cụ
2. Bấm vào trường “Phân loại”</t>
  </si>
  <si>
    <t>Kiểm tra hiển thị trường “Phân loại” trong màn hình Chỉnh sửa Dụng cụ khi người dùng thực hiện chọn một Phân loại</t>
  </si>
  <si>
    <t>1. Truy cập màn hình Chỉnh sửa Dụng cụ 
2. Bấm chọn trường “Phân loại” 
3. Chọn một danh mục trong danh sách</t>
  </si>
  <si>
    <t>Kiểm tra hiển thị trường “Phân loại” trong màn hình Chỉnh sửa Dụng cụ khi người dùng chưa chọn Phân loại</t>
  </si>
  <si>
    <t>1. Truy cập màn hình Chỉnh sửa Dụng cụ 
2. Chọn tất cả trường bắt buộc và không chọn trường “Phân loại” 
3. Bấm vào Lưu</t>
  </si>
  <si>
    <t>Kiểm tra hiển thị trường “Phân loại” trong màn hình Chỉnh sửa Dụng cụ khi người dùng tìm kiếm Phân loại trong dropdown</t>
  </si>
  <si>
    <t>1. Truy cập màn hình Chỉnh sửa Dụng cụ 
2. Bấm vào trường “Phân loại” 
3. Nhập từ khóa tìm kiếm</t>
  </si>
  <si>
    <t>Kiểm tra hiển thị trường “Phân loại” trong màn hình Chỉnh sửa Dụng cụ khi người dùng chọn lại Phân loại khác</t>
  </si>
  <si>
    <t>1. Truy cập màn hình Chỉnh sửa Dụng cụ 
2. Bấm vào trường “Phân loại”
3. Chọn Danh mục A
4. Chọn Danh mục C</t>
  </si>
  <si>
    <t>Kiểm tra hiển thị trường “Phân loại” trong màn hình Chỉnh sửa Dụng cụ khi thực hiện lưu dữ liệu với Phân loại hợp lệ</t>
  </si>
  <si>
    <t>1. Truy cập màn hình Chỉnh sửa Dụng cụ 
2. Bấm vào trường “Phân loại”
3. Chọn dữ liệu kiểm thử
4. Bấm vào Lưu</t>
  </si>
  <si>
    <t>Kiểm tra hiển thị trường “Đơn vị” trong màn hình Chỉnh sửa Dụng cụ khi hệ thống tải danh sách Đơn vị</t>
  </si>
  <si>
    <t>1. Truy cập màn hình Chỉnh sửa Dụng cụ
2. Bấm vào trường “Đơn vị”</t>
  </si>
  <si>
    <t>Kiểm tra hiển thị trường “Đơn vị” trong màn hình Chỉnh sửa Dụng cụ khi người dùng thực hiện chọn một Đơn vị</t>
  </si>
  <si>
    <t>1. Truy cập màn hình Chỉnh sửa Dụng cụ 
2. Bấm chọn trường “Đơn vị” 
3. Chọn một danh mục trong danh sách</t>
  </si>
  <si>
    <t>Kiểm tra hiển thị trường “Đơn vị” trong màn hình Chỉnh sửa Dụng cụ khi người dùng chưa chọn Đơn vị</t>
  </si>
  <si>
    <t>1. Truy cập màn hình Chỉnh sửa Dụng cụ 
2. Chọn tất cả trường bắt buộc và không chọn trường “Đơn vị” 
3. Bấm vào Lưu</t>
  </si>
  <si>
    <t>Kiểm tra hiển thị trường “Đơn vị” trong màn hình Chỉnh sửa Dụng cụ khi người dùng tìm kiếm Đơn vị trong dropdown</t>
  </si>
  <si>
    <t>1. Truy cập màn hình Chỉnh sửa Dụng cụ 
2. Bấm vào trường “Đơn vị” 
3. Nhập từ khóa tìm kiếm</t>
  </si>
  <si>
    <t>Kiểm tra hiển thị trường “Đơn vị” trong màn hình Chỉnh sửa Dụng cụ khi người dùng chọn lại Đơn vị khác</t>
  </si>
  <si>
    <t>1. Truy cập màn hình Chỉnh sửa Dụng cụ 
2. Bấm vào trường “Đơn vị”
3. Chọn Danh mục A
4. Chọn Danh mục C</t>
  </si>
  <si>
    <t>Kiểm tra hiển thị trường “Đơn vị” trong màn hình Chỉnh sửa Dụng cụ khi thực hiện lưu dữ liệu với Đơn vị hợp lệ</t>
  </si>
  <si>
    <t>1. Truy cập màn hình Chỉnh sửa Dụng cụ 
2. Bấm vào trường “Đơn vị”
3. Chọn dữ liệu kiểm thử
4. Bấm vào Lưu</t>
  </si>
  <si>
    <t>Kiểm tra hiển thị trường “Trạng thái” trong màn hình Chỉnh sửa Dụng cụ khi hệ thống tải danh sách Trạng thái</t>
  </si>
  <si>
    <t>1. Truy cập màn hình Chỉnh sửa Dụng cụ
2. Bấm vào trường “Trạng thái”</t>
  </si>
  <si>
    <t>Kiểm tra hiển thị trường “Trạng thái” trong màn hình Chỉnh sửa Dụng cụ khi người dùng thực hiện chọn một Trạng thái</t>
  </si>
  <si>
    <t>1. Truy cập màn hình Chỉnh sửa Dụng cụ 
2. Bấm chọn trường “Trạng thái” 
3. Chọn một danh mục trong danh sách</t>
  </si>
  <si>
    <t>Kiểm tra hiển thị trường “Trạng thái” trong màn hình Chỉnh sửa Dụng cụ khi người dùng chưa chọn Trạng thái</t>
  </si>
  <si>
    <t>1. Truy cập màn hình Chỉnh sửa Dụng cụ 
2. Chọn tất cả trường bắt buộc và không chọn trường “Trạng thái” 
3. Bấm vào Lưu</t>
  </si>
  <si>
    <t>Kiểm tra hiển thị trường “Trạng thái” trong màn hình Chỉnh sửa Dụng cụ khi người dùng chọn lại Trạng thái khác</t>
  </si>
  <si>
    <t>1. Truy cập màn hình Chỉnh sửa Dụng cụ 
2. Bấm vào trường “Trạng thái”
3. Chọn Danh mục A
4. Chọn Danh mục C</t>
  </si>
  <si>
    <t>Kiểm tra hiển thị trường “Trạng thái” trong màn hình Chỉnh sửa Dụng cụ khi thực hiện lưu dữ liệu với Trạng thái hợp lệ</t>
  </si>
  <si>
    <t>1. Truy cập màn hình Chỉnh sửa Dụng cụ 
2. Bấm vào trường “Trạng thái”
3. Chọn dữ liệu kiểm thử
4. Bấm vào Lưu</t>
  </si>
  <si>
    <t xml:space="preserve">Kiểm tra hiển thị dữ liệu tại trường “Tuổi thọ”trong màn hình Chỉnh sửa Dụng cụ khi để trống dữ liệu </t>
  </si>
  <si>
    <t>1. Truy cập màn hình Chỉnh sửa Dụng cụ
2. Bấm mũi tên lên tại trường " Tuổi thọ"</t>
  </si>
  <si>
    <t>1. Truy cập màn hình Chỉnh sửa Dụng cụ
2. Bấm mũi tên xuống tại trường " Tuổi thọ"</t>
  </si>
  <si>
    <t xml:space="preserve">1. Truy cập màn hình Chỉnh sửa Dụng cụ
2. Nhập giá trị Tuổi thọ </t>
  </si>
  <si>
    <t>Kiểm tra hiển thị trường “Tuổi thọ” trong màn hình Chỉnh sửa Dụng cụ khi nhập ký tự chữ</t>
  </si>
  <si>
    <t xml:space="preserve">1. Truy cập màn hình Chỉnh sửa Dụng cụ
2. Nhập dữ liệu kiểm thử
</t>
  </si>
  <si>
    <t>Kiểm tra hiển thị trường “Tuổi thọ” trong màn hình Chỉnh sửa Dụng cụ khi nhập dữ liệu có chứa khoảng trắng ở đầu và cuối</t>
  </si>
  <si>
    <t>Kiểm tra hiển thị trường “Tuổi thọ” trong màn hình Chỉnh sửa Dụng cụ khi nhập dữ liệu trùng với Tuổi thọ đã tồn tại trong hệ thống</t>
  </si>
  <si>
    <t>Kiểm tra hiển thị trường “Tuổi thọ” trong màn hình Chỉnh sửa Dụng cụ khi nhập dữ liệu hợp lệ và thực hiện lưu thành công</t>
  </si>
  <si>
    <t xml:space="preserve">Kiểm tra hiển thị dữ liệu tại trường “Số phút đã sử dụng”trong màn hình Chỉnh sửa Dụng cụ khi để trống dữ liệu </t>
  </si>
  <si>
    <t>1. Truy cập màn hình Chỉnh sửa Dụng cụ
2. Bấm mũi tên lên tại trường " Số phút đã sử dụng"</t>
  </si>
  <si>
    <t>1. Truy cập màn hình Chỉnh sửa Dụng cụ
2. Bấm mũi tên xuống tại trường " Số phút đã sử dụng"</t>
  </si>
  <si>
    <t xml:space="preserve">1. Truy cập màn hình Chỉnh sửa Dụng cụ
2. Nhập giá trị Số phút đã sử dụng </t>
  </si>
  <si>
    <t>Kiểm tra hiển thị trường “Số phút đã sử dụng” trong màn hình Chỉnh sửa Dụng cụ khi nhập ký tự chữ</t>
  </si>
  <si>
    <t>Kiểm tra hiển thị trường “Số phút đã sử dụng” trong màn hình Chỉnh sửa Dụng cụ khi nhập dữ liệu có chứa khoảng trắng ở đầu và cuối</t>
  </si>
  <si>
    <t>Kiểm tra hiển thị trường “Số phút đã sử dụng” trong màn hình Chỉnh sửa Dụng cụ khi nhập dữ liệu trùng với Số phút đã sử dụng đã tồn tại trong hệ thống</t>
  </si>
  <si>
    <t>Kiểm tra hiển thị trường “Số phút đã sử dụng” trong màn hình Chỉnh sửa Dụng cụ khi nhập dữ liệu hợp lệ và thực hiện lưu thành công</t>
  </si>
  <si>
    <t xml:space="preserve">Kiểm tra hiển thị dữ liệu tại trường “Tần suất bảo trì”trong màn hình Chỉnh sửa Dụng cụ khi để trống dữ liệu </t>
  </si>
  <si>
    <t>1. Truy cập màn hình Chỉnh sửa Dụng cụ
2. Bấm mũi tên lên tại trường " Tần suất bảo trì"</t>
  </si>
  <si>
    <t>1. Truy cập màn hình Chỉnh sửa Dụng cụ
2. Bấm mũi tên xuống tại trường " Tần suất bảo trì"</t>
  </si>
  <si>
    <t xml:space="preserve">1. Truy cập màn hình Chỉnh sửa Dụng cụ
2. Nhập giá trị Tần suất bảo trì </t>
  </si>
  <si>
    <t>Kiểm tra hiển thị trường “Tần suất bảo trì” trong màn hình Chỉnh sửa Dụng cụ khi nhập ký tự chữ</t>
  </si>
  <si>
    <t>Kiểm tra hiển thị trường “Tần suất bảo trì” trong màn hình Chỉnh sửa Dụng cụ khi nhập dữ liệu có chứa khoảng trắng ở đầu và cuối</t>
  </si>
  <si>
    <t>Kiểm tra hiển thị trường “Tần suất bảo trì” trong màn hình Chỉnh sửa Dụng cụ khi nhập dữ liệu trùng với Tần suất bảo trì đã tồn tại trong hệ thống</t>
  </si>
  <si>
    <t>Kiểm tra hiển thị trường “Tần suất bảo trì” trong màn hình Chỉnh sửa Dụng cụ khi nhập dữ liệu hợp lệ và thực hiện lưu thành công</t>
  </si>
  <si>
    <t>Xóa Dụng cụ</t>
  </si>
  <si>
    <t>Kiểm tra hiển thị icon thùng rác xóa Dụng cụ</t>
  </si>
  <si>
    <t>Kiểm tra hiển thị Cửa sổ xác nhận xóa Dụng cụ khi bấm vào icon thùng rác xóa Dụng cụ</t>
  </si>
  <si>
    <t>1. Bấm vào icon xóa Dụng cụ</t>
  </si>
  <si>
    <t>Kiểm tra xóa Dụng cụ không thành công khi bấm vào "Hủy"</t>
  </si>
  <si>
    <t>Kiểm tra xóa Dụng cụ thành công khi bấm vào "Xác nhận"</t>
  </si>
  <si>
    <t>1. Bấm vào icon xóa Dụng cụ
2. Bấm vào nút “Xác nhận”</t>
  </si>
  <si>
    <t>Hệ thống xóa Dụng cụ thành công, dữ liệu không còn hiển thị trong danh sách Dụng cụ</t>
  </si>
  <si>
    <t>Kiểm tra xóa Dụng cụ không thành công khi bấm ra ngoài Cửa sổ xác nhận xóa</t>
  </si>
  <si>
    <t xml:space="preserve">Đơn vị </t>
  </si>
  <si>
    <t>Chức năng : Đơn vị</t>
  </si>
  <si>
    <t>Tiền điều kiện: 
Bước 1: Đăng nhập vào hệ thống
Bước 2: Chọn modul thông tin chung
Bước 3: Chọn "Đơn vị"</t>
  </si>
  <si>
    <t>Màn hình: Danh sách Đơn vị</t>
  </si>
  <si>
    <t>- Kiểm tra title “Đơn vị” hiển thị đúng theo thiết kế</t>
  </si>
  <si>
    <t>Kiểm tra đúng loại control:
- Dropdown: Phân loại, Trạng thái
- Textbox: Mã Đơn vị, T</t>
  </si>
  <si>
    <t xml:space="preserve">Kiểm tra hiển thị đúng các cột:
- Tên đơn vị
- Tên dụng cụ
- Phân loại
- Trạng thái
- Hành động </t>
  </si>
  <si>
    <t>Tìm kiếm theo Loại đơn vị</t>
  </si>
  <si>
    <t>Kiểm tra hiển thị dropdown “Loại đơn vị” trong màn hình Danh sách Đơn vị khi hệ thống tải đầy đủ dữ liệu</t>
  </si>
  <si>
    <t>1. Bấm vào thanh tìm kiếm "Loại đơn vị"</t>
  </si>
  <si>
    <t>Kiểm tra chọn một đơn vị sản xuất từ dropdown trong màn hình Danh sách Đơn vị</t>
  </si>
  <si>
    <t>1. Bấm vào dropdown “Loại đơn vị”
2. Chọn Loại đơn vị</t>
  </si>
  <si>
    <t>Hệ thống hiển thị đúng các Đơn vị thuộc đơn vị sản xuất đã chọn</t>
  </si>
  <si>
    <t>Kiểm tra chọn nhiều đơn vị sản xuất từ dropdown trong màn hình Danh sách Đơn vị'</t>
  </si>
  <si>
    <t>1. Bấm vào dropdown “Loại đơn vị”
2. Chọn nhiều Loại đơn vị</t>
  </si>
  <si>
    <t>Kiểm tra thay đổi đơn vị sản xuất đã chọn trong màn hình Danh sách Đơn vị</t>
  </si>
  <si>
    <t>1. Bấm vào dropdown “Loại đơn vị”
2. Chọn Loại đơn vị
3. Chọn lại Loại đơn vị khác</t>
  </si>
  <si>
    <t>Kiểm tra xóa đơn vị sản xuất đã chọn trong màn hình Danh sách Đơn vị</t>
  </si>
  <si>
    <t>1. Bấm vào dropdown “Loại đơn vị”
2. Chọn đơn vị sản xuất 
3. Bấm icon xóa dữ liệu</t>
  </si>
  <si>
    <t>Hệ thống xóa đúng dữ liệu đã chọn và đưa dropdown về Loại đơn vị mặc định</t>
  </si>
  <si>
    <t>Kiểm tra tìm kiếm đơn vị sản xuất trong dropdown ở màn hình Danh sách Đơn vị</t>
  </si>
  <si>
    <t xml:space="preserve">1. Bấm vào thanh tìm kiếm "Loại đơn vị"
2. Nhập từ khóa tìm kiếm
</t>
  </si>
  <si>
    <t>Kiểm tra đóng dropdown “Loại đơn vị” khi bấm ra ngoài màn hình trong màn hình Danh sách Đơn vị'</t>
  </si>
  <si>
    <t>1. Bấm vào dropdown “Loại đơn vị”
2. Bấm ra ngoài vùng dropdown</t>
  </si>
  <si>
    <t>Tìm kiếm theo Nhãn đơn vị</t>
  </si>
  <si>
    <t>Kiểm tra tìm kiếm Nhãn đơn vị thành công theo Nhãn đơn vị đầy đủ</t>
  </si>
  <si>
    <t xml:space="preserve">1.Bấm vào thanh tìm kiếm "Nhãn đơn vị"
2. Nhập Nhãn đơn vị vào thanh tìm kiếm
3. Nhấn Enter </t>
  </si>
  <si>
    <t xml:space="preserve">Hệ thống hiển thị đúng Nhãn đơn vị có mã </t>
  </si>
  <si>
    <t>Kiểm tra tìm kiếm thành công theo Nhãn đơn vị không đầy đủ</t>
  </si>
  <si>
    <t xml:space="preserve">1.Bấm vào thanh tìm kiếm "Nhãn đơn vị"
2. Nhập Nhãn đơn vị vào thanh tìm kiếm
</t>
  </si>
  <si>
    <t>Hệ thống hiển thị các Nhãn đơn vị chứa giá trị tìm kiếm theo rule hệ thống</t>
  </si>
  <si>
    <t>Kiểm tra tìm kiếm thành công theo Nhãn đơn vị khi không tồn tại Nhãn đơn vị</t>
  </si>
  <si>
    <t xml:space="preserve">1.Bấm vào thanh tìm kiếm "Nhãn đơn vị"
2. Nhập Nhãn đơn vị không tồn tại
</t>
  </si>
  <si>
    <t>1.Bấm vào thanh tìm kiếm "Nhãn đơn vị"
2. Nhập Nhãn đơn vị vào thanh tìm kiếm</t>
  </si>
  <si>
    <t xml:space="preserve">Tìm kiếm theo Tên đơn vị </t>
  </si>
  <si>
    <t>Kiểm tra tìm kiếm Tên đơn vị thành công theo Tên đơn vị đầy đủ</t>
  </si>
  <si>
    <t xml:space="preserve">1.Bấm vào thanh tìm kiếm "Tìm kiếm theo Tên đơn vị "
2. Nhập Tên đơn vị  vào thanh tìm kiếm
</t>
  </si>
  <si>
    <t>Hệ thống hiển thị đúng Tên đơn vị có mã</t>
  </si>
  <si>
    <t>Kiểm tra tìm kiếm thành công theo Tên đơn vị không đầy đủ</t>
  </si>
  <si>
    <t xml:space="preserve">1.Bấm vào thanh tìm kiếm "Tìm kiếm theo Tên đơn vị "
2. Nhập  Tên đơn vị  vào thanh tìm kiếm
</t>
  </si>
  <si>
    <t>Hệ thống hiển thị các Tên đơn vị chứa giá trị tìm kiếm theo rule hệ thống</t>
  </si>
  <si>
    <t xml:space="preserve">Kiểm tra tìm kiếm thành công theo Tên đơn vị khi có khoảng trắng ở đầu và cuối dữ liệu tìm kiếm </t>
  </si>
  <si>
    <t>Kiểm tra tìm kiếm thành công theo Mã Tên đơn vị khi không tồn tại mã Tên đơn vị</t>
  </si>
  <si>
    <t xml:space="preserve">1.Bấm vào thanh tìm kiếm "Tìm kiếm theo Tên đơn vị "
2. Nhập Tên đơn vị vào thanh tìm kiếm
</t>
  </si>
  <si>
    <t>Hệ thống import dữ liệu thành công và hiển thị thông báo đã import dữ liệu. Dữ liệu được lưu đúng trong cơ sở dữ liệu và hiển thị chính xác trên danh sách Đơn vị</t>
  </si>
  <si>
    <t>Thêm mới Đơn vị</t>
  </si>
  <si>
    <t>- Kiểm tra title “Tạo mới” hiển thị đúng theo thiết kế</t>
  </si>
  <si>
    <t>1. Truy cập màn hình "Thêm mới Đơn vị"</t>
  </si>
  <si>
    <t>- Kiểm tra font chữ, kích thước chữ của label, button, table header đúng thiết kế
- Kiểm tra B67màu chữ đúng theo trạng thái</t>
  </si>
  <si>
    <t xml:space="preserve">Các trường hiển thị đúng loại control theo thiết kế:
- Dropdown: Loại đơn vị
- Textbox:Tên đơn vị. Nhãn đơn vị, Mô tả đơn vị </t>
  </si>
  <si>
    <t xml:space="preserve">Kiểm tra hiển thị dữ liệu tại trường “Tên Đơn vị”trong màn hình Thêm mới Đơn vị khi để trống dữ liệu </t>
  </si>
  <si>
    <t>1. Truy cập màn hình Thêm mới Đơn vị
2. Để trống trường “Đơn vị” 
3. Bấm vào nút Lưu</t>
  </si>
  <si>
    <t>Hệ thống hiển thị thông báo bắt buộc nhập trường “Đơn vị” và không cho phép lưu</t>
  </si>
  <si>
    <t xml:space="preserve">Kiểm tra hiển thị trường “Tên Đơn vị” trong màn hình Thêm mới Đơn vị khi nhập số ký tự nhỏ hơn độ dài tối thiểu </t>
  </si>
  <si>
    <t>1. Truy cập màn hình Thêm mới Đơn vị
2. Nhập dữ liệu kiểm thử
3. Bấm vào Lưu</t>
  </si>
  <si>
    <t>Kiểm tra hiển trường “Tên Đơn vị” trong màn hình Thêm mới Đơn vị khi nhập số ký tự vượt quá độ dài tối đa</t>
  </si>
  <si>
    <t>Kiểm tra hiển thị trường “Tên Đơn vị” trong màn hình Thêm mới Đơn vị khi nhập dữ liệu có chứa khoảng trắng ở đầu và cuối</t>
  </si>
  <si>
    <t>Kiểm tra hiển thị trường “Tên Đơn vị” trong màn hình Thêm mới Đơn vị khi nhập dữ liệu trùng với Tên Đơn vị đã tồn tại trong hệ thống</t>
  </si>
  <si>
    <t>Hiển thị thông báo Tên Đơn vị đã tồn tại và không cho lưu</t>
  </si>
  <si>
    <t>Kiểm tra hiển thị trường “Tên Đơn vị” trong màn hình Thêm mới Đơn vị khi nhập dữ liệu hợp lệ và thực hiện lưu thành công</t>
  </si>
  <si>
    <t>Hệ thống thực hiện lưu dữ liệu thành công. Tạo mới một bản ghi Đơn vị trong cơ sở dữ liệu với thông tin đúng theo dữ liệu đã nhập. Hiển thị bản ghi vừa tạo trong danh sách Đơn vị.</t>
  </si>
  <si>
    <t xml:space="preserve">Kiểm tra hiển thị dữ liệu tại trường “Nhãn đơn vị”trong màn hình Thêm mới Đơn vị khi để trống dữ liệu </t>
  </si>
  <si>
    <t xml:space="preserve">Hệ thống lưu dữ liệu thành công
Tạo mới một bản ghi trong cơ sở dữ liệu với trường Nhãn đơn vị để trống
</t>
  </si>
  <si>
    <t xml:space="preserve">Kiểm tra hiển thị trường “Nhãn đơn vị” trong màn hình Thêm mới Đơn vị khi nhập số ký tự nhỏ hơn độ dài tối thiểu </t>
  </si>
  <si>
    <t>Kiểm tra hiển trường “Nhãn đơn vị” trong màn hình Thêm mới Đơn vị khi nhập số ký tự vượt quá độ dài tối đa</t>
  </si>
  <si>
    <t>Kiểm tra hiển thị trường “Nhãn đơn vị” trong màn hình Thêm mới Đơn vị khi nhập dữ liệu có chứa khoảng trắng ở đầu và cuối</t>
  </si>
  <si>
    <t>Kiểm tra hiển thị trường “Nhãn đơn vị” trong màn hình Thêm mới Đơn vị khi nhập dữ liệu trùng với Nhãn đơn vị đã tồn tại trong hệ thống</t>
  </si>
  <si>
    <t>Hiển thị thông báo Nhãn đơn vị đã tồn tại và không cho lưu</t>
  </si>
  <si>
    <t>Kiểm tra hiển thị trường “Nhãn đơn vị” trong màn hình Thêm mới Đơn vị khi nhập dữ liệu hợp lệ và thực hiện lưu thành công</t>
  </si>
  <si>
    <t>Kiểm tra hiển thị trường “Loại đơn vị” trong màn hình Thêm mới Đơn vị khi hệ thống tải danh sách Loại đơn vị</t>
  </si>
  <si>
    <t>1. Truy cập màn hình Thêm mới Đơn vị
2. Bấm vào trường “Loại đơn vị”</t>
  </si>
  <si>
    <t xml:space="preserve">Hệ thống hiển thị đầy đủ danh sách Loại đơn vị theo dữ liệu cấu hình
</t>
  </si>
  <si>
    <t>Kiểm tra hiển thị trường “Loại đơn vị” trong màn hình Thêm mới Đơn vị khi người dùng thực hiện chọn một Loại đơn vị</t>
  </si>
  <si>
    <t>1. Truy cập màn hình Thêm mới Đơn vị 
2. Bấm chọn trường “Loại đơn vị” 
3. Chọn một danh mục trong danh sách</t>
  </si>
  <si>
    <t>Hệ thống hiển thị đúng giá trị danh mục đã chọn tại trường “Loại đơn vị”</t>
  </si>
  <si>
    <t>Kiểm tra hiển thị trường “Loại đơn vị” trong màn hình Thêm mới Đơn vị khi người dùng chưa chọn Loại đơn vị</t>
  </si>
  <si>
    <t>1. Truy cập màn hình Thêm mới Đơn vị 
2. Chọn tất cả trường bắt buộc và không chọn trường “Loại đơn vị” 
3. Bấm vào Lưu</t>
  </si>
  <si>
    <t>Kiểm tra hiển thị trường “Loại đơn vị” trong màn hình Thêm mới Đơn vị khi người dùng tìm kiếm Loại đơn vị trong dropdown</t>
  </si>
  <si>
    <t>1. Truy cập màn hình Thêm mới Đơn vị 
2. Bấm vào trường “Loại đơn vị” 
3. Nhập từ khóa tìm kiếm</t>
  </si>
  <si>
    <t xml:space="preserve">Hệ thống hiển thị danh sách thả xuống chỉ hiển thị các danh mục có tên chứa từ khóa
Nếu không có kết quả, hiển thị thông báo “Không tìm thấy Loại đơn vị”.
Có thể xóa từ khóa để hiển thị lại toàn bộ danh sách.
</t>
  </si>
  <si>
    <t>Kiểm tra hiển thị trường “Loại đơn vị” trong màn hình Thêm mới Đơn vị khi người dùng chọn lại Loại đơn vị khác</t>
  </si>
  <si>
    <t>1. Truy cập màn hình Thêm mới Đơn vị 
2. Bấm vào trường “Loại đơn vị”
3. Chọn Danh mục A
4. Chọn Danh mục C</t>
  </si>
  <si>
    <t>Hệ thống cập nhật đúng giá trị Loại đơn vị mới được chọn</t>
  </si>
  <si>
    <t>Kiểm tra hiển thị trường “Loại đơn vị” trong màn hình Thêm mới Đơn vị khi thực hiện lưu dữ liệu với Loại đơn vị hợp lệ</t>
  </si>
  <si>
    <t>1. Truy cập màn hình Thêm mới Đơn vị 
2. Bấm vào trường “Loại đơn vị”
3. Chọn dữ liệu kiểm thử
4. Bấm vào Lưu</t>
  </si>
  <si>
    <t xml:space="preserve">Hệ thống lưu dữ liệu thành công
Tạo mới một bản ghi trong cơ sở dữ liệu với Loại đơn vị đã chọn </t>
  </si>
  <si>
    <t xml:space="preserve">Kiểm tra hiển thị dữ liệu tại trường “Mô tả đơn vị”trong màn hình Thêm mới Đơn vị khi để trống dữ liệu </t>
  </si>
  <si>
    <t xml:space="preserve">Hệ thống lưu dữ liệu thành công
Tạo mới một bản ghi trong cơ sở dữ liệu với trường Mô tả đơn vị để trống
</t>
  </si>
  <si>
    <t xml:space="preserve">Kiểm tra hiển thị trường “Mô tả đơn vị” trong màn hình Thêm mới Đơn vị khi nhập số ký tự nhỏ hơn độ dài tối thiểu </t>
  </si>
  <si>
    <t>Kiểm tra hiển trường “Mô tả đơn vị” trong màn hình Thêm mới Đơn vị khi nhập số ký tự vượt quá độ dài tối đa</t>
  </si>
  <si>
    <t>Kiểm tra hiển thị trường “Mô tả đơn vị” trong màn hình Thêm mới Đơn vị khi nhập dữ liệu có chứa khoảng trắng ở đầu và cuối</t>
  </si>
  <si>
    <t>Kiểm tra hiển thị trường “Mô tả đơn vị” trong màn hình Thêm mới Đơn vị khi nhập dữ liệu trùng với Mô tả đơn vị đã tồn tại trong hệ thống</t>
  </si>
  <si>
    <t>Hiển thị thông báo Mô tả đơn vị đã tồn tại và không cho lưu</t>
  </si>
  <si>
    <t>Kiểm tra hiển thị trường “Mô tả đơn vị” trong màn hình Thêm mới Đơn vị khi nhập dữ liệu hợp lệ và thực hiện lưu thành công</t>
  </si>
  <si>
    <t>Chỉnh sửa Đơn vị</t>
  </si>
  <si>
    <t>1. Truy cập màn hình "Chỉnh sửa Đơn vị"</t>
  </si>
  <si>
    <t xml:space="preserve">Kiểm tra hiển thị dữ liệu tại trường “Tên Đơn vị”trong màn hình Chỉnh sửa Đơn vị khi để trống dữ liệu </t>
  </si>
  <si>
    <t>1. Truy cập màn hình Chỉnh sửa Đơn vị
2. Để trống trường “Đơn vị” 
3. Bấm vào nút Lưu</t>
  </si>
  <si>
    <t xml:space="preserve">Kiểm tra hiển thị trường “Tên Đơn vị” trong màn hình Chỉnh sửa Đơn vị khi nhập số ký tự nhỏ hơn độ dài tối thiểu </t>
  </si>
  <si>
    <t>1. Truy cập màn hình Chỉnh sửa Đơn vị
2. Nhập dữ liệu kiểm thử
3. Bấm vào Lưu</t>
  </si>
  <si>
    <t>Kiểm tra hiển trường “Tên Đơn vị” trong màn hình Chỉnh sửa Đơn vị khi nhập số ký tự vượt quá độ dài tối đa</t>
  </si>
  <si>
    <t>Kiểm tra hiển thị trường “Tên Đơn vị” trong màn hình Chỉnh sửa Đơn vị khi nhập dữ liệu có chứa khoảng trắng ở đầu và cuối</t>
  </si>
  <si>
    <t>Kiểm tra hiển thị trường “Tên Đơn vị” trong màn hình Chỉnh sửa Đơn vị khi nhập dữ liệu trùng với Tên Đơn vị đã tồn tại trong hệ thống</t>
  </si>
  <si>
    <t>Kiểm tra hiển thị trường “Tên Đơn vị” trong màn hình Chỉnh sửa Đơn vị khi nhập dữ liệu hợp lệ và thực hiện lưu thành công</t>
  </si>
  <si>
    <t xml:space="preserve">Kiểm tra hiển thị dữ liệu tại trường “Nhãn đơn vị”trong màn hình Chỉnh sửa Đơn vị khi để trống dữ liệu </t>
  </si>
  <si>
    <t xml:space="preserve">Kiểm tra hiển thị trường “Nhãn đơn vị” trong màn hình Chỉnh sửa Đơn vị khi nhập số ký tự nhỏ hơn độ dài tối thiểu </t>
  </si>
  <si>
    <t>Kiểm tra hiển trường “Nhãn đơn vị” trong màn hình Chỉnh sửa Đơn vị khi nhập số ký tự vượt quá độ dài tối đa</t>
  </si>
  <si>
    <t>Kiểm tra hiển thị trường “Nhãn đơn vị” trong màn hình Chỉnh sửa Đơn vị khi nhập dữ liệu có chứa khoảng trắng ở đầu và cuối</t>
  </si>
  <si>
    <t>Kiểm tra hiển thị trường “Nhãn đơn vị” trong màn hình Chỉnh sửa Đơn vị khi nhập dữ liệu trùng với Nhãn đơn vị đã tồn tại trong hệ thống</t>
  </si>
  <si>
    <t>Kiểm tra hiển thị trường “Nhãn đơn vị” trong màn hình Chỉnh sửa Đơn vị khi nhập dữ liệu hợp lệ và thực hiện lưu thành công</t>
  </si>
  <si>
    <t>Kiểm tra hiển thị trường “Loại đơn vị” trong màn hình Chỉnh sửa Đơn vị khi hệ thống tải danh sách Loại đơn vị</t>
  </si>
  <si>
    <t>1. Truy cập màn hình Chỉnh sửa Đơn vị
2. Bấm vào trường “Loại đơn vị”</t>
  </si>
  <si>
    <t>Kiểm tra hiển thị trường “Loại đơn vị” trong màn hình Chỉnh sửa Đơn vị khi người dùng thực hiện chọn một Loại đơn vị</t>
  </si>
  <si>
    <t>1. Truy cập màn hình Chỉnh sửa Đơn vị 
2. Bấm chọn trường “Loại đơn vị” 
3. Chọn một danh mục trong danh sách</t>
  </si>
  <si>
    <t>Kiểm tra hiển thị trường “Loại đơn vị” trong màn hình Chỉnh sửa Đơn vị khi người dùng chưa chọn Loại đơn vị</t>
  </si>
  <si>
    <t>1. Truy cập màn hình Chỉnh sửa Đơn vị 
2. Chọn tất cả trường bắt buộc và không chọn trường “Loại đơn vị” 
3. Bấm vào Lưu</t>
  </si>
  <si>
    <t>Kiểm tra hiển thị trường “Loại đơn vị” trong màn hình Chỉnh sửa Đơn vị khi người dùng tìm kiếm Loại đơn vị trong dropdown</t>
  </si>
  <si>
    <t>1. Truy cập màn hình Chỉnh sửa Đơn vị 
2. Bấm vào trường “Loại đơn vị” 
3. Nhập từ khóa tìm kiếm</t>
  </si>
  <si>
    <t>Kiểm tra hiển thị trường “Loại đơn vị” trong màn hình Chỉnh sửa Đơn vị khi người dùng chọn lại Loại đơn vị khác</t>
  </si>
  <si>
    <t>1. Truy cập màn hình Chỉnh sửa Đơn vị 
2. Bấm vào trường “Loại đơn vị”
3. Chọn Danh mục A
4. Chọn Danh mục C</t>
  </si>
  <si>
    <t>Kiểm tra hiển thị trường “Loại đơn vị” trong màn hình Chỉnh sửa Đơn vị khi thực hiện lưu dữ liệu với Loại đơn vị hợp lệ</t>
  </si>
  <si>
    <t>1. Truy cập màn hình Chỉnh sửa Đơn vị 
2. Bấm vào trường “Loại đơn vị”
3. Chọn dữ liệu kiểm thử
4. Bấm vào Lưu</t>
  </si>
  <si>
    <t xml:space="preserve">Kiểm tra hiển thị dữ liệu tại trường “Mô tả đơn vị”trong màn hình Chỉnh sửa Đơn vị khi để trống dữ liệu </t>
  </si>
  <si>
    <t xml:space="preserve">Kiểm tra hiển thị trường “Mô tả đơn vị” trong màn hình Chỉnh sửa Đơn vị khi nhập số ký tự nhỏ hơn độ dài tối thiểu </t>
  </si>
  <si>
    <t>Kiểm tra hiển trường “Mô tả đơn vị” trong màn hình Chỉnh sửa Đơn vị khi nhập số ký tự vượt quá độ dài tối đa</t>
  </si>
  <si>
    <t>Kiểm tra hiển thị trường “Mô tả đơn vị” trong màn hình Chỉnh sửa Đơn vị khi nhập dữ liệu có chứa khoảng trắng ở đầu và cuối</t>
  </si>
  <si>
    <t>Kiểm tra hiển thị trường “Mô tả đơn vị” trong màn hình Chỉnh sửa Đơn vị khi nhập dữ liệu trùng với Mô tả đơn vị đã tồn tại trong hệ thống</t>
  </si>
  <si>
    <t>Kiểm tra hiển thị trường “Mô tả đơn vị” trong màn hình Chỉnh sửa Đơn vị khi nhập dữ liệu hợp lệ và thực hiện lưu thành công</t>
  </si>
  <si>
    <t>Xóa Đơn vị</t>
  </si>
  <si>
    <t>Kiểm tra hiển thị icon thùng rác xóa Đơn vị</t>
  </si>
  <si>
    <t>Kiểm tra hiển thị Cửa sổ xác nhận xóa Đơn vị khi bấm vào icon thùng rác xóa Đơn vị</t>
  </si>
  <si>
    <t>1. Bấm vào icon xóa Đơn vị</t>
  </si>
  <si>
    <t>Kiểm tra xóa Đơn vị không thành công khi bấm vào "Hủy"</t>
  </si>
  <si>
    <t>Kiểm tra xóa Đơn vị thành công khi bấm vào "Xác nhận"</t>
  </si>
  <si>
    <t>1. Bấm vào icon xóa Đơn vị
2. Bấm vào nút “Xác nhận”</t>
  </si>
  <si>
    <t>Hệ thống xóa Đơn vị thành công, dữ liệu không còn hiển thị trong danh sách Đơn vị</t>
  </si>
  <si>
    <t>Kiểm tra xóa Đơn vị không thành công khi bấm ra ngoài Cửa sổ xác nhận xóa</t>
  </si>
  <si>
    <t xml:space="preserve">Lỗi NG </t>
  </si>
  <si>
    <t>Chức năng : Lỗi NG</t>
  </si>
  <si>
    <t>Tiền điều kiện: 
Bước 1: Đăng nhập vào hệ thống
Bước 2: Chọn modul thông tin chung
Bước 3: Chọn "Lỗi NG"</t>
  </si>
  <si>
    <t>Màn hình: Danh sách Lỗi NG</t>
  </si>
  <si>
    <t>- Kiểm tra title “Lỗi NG” hiển thị đúng theo thiết kế</t>
  </si>
  <si>
    <t>Kiểm tra đúng loại control:
- Textbox: Mã lỗi, Tên lỗi</t>
  </si>
  <si>
    <t xml:space="preserve">Kiểm tra hiển thị đúng các cột:
- Mã lỗi
- Tên lỗi 
- Trạng thái
- Hành động </t>
  </si>
  <si>
    <t>Tìm kiếm theo Mã lỗi</t>
  </si>
  <si>
    <t>Kiểm tra tìm kiếm Mã lỗi thành công theo Mã lỗi đầy đủ</t>
  </si>
  <si>
    <t xml:space="preserve">1.Bấm vào thanh tìm kiếm "Mã lỗi"
2. Nhập Mã lỗi vào thanh tìm kiếm
3. Nhấn Enter </t>
  </si>
  <si>
    <t xml:space="preserve">Hệ thống hiển thị đúng Mã lỗi có mã </t>
  </si>
  <si>
    <t>Kiểm tra tìm kiếm thành công theo Mã lỗi không đầy đủ</t>
  </si>
  <si>
    <t xml:space="preserve">1.Bấm vào thanh tìm kiếm "Mã lỗi"
2. Nhập Mã lỗi vào thanh tìm kiếm
</t>
  </si>
  <si>
    <t>Hệ thống hiển thị các Mã lỗi chứa giá trị tìm kiếm theo rule hệ thống</t>
  </si>
  <si>
    <t>Kiểm tra tìm kiếm thành công theo Mã lỗi khi không tồn tại Mã lỗi</t>
  </si>
  <si>
    <t xml:space="preserve">1.Bấm vào thanh tìm kiếm "Mã lỗi"
2. Nhập Mã lỗi không tồn tại
</t>
  </si>
  <si>
    <t>1.Bấm vào thanh tìm kiếm "Mã lỗi"
2. Nhập Mã lỗi vào thanh tìm kiếm</t>
  </si>
  <si>
    <t xml:space="preserve">Tìm kiếm theo Tên lỗi </t>
  </si>
  <si>
    <t>Kiểm tra tìm kiếm Tên lỗi thành công theo Tên lỗi đầy đủ</t>
  </si>
  <si>
    <t xml:space="preserve">1.Bấm vào thanh tìm kiếm "Tìm kiếm theo Tên lỗi "
2. Nhập Tên lỗi  vào thanh tìm kiếm
</t>
  </si>
  <si>
    <t>Hệ thống hiển thị đúng Tên lỗi có mã</t>
  </si>
  <si>
    <t>Kiểm tra tìm kiếm thành công theo Tên lỗi không đầy đủ</t>
  </si>
  <si>
    <t xml:space="preserve">1.Bấm vào thanh tìm kiếm "Tìm kiếm theo Tên lỗi "
2. Nhập  Tên lỗi  vào thanh tìm kiếm
</t>
  </si>
  <si>
    <t>Hệ thống hiển thị các Tên lỗi chứa giá trị tìm kiếm theo rule hệ thống</t>
  </si>
  <si>
    <t xml:space="preserve">Kiểm tra tìm kiếm thành công theo Tên lỗi khi có khoảng trắng ở đầu và cuối dữ liệu tìm kiếm </t>
  </si>
  <si>
    <t>Kiểm tra tìm kiếm thành công theo Mã Tên lỗi khi không tồn tại mã Tên lỗi</t>
  </si>
  <si>
    <t xml:space="preserve">1.Bấm vào thanh tìm kiếm "Tìm kiếm theo Tên lỗi "
2. Nhập Tên lỗi vào thanh tìm kiếm
</t>
  </si>
  <si>
    <t>Hệ thống import dữ liệu thành công và hiển thị thông báo đã import dữ liệu. Dữ liệu được lưu đúng trong cơ sở dữ liệu và hiển thị chính xác trên danh sách Lỗi NG</t>
  </si>
  <si>
    <t>Thêm mới Lỗi NG</t>
  </si>
  <si>
    <t>1. Truy cập màn hình "Thêm mới Lỗi NG"</t>
  </si>
  <si>
    <t>Các trường hiển thị đúng loại control theo thiết kế:
- Dropdown: Trạng thái
- Textbox:Mã lỗi, Tên lỗi, Mô tả</t>
  </si>
  <si>
    <t>Kiểm tra hiển thị trường “Mã lỗi” trong màn hình Thêm mới Lỗi NG khi hệ thống tự động sinh mã theo đúng format cấu hình</t>
  </si>
  <si>
    <t>1. Truy cập màn hình Thêm mới Lỗi NG</t>
  </si>
  <si>
    <t>Hệ thống tự động sinh Mã lỗi đúng theo format đã cấu hình</t>
  </si>
  <si>
    <t>Kiểm tra hiển thị trường “Mã lỗi” trong màn hình Thêm mới Lỗi NG khi hệ thống tự động sinh mã tăng tuần tự</t>
  </si>
  <si>
    <t>Kiểm tra hiển thị trường “Mã lỗi” trong màn hình Thêm mới Lỗi NG khi hệ thống tự động sinh mã không bị trùng với dữ liệu đã tồn tại</t>
  </si>
  <si>
    <t>1. Truy cập màn hình Thêm mới Lỗi NG nhiều lần 
2. Thực hiện lưu dữ liệu</t>
  </si>
  <si>
    <t>Hệ thống sinh Mã lỗi duy nhất, không trùng với dữ liệu đã tồn tại trong cơ sở dữ liệu</t>
  </si>
  <si>
    <t>Kiểm tra hiển thị trường “Mã lỗi” trong màn hình Thêm mới Lỗi NG khi người dùng thực hiện chỉnh sửa mã được sinh tự động</t>
  </si>
  <si>
    <t>1. Truy cập màn hình Thêm mới Lỗi NG 
2. Chỉnh sửa trường “Mã lỗi”</t>
  </si>
  <si>
    <t>Trường “Mã lỗi” ở trạng thái readonly và không cho phép chỉnh sửa</t>
  </si>
  <si>
    <t>Kiểm tra hiển thị trường “Mã lỗi” trong màn hình Thêm mới Lỗi NG khi thực hiện lưu dữ liệu với Mã lỗi được tự động sinh</t>
  </si>
  <si>
    <t>1. Truy cập màn hình Thêm mới Lỗi NG 
2. Nhập đầy đủ dữ liệu hợp lệ 
3. Bấm vào Lưu</t>
  </si>
  <si>
    <t>Hệ thống lưu dữ liệu thành công, tạo mới một bản ghi trong cơ sở dữ liệu với Mã lỗi được sinh tự động và hiển thị đúng trong danh sách Lỗi NG</t>
  </si>
  <si>
    <t>Kiểm tra hiển thị trường “Mã lỗi” trong màn hình Thêm mới Lỗi NG khi người dùng hủy thao tác tạo mới sau khi hệ thống đã sinh Mã lỗi</t>
  </si>
  <si>
    <t>1. Truy cập màn hình Thêm mới Lỗi NG 
2. Không lưu dữ liệu 
3. Quay lại màn danh sách 
4. Mở lại màn Thêm mới Lỗi NG</t>
  </si>
  <si>
    <t>Hệ thống giữ nguyên Mã lỗi đã được sinh tự động trước đó khi người dùng hủy thao tác tạo mới và truy cập lại màn hình Thêm mới Lỗi NG.</t>
  </si>
  <si>
    <t xml:space="preserve">Kiểm tra hiển thị dữ liệu tại trường “Tên lỗi”trong màn hình Thêm mới Lỗi NG khi để trống dữ liệu </t>
  </si>
  <si>
    <t>1. Truy cập màn hình Thêm mới Lỗi NG
2. Để trống trường “Lỗi NG” 
3. Bấm vào nút Lưu</t>
  </si>
  <si>
    <t>Hệ thống hiển thị thông báo bắt buộc nhập trường “Lỗi NG” và không cho phép lưu</t>
  </si>
  <si>
    <t xml:space="preserve">Kiểm tra hiển thị trường “Tên lỗi” trong màn hình Thêm mới Lỗi NG khi nhập số ký tự nhỏ hơn độ dài tối thiểu </t>
  </si>
  <si>
    <t>1. Truy cập màn hình Thêm mới Lỗi NG
2. Nhập dữ liệu kiểm thử
3. Bấm vào Lưu</t>
  </si>
  <si>
    <t>Kiểm tra hiển trường “Tên lỗi” trong màn hình Thêm mới Lỗi NG khi nhập số ký tự vượt quá độ dài tối đa</t>
  </si>
  <si>
    <t>Kiểm tra hiển thị trường “Tên lỗi” trong màn hình Thêm mới Lỗi NG khi nhập dữ liệu có chứa khoảng trắng ở đầu và cuối</t>
  </si>
  <si>
    <t>Kiểm tra hiển thị trường “Tên lỗi” trong màn hình Thêm mới Lỗi NG khi nhập dữ liệu trùng với Tên lỗi đã tồn tại trong hệ thống</t>
  </si>
  <si>
    <t>Hiển thị thông báo Tên lỗi đã tồn tại và không cho lưu</t>
  </si>
  <si>
    <t>Kiểm tra hiển thị trường “Tên lỗi” trong màn hình Thêm mới Lỗi NG khi nhập dữ liệu hợp lệ và thực hiện lưu thành công</t>
  </si>
  <si>
    <t>Hệ thống thực hiện lưu dữ liệu thành công. Tạo mới một bản ghi Lỗi NG trong cơ sở dữ liệu với thông tin đúng theo dữ liệu đã nhập. Hiển thị bản ghi vừa tạo trong danh sách Lỗi NG.</t>
  </si>
  <si>
    <t>Kiểm tra hiển thị trường “Trạng thái” trong màn hình Thêm mới Lỗi NG khi hệ thống tải danh sách Trạng thái</t>
  </si>
  <si>
    <t>1. Truy cập màn hình Thêm mới Lỗi NG
2. Bấm vào trường “Trạng thái”</t>
  </si>
  <si>
    <t>Kiểm tra hiển thị trường “Trạng thái” trong màn hình Thêm mới Lỗi NG khi người dùng thực hiện chọn một Trạng thái</t>
  </si>
  <si>
    <t>1. Truy cập màn hình Thêm mới Lỗi NG 
2. Bấm chọn trường “Trạng thái” 
3. Chọn một danh mục trong danh sách</t>
  </si>
  <si>
    <t>Kiểm tra hiển thị trường “Trạng thái” trong màn hình Thêm mới Lỗi NG khi người dùng chưa chọn Trạng thái</t>
  </si>
  <si>
    <t>1. Truy cập màn hình Thêm mới Lỗi NG 
2. Chọn tất cả trường bắt buộc và không chọn trường “Trạng thái” 
3. Bấm vào Lưu</t>
  </si>
  <si>
    <t>Kiểm tra hiển thị trường “Trạng thái” trong màn hình Thêm mới Lỗi NG khi người dùng chọn lại Trạng thái khác</t>
  </si>
  <si>
    <t>1. Truy cập màn hình Thêm mới Lỗi NG 
2. Bấm vào trường “Trạng thái”
3. Chọn Trạng thái
4. Chọn Danh mục C</t>
  </si>
  <si>
    <t>Kiểm tra hiển thị trường “Trạng thái” trong màn hình Thêm mới Lỗi NG khi thực hiện lưu dữ liệu với Trạng thái hợp lệ</t>
  </si>
  <si>
    <t>1. Truy cập màn hình Thêm mới Lỗi NG 
2. Bấm vào trường “Trạng thái”
3. Chọn dữ liệu kiểm thử
4. Bấm vào Lưu</t>
  </si>
  <si>
    <t xml:space="preserve">Kiểm tra hiển thị dữ liệu tại trường “Mô tả”trong màn hình Thêm mới Lỗi NG khi để trống dữ liệu </t>
  </si>
  <si>
    <t xml:space="preserve">Hệ thống lưu dữ liệu thành công
Tạo mới một bản ghi trong cơ sở dữ liệu với trường Mô tả để trống
</t>
  </si>
  <si>
    <t xml:space="preserve">Kiểm tra hiển thị trường “Mô tả” trong màn hình Thêm mới Lỗi NG khi nhập số ký tự nhỏ hơn độ dài tối thiểu </t>
  </si>
  <si>
    <t>Kiểm tra hiển trường “Mô tả” trong màn hình Thêm mới Lỗi NG khi nhập số ký tự vượt quá độ dài tối đa</t>
  </si>
  <si>
    <t>Kiểm tra hiển thị trường “Mô tả” trong màn hình Thêm mới Lỗi NG khi nhập dữ liệu có chứa khoảng trắng ở đầu và cuối</t>
  </si>
  <si>
    <t>Kiểm tra hiển thị trường “Mô tả” trong màn hình Thêm mới Lỗi NG khi nhập dữ liệu trùng với Mô tả đã tồn tại trong hệ thống</t>
  </si>
  <si>
    <t>Hiển thị thông báo Mô tả đã tồn tại và không cho lưu</t>
  </si>
  <si>
    <t>Kiểm tra hiển thị trường “Mô tả” trong màn hình Thêm mới Lỗi NG khi nhập dữ liệu hợp lệ và thực hiện lưu thành công</t>
  </si>
  <si>
    <t>Chỉnh sửa Lỗi NG</t>
  </si>
  <si>
    <t>1. Truy cập màn hình "Chỉnh sửa Lỗi NG"</t>
  </si>
  <si>
    <t>Kiểm tra hiển thị trường “Mã lỗi” trong màn hình Chỉnh sửa Lỗi NG khi hệ thống tự động sinh mã theo đúng format cấu hình</t>
  </si>
  <si>
    <t>1. Truy cập màn hình Chỉnh sửa Lỗi NG</t>
  </si>
  <si>
    <t>Kiểm tra hiển thị trường “Mã lỗi” trong màn hình Chỉnh sửa Lỗi NG khi hệ thống tự động sinh mã tăng tuần tự</t>
  </si>
  <si>
    <t>Kiểm tra hiển thị trường “Mã lỗi” trong màn hình Chỉnh sửa Lỗi NG khi hệ thống tự động sinh mã không bị trùng với dữ liệu đã tồn tại</t>
  </si>
  <si>
    <t>1. Truy cập màn hình Chỉnh sửa Lỗi NG nhiều lần 
2. Thực hiện lưu dữ liệu</t>
  </si>
  <si>
    <t>Kiểm tra hiển thị trường “Mã lỗi” trong màn hình Chỉnh sửa Lỗi NG khi người dùng thực hiện chỉnh sửa mã được sinh tự động</t>
  </si>
  <si>
    <t>1. Truy cập màn hình Chỉnh sửa Lỗi NG 
2. Chỉnh sửa trường “Mã lỗi”</t>
  </si>
  <si>
    <t>Kiểm tra hiển thị trường “Mã lỗi” trong màn hình Chỉnh sửa Lỗi NG khi thực hiện lưu dữ liệu với Mã lỗi được tự động sinh</t>
  </si>
  <si>
    <t>1. Truy cập màn hình Chỉnh sửa Lỗi NG 
2. Nhập đầy đủ dữ liệu hợp lệ 
3. Bấm vào Lưu</t>
  </si>
  <si>
    <t>Kiểm tra hiển thị trường “Mã lỗi” trong màn hình Chỉnh sửa Lỗi NG khi người dùng hủy thao tác tạo mới sau khi hệ thống đã sinh Mã lỗi</t>
  </si>
  <si>
    <t>1. Truy cập màn hình Chỉnh sửa Lỗi NG 
2. Không lưu dữ liệu 
3. Quay lại màn danh sách 
4. Mở lại màn Chỉnh sửa Lỗi NG</t>
  </si>
  <si>
    <t>Hệ thống giữ nguyên Mã lỗi đã được sinh tự động trước đó khi người dùng hủy thao tác tạo mới và truy cập lại màn hình Chỉnh sửa Lỗi NG.</t>
  </si>
  <si>
    <t xml:space="preserve">Kiểm tra hiển thị dữ liệu tại trường “Tên lỗi”trong màn hình Chỉnh sửa Lỗi NG khi để trống dữ liệu </t>
  </si>
  <si>
    <t>1. Truy cập màn hình Chỉnh sửa Lỗi NG
2. Để trống trường “Lỗi NG” 
3. Bấm vào nút Lưu</t>
  </si>
  <si>
    <t xml:space="preserve">Kiểm tra hiển thị trường “Tên lỗi” trong màn hình Chỉnh sửa Lỗi NG khi nhập số ký tự nhỏ hơn độ dài tối thiểu </t>
  </si>
  <si>
    <t>1. Truy cập màn hình Chỉnh sửa Lỗi NG
2. Nhập dữ liệu kiểm thử
3. Bấm vào Lưu</t>
  </si>
  <si>
    <t>Kiểm tra hiển trường “Tên lỗi” trong màn hình Chỉnh sửa Lỗi NG khi nhập số ký tự vượt quá độ dài tối đa</t>
  </si>
  <si>
    <t>Kiểm tra hiển thị trường “Tên lỗi” trong màn hình Chỉnh sửa Lỗi NG khi nhập dữ liệu có chứa khoảng trắng ở đầu và cuối</t>
  </si>
  <si>
    <t>Kiểm tra hiển thị trường “Tên lỗi” trong màn hình Chỉnh sửa Lỗi NG khi nhập dữ liệu trùng với Tên lỗi đã tồn tại trong hệ thống</t>
  </si>
  <si>
    <t>Kiểm tra hiển thị trường “Tên lỗi” trong màn hình Chỉnh sửa Lỗi NG khi nhập dữ liệu hợp lệ và thực hiện lưu thành công</t>
  </si>
  <si>
    <t>Kiểm tra hiển thị trường “Trạng thái” trong màn hình Chỉnh sửa Lỗi NG khi hệ thống tải danh sách Trạng thái</t>
  </si>
  <si>
    <t>1. Truy cập màn hình Chỉnh sửa Lỗi NG
2. Bấm vào trường “Trạng thái”</t>
  </si>
  <si>
    <t>Kiểm tra hiển thị trường “Trạng thái” trong màn hình Chỉnh sửa Lỗi NG khi người dùng thực hiện chọn một Trạng thái</t>
  </si>
  <si>
    <t>1. Truy cập màn hình Chỉnh sửa Lỗi NG 
2. Bấm chọn trường “Trạng thái” 
3. Chọn một danh mục trong danh sách</t>
  </si>
  <si>
    <t>Kiểm tra hiển thị trường “Trạng thái” trong màn hình Chỉnh sửa Lỗi NG khi người dùng chưa chọn Trạng thái</t>
  </si>
  <si>
    <t>1. Truy cập màn hình Chỉnh sửa Lỗi NG 
2. Chọn tất cả trường bắt buộc và không chọn trường “Trạng thái” 
3. Bấm vào Lưu</t>
  </si>
  <si>
    <t>Kiểm tra hiển thị trường “Trạng thái” trong màn hình Chỉnh sửa Lỗi NG khi người dùng chọn lại Trạng thái khác</t>
  </si>
  <si>
    <t>1. Truy cập màn hình Chỉnh sửa Lỗi NG 
2. Bấm vào trường “Trạng thái”
3. Chọn Trạng thái
4. Chọn Danh mục C</t>
  </si>
  <si>
    <t>Kiểm tra hiển thị trường “Trạng thái” trong màn hình Chỉnh sửa Lỗi NG khi thực hiện lưu dữ liệu với Trạng thái hợp lệ</t>
  </si>
  <si>
    <t>1. Truy cập màn hình Chỉnh sửa Lỗi NG 
2. Bấm vào trường “Trạng thái”
3. Chọn dữ liệu kiểm thử
4. Bấm vào Lưu</t>
  </si>
  <si>
    <t xml:space="preserve">Kiểm tra hiển thị dữ liệu tại trường “Mô tả”trong màn hình Chỉnh sửa Lỗi NG khi để trống dữ liệu </t>
  </si>
  <si>
    <t xml:space="preserve">Kiểm tra hiển thị trường “Mô tả” trong màn hình Chỉnh sửa Lỗi NG khi nhập số ký tự nhỏ hơn độ dài tối thiểu </t>
  </si>
  <si>
    <t>Kiểm tra hiển trường “Mô tả” trong màn hình Chỉnh sửa Lỗi NG khi nhập số ký tự vượt quá độ dài tối đa</t>
  </si>
  <si>
    <t>Kiểm tra hiển thị trường “Mô tả” trong màn hình Chỉnh sửa Lỗi NG khi nhập dữ liệu có chứa khoảng trắng ở đầu và cuối</t>
  </si>
  <si>
    <t>Kiểm tra hiển thị trường “Mô tả” trong màn hình Chỉnh sửa Lỗi NG khi nhập dữ liệu trùng với Mô tả đã tồn tại trong hệ thống</t>
  </si>
  <si>
    <t>Kiểm tra hiển thị trường “Mô tả” trong màn hình Chỉnh sửa Lỗi NG khi nhập dữ liệu hợp lệ và thực hiện lưu thành công</t>
  </si>
  <si>
    <t>Xóa Lỗi NG</t>
  </si>
  <si>
    <t>Kiểm tra hiển thị icon thùng rác xóa Lỗi NG</t>
  </si>
  <si>
    <t>Kiểm tra hiển thị Cửa sổ xác nhận xóa Lỗi NG khi bấm vào icon thùng rác xóa Lỗi NG</t>
  </si>
  <si>
    <t>1. Bấm vào icon xóa Lỗi NG</t>
  </si>
  <si>
    <t>Kiểm tra xóa Lỗi NG không thành công khi bấm vào "Hủy"</t>
  </si>
  <si>
    <t>Kiểm tra xóa Lỗi NG thành công khi bấm vào "Xác nhận"</t>
  </si>
  <si>
    <t>1. Bấm vào icon xóa Lỗi NG
2. Bấm vào nút “Xác nhận”</t>
  </si>
  <si>
    <t>Hệ thống xóa Lỗi NG thành công, dữ liệu không còn hiển thị trong danh sách Lỗi NG</t>
  </si>
  <si>
    <t>Kiểm tra xóa Lỗi NG không thành công khi bấm ra ngoài Cửa sổ xác nhận xóa</t>
  </si>
  <si>
    <t xml:space="preserve">Nguyên nhân dừng máy </t>
  </si>
  <si>
    <t>Chức năng : Nguyên nhân dừng máy</t>
  </si>
  <si>
    <t>Tiền điều kiện: 
Bước 1: Đăng nhập vào hệ thống
Bước 2: Chọn modul thông tin chung
Bước 3: Chọn "Nguyên nhân dừng máy"</t>
  </si>
  <si>
    <t>Màn hình: Danh sách Nguyên nhân dừng máy</t>
  </si>
  <si>
    <t>- Kiểm tra title “Nguyên nhân dừng máy” hiển thị đúng theo thiết kế</t>
  </si>
  <si>
    <t>Kiểm tra đúng loại control:
- Textbox: Mã nguyên nhân, Tên nguyên nhân</t>
  </si>
  <si>
    <t xml:space="preserve">Kiểm tra hiển thị đúng các cột:
- Mã lỗi
- Tên Nguyên nhân dừng máy
- Trạng thái
- Hành động </t>
  </si>
  <si>
    <t>Tìm kiếm theo Mã nguyên nhân dừng máy</t>
  </si>
  <si>
    <t>Kiểm tra tìm kiếm Mã Nguyên nhân dừng máythành công theo Mã Nguyên nhân dừng máyđầy đủ</t>
  </si>
  <si>
    <t xml:space="preserve">1.Bấm vào thanh tìm kiếm "Mã lỗi"
2. Nhập Mã Nguyên nhân dừng máyvào thanh tìm kiếm
3. Nhấn Enter </t>
  </si>
  <si>
    <t xml:space="preserve">Hệ thống hiển thị đúng Mã Nguyên nhân dừng máycó mã </t>
  </si>
  <si>
    <t>Kiểm tra tìm kiếm thành công theo Mã Nguyên nhân dừng máykhông đầy đủ</t>
  </si>
  <si>
    <t xml:space="preserve">1.Bấm vào thanh tìm kiếm "Mã lỗi"
2. Nhập Mã Nguyên nhân dừng máyvào thanh tìm kiếm
</t>
  </si>
  <si>
    <t>Hệ thống hiển thị các Mã Nguyên nhân dừng máychứa giá trị tìm kiếm theo rule hệ thống</t>
  </si>
  <si>
    <t>Kiểm tra tìm kiếm thành công theo Mã Nguyên nhân dừng máykhi không tồn tại Mã lỗi</t>
  </si>
  <si>
    <t xml:space="preserve">1.Bấm vào thanh tìm kiếm "Mã lỗi"
2. Nhập Mã Nguyên nhân dừng máykhông tồn tại
</t>
  </si>
  <si>
    <t>1.Bấm vào thanh tìm kiếm "Mã lỗi"
2. Nhập Mã Nguyên nhân dừng máyvào thanh tìm kiếm</t>
  </si>
  <si>
    <t>Tìm kiếm theo Tên Nguyên nhân dừng máy</t>
  </si>
  <si>
    <t>Kiểm tra tìm kiếm Tên Nguyên nhân dừng máythành công theo Tên Nguyên nhân dừng máyđầy đủ</t>
  </si>
  <si>
    <t xml:space="preserve">1.Bấm vào thanh tìm kiếm "Tìm kiếm theo Tên Nguyên nhân dừng máy"
2. Nhập Tên Nguyên nhân dừng máy vào thanh tìm kiếm
</t>
  </si>
  <si>
    <t>Hệ thống hiển thị đúng Tên Nguyên nhân dừng máycó mã</t>
  </si>
  <si>
    <t>Kiểm tra tìm kiếm thành công theo Tên Nguyên nhân dừng máykhông đầy đủ</t>
  </si>
  <si>
    <t xml:space="preserve">1.Bấm vào thanh tìm kiếm "Tìm kiếm theo Tên Nguyên nhân dừng máy"
2. Nhập  Tên Nguyên nhân dừng máy vào thanh tìm kiếm
</t>
  </si>
  <si>
    <t>Hệ thống hiển thị các Tên Nguyên nhân dừng máychứa giá trị tìm kiếm theo rule hệ thống</t>
  </si>
  <si>
    <t xml:space="preserve">Kiểm tra tìm kiếm thành công theo Tên Nguyên nhân dừng máykhi có khoảng trắng ở đầu và cuối dữ liệu tìm kiếm </t>
  </si>
  <si>
    <t>Kiểm tra tìm kiếm thành công theo Mã Tên Nguyên nhân dừng máykhi không tồn tại mã Tên lỗi</t>
  </si>
  <si>
    <t xml:space="preserve">1.Bấm vào thanh tìm kiếm "Tìm kiếm theo Tên Nguyên nhân dừng máy"
2. Nhập Tên Nguyên nhân dừng máyvào thanh tìm kiếm
</t>
  </si>
  <si>
    <t>Hệ thống import dữ liệu thành công và hiển thị thông báo đã import dữ liệu. Dữ liệu được lưu đúng trong cơ sở dữ liệu và hiển thị chính xác trên danh sách Nguyên nhân dừng máy</t>
  </si>
  <si>
    <t>Thêm mới Nguyên nhân dừng máy</t>
  </si>
  <si>
    <t>1. Truy cập màn hình "Thêm mới Nguyên nhân dừng máy"</t>
  </si>
  <si>
    <t>Các trường hiển thị đúng loại control theo thiết kế:
- Dropdown: Trạng thái, Trạng thái thiết bị đi kèm
- Textbox:Mã nguyên nhân, tên nguyên nhân, mô tả</t>
  </si>
  <si>
    <t>Kiểm tra hiển thị trường “Mã nguyên nhân” trong màn hình Thêm mới Nguyên nhân dừng máy khi hệ thống tự động sinh mã theo đúng format cấu hình</t>
  </si>
  <si>
    <t>1. Truy cập màn hình Thêm mới Nguyên nhân dừng máy</t>
  </si>
  <si>
    <t>Hệ thống tự động sinh Mã Nguyên nhân dừng máyđúng theo format đã cấu hình</t>
  </si>
  <si>
    <t>Kiểm tra hiển thị trường “Mã nguyên nhân” trong màn hình Thêm mới Nguyên nhân dừng máy khi hệ thống tự động sinh mã tăng tuần tự</t>
  </si>
  <si>
    <t>Kiểm tra hiển thị trường “Mã nguyên nhân” trong màn hình Thêm mới Nguyên nhân dừng máy khi hệ thống tự động sinh mã không bị trùng với dữ liệu đã tồn tại</t>
  </si>
  <si>
    <t>1. Truy cập màn hình Thêm mới Nguyên nhân dừng máy nhiều lần 
2. Thực hiện lưu dữ liệu</t>
  </si>
  <si>
    <t>Hệ thống sinh Mã Nguyên nhân dừng máyduy nhất, không trùng với dữ liệu đã tồn tại trong cơ sở dữ liệu</t>
  </si>
  <si>
    <t>Kiểm tra hiển thị trường “Mã nguyên nhân” trong màn hình Thêm mới Nguyên nhân dừng máy khi người dùng thực hiện chỉnh sửa mã được sinh tự động</t>
  </si>
  <si>
    <t>1. Truy cập màn hình Thêm mới Nguyên nhân dừng máy 
2. Chỉnh sửa trường “Mã nguyên nhân”</t>
  </si>
  <si>
    <t>Trường “Mã nguyên nhân” ở trạng thái readonly và không cho phép chỉnh sửa</t>
  </si>
  <si>
    <t>Kiểm tra hiển thị trường “Mã nguyên nhân” trong màn hình Thêm mới Nguyên nhân dừng máy khi thực hiện lưu dữ liệu với Mã Nguyên nhân dừng máyđược tự động sinh</t>
  </si>
  <si>
    <t>1. Truy cập màn hình Thêm mới Nguyên nhân dừng máy 
2. Nhập đầy đủ dữ liệu hợp lệ 
3. Bấm vào Lưu</t>
  </si>
  <si>
    <t>Hệ thống lưu dữ liệu thành công, tạo mới một bản ghi trong cơ sở dữ liệu với Mã Nguyên nhân dừng máyđược sinh tự động và hiển thị đúng trong danh sách Nguyên nhân dừng máy</t>
  </si>
  <si>
    <t>Kiểm tra hiển thị trường “Mã nguyên nhân” trong màn hình Thêm mới Nguyên nhân dừng máy khi người dùng hủy thao tác tạo mới sau khi hệ thống đã sinh Mã nguyên nhân</t>
  </si>
  <si>
    <t>1. Truy cập màn hình Thêm mới Nguyên nhân dừng máy 
2. Không lưu dữ liệu 
3. Quay lại màn danh sách 
4. Mở lại màn Thêm mới Nguyên nhân dừng máy</t>
  </si>
  <si>
    <t>Hệ thống giữ nguyên Mã Nguyên nhân dừng máyđã được sinh tự động trước đó khi người dùng hủy thao tác tạo mới và truy cập lại màn hình Thêm mới Nguyên nhân dừng máy.</t>
  </si>
  <si>
    <t xml:space="preserve">Kiểm tra hiển thị dữ liệu tại trường “Tên nguyên nhân”trong màn hình Thêm mới Nguyên nhân dừng máy khi để trống dữ liệu </t>
  </si>
  <si>
    <t>1. Truy cập màn hình Thêm mới Nguyên nhân dừng máy
2. Để trống trường “Nguyên nhân dừng máy” 
3. Bấm vào nút Lưu</t>
  </si>
  <si>
    <t>Hệ thống hiển thị thông báo bắt buộc nhập trường “Nguyên nhân dừng máy” và không cho phép lưu</t>
  </si>
  <si>
    <t xml:space="preserve">Kiểm tra hiển thị trường “Tên nguyên nhân” trong màn hình Thêm mới Nguyên nhân dừng máy khi nhập số ký tự nhỏ hơn độ dài tối thiểu </t>
  </si>
  <si>
    <t>1. Truy cập màn hình Thêm mới Nguyên nhân dừng máy
2. Nhập dữ liệu kiểm thử
3. Bấm vào Lưu</t>
  </si>
  <si>
    <t>Kiểm tra hiển trường “Tên nguyên nhân” trong màn hình Thêm mới Nguyên nhân dừng máy khi nhập số ký tự vượt quá độ dài tối đa</t>
  </si>
  <si>
    <t>Kiểm tra hiển thị trường “Tên nguyên nhân” trong màn hình Thêm mới Nguyên nhân dừng máy khi nhập dữ liệu có chứa khoảng trắng ở đầu và cuối</t>
  </si>
  <si>
    <t>Kiểm tra hiển thị trường “Tên nguyên nhân” trong màn hình Thêm mới Nguyên nhân dừng máy khi nhập dữ liệu trùng với Tên Nguyên nhân dừng máyđã tồn tại trong hệ thống</t>
  </si>
  <si>
    <t>Hiển thị thông báo Tên Nguyên nhân dừng máyđã tồn tại và không cho lưu</t>
  </si>
  <si>
    <t>Kiểm tra hiển thị trường “Tên nguyên nhân” trong màn hình Thêm mới Nguyên nhân dừng máy khi nhập dữ liệu hợp lệ và thực hiện lưu thành công</t>
  </si>
  <si>
    <t>Hệ thống thực hiện lưu dữ liệu thành công. Tạo mới một bản ghi Nguyên nhân dừng máy trong cơ sở dữ liệu với thông tin đúng theo dữ liệu đã nhập. Hiển thị bản ghi vừa tạo trong danh sách Nguyên nhân dừng máy.</t>
  </si>
  <si>
    <t>Kiểm tra hiển thị trường “Trạng thái” trong màn hình Thêm mới Nguyên nhân dừng máy khi hệ thống tải danh sách Trạng thái</t>
  </si>
  <si>
    <t>1. Truy cập màn hình Thêm mới Nguyên nhân dừng máy
2. Bấm vào trường “Trạng thái”</t>
  </si>
  <si>
    <t>Kiểm tra hiển thị trường “Trạng thái” trong màn hình Thêm mới Nguyên nhân dừng máy khi người dùng thực hiện chọn một Trạng thái</t>
  </si>
  <si>
    <t>1. Truy cập màn hình Thêm mới Nguyên nhân dừng máy 
2. Bấm chọn trường “Trạng thái” 
3. Chọn một danh mục trong danh sách</t>
  </si>
  <si>
    <t>Kiểm tra hiển thị trường “Trạng thái” trong màn hình Thêm mới Nguyên nhân dừng máy khi người dùng chưa chọn Trạng thái</t>
  </si>
  <si>
    <t>1. Truy cập màn hình Thêm mới Nguyên nhân dừng máy 
2. Chọn tất cả trường bắt buộc và không chọn trường “Trạng thái” 
3. Bấm vào Lưu</t>
  </si>
  <si>
    <t>Kiểm tra hiển thị trường “Trạng thái” trong màn hình Thêm mới Nguyên nhân dừng máy khi người dùng chọn lại Trạng thái khác</t>
  </si>
  <si>
    <t>1. Truy cập màn hình Thêm mới Nguyên nhân dừng máy 
2. Bấm vào trường “Trạng thái”
3. Chọn Trạng thái
4. Chọn Danh mục C</t>
  </si>
  <si>
    <t>Kiểm tra hiển thị trường “Trạng thái” trong màn hình Thêm mới Nguyên nhân dừng máy khi thực hiện lưu dữ liệu với Trạng thái hợp lệ</t>
  </si>
  <si>
    <t>1. Truy cập màn hình Thêm mới Nguyên nhân dừng máy 
2. Bấm vào trường “Trạng thái”
3. Chọn dữ liệu kiểm thử
4. Bấm vào Lưu</t>
  </si>
  <si>
    <t>Kiểm tra hiển thị trường “Trạng thái thiết bị đi kèm” trong màn hình Thêm mới Nguyên nhân dừng máy khi hệ thống tải danh sách Trạng thái thiết bị đi kèm</t>
  </si>
  <si>
    <t>1. Truy cập màn hình Thêm mới Nguyên nhân dừng máy
2. Bấm vào trường “Trạng thái thiết bị đi kèm”</t>
  </si>
  <si>
    <t xml:space="preserve">Hệ thống hiển thị đầy đủ danh sách Trạng thái thiết bị đi kèm theo dữ liệu cấu hình
</t>
  </si>
  <si>
    <t>Kiểm tra hiển thị trường “Trạng thái thiết bị đi kèm” trong màn hình Thêm mới Nguyên nhân dừng máy khi người dùng thực hiện chọn một Trạng thái thiết bị đi kèm</t>
  </si>
  <si>
    <t>1. Truy cập màn hình Thêm mới Nguyên nhân dừng máy 
2. Bấm chọn trường “Trạng thái thiết bị đi kèm” 
3. Chọn một danh mục trong danh sách</t>
  </si>
  <si>
    <t>Hệ thống hiển thị đúng giá trị danh mục đã chọn tại trường “Trạng thái thiết bị đi kèm”</t>
  </si>
  <si>
    <t>Kiểm tra hiển thị trường “Trạng thái thiết bị đi kèm” trong màn hình Thêm mới Nguyên nhân dừng máy khi người dùng chưa chọn Trạng thái thiết bị đi kèm</t>
  </si>
  <si>
    <t>1. Truy cập màn hình Thêm mới Nguyên nhân dừng máy 
2. Chọn tất cả trường bắt buộc và không chọn trường “Trạng thái thiết bị đi kèm” 
3. Bấm vào Lưu</t>
  </si>
  <si>
    <t>Hệ thống không cho phép lưu dữ liệu 
Hệ thống hiển thị thông báo yêu cầu chọn Trạng thái thiết bị đi kèm
Trường “Trạng thái thiết bị đi kèm” được làm nổi bật viền</t>
  </si>
  <si>
    <t>Kiểm tra hiển thị trường “Trạng thái thiết bị đi kèm” trong màn hình Thêm mới Nguyên nhân dừng máy khi người dùng chọn lại Trạng thái thiết bị đi kèm khác</t>
  </si>
  <si>
    <t>1. Truy cập màn hình Thêm mới Nguyên nhân dừng máy 
2. Bấm vào trường “Trạng thái thiết bị đi kèm”
3. Chọn Trạng thái thiết bị đi kèm
4. Chọn Danh mục C</t>
  </si>
  <si>
    <t>Hệ thống cập nhật đúng giá trị Trạng thái thiết bị đi kèm mới được chọn</t>
  </si>
  <si>
    <t>Kiểm tra hiển thị trường “Trạng thái thiết bị đi kèm” trong màn hình Thêm mới Nguyên nhân dừng máy khi thực hiện lưu dữ liệu với Trạng thái thiết bị đi kèm hợp lệ</t>
  </si>
  <si>
    <t>1. Truy cập màn hình Thêm mới Nguyên nhân dừng máy 
2. Bấm vào trường “Trạng thái thiết bị đi kèm”
3. Chọn dữ liệu kiểm thử
4. Bấm vào Lưu</t>
  </si>
  <si>
    <t xml:space="preserve">Hệ thống lưu dữ liệu thành công
Tạo mới một bản ghi trong cơ sở dữ liệu với Trạng thái thiết bị đi kèm đã chọn </t>
  </si>
  <si>
    <t xml:space="preserve">Kiểm tra hiển thị dữ liệu tại trường “Mô tả”trong màn hình Thêm mới Nguyên nhân dừng máy khi để trống dữ liệu </t>
  </si>
  <si>
    <t xml:space="preserve">Kiểm tra hiển thị trường “Mô tả” trong màn hình Thêm mới Nguyên nhân dừng máy khi nhập số ký tự nhỏ hơn độ dài tối thiểu </t>
  </si>
  <si>
    <t>Kiểm tra hiển trường “Mô tả” trong màn hình Thêm mới Nguyên nhân dừng máy khi nhập số ký tự vượt quá độ dài tối đa</t>
  </si>
  <si>
    <t>Kiểm tra hiển thị trường “Mô tả” trong màn hình Thêm mới Nguyên nhân dừng máy khi nhập dữ liệu có chứa khoảng trắng ở đầu và cuối</t>
  </si>
  <si>
    <t>Kiểm tra hiển thị trường “Mô tả” trong màn hình Thêm mới Nguyên nhân dừng máy khi nhập dữ liệu trùng với Mô tả đã tồn tại trong hệ thống</t>
  </si>
  <si>
    <t>Kiểm tra hiển thị trường “Mô tả” trong màn hình Thêm mới Nguyên nhân dừng máy khi nhập dữ liệu hợp lệ và thực hiện lưu thành công</t>
  </si>
  <si>
    <t>Chỉnh sửa Nguyên nhân dừng máy</t>
  </si>
  <si>
    <t>1. Truy cập màn hình "Chỉnh sửa Nguyên nhân dừng máy"</t>
  </si>
  <si>
    <t>Kiểm tra hiển thị trường “Mã nguyên nhân” trong màn hình Chỉnh sửa Nguyên nhân dừng máy khi hệ thống tự động sinh mã theo đúng format cấu hình</t>
  </si>
  <si>
    <t>1. Truy cập màn hình Chỉnh sửa Nguyên nhân dừng máy</t>
  </si>
  <si>
    <t>Kiểm tra hiển thị trường “Mã nguyên nhân” trong màn hình Chỉnh sửa Nguyên nhân dừng máy khi hệ thống tự động sinh mã tăng tuần tự</t>
  </si>
  <si>
    <t>Kiểm tra hiển thị trường “Mã nguyên nhân” trong màn hình Chỉnh sửa Nguyên nhân dừng máy khi hệ thống tự động sinh mã không bị trùng với dữ liệu đã tồn tại</t>
  </si>
  <si>
    <t>1. Truy cập màn hình Chỉnh sửa Nguyên nhân dừng máy nhiều lần 
2. Thực hiện lưu dữ liệu</t>
  </si>
  <si>
    <t>Kiểm tra hiển thị trường “Mã nguyên nhân” trong màn hình Chỉnh sửa Nguyên nhân dừng máy khi người dùng thực hiện chỉnh sửa mã được sinh tự động</t>
  </si>
  <si>
    <t>1. Truy cập màn hình Chỉnh sửa Nguyên nhân dừng máy 
2. Chỉnh sửa trường “Mã nguyên nhân”</t>
  </si>
  <si>
    <t>Kiểm tra hiển thị trường “Mã nguyên nhân” trong màn hình Chỉnh sửa Nguyên nhân dừng máy khi thực hiện lưu dữ liệu với Mã Nguyên nhân dừng máyđược tự động sinh</t>
  </si>
  <si>
    <t>1. Truy cập màn hình Chỉnh sửa Nguyên nhân dừng máy 
2. Nhập đầy đủ dữ liệu hợp lệ 
3. Bấm vào Lưu</t>
  </si>
  <si>
    <t>Kiểm tra hiển thị trường “Mã nguyên nhân” trong màn hình Chỉnh sửa Nguyên nhân dừng máy khi người dùng hủy thao tác tạo mới sau khi hệ thống đã sinh Mã nguyên nhân</t>
  </si>
  <si>
    <t>1. Truy cập màn hình Chỉnh sửa Nguyên nhân dừng máy 
2. Không lưu dữ liệu 
3. Quay lại màn danh sách 
4. Mở lại màn Chỉnh sửa Nguyên nhân dừng máy</t>
  </si>
  <si>
    <t>Hệ thống giữ nguyên Mã Nguyên nhân dừng máyđã được sinh tự động trước đó khi người dùng hủy thao tác tạo mới và truy cập lại màn hình Chỉnh sửa Nguyên nhân dừng máy.</t>
  </si>
  <si>
    <t xml:space="preserve">Kiểm tra hiển thị dữ liệu tại trường “Tên nguyên nhân”trong màn hình Chỉnh sửa Nguyên nhân dừng máy khi để trống dữ liệu </t>
  </si>
  <si>
    <t>1. Truy cập màn hình Chỉnh sửa Nguyên nhân dừng máy
2. Để trống trường “Nguyên nhân dừng máy” 
3. Bấm vào nút Lưu</t>
  </si>
  <si>
    <t xml:space="preserve">Kiểm tra hiển thị trường “Tên nguyên nhân” trong màn hình Chỉnh sửa Nguyên nhân dừng máy khi nhập số ký tự nhỏ hơn độ dài tối thiểu </t>
  </si>
  <si>
    <t>1. Truy cập màn hình Chỉnh sửa Nguyên nhân dừng máy
2. Nhập dữ liệu kiểm thử
3. Bấm vào Lưu</t>
  </si>
  <si>
    <t>Kiểm tra hiển trường “Tên nguyên nhân” trong màn hình Chỉnh sửa Nguyên nhân dừng máy khi nhập số ký tự vượt quá độ dài tối đa</t>
  </si>
  <si>
    <t>Kiểm tra hiển thị trường “Tên nguyên nhân” trong màn hình Chỉnh sửa Nguyên nhân dừng máy khi nhập dữ liệu có chứa khoảng trắng ở đầu và cuối</t>
  </si>
  <si>
    <t>Kiểm tra hiển thị trường “Tên nguyên nhân” trong màn hình Chỉnh sửa Nguyên nhân dừng máy khi nhập dữ liệu trùng với Tên Nguyên nhân dừng máyđã tồn tại trong hệ thống</t>
  </si>
  <si>
    <t>Kiểm tra hiển thị trường “Tên nguyên nhân” trong màn hình Chỉnh sửa Nguyên nhân dừng máy khi nhập dữ liệu hợp lệ và thực hiện lưu thành công</t>
  </si>
  <si>
    <t>Kiểm tra hiển thị trường “Trạng thái” trong màn hình Chỉnh sửa Nguyên nhân dừng máy khi hệ thống tải danh sách Trạng thái</t>
  </si>
  <si>
    <t>1. Truy cập màn hình Chỉnh sửa Nguyên nhân dừng máy
2. Bấm vào trường “Trạng thái”</t>
  </si>
  <si>
    <t>Kiểm tra hiển thị trường “Trạng thái” trong màn hình Chỉnh sửa Nguyên nhân dừng máy khi người dùng thực hiện chọn một Trạng thái</t>
  </si>
  <si>
    <t>1. Truy cập màn hình Chỉnh sửa Nguyên nhân dừng máy 
2. Bấm chọn trường “Trạng thái” 
3. Chọn một danh mục trong danh sách</t>
  </si>
  <si>
    <t>Kiểm tra hiển thị trường “Trạng thái” trong màn hình Chỉnh sửa Nguyên nhân dừng máy khi người dùng chưa chọn Trạng thái</t>
  </si>
  <si>
    <t>1. Truy cập màn hình Chỉnh sửa Nguyên nhân dừng máy 
2. Chọn tất cả trường bắt buộc và không chọn trường “Trạng thái” 
3. Bấm vào Lưu</t>
  </si>
  <si>
    <t>Kiểm tra hiển thị trường “Trạng thái” trong màn hình Chỉnh sửa Nguyên nhân dừng máy khi người dùng chọn lại Trạng thái khác</t>
  </si>
  <si>
    <t>1. Truy cập màn hình Chỉnh sửa Nguyên nhân dừng máy 
2. Bấm vào trường “Trạng thái”
3. Chọn Trạng thái
4. Chọn Danh mục C</t>
  </si>
  <si>
    <t>Kiểm tra hiển thị trường “Trạng thái” trong màn hình Chỉnh sửa Nguyên nhân dừng máy khi thực hiện lưu dữ liệu với Trạng thái hợp lệ</t>
  </si>
  <si>
    <t>1. Truy cập màn hình Chỉnh sửa Nguyên nhân dừng máy 
2. Bấm vào trường “Trạng thái”
3. Chọn dữ liệu kiểm thử
4. Bấm vào Lưu</t>
  </si>
  <si>
    <t>Kiểm tra hiển thị trường “Trạng thái thiết bị đi kèm” trong màn hình Chỉnh sửa Nguyên nhân dừng máy khi hệ thống tải danh sách Trạng thái thiết bị đi kèm</t>
  </si>
  <si>
    <t>1. Truy cập màn hình Chỉnh sửa Nguyên nhân dừng máy
2. Bấm vào trường “Trạng thái thiết bị đi kèm”</t>
  </si>
  <si>
    <t>Kiểm tra hiển thị trường “Trạng thái thiết bị đi kèm” trong màn hình Chỉnh sửa Nguyên nhân dừng máy khi người dùng thực hiện chọn một Trạng thái thiết bị đi kèm</t>
  </si>
  <si>
    <t>1. Truy cập màn hình Chỉnh sửa Nguyên nhân dừng máy 
2. Bấm chọn trường “Trạng thái thiết bị đi kèm” 
3. Chọn một danh mục trong danh sách</t>
  </si>
  <si>
    <t>Kiểm tra hiển thị trường “Trạng thái thiết bị đi kèm” trong màn hình Chỉnh sửa Nguyên nhân dừng máy khi người dùng chưa chọn Trạng thái thiết bị đi kèm</t>
  </si>
  <si>
    <t>1. Truy cập màn hình Chỉnh sửa Nguyên nhân dừng máy 
2. Chọn tất cả trường bắt buộc và không chọn trường “Trạng thái thiết bị đi kèm” 
3. Bấm vào Lưu</t>
  </si>
  <si>
    <t>Kiểm tra hiển thị trường “Trạng thái thiết bị đi kèm” trong màn hình Chỉnh sửa Nguyên nhân dừng máy khi người dùng chọn lại Trạng thái thiết bị đi kèm khác</t>
  </si>
  <si>
    <t>1. Truy cập màn hình Chỉnh sửa Nguyên nhân dừng máy 
2. Bấm vào trường “Trạng thái thiết bị đi kèm”
3. Chọn Trạng thái thiết bị đi kèm
4. Chọn Danh mục C</t>
  </si>
  <si>
    <t>Kiểm tra hiển thị trường “Trạng thái thiết bị đi kèm” trong màn hình Chỉnh sửa Nguyên nhân dừng máy khi thực hiện lưu dữ liệu với Trạng thái thiết bị đi kèm hợp lệ</t>
  </si>
  <si>
    <t>1. Truy cập màn hình Chỉnh sửa Nguyên nhân dừng máy 
2. Bấm vào trường “Trạng thái thiết bị đi kèm”
3. Chọn dữ liệu kiểm thử
4. Bấm vào Lưu</t>
  </si>
  <si>
    <t xml:space="preserve">Kiểm tra hiển thị dữ liệu tại trường “Mô tả”trong màn hình Chỉnh sửa Nguyên nhân dừng máy khi để trống dữ liệu </t>
  </si>
  <si>
    <t xml:space="preserve">Kiểm tra hiển thị trường “Mô tả” trong màn hình Chỉnh sửa Nguyên nhân dừng máy khi nhập số ký tự nhỏ hơn độ dài tối thiểu </t>
  </si>
  <si>
    <t>Kiểm tra hiển trường “Mô tả” trong màn hình Chỉnh sửa Nguyên nhân dừng máy khi nhập số ký tự vượt quá độ dài tối đa</t>
  </si>
  <si>
    <t>Kiểm tra hiển thị trường “Mô tả” trong màn hình Chỉnh sửa Nguyên nhân dừng máy khi nhập dữ liệu có chứa khoảng trắng ở đầu và cuối</t>
  </si>
  <si>
    <t>Kiểm tra hiển thị trường “Mô tả” trong màn hình Chỉnh sửa Nguyên nhân dừng máy khi nhập dữ liệu trùng với Mô tả đã tồn tại trong hệ thống</t>
  </si>
  <si>
    <t>Kiểm tra hiển thị trường “Mô tả” trong màn hình Chỉnh sửa Nguyên nhân dừng máy khi nhập dữ liệu hợp lệ và thực hiện lưu thành công</t>
  </si>
  <si>
    <t>Xóa Nguyên nhân dừng máy</t>
  </si>
  <si>
    <t>Kiểm tra hiển thị icon thùng rác xóa Nguyên nhân dừng máy</t>
  </si>
  <si>
    <t>Kiểm tra hiển thị Cửa sổ xác nhận xóa Nguyên nhân dừng máy khi bấm vào icon thùng rác xóa Nguyên nhân dừng máy</t>
  </si>
  <si>
    <t>1. Bấm vào icon xóa Nguyên nhân dừng máy</t>
  </si>
  <si>
    <t>Kiểm tra xóa Nguyên nhân dừng máy không thành công khi bấm vào "Hủy"</t>
  </si>
  <si>
    <t>Kiểm tra xóa Nguyên nhân dừng máy thành công khi bấm vào "Xác nhận"</t>
  </si>
  <si>
    <t>1. Bấm vào icon xóa Nguyên nhân dừng máy
2. Bấm vào nút “Xác nhận”</t>
  </si>
  <si>
    <t>Hệ thống xóa Nguyên nhân dừng máy thành công, dữ liệu không còn hiển thị trong danh sách Nguyên nhân dừng máy</t>
  </si>
  <si>
    <t>Kiểm tra xóa Nguyên nhân dừng máy không thành công khi bấm ra ngoài Cửa sổ xác nhận xóa</t>
  </si>
  <si>
    <t xml:space="preserve">Công đoạn </t>
  </si>
  <si>
    <t>Chức năng : Công đoạn</t>
  </si>
  <si>
    <t>Tiền điều kiện: 
Bước 1: Đăng nhập vào hệ thống
Bước 2: Chọn modul thông tin chung
Bước 3: Chọn Quản lý sản xuất
Bước 4: Chọn "Công đoạn"</t>
  </si>
  <si>
    <t>Màn hình: Danh sách Công đoạn</t>
  </si>
  <si>
    <t>- Kiểm tra title “Công đoạn” hiển thị đúng theo thiết kế</t>
  </si>
  <si>
    <t xml:space="preserve">Kiểm tra đúng loại control:
- Dropdown: Khu vực sản xuất, Trạng thái 
- Textbox: Tên Công đoạn, </t>
  </si>
  <si>
    <t>Kiểm tra hiển thị đúng các cột:
- Mã công đoạn
- Tên công đoạn
- Trạng thái
- Hành động</t>
  </si>
  <si>
    <t>Tìm kiếm theo Khu vực sản xuất</t>
  </si>
  <si>
    <t>Kiểm tra hiển thị dropdown “Khu vực sản xuất” trong màn hình Danh sách Công đoạn khi hệ thống tải đầy đủ dữ liệu</t>
  </si>
  <si>
    <t>1. Bấm vào thanh tìm kiếm "Khu vực sản xuất"</t>
  </si>
  <si>
    <t>Hệ thống hiển thị đầy đủ danh sách Khu vực sản xuất theo dữ liệu cấu hình</t>
  </si>
  <si>
    <t>Kiểm tra chọn một Khu vực sản xuất từ dropdown trong màn hình Danh sách Công đoạn</t>
  </si>
  <si>
    <t xml:space="preserve">1. Bấm vào dropdown “Khu vực sản xuất”
2. Chọn Khu vực sản xuất </t>
  </si>
  <si>
    <t>Hệ thống hiển thị đúng các Công đoạn thuộc Khu vực sản xuất đã chọn</t>
  </si>
  <si>
    <t>Kiểm tra chọn nhiều Khu vực sản xuất từ dropdown trong màn hình Danh sách Công đoạn'</t>
  </si>
  <si>
    <t xml:space="preserve">1. Bấm vào dropdown “Khu vực sản xuất”
2. Chọn nhiều Khu vực sản xuất </t>
  </si>
  <si>
    <t>Hệ thống không cho phép chọn nhiều Khu vực sản xuất</t>
  </si>
  <si>
    <t>Kiểm tra thay đổi Khu vực sản xuất đã chọn trong màn hình Danh sách Công đoạn</t>
  </si>
  <si>
    <t>1. Bấm vào dropdown “Khu vực sản xuất”
2. Chọn Khu vực sản xuất 
3. Chọn lại Khu vực sản xuất khác</t>
  </si>
  <si>
    <t>Kiểm tra xóa Khu vực sản xuất đã chọn trong màn hình Danh sách Công đoạn</t>
  </si>
  <si>
    <t>1. Bấm vào dropdown “Khu vực sản xuất”
2. Chọn Khu vực sản xuất 
3. Bấm icon xóa dữ liệu</t>
  </si>
  <si>
    <t>Kiểm tra tìm kiếm Khu vực sản xuất trong dropdown ở màn hình Danh sách Công đoạn</t>
  </si>
  <si>
    <t xml:space="preserve">1. Bấm vào thanh tìm kiếm "Khu vực sản xuất"
2. Nhập từ khóa tìm kiếm
</t>
  </si>
  <si>
    <t>Hệ thống hiển thị đúng các Khu vực sản xuất phù hợp với từ khóa</t>
  </si>
  <si>
    <t>Kiểm tra đóng dropdown “Khu vực sản xuất” khi bấm ra ngoài màn hình trong màn hình Danh sách Công đoạn'</t>
  </si>
  <si>
    <t>1. Bấm vào dropdown “Khu vực sản xuất”
2. Bấm ra ngoài vùng dropdown</t>
  </si>
  <si>
    <t>Kiểm tra hiển thị dropdown “Trạng thái” trong màn hình Danh sách Công đoạn khi hệ thống tải đầy đủ dữ liệu</t>
  </si>
  <si>
    <t>Kiểm tra chọn một đơn vị sản xuất từ dropdown trong màn hình Danh sách Công đoạn</t>
  </si>
  <si>
    <t>Hệ thống hiển thị đúng các Công đoạn thuộc đơn vị sản xuất đã chọn</t>
  </si>
  <si>
    <t>Kiểm tra chọn nhiều đơn vị sản xuất từ dropdown trong màn hình Danh sách Công đoạn'</t>
  </si>
  <si>
    <t>Kiểm tra thay đổi đơn vị sản xuất đã chọn trong màn hình Danh sách Công đoạn</t>
  </si>
  <si>
    <t>Kiểm tra xóa đơn vị sản xuất đã chọn trong màn hình Danh sách Công đoạn</t>
  </si>
  <si>
    <t>Kiểm tra tìm kiếm đơn vị sản xuất trong dropdown ở màn hình Danh sách Công đoạn</t>
  </si>
  <si>
    <t>Kiểm tra đóng dropdown “Trạng thái” khi bấm ra ngoài màn hình trong màn hình Danh sách Công đoạn'</t>
  </si>
  <si>
    <t>Tìm kiếm theo Tên công đoạn</t>
  </si>
  <si>
    <t>Kiểm tra tìm kiếm Công đoạn thành công theo Tên công đoạn đầy đủ</t>
  </si>
  <si>
    <t xml:space="preserve">1.Bấm vào thanh tìm kiếm "Tên công đoạn"
2. Nhập Tên công đoạn vào thanh tìm kiếm
3. Nhấn Enter </t>
  </si>
  <si>
    <t>Hệ thống hiển thị đúng Công đoạn có mã như đã tìm kiếm</t>
  </si>
  <si>
    <t>Kiểm tra tìm kiếm thành công theo Tên công đoạn không đầy đủ</t>
  </si>
  <si>
    <t xml:space="preserve">1.Bấm vào thanh tìm kiếm "Tên công đoạn"
2. Nhập Tên công đoạn vào thanh tìm kiếm
</t>
  </si>
  <si>
    <t>Hệ thống hiển thị các Công đoạn chứa giá trị tìm kiếm theo rule hệ thống</t>
  </si>
  <si>
    <t>Kiểm tra tìm kiếm thành công theo Tên công đoạn khi không tồn tại Tên công đoạn</t>
  </si>
  <si>
    <t xml:space="preserve">1.Bấm vào thanh tìm kiếm "Tên công đoạn"
2. Nhập Tên công đoạn không tồn tại
</t>
  </si>
  <si>
    <t>1.Bấm vào thanh tìm kiếm "Tên công đoạn"
2. Nhập Tên công đoạn vào thanh tìm kiếm</t>
  </si>
  <si>
    <t>Hệ thống import dữ liệu thành công và hiển thị thông báo đã import dữ liệu. Dữ liệu được lưu đúng trong cơ sở dữ liệu và hiển thị chính xác trên danh sách Công đoạn</t>
  </si>
  <si>
    <t>Thêm mới Công đoạn</t>
  </si>
  <si>
    <t>1. Truy cập màn hình "Thêm mới Công đoạn"</t>
  </si>
  <si>
    <t>Các trường hiển thị đúng loại control theo thiết kế:
- Dropdown: Khu vực sản xuất, Trạng thái
- Textbox: Mã Công đoạn, Tên Công đoạn, Mô tả</t>
  </si>
  <si>
    <t xml:space="preserve">Kiểm tra hiển thị dữ liệu tại trường “Tên Công đoạn”trong màn hình Thêm mới Công đoạn khi để trống dữ liệu </t>
  </si>
  <si>
    <t>1. Truy cập màn hình Thêm mới Công đoạn
2. Để trống trường “Công đoạn” 
3. Bấm vào nút Lưu</t>
  </si>
  <si>
    <t>Hệ thống hiển thị thông báo bắt buộc nhập trường “Công đoạn” và không cho phép lưu</t>
  </si>
  <si>
    <t xml:space="preserve">Kiểm tra hiển thị trường “Tên Công đoạn” trong màn hình Thêm mới Công đoạn khi nhập số ký tự nhỏ hơn độ dài tối thiểu </t>
  </si>
  <si>
    <t>1. Truy cập màn hình Thêm mới Công đoạn
2. Nhập dữ liệu kiểm thử
3. Bấm vào Lưu</t>
  </si>
  <si>
    <t>Kiểm tra hiển trường “Tên Công đoạn” trong màn hình Thêm mới Công đoạn khi nhập số ký tự vượt quá độ dài tối đa</t>
  </si>
  <si>
    <t>Kiểm tra hiển thị trường “Tên Công đoạn” trong màn hình Thêm mới Công đoạn khi nhập dữ liệu có chứa khoảng trắng ở đầu và cuối</t>
  </si>
  <si>
    <t>Kiểm tra hiển thị trường “Tên Công đoạn” trong màn hình Thêm mới Công đoạn khi nhập dữ liệu trùng với Tên Công đoạn đã tồn tại trong hệ thống</t>
  </si>
  <si>
    <t>Hiển thị thông báo Tên Công đoạn đã tồn tại và không cho lưu</t>
  </si>
  <si>
    <t>Kiểm tra hiển thị trường “Tên Công đoạn” trong màn hình Thêm mới Công đoạn khi nhập dữ liệu hợp lệ và thực hiện lưu thành công</t>
  </si>
  <si>
    <t>Hệ thống thực hiện lưu dữ liệu thành công. Tạo mới một bản ghi Công đoạn trong cơ sở dữ liệu với thông tin đúng theo dữ liệu đã nhập. Hiển thị bản ghi vừa tạo trong danh sách Công đoạn.</t>
  </si>
  <si>
    <t>Kiểm tra hiển thị trường “Mã Công đoạn” trong màn hình Thêm mới Công đoạn khi hệ thống tự động sinh mã theo đúng format cấu hình</t>
  </si>
  <si>
    <t>1. Truy cập màn hình Thêm mới Công đoạn</t>
  </si>
  <si>
    <t>Hệ thống tự động sinh Mã Công đoạn đúng theo format đã cấu hình</t>
  </si>
  <si>
    <t>Kiểm tra hiển thị trường “Mã Công đoạn” trong màn hình Thêm mới Công đoạn khi hệ thống tự động sinh mã tăng tuần tự</t>
  </si>
  <si>
    <t>Kiểm tra hiển thị trường “Mã Công đoạn” trong màn hình Thêm mới Công đoạn khi hệ thống tự động sinh mã không bị trùng với dữ liệu đã tồn tại</t>
  </si>
  <si>
    <t>1. Truy cập màn hình Thêm mới Công đoạn nhiều lần 
2. Thực hiện lưu dữ liệu</t>
  </si>
  <si>
    <t>Hệ thống sinh Mã Công đoạn duy nhất, không trùng với dữ liệu đã tồn tại trong cơ sở dữ liệu</t>
  </si>
  <si>
    <t>Kiểm tra hiển thị trường “Mã Công đoạn” trong màn hình Thêm mới Công đoạn khi người dùng thực hiện chỉnh sửa mã được sinh tự động</t>
  </si>
  <si>
    <t>1. Truy cập màn hình Thêm mới Công đoạn 
2. Chỉnh sửa trường “Mã Công đoạn”</t>
  </si>
  <si>
    <t>Trường “Mã Công đoạn” ở trạng thái readonly và không cho phép chỉnh sửa</t>
  </si>
  <si>
    <t>Kiểm tra hiển thị trường “Mã Công đoạn” trong màn hình Thêm mới Công đoạn khi thực hiện lưu dữ liệu với Mã Công đoạn được tự động sinh</t>
  </si>
  <si>
    <t>1. Truy cập màn hình Thêm mới Công đoạn 
2. Nhập đầy đủ dữ liệu hợp lệ 
3. Bấm vào Lưu</t>
  </si>
  <si>
    <t>Hệ thống lưu dữ liệu thành công, tạo mới một bản ghi trong cơ sở dữ liệu với Mã Công đoạn được sinh tự động và hiển thị đúng trong danh sách Công đoạn</t>
  </si>
  <si>
    <t>Kiểm tra hiển thị trường “Mã Công đoạn” trong màn hình Thêm mới Công đoạn khi người dùng hủy thao tác tạo mới sau khi hệ thống đã sinh Mã Công đoạn</t>
  </si>
  <si>
    <t>1. Truy cập màn hình Thêm mới Công đoạn 
2. Không lưu dữ liệu 
3. Quay lại màn danh sách 
4. Mở lại màn Thêm mới Công đoạn</t>
  </si>
  <si>
    <t>Hệ thống giữ nguyên Mã Công đoạn đã được sinh tự động trước đó khi người dùng hủy thao tác tạo mới và truy cập lại màn hình Thêm mới Công đoạn.</t>
  </si>
  <si>
    <t>Kiểm tra hiển thị trường “Khu vực sản xuất” trong màn hình Thêm mới Công đoạn khi hệ thống tải danh sách Khu vực sản xuất</t>
  </si>
  <si>
    <t>1. Truy cập màn hình Thêm mới Công đoạn
2. Bấm vào trường “Khu vực sản xuất”</t>
  </si>
  <si>
    <t>Kiểm tra hiển thị trường “Khu vực sản xuất” trong màn hình Thêm mới Công đoạn khi người dùng thực hiện chọn một Khu vực sản xuất</t>
  </si>
  <si>
    <t>1. Truy cập màn hình Thêm mới Công đoạn 
2. Bấm chọn trường “Khu vực sản xuất” 
3. Chọn một danh mục trong danh sách</t>
  </si>
  <si>
    <t>Kiểm tra hiển thị trường “Khu vực sản xuất” trong màn hình Thêm mới Công đoạn khi người dùng chưa chọn Khu vực sản xuất</t>
  </si>
  <si>
    <t>1. Truy cập màn hình Thêm mới Công đoạn 
2. Chọn tất cả trường bắt buộc và không chọn trường “Khu vực sản xuất” 
3. Bấm vào Lưu</t>
  </si>
  <si>
    <t xml:space="preserve">Hệ thống lưu dữ liệu thành công
Tạo mới một bản ghi trong cơ sở dữ liệu với trường Công đoạn để trống
</t>
  </si>
  <si>
    <t>Kiểm tra hiển thị trường “Khu vực sản xuất” trong màn hình Thêm mới Công đoạn khi người dùng tìm kiếm Khu vực sản xuất trong dropdown</t>
  </si>
  <si>
    <t>1. Truy cập màn hình Thêm mới Công đoạn 
2. Bấm vào trường “Khu vực sản xuất” 
3. Nhập từ khóa tìm kiếm</t>
  </si>
  <si>
    <t>Kiểm tra hiển thị trường “Khu vực sản xuất” trong màn hình Thêm mới Công đoạn khi người dùng chọn lại Khu vực sản xuất khác</t>
  </si>
  <si>
    <t>1. Truy cập màn hình Thêm mới Công đoạn 
2. Bấm vào trường “Khu vực sản xuất”
3. Chọn Danh mục A
4. Chọn Danh mục C</t>
  </si>
  <si>
    <t>Kiểm tra hiển thị trường “Khu vực sản xuất” trong màn hình Thêm mới Công đoạn khi thực hiện lưu dữ liệu với Khu vực sản xuất hợp lệ</t>
  </si>
  <si>
    <t>1. Truy cập màn hình Thêm mới Công đoạn 
2. Bấm vào trường “Khu vực sản xuất”
3. Chọn dữ liệu kiểm thử
4. Bấm vào Lưu</t>
  </si>
  <si>
    <t>Kiểm tra hiển thị trường “Trạng thái” trong màn hình Thêm mới Công đoạn khi hệ thống tải danh sách Trạng thái</t>
  </si>
  <si>
    <t>1. Truy cập màn hình Thêm mới Công đoạn
2. Bấm vào trường “Trạng thái”</t>
  </si>
  <si>
    <t>Kiểm tra hiển thị trường “Trạng thái” trong màn hình Thêm mới Công đoạn khi người dùng thực hiện chọn một Trạng thái</t>
  </si>
  <si>
    <t>1. Truy cập màn hình Thêm mới Công đoạn 
2. Bấm chọn trường “Trạng thái” 
3. Chọn một danh mục trong danh sách</t>
  </si>
  <si>
    <t>Kiểm tra hiển thị trường “Trạng thái” trong màn hình Thêm mới Công đoạn khi người dùng chưa chọn Trạng thái</t>
  </si>
  <si>
    <t>1. Truy cập màn hình Thêm mới Công đoạn 
2. Chọn tất cả trường bắt buộc và không chọn trường “Trạng thái” 
3. Bấm vào Lưu</t>
  </si>
  <si>
    <t>Kiểm tra hiển thị trường “Trạng thái” trong màn hình Thêm mới Công đoạn khi người dùng chọn lại Trạng thái khác</t>
  </si>
  <si>
    <t>1. Truy cập màn hình Thêm mới Công đoạn 
2. Bấm vào trường “Trạng thái”
3. Chọn Danh mục A
4. Chọn Danh mục C</t>
  </si>
  <si>
    <t>Kiểm tra hiển thị trường “Trạng thái” trong màn hình Thêm mới Công đoạn khi thực hiện lưu dữ liệu với Trạng thái hợp lệ</t>
  </si>
  <si>
    <t>1. Truy cập màn hình Thêm mới Công đoạn 
2. Bấm vào trường “Trạng thái”
3. Chọn dữ liệu kiểm thử
4. Bấm vào Lưu</t>
  </si>
  <si>
    <t xml:space="preserve">Kiểm tra hiển thị dữ liệu tại trường “Tuổi thọ”trong màn hình Thêm mới Công đoạn khi để trống dữ liệu </t>
  </si>
  <si>
    <t xml:space="preserve">Kiểm tra hiển thị dữ liệu tại trường “Mô tả”trong màn hình Thêm mới Công đoạn khi để trống dữ liệu </t>
  </si>
  <si>
    <t xml:space="preserve">Kiểm tra hiển thị trường “Mô tả” trong màn hình Thêm mới Công đoạn khi nhập số ký tự nhỏ hơn độ dài tối thiểu </t>
  </si>
  <si>
    <t>Kiểm tra hiển trường “Mô tả” trong màn hình Thêm mới Công đoạn khi nhập số ký tự vượt quá độ dài tối đa</t>
  </si>
  <si>
    <t>Kiểm tra hiển thị trường “Mô tả” trong màn hình Thêm mới Công đoạn khi nhập dữ liệu có chứa khoảng trắng ở đầu và cuối</t>
  </si>
  <si>
    <t>Kiểm tra hiển thị trường “Mô tả” trong màn hình Thêm mới Công đoạn khi nhập dữ liệu trùng với Mô tả đã tồn tại trong hệ thống</t>
  </si>
  <si>
    <t>Chỉnh sửa Công đoạn</t>
  </si>
  <si>
    <t>1. Truy cập màn hình "Chỉnh sửa Công đoạn"</t>
  </si>
  <si>
    <t xml:space="preserve">Kiểm tra hiển thị dữ liệu tại trường “Tên Công đoạn”trong màn hình Chỉnh sửa Công đoạn khi để trống dữ liệu </t>
  </si>
  <si>
    <t>1. Truy cập màn hình Chỉnh sửa Công đoạn
2. Để trống trường “Công đoạn” 
3. Bấm vào nút Lưu</t>
  </si>
  <si>
    <t xml:space="preserve">Kiểm tra hiển thị trường “Tên Công đoạn” trong màn hình Chỉnh sửa Công đoạn khi nhập số ký tự nhỏ hơn độ dài tối thiểu </t>
  </si>
  <si>
    <t>1. Truy cập màn hình Chỉnh sửa Công đoạn
2. Nhập dữ liệu kiểm thử
3. Bấm vào Lưu</t>
  </si>
  <si>
    <t>Kiểm tra hiển trường “Tên Công đoạn” trong màn hình Chỉnh sửa Công đoạn khi nhập số ký tự vượt quá độ dài tối đa</t>
  </si>
  <si>
    <t>Kiểm tra hiển thị trường “Tên Công đoạn” trong màn hình Chỉnh sửa Công đoạn khi nhập dữ liệu có chứa khoảng trắng ở đầu và cuối</t>
  </si>
  <si>
    <t>Kiểm tra hiển thị trường “Tên Công đoạn” trong màn hình Chỉnh sửa Công đoạn khi nhập dữ liệu trùng với Tên Công đoạn đã tồn tại trong hệ thống</t>
  </si>
  <si>
    <t>Kiểm tra hiển thị trường “Tên Công đoạn” trong màn hình Chỉnh sửa Công đoạn khi nhập dữ liệu hợp lệ và thực hiện lưu thành công</t>
  </si>
  <si>
    <t>Kiểm tra hiển thị trường “Mã Công đoạn” trong màn hình Chỉnh sửa Công đoạn khi hệ thống tự động sinh mã theo đúng format cấu hình</t>
  </si>
  <si>
    <t>1. Truy cập màn hình Chỉnh sửa Công đoạn</t>
  </si>
  <si>
    <t>Kiểm tra hiển thị trường “Mã Công đoạn” trong màn hình Chỉnh sửa Công đoạn khi hệ thống tự động sinh mã tăng tuần tự</t>
  </si>
  <si>
    <t>Kiểm tra hiển thị trường “Mã Công đoạn” trong màn hình Chỉnh sửa Công đoạn khi hệ thống tự động sinh mã không bị trùng với dữ liệu đã tồn tại</t>
  </si>
  <si>
    <t>1. Truy cập màn hình Chỉnh sửa Công đoạn nhiều lần 
2. Thực hiện lưu dữ liệu</t>
  </si>
  <si>
    <t>Kiểm tra hiển thị trường “Mã Công đoạn” trong màn hình Chỉnh sửa Công đoạn khi người dùng thực hiện chỉnh sửa mã được sinh tự động</t>
  </si>
  <si>
    <t>1. Truy cập màn hình Chỉnh sửa Công đoạn 
2. Chỉnh sửa trường “Mã Công đoạn”</t>
  </si>
  <si>
    <t>Kiểm tra hiển thị trường “Mã Công đoạn” trong màn hình Chỉnh sửa Công đoạn khi thực hiện lưu dữ liệu với Mã Công đoạn được tự động sinh</t>
  </si>
  <si>
    <t>1. Truy cập màn hình Chỉnh sửa Công đoạn 
2. Nhập đầy đủ dữ liệu hợp lệ 
3. Bấm vào Lưu</t>
  </si>
  <si>
    <t>Kiểm tra hiển thị trường “Mã Công đoạn” trong màn hình Chỉnh sửa Công đoạn khi người dùng hủy thao tác tạo mới sau khi hệ thống đã sinh Mã Công đoạn</t>
  </si>
  <si>
    <t>1. Truy cập màn hình Chỉnh sửa Công đoạn 
2. Không lưu dữ liệu 
3. Quay lại màn danh sách 
4. Mở lại màn Chỉnh sửa Công đoạn</t>
  </si>
  <si>
    <t>Hệ thống giữ nguyên Mã Công đoạn đã được sinh tự động trước đó khi người dùng hủy thao tác tạo mới và truy cập lại màn hình Chỉnh sửa Công đoạn.</t>
  </si>
  <si>
    <t>Kiểm tra hiển thị trường “Khu vực sản xuất” trong màn hình Chỉnh sửa Công đoạn khi hệ thống tải danh sách Khu vực sản xuất</t>
  </si>
  <si>
    <t>1. Truy cập màn hình Chỉnh sửa Công đoạn
2. Bấm vào trường “Khu vực sản xuất”</t>
  </si>
  <si>
    <t>Kiểm tra hiển thị trường “Khu vực sản xuất” trong màn hình Chỉnh sửa Công đoạn khi người dùng thực hiện chọn một Khu vực sản xuất</t>
  </si>
  <si>
    <t>1. Truy cập màn hình Chỉnh sửa Công đoạn 
2. Bấm chọn trường “Khu vực sản xuất” 
3. Chọn một danh mục trong danh sách</t>
  </si>
  <si>
    <t>Kiểm tra hiển thị trường “Khu vực sản xuất” trong màn hình Chỉnh sửa Công đoạn khi người dùng chưa chọn Khu vực sản xuất</t>
  </si>
  <si>
    <t>1. Truy cập màn hình Chỉnh sửa Công đoạn 
2. Chọn tất cả trường bắt buộc và không chọn trường “Khu vực sản xuất” 
3. Bấm vào Lưu</t>
  </si>
  <si>
    <t>Kiểm tra hiển thị trường “Khu vực sản xuất” trong màn hình Chỉnh sửa Công đoạn khi người dùng tìm kiếm Khu vực sản xuất trong dropdown</t>
  </si>
  <si>
    <t>1. Truy cập màn hình Chỉnh sửa Công đoạn 
2. Bấm vào trường “Khu vực sản xuất” 
3. Nhập từ khóa tìm kiếm</t>
  </si>
  <si>
    <t>Kiểm tra hiển thị trường “Khu vực sản xuất” trong màn hình Chỉnh sửa Công đoạn khi người dùng chọn lại Khu vực sản xuất khác</t>
  </si>
  <si>
    <t>1. Truy cập màn hình Chỉnh sửa Công đoạn 
2. Bấm vào trường “Khu vực sản xuất”
3. Chọn Danh mục A
4. Chọn Danh mục C</t>
  </si>
  <si>
    <t>Kiểm tra hiển thị trường “Khu vực sản xuất” trong màn hình Chỉnh sửa Công đoạn khi thực hiện lưu dữ liệu với Khu vực sản xuất hợp lệ</t>
  </si>
  <si>
    <t>1. Truy cập màn hình Chỉnh sửa Công đoạn 
2. Bấm vào trường “Khu vực sản xuất”
3. Chọn dữ liệu kiểm thử
4. Bấm vào Lưu</t>
  </si>
  <si>
    <t>Kiểm tra hiển thị trường “Trạng thái” trong màn hình Chỉnh sửa Công đoạn khi hệ thống tải danh sách Trạng thái</t>
  </si>
  <si>
    <t>1. Truy cập màn hình Chỉnh sửa Công đoạn
2. Bấm vào trường “Trạng thái”</t>
  </si>
  <si>
    <t>Kiểm tra hiển thị trường “Trạng thái” trong màn hình Chỉnh sửa Công đoạn khi người dùng thực hiện chọn một Trạng thái</t>
  </si>
  <si>
    <t>1. Truy cập màn hình Chỉnh sửa Công đoạn 
2. Bấm chọn trường “Trạng thái” 
3. Chọn một danh mục trong danh sách</t>
  </si>
  <si>
    <t>Kiểm tra hiển thị trường “Trạng thái” trong màn hình Chỉnh sửa Công đoạn khi người dùng chưa chọn Trạng thái</t>
  </si>
  <si>
    <t>1. Truy cập màn hình Chỉnh sửa Công đoạn 
2. Chọn tất cả trường bắt buộc và không chọn trường “Trạng thái” 
3. Bấm vào Lưu</t>
  </si>
  <si>
    <t>Kiểm tra hiển thị trường “Trạng thái” trong màn hình Chỉnh sửa Công đoạn khi người dùng chọn lại Trạng thái khác</t>
  </si>
  <si>
    <t>1. Truy cập màn hình Chỉnh sửa Công đoạn 
2. Bấm vào trường “Trạng thái”
3. Chọn Danh mục A
4. Chọn Danh mục C</t>
  </si>
  <si>
    <t>Kiểm tra hiển thị trường “Trạng thái” trong màn hình Chỉnh sửa Công đoạn khi thực hiện lưu dữ liệu với Trạng thái hợp lệ</t>
  </si>
  <si>
    <t>1. Truy cập màn hình Chỉnh sửa Công đoạn 
2. Bấm vào trường “Trạng thái”
3. Chọn dữ liệu kiểm thử
4. Bấm vào Lưu</t>
  </si>
  <si>
    <t xml:space="preserve">Kiểm tra hiển thị dữ liệu tại trường “Tuổi thọ”trong màn hình Chỉnh sửa Công đoạn khi để trống dữ liệu </t>
  </si>
  <si>
    <t xml:space="preserve">Kiểm tra hiển thị dữ liệu tại trường “Mô tả”trong màn hình Chỉnh sửa Công đoạn khi để trống dữ liệu </t>
  </si>
  <si>
    <t xml:space="preserve">Kiểm tra hiển thị trường “Mô tả” trong màn hình Chỉnh sửa Công đoạn khi nhập số ký tự nhỏ hơn độ dài tối thiểu </t>
  </si>
  <si>
    <t>Kiểm tra hiển trường “Mô tả” trong màn hình Chỉnh sửa Công đoạn khi nhập số ký tự vượt quá độ dài tối đa</t>
  </si>
  <si>
    <t>Kiểm tra hiển thị trường “Mô tả” trong màn hình Chỉnh sửa Công đoạn khi nhập dữ liệu có chứa khoảng trắng ở đầu và cuối</t>
  </si>
  <si>
    <t>Kiểm tra hiển thị trường “Mô tả” trong màn hình Chỉnh sửa Công đoạn khi nhập dữ liệu trùng với Mô tả đã tồn tại trong hệ thống</t>
  </si>
  <si>
    <t>Xóa Công đoạn</t>
  </si>
  <si>
    <t>Kiểm tra hiển thị icon thùng rác xóa Công đoạn</t>
  </si>
  <si>
    <t>Kiểm tra hiển thị Cửa sổ xác nhận xóa Công đoạn khi bấm vào icon thùng rác xóa Công đoạn</t>
  </si>
  <si>
    <t>1. Bấm vào icon xóa Công đoạn</t>
  </si>
  <si>
    <t>Kiểm tra xóa Công đoạn không thành công khi bấm vào "Hủy"</t>
  </si>
  <si>
    <t>Kiểm tra xóa Công đoạn thành công khi bấm vào "Xác nhận"</t>
  </si>
  <si>
    <t>1. Bấm vào icon xóa Công đoạn
2. Bấm vào nút “Xác nhận”</t>
  </si>
  <si>
    <t>Hệ thống xóa Công đoạn thành công, dữ liệu không còn hiển thị trong danh sách Công đoạn</t>
  </si>
  <si>
    <t>Kiểm tra xóa Công đoạn không thành công khi bấm ra ngoài Cửa sổ xác nhận xóa</t>
  </si>
  <si>
    <t xml:space="preserve">Kho </t>
  </si>
  <si>
    <t>K</t>
  </si>
  <si>
    <t>Chức năng : Kho</t>
  </si>
  <si>
    <t>Tiền điều kiện: 
Bước 1: Đăng nhập vào hệ thống
Bước 2: Chọn modul thông tin chung
Bước 3: Chọn Quản lý sản xuất
Bước 4: Chọn "Kho"</t>
  </si>
  <si>
    <t>Màn hình: Danh sách Kho</t>
  </si>
  <si>
    <t>- Kiểm tra title “Kho” hiển thị đúng theo thiết kế</t>
  </si>
  <si>
    <t>Kiểm tra đúng loại control:
- Dropdown: Đơn vị sản xuất
- Textbox: Mã vị trí kho, tên kho</t>
  </si>
  <si>
    <t>Kiểm tra hiển thị đúng các cột:
- Mã vị trí khi
- Tên vị trí kho
- Loại vị trí kho
- Hành động</t>
  </si>
  <si>
    <t>Kiểm tra hiển thị dropdown “Đơn vị sản xuất” trong màn hình Danh sách Kho khi hệ thống tải đầy đủ dữ liệu</t>
  </si>
  <si>
    <t>Hệ thống hiển thị đầy đủ danh sách Đơn vị sản xuất theo dữ liệu cấu hình</t>
  </si>
  <si>
    <t>Kiểm tra chọn một Đơn vị sản xuất từ dropdown trong màn hình Danh sách Kho</t>
  </si>
  <si>
    <t xml:space="preserve">1. Bấm vào dropdown “Đơn vị sản xuất”
2. Chọn Đơn vị sản xuất </t>
  </si>
  <si>
    <t>Hệ thống hiển thị đúng các Kho thuộc Đơn vị sản xuất đã chọn</t>
  </si>
  <si>
    <t>Kiểm tra chọn nhiều Đơn vị sản xuất từ dropdown trong màn hình Danh sách Kho'</t>
  </si>
  <si>
    <t xml:space="preserve">1. Bấm vào dropdown “Đơn vị sản xuất”
2. Chọn nhiều Đơn vị sản xuất </t>
  </si>
  <si>
    <t>Hệ thống không cho phép chọn nhiều Đơn vị sản xuất</t>
  </si>
  <si>
    <t>Kiểm tra thay đổi Đơn vị sản xuất đã chọn trong màn hình Danh sách Kho</t>
  </si>
  <si>
    <t>Kiểm tra xóa Đơn vị sản xuất đã chọn trong màn hình Danh sách Kho</t>
  </si>
  <si>
    <t>1. Bấm vào dropdown “Đơn vị sản xuất”
2. Chọn Đơn vị sản xuất 
3. Bấm icon xóa dữ liệu</t>
  </si>
  <si>
    <t>Kiểm tra tìm kiếm Đơn vị sản xuất trong dropdown ở màn hình Danh sách Kho</t>
  </si>
  <si>
    <t>Hệ thống hiển thị đúng các Đơn vị sản xuất phù hợp với từ khóa</t>
  </si>
  <si>
    <t>Kiểm tra đóng dropdown “Đơn vị sản xuất” khi bấm ra ngoài màn hình trong màn hình Danh sách Kho'</t>
  </si>
  <si>
    <t>Tìm kiếm theo Mã vị trí kho</t>
  </si>
  <si>
    <t>Kiểm tra tìm kiếm Vị trí kho thành công theo Mã vị trí kho đầy đủ</t>
  </si>
  <si>
    <t xml:space="preserve">1.Bấm vào thanh tìm kiếm "Mã Vị trí kho"
2. Nhập Mã vị trí khovào thanh tìm kiếm
3. Nhấn Enter </t>
  </si>
  <si>
    <t>Hệ thống hiển thị đúng Vị trí kho có mã như đã tìm kiếm</t>
  </si>
  <si>
    <t>Kiểm tra tìm kiếm thành công theo Mã vị trí kho không đầy đủ</t>
  </si>
  <si>
    <t xml:space="preserve">1.Bấm vào thanh tìm kiếm "Mã Vị trí kho"
2. Nhập Mã vị trí khovào thanh tìm kiếm
</t>
  </si>
  <si>
    <t>Hệ thống hiển thị các Vị trí kho chứa giá trị tìm kiếm theo rule hệ thống</t>
  </si>
  <si>
    <t>Kiểm tra tìm kiếm thành công theo Mã vị trí khokhi không tồn tại mã Vị trí kho</t>
  </si>
  <si>
    <t xml:space="preserve">1.Bấm vào thanh tìm kiếm "Mã Vị trí kho"
2. Nhập Mã vị trí khokhông tồn tại
</t>
  </si>
  <si>
    <t>1.Bấm vào thanh tìm kiếm "Mã Vị trí kho"
2. Nhập Mã vị trí khovào thanh tìm kiếm</t>
  </si>
  <si>
    <t>Tìm kiếm theo Tên vị trí kho</t>
  </si>
  <si>
    <t>Kiểm tra tìm kiếm Vị trí kho thành công theo Tên vị trí kho đầy đủ</t>
  </si>
  <si>
    <t xml:space="preserve">1.Bấm vào thanh tìm kiếm "Tên vị trí kho"
2. Nhập Tên vị trí khovào thanh tìm kiếm
3. Nhấn Enter </t>
  </si>
  <si>
    <t>Kiểm tra tìm kiếm thành công theo Tên vị trí kho không đầy đủ</t>
  </si>
  <si>
    <t xml:space="preserve">1.Bấm vào thanh tìm kiếm "Tên vị trí kho"
2. Nhập Tên vị trí khovào thanh tìm kiếm
</t>
  </si>
  <si>
    <t>Kiểm tra tìm kiếm thành công theo Tên vị trí kho khi không tồn tại Tên vị trí kho</t>
  </si>
  <si>
    <t xml:space="preserve">1.Bấm vào thanh tìm kiếm "Tên vị trí kho"
2. Nhập Tên vị trí khokhông tồn tại
</t>
  </si>
  <si>
    <t>1.Bấm vào thanh tìm kiếm "Tên vị trí kho"
2. Nhập Tên vị trí khovào thanh tìm kiếm</t>
  </si>
  <si>
    <t>Hệ thống import dữ liệu thành công và hiển thị thông báo đã import dữ liệu. Dữ liệu được lưu đúng trong cơ sở dữ liệu và hiển thị chính xác trên danh sách Kho</t>
  </si>
  <si>
    <t>Thêm mới Kho</t>
  </si>
  <si>
    <t>1. Truy cập màn hình "Thêm mới Kho"</t>
  </si>
  <si>
    <t>Các trường hiển thị đúng loại control theo thiết kế:
- Dropdown: Khu vực sản xuất, Vị trí kho cha, Loại vị trí kho
- Textbox: Mã Kho,  Tên kho</t>
  </si>
  <si>
    <t xml:space="preserve">Kiểm tra hiển thị dữ liệu tại trường “Tên Kho”trong màn hình Thêm mới Kho khi để trống dữ liệu </t>
  </si>
  <si>
    <t>1. Truy cập màn hình Thêm mới Kho
2. Để trống trường “Kho” 
3. Bấm vào nút Lưu</t>
  </si>
  <si>
    <t>Hệ thống hiển thị thông báo bắt buộc nhập trường “Kho” và không cho phép lưu</t>
  </si>
  <si>
    <t xml:space="preserve">Kiểm tra hiển thị trường “Tên Kho” trong màn hình Thêm mới Kho khi nhập số ký tự nhỏ hơn độ dài tối thiểu </t>
  </si>
  <si>
    <t>1. Truy cập màn hình Thêm mới Kho
2. Nhập dữ liệu kiểm thử
3. Bấm vào Lưu</t>
  </si>
  <si>
    <t>Kiểm tra hiển trường “Tên Kho” trong màn hình Thêm mới Kho khi nhập số ký tự vượt quá độ dài tối đa</t>
  </si>
  <si>
    <t>Kiểm tra hiển thị trường “Tên Kho” trong màn hình Thêm mới Kho khi nhập dữ liệu có chứa khoảng trắng ở đầu và cuối</t>
  </si>
  <si>
    <t>Kiểm tra hiển thị trường “Tên Kho” trong màn hình Thêm mới Kho khi nhập dữ liệu trùng với Tên Kho đã tồn tại trong hệ thống</t>
  </si>
  <si>
    <t>Hiển thị thông báo Tên Kho đã tồn tại và không cho lưu</t>
  </si>
  <si>
    <t>Kiểm tra hiển thị trường “Tên Kho” trong màn hình Thêm mới Kho khi nhập dữ liệu hợp lệ và thực hiện lưu thành công</t>
  </si>
  <si>
    <t>Hệ thống thực hiện lưu dữ liệu thành công. Tạo mới một bản ghi Kho trong cơ sở dữ liệu với thông tin đúng theo dữ liệu đã nhập. Hiển thị bản ghi vừa tạo trong danh sách Kho.</t>
  </si>
  <si>
    <t>Kiểm tra hiển thị trường “Mã Kho” trong màn hình Thêm mới Kho khi hệ thống tự động sinh mã theo đúng format cấu hình</t>
  </si>
  <si>
    <t>1. Truy cập màn hình Thêm mới Kho</t>
  </si>
  <si>
    <t>Hệ thống tự động sinh Mã Kho đúng theo format đã cấu hình</t>
  </si>
  <si>
    <t>Kiểm tra hiển thị trường “Mã Kho” trong màn hình Thêm mới Kho khi hệ thống tự động sinh mã tăng tuần tự</t>
  </si>
  <si>
    <t>Kiểm tra hiển thị trường “Mã Kho” trong màn hình Thêm mới Kho khi hệ thống tự động sinh mã không bị trùng với dữ liệu đã tồn tại</t>
  </si>
  <si>
    <t>1. Truy cập màn hình Thêm mới Kho nhiều lần 
2. Thực hiện lưu dữ liệu</t>
  </si>
  <si>
    <t>Hệ thống sinh Mã Kho duy nhất, không trùng với dữ liệu đã tồn tại trong cơ sở dữ liệu</t>
  </si>
  <si>
    <t>Kiểm tra hiển thị trường “Mã Kho” trong màn hình Thêm mới Kho khi người dùng thực hiện chỉnh sửa mã được sinh tự động</t>
  </si>
  <si>
    <t>1. Truy cập màn hình Thêm mới Kho 
2. Chỉnh sửa trường “Mã Kho”</t>
  </si>
  <si>
    <t>Trường “Mã Kho” ở trạng thái readonly và không cho phép chỉnh sửa</t>
  </si>
  <si>
    <t>Kiểm tra hiển thị trường “Mã Kho” trong màn hình Thêm mới Kho khi thực hiện lưu dữ liệu với Mã Kho được tự động sinh</t>
  </si>
  <si>
    <t>1. Truy cập màn hình Thêm mới Kho 
2. Nhập đầy đủ dữ liệu hợp lệ 
3. Bấm vào Lưu</t>
  </si>
  <si>
    <t>Hệ thống lưu dữ liệu thành công, tạo mới một bản ghi trong cơ sở dữ liệu với Mã Kho được sinh tự động và hiển thị đúng trong danh sách Kho</t>
  </si>
  <si>
    <t>Kiểm tra hiển thị trường “Mã Kho” trong màn hình Thêm mới Kho khi người dùng hủy thao tác tạo mới sau khi hệ thống đã sinh Mã Kho</t>
  </si>
  <si>
    <t>1. Truy cập màn hình Thêm mới Kho 
2. Không lưu dữ liệu 
3. Quay lại màn danh sách 
4. Mở lại màn Thêm mới Kho</t>
  </si>
  <si>
    <t>Hệ thống giữ nguyên Mã Kho đã được sinh tự động trước đó khi người dùng hủy thao tác tạo mới và truy cập lại màn hình Thêm mới Kho.</t>
  </si>
  <si>
    <t>Kiểm tra hiển thị trường “Khu vực sản xuất” trong màn hình Thêm mới Kho khi hệ thống tải danh sách Khu vực sản xuất</t>
  </si>
  <si>
    <t>1. Truy cập màn hình Thêm mới Kho
2. Bấm vào trường “Khu vực sản xuất”</t>
  </si>
  <si>
    <t>Kiểm tra hiển thị trường “Khu vực sản xuất” trong màn hình Thêm mới Kho khi người dùng thực hiện chọn một Khu vực sản xuất</t>
  </si>
  <si>
    <t>1. Truy cập màn hình Thêm mới Kho 
2. Bấm chọn trường “Khu vực sản xuất” 
3. Chọn một danh mục trong danh sách</t>
  </si>
  <si>
    <t>Kiểm tra hiển thị trường “Khu vực sản xuất” trong màn hình Thêm mới Kho khi người dùng chưa chọn Khu vực sản xuất</t>
  </si>
  <si>
    <t>1. Truy cập màn hình Thêm mới Kho 
2. Chọn tất cả trường bắt buộc và không chọn trường “Khu vực sản xuất” 
3. Bấm vào Lưu</t>
  </si>
  <si>
    <t xml:space="preserve">Hệ thống lưu dữ liệu thành công
Tạo mới một bản ghi trong cơ sở dữ liệu với trường Kho để trống
</t>
  </si>
  <si>
    <t>Kiểm tra hiển thị trường “Khu vực sản xuất” trong màn hình Thêm mới Kho khi người dùng tìm kiếm Khu vực sản xuất trong dropdown</t>
  </si>
  <si>
    <t>1. Truy cập màn hình Thêm mới Kho 
2. Bấm vào trường “Khu vực sản xuất” 
3. Nhập từ khóa tìm kiếm</t>
  </si>
  <si>
    <t>Kiểm tra hiển thị trường “Khu vực sản xuất” trong màn hình Thêm mới Kho khi người dùng chọn lại Khu vực sản xuất khác</t>
  </si>
  <si>
    <t>1. Truy cập màn hình Thêm mới Kho 
2. Bấm vào trường “Khu vực sản xuất”
3. Chọn Danh mục A
4. Chọn Danh mục C</t>
  </si>
  <si>
    <t>Kiểm tra hiển thị trường “Khu vực sản xuất” trong màn hình Thêm mới Kho khi thực hiện lưu dữ liệu với Khu vực sản xuất hợp lệ</t>
  </si>
  <si>
    <t>1. Truy cập màn hình Thêm mới Kho 
2. Bấm vào trường “Khu vực sản xuất”
3. Chọn dữ liệu kiểm thử
4. Bấm vào Lưu</t>
  </si>
  <si>
    <t>Kiểm tra hiển thị trường “Vị trí kho cha” trong màn hình Thêm mới Kho khi hệ thống tải danh sách Vị trí kho cha</t>
  </si>
  <si>
    <t>1. Truy cập màn hình Thêm mới Kho
2. Bấm vào trường “Vị trí kho cha”</t>
  </si>
  <si>
    <t xml:space="preserve">Hệ thống hiển thị đầy đủ danh sách Vị trí kho cha theo dữ liệu cấu hình
</t>
  </si>
  <si>
    <t>Kiểm tra hiển thị trường “Vị trí kho cha” trong màn hình Thêm mới Kho khi người dùng thực hiện chọn một Vị trí kho cha</t>
  </si>
  <si>
    <t>1. Truy cập màn hình Thêm mới Kho 
2. Bấm chọn trường “Vị trí kho cha” 
3. Chọn một danh mục trong danh sách</t>
  </si>
  <si>
    <t>Hệ thống hiển thị đúng giá trị danh mục đã chọn tại trường “Vị trí kho cha”</t>
  </si>
  <si>
    <t>Kiểm tra hiển thị trường “Vị trí kho cha” trong màn hình Thêm mới Kho khi người dùng chưa chọn Vị trí kho cha</t>
  </si>
  <si>
    <t>1. Truy cập màn hình Thêm mới Kho 
2. Chọn tất cả trường bắt buộc và không chọn trường “Vị trí kho cha” 
3. Bấm vào Lưu</t>
  </si>
  <si>
    <t>Hệ thống không cho phép lưu dữ liệu 
Hệ thống hiển thị thông báo yêu cầu chọn Vị trí kho cha
Trường “Vị trí kho cha” được làm nổi bật viền</t>
  </si>
  <si>
    <t>Kiểm tra hiển thị trường “Vị trí kho cha” trong màn hình Thêm mới Kho khi người dùng chọn lại Vị trí kho cha khác</t>
  </si>
  <si>
    <t>1. Truy cập màn hình Thêm mới Kho 
2. Bấm vào trường “Vị trí kho cha”
3. Chọn Danh mục A
4. Chọn Danh mục C</t>
  </si>
  <si>
    <t>Hệ thống cập nhật đúng giá trị Vị trí kho cha mới được chọn</t>
  </si>
  <si>
    <t>Kiểm tra hiển thị trường “Vị trí kho cha” trong màn hình Thêm mới Kho khi thực hiện lưu dữ liệu với Vị trí kho cha hợp lệ</t>
  </si>
  <si>
    <t>1. Truy cập màn hình Thêm mới Kho 
2. Bấm vào trường “Vị trí kho cha”
3. Chọn dữ liệu kiểm thử
4. Bấm vào Lưu</t>
  </si>
  <si>
    <t xml:space="preserve">Hệ thống lưu dữ liệu thành công
Tạo mới một bản ghi trong cơ sở dữ liệu với Vị trí kho cha đã chọn </t>
  </si>
  <si>
    <t>Kiểm tra hiển thị trường “Loại vị trí kho” trong màn hình Thêm mới Kho khi hệ thống tải danh sách Loại vị trí kho</t>
  </si>
  <si>
    <t>1. Truy cập màn hình Thêm mới Kho
2. Bấm vào trường “Loại vị trí kho”</t>
  </si>
  <si>
    <t xml:space="preserve">Hệ thống hiển thị đầy đủ danh sách Loại vị trí kho theo dữ liệu cấu hình
</t>
  </si>
  <si>
    <t>Kiểm tra hiển thị trường “Loại vị trí kho” trong màn hình Thêm mới Kho khi người dùng thực hiện chọn một Loại vị trí kho</t>
  </si>
  <si>
    <t>1. Truy cập màn hình Thêm mới Kho 
2. Bấm chọn trường “Loại vị trí kho” 
3. Chọn một danh mục trong danh sách</t>
  </si>
  <si>
    <t>Hệ thống hiển thị đúng giá trị danh mục đã chọn tại trường “Loại vị trí kho”</t>
  </si>
  <si>
    <t>Kiểm tra hiển thị trường “Loại vị trí kho” trong màn hình Thêm mới Kho khi người dùng chưa chọn Loại vị trí kho</t>
  </si>
  <si>
    <t>1. Truy cập màn hình Thêm mới Kho 
2. Chọn tất cả trường bắt buộc và không chọn trường “Loại vị trí kho” 
3. Bấm vào Lưu</t>
  </si>
  <si>
    <t>Hệ thống không cho phép lưu dữ liệu 
Hệ thống hiển thị thông báo yêu cầu chọn Loại vị trí kho
Trường “Loại vị trí kho” được làm nổi bật viền</t>
  </si>
  <si>
    <t>Kiểm tra hiển thị trường “Loại vị trí kho” trong màn hình Thêm mới Kho khi người dùng chọn lại Loại vị trí kho khác</t>
  </si>
  <si>
    <t>1. Truy cập màn hình Thêm mới Kho 
2. Bấm vào trường “Loại vị trí kho”
3. Chọn Danh mục A
4. Chọn Danh mục C</t>
  </si>
  <si>
    <t>Hệ thống cập nhật đúng giá trị Loại vị trí kho mới được chọn</t>
  </si>
  <si>
    <t>Kiểm tra hiển thị trường “Loại vị trí kho” trong màn hình Thêm mới Kho khi thực hiện lưu dữ liệu với Loại vị trí kho hợp lệ</t>
  </si>
  <si>
    <t>1. Truy cập màn hình Thêm mới Kho 
2. Bấm vào trường “Loại vị trí kho”
3. Chọn dữ liệu kiểm thử
4. Bấm vào Lưu</t>
  </si>
  <si>
    <t xml:space="preserve">Hệ thống lưu dữ liệu thành công
Tạo mới một bản ghi trong cơ sở dữ liệu với Loại vị trí kho đã chọn </t>
  </si>
  <si>
    <t>Chỉnh sửa Kho</t>
  </si>
  <si>
    <t>1. Truy cập màn hình "Chỉnh sửa Kho"</t>
  </si>
  <si>
    <t xml:space="preserve">Kiểm tra hiển thị dữ liệu tại trường “Tên Kho”trong màn hình Chỉnh sửa Kho khi để trống dữ liệu </t>
  </si>
  <si>
    <t>1. Truy cập màn hình Chỉnh sửa Kho
2. Để trống trường “Kho” 
3. Bấm vào nút Lưu</t>
  </si>
  <si>
    <t xml:space="preserve">Kiểm tra hiển thị trường “Tên Kho” trong màn hình Chỉnh sửa Kho khi nhập số ký tự nhỏ hơn độ dài tối thiểu </t>
  </si>
  <si>
    <t>1. Truy cập màn hình Chỉnh sửa Kho
2. Nhập dữ liệu kiểm thử
3. Bấm vào Lưu</t>
  </si>
  <si>
    <t>Kiểm tra hiển trường “Tên Kho” trong màn hình Chỉnh sửa Kho khi nhập số ký tự vượt quá độ dài tối đa</t>
  </si>
  <si>
    <t>Kiểm tra hiển thị trường “Tên Kho” trong màn hình Chỉnh sửa Kho khi nhập dữ liệu có chứa khoảng trắng ở đầu và cuối</t>
  </si>
  <si>
    <t>Kiểm tra hiển thị trường “Tên Kho” trong màn hình Chỉnh sửa Kho khi nhập dữ liệu trùng với Tên Kho đã tồn tại trong hệ thống</t>
  </si>
  <si>
    <t>Kiểm tra hiển thị trường “Tên Kho” trong màn hình Chỉnh sửa Kho khi nhập dữ liệu hợp lệ và thực hiện lưu thành công</t>
  </si>
  <si>
    <t>Kiểm tra hiển thị trường “Mã Kho” trong màn hình Chỉnh sửa Kho khi hệ thống tự động sinh mã theo đúng format cấu hình</t>
  </si>
  <si>
    <t>1. Truy cập màn hình Chỉnh sửa Kho</t>
  </si>
  <si>
    <t>Kiểm tra hiển thị trường “Mã Kho” trong màn hình Chỉnh sửa Kho khi hệ thống tự động sinh mã tăng tuần tự</t>
  </si>
  <si>
    <t>Kiểm tra hiển thị trường “Mã Kho” trong màn hình Chỉnh sửa Kho khi hệ thống tự động sinh mã không bị trùng với dữ liệu đã tồn tại</t>
  </si>
  <si>
    <t>1. Truy cập màn hình Chỉnh sửa Kho nhiều lần 
2. Thực hiện lưu dữ liệu</t>
  </si>
  <si>
    <t>Kiểm tra hiển thị trường “Mã Kho” trong màn hình Chỉnh sửa Kho khi người dùng thực hiện chỉnh sửa mã được sinh tự động</t>
  </si>
  <si>
    <t>1. Truy cập màn hình Chỉnh sửa Kho 
2. Chỉnh sửa trường “Mã Kho”</t>
  </si>
  <si>
    <t>Kiểm tra hiển thị trường “Mã Kho” trong màn hình Chỉnh sửa Kho khi thực hiện lưu dữ liệu với Mã Kho được tự động sinh</t>
  </si>
  <si>
    <t>1. Truy cập màn hình Chỉnh sửa Kho 
2. Nhập đầy đủ dữ liệu hợp lệ 
3. Bấm vào Lưu</t>
  </si>
  <si>
    <t>Kiểm tra hiển thị trường “Mã Kho” trong màn hình Chỉnh sửa Kho khi người dùng hủy thao tác tạo mới sau khi hệ thống đã sinh Mã Kho</t>
  </si>
  <si>
    <t>1. Truy cập màn hình Chỉnh sửa Kho 
2. Không lưu dữ liệu 
3. Quay lại màn danh sách 
4. Mở lại màn Chỉnh sửa Kho</t>
  </si>
  <si>
    <t>Hệ thống giữ nguyên Mã Kho đã được sinh tự động trước đó khi người dùng hủy thao tác tạo mới và truy cập lại màn hình Chỉnh sửa Kho.</t>
  </si>
  <si>
    <t>Kiểm tra hiển thị trường “Khu vực sản xuất” trong màn hình Chỉnh sửa Kho khi hệ thống tải danh sách Khu vực sản xuất</t>
  </si>
  <si>
    <t>1. Truy cập màn hình Chỉnh sửa Kho
2. Bấm vào trường “Khu vực sản xuất”</t>
  </si>
  <si>
    <t>Kiểm tra hiển thị trường “Khu vực sản xuất” trong màn hình Chỉnh sửa Kho khi người dùng thực hiện chọn một Khu vực sản xuất</t>
  </si>
  <si>
    <t>1. Truy cập màn hình Chỉnh sửa Kho 
2. Bấm chọn trường “Khu vực sản xuất” 
3. Chọn một danh mục trong danh sách</t>
  </si>
  <si>
    <t>Kiểm tra hiển thị trường “Khu vực sản xuất” trong màn hình Chỉnh sửa Kho khi người dùng chưa chọn Khu vực sản xuất</t>
  </si>
  <si>
    <t>1. Truy cập màn hình Chỉnh sửa Kho 
2. Chọn tất cả trường bắt buộc và không chọn trường “Khu vực sản xuất” 
3. Bấm vào Lưu</t>
  </si>
  <si>
    <t>Kiểm tra hiển thị trường “Khu vực sản xuất” trong màn hình Chỉnh sửa Kho khi người dùng tìm kiếm Khu vực sản xuất trong dropdown</t>
  </si>
  <si>
    <t>1. Truy cập màn hình Chỉnh sửa Kho 
2. Bấm vào trường “Khu vực sản xuất” 
3. Nhập từ khóa tìm kiếm</t>
  </si>
  <si>
    <t>Kiểm tra hiển thị trường “Khu vực sản xuất” trong màn hình Chỉnh sửa Kho khi người dùng chọn lại Khu vực sản xuất khác</t>
  </si>
  <si>
    <t>1. Truy cập màn hình Chỉnh sửa Kho 
2. Bấm vào trường “Khu vực sản xuất”
3. Chọn Danh mục A
4. Chọn Danh mục C</t>
  </si>
  <si>
    <t>Kiểm tra hiển thị trường “Khu vực sản xuất” trong màn hình Chỉnh sửa Kho khi thực hiện lưu dữ liệu với Khu vực sản xuất hợp lệ</t>
  </si>
  <si>
    <t>1. Truy cập màn hình Chỉnh sửa Kho 
2. Bấm vào trường “Khu vực sản xuất”
3. Chọn dữ liệu kiểm thử
4. Bấm vào Lưu</t>
  </si>
  <si>
    <t>Kiểm tra hiển thị trường “Vị trí kho cha” trong màn hình Chỉnh sửa Kho khi hệ thống tải danh sách Vị trí kho cha</t>
  </si>
  <si>
    <t>1. Truy cập màn hình Chỉnh sửa Kho
2. Bấm vào trường “Vị trí kho cha”</t>
  </si>
  <si>
    <t>Kiểm tra hiển thị trường “Vị trí kho cha” trong màn hình Chỉnh sửa Kho khi người dùng thực hiện chọn một Vị trí kho cha</t>
  </si>
  <si>
    <t>1. Truy cập màn hình Chỉnh sửa Kho 
2. Bấm chọn trường “Vị trí kho cha” 
3. Chọn một danh mục trong danh sách</t>
  </si>
  <si>
    <t>Kiểm tra hiển thị trường “Vị trí kho cha” trong màn hình Chỉnh sửa Kho khi người dùng chưa chọn Vị trí kho cha</t>
  </si>
  <si>
    <t>1. Truy cập màn hình Chỉnh sửa Kho 
2. Chọn tất cả trường bắt buộc và không chọn trường “Vị trí kho cha” 
3. Bấm vào Lưu</t>
  </si>
  <si>
    <t>Kiểm tra hiển thị trường “Vị trí kho cha” trong màn hình Chỉnh sửa Kho khi người dùng chọn lại Vị trí kho cha khác</t>
  </si>
  <si>
    <t>1. Truy cập màn hình Chỉnh sửa Kho 
2. Bấm vào trường “Vị trí kho cha”
3. Chọn Danh mục A
4. Chọn Danh mục C</t>
  </si>
  <si>
    <t>Kiểm tra hiển thị trường “Vị trí kho cha” trong màn hình Chỉnh sửa Kho khi thực hiện lưu dữ liệu với Vị trí kho cha hợp lệ</t>
  </si>
  <si>
    <t>1. Truy cập màn hình Chỉnh sửa Kho 
2. Bấm vào trường “Vị trí kho cha”
3. Chọn dữ liệu kiểm thử
4. Bấm vào Lưu</t>
  </si>
  <si>
    <t>Kiểm tra hiển thị trường “Loại vị trí kho” trong màn hình Chỉnh sửa Kho khi hệ thống tải danh sách Loại vị trí kho</t>
  </si>
  <si>
    <t>1. Truy cập màn hình Chỉnh sửa Kho
2. Bấm vào trường “Loại vị trí kho”</t>
  </si>
  <si>
    <t>Kiểm tra hiển thị trường “Loại vị trí kho” trong màn hình Chỉnh sửa Kho khi người dùng thực hiện chọn một Loại vị trí kho</t>
  </si>
  <si>
    <t>1. Truy cập màn hình Chỉnh sửa Kho 
2. Bấm chọn trường “Loại vị trí kho” 
3. Chọn một danh mục trong danh sách</t>
  </si>
  <si>
    <t>Kiểm tra hiển thị trường “Loại vị trí kho” trong màn hình Chỉnh sửa Kho khi người dùng chưa chọn Loại vị trí kho</t>
  </si>
  <si>
    <t>1. Truy cập màn hình Chỉnh sửa Kho 
2. Chọn tất cả trường bắt buộc và không chọn trường “Loại vị trí kho” 
3. Bấm vào Lưu</t>
  </si>
  <si>
    <t>Kiểm tra hiển thị trường “Loại vị trí kho” trong màn hình Chỉnh sửa Kho khi người dùng chọn lại Loại vị trí kho khác</t>
  </si>
  <si>
    <t>1. Truy cập màn hình Chỉnh sửa Kho 
2. Bấm vào trường “Loại vị trí kho”
3. Chọn Danh mục A
4. Chọn Danh mục C</t>
  </si>
  <si>
    <t>Kiểm tra hiển thị trường “Loại vị trí kho” trong màn hình Chỉnh sửa Kho khi thực hiện lưu dữ liệu với Loại vị trí kho hợp lệ</t>
  </si>
  <si>
    <t>1. Truy cập màn hình Chỉnh sửa Kho 
2. Bấm vào trường “Loại vị trí kho”
3. Chọn dữ liệu kiểm thử
4. Bấm vào Lưu</t>
  </si>
  <si>
    <t>Xóa Kho</t>
  </si>
  <si>
    <t>Kiểm tra hiển thị icon thùng rác xóa Kho</t>
  </si>
  <si>
    <t>Kiểm tra hiển thị Cửa sổ xác nhận xóa Kho khi bấm vào icon thùng rác xóa Kho</t>
  </si>
  <si>
    <t>1. Bấm vào icon xóa Kho</t>
  </si>
  <si>
    <t>Kiểm tra xóa Kho không thành công khi bấm vào "Hủy"</t>
  </si>
  <si>
    <t>Kiểm tra xóa Kho thành công khi bấm vào "Xác nhận"</t>
  </si>
  <si>
    <t>1. Bấm vào icon xóa Kho
2. Bấm vào nút “Xác nhận”</t>
  </si>
  <si>
    <t>Hệ thống xóa Kho thành công, dữ liệu không còn hiển thị trong danh sách Kho</t>
  </si>
  <si>
    <t>Kiểm tra xóa Kho không thành công khi bấm ra ngoài Cửa sổ xác nhận xóa</t>
  </si>
  <si>
    <t>HĐSX</t>
  </si>
  <si>
    <r>
      <rPr>
        <rFont val="Times New Roman"/>
        <b/>
        <color rgb="FFFF0000"/>
        <sz val="14.0"/>
      </rPr>
      <t xml:space="preserve">Chức năng </t>
    </r>
    <r>
      <rPr>
        <rFont val="Times New Roman"/>
        <b/>
        <color theme="1"/>
        <sz val="14.0"/>
      </rPr>
      <t>: Màn hình Lệnh sản xuất</t>
    </r>
  </si>
  <si>
    <r>
      <rPr>
        <rFont val="Times New Roman"/>
        <b/>
        <color rgb="FFFF0000"/>
        <sz val="14.0"/>
      </rPr>
      <t xml:space="preserve">Tiền điều kiện:
</t>
    </r>
    <r>
      <rPr>
        <rFont val="Times New Roman"/>
        <b val="0"/>
        <color rgb="FF000000"/>
        <sz val="14.0"/>
      </rPr>
      <t xml:space="preserve">Bước 1: Đăng nhập vào hệ thống 
Bước 2: Chọn menu Sản xuất
Bước 3: Chọn chức năng Lệnh sản xuất </t>
    </r>
  </si>
  <si>
    <t>UI</t>
  </si>
  <si>
    <t xml:space="preserve">Xem giao diện danh sách Lệnh sản xuất </t>
  </si>
  <si>
    <t>Kiểm tra hiển thị màn hình danh sách Lệnh sản xuất</t>
  </si>
  <si>
    <t>Hiển thị đúng giao diện, bao gồm:
- Tiêu đề màn hình: "Lệnh sản xuất"
- Vùng bộ lọc gồm:
  + Dropdown phân cấp: Khu vực sản xuất
  + Ô nhập văn bản: Mã lệnh sản xuất
  + Dropdown: Sản phẩm
  + Dropdown trạng thái: Tất cả / Nháp / Đã lên kế hoạch / Đang thực hiện / Đã bắt đầu / Đã kết thúc / Đã hủy
- Nhóm nút chuyển chế độ xem: Dạng bảng | Dạng lịch | Dạng gantt
- Nhóm nút thao tác: Xuất file | Đặt lại | + Thêm mới
- Legend màu trạng thái: ● Nháp ● Đã lên kế hoạch ● Đang thực hiện ● Đang chờ ● Đã kết thúc ● Đã hủy
- Bảng dữ liệu gồm đủ 7 cột:
  + MÃ LỆNH SẢN XUẤT (dạng link )
  + SẢN PHẨM
  + NGÀY BẮT ĐẦU T.TÉ (định dạng DD/MM/YYYY HH:MM, hiển thị "-" nếu trống)
  + NGÀY KẾT THÚC T.TÉ (định dạng DD/MM/YYYY HH:MM, hiển thị "-" nếu trống)
  + SỐ LƯỢNG NG
  + TIẾN ĐỘ (dạng X / Y, màu thay đổi theo tình trạng)
  + HÀNH ĐỘNG (biểu tượng In và Xóa xóa)
- Phân trang:
  + Dòng thông tin: "Hiển thị từ X đến Y trong số Z mục"
  + Dropdown số dòng/trang: 10 (mặc định), 20, 50
  + Nút điều hướng: |&lt; &lt; [số trang] &gt; &gt;|</t>
  </si>
  <si>
    <t>Luồng xem danh sách Lệnh sản xuất</t>
  </si>
  <si>
    <t>Kiểm tra xem danh sách kế hoạch sản xuất ở dạng bảng thành công</t>
  </si>
  <si>
    <t>Có dữ liệu kế hoạch sản xuất</t>
  </si>
  <si>
    <t>B1: Truy cập màn hình “Kế hoạch sản xuất” B2: Nhấn button “Dạng bảng”</t>
  </si>
  <si>
    <t>Hệ thống hiển thị danh sách kế hoạch sản xuất ở dạng bảng. Hiển thị đầy đủ các cột: Mã kế hoạch sản xuất, Sản phẩm, Ngày bắt đầu T.Tế, Ngày kết thúc T.Tế, Số lượng NG, Tiến độ, Hành động.</t>
  </si>
  <si>
    <t>Kiểm tra xem danh sách kế hoạch sản xuất ở dạng lịch thành công</t>
  </si>
  <si>
    <t>B1: Truy cập màn hình “Kế hoạch sản xuất” 
B2: Nhấn button “Dạng lịch”</t>
  </si>
  <si>
    <t>Hệ thống hiển thị dữ liệu kế hoạch sản xuất dưới dạng lịch. Không lỗi giao diện hoặc mất dữ liệu.</t>
  </si>
  <si>
    <t>Kiểm tra xem danh sách kế hoạch sản xuất ở dạng gantt thành công</t>
  </si>
  <si>
    <t>B1: Truy cập màn hình “Kế hoạch sản xuất” 
B2: Nhấn button “Dạng gantt”</t>
  </si>
  <si>
    <t>Hệ thống hiển thị dữ liệu kế hoạch sản xuất dưới dạng gantt chart. Dữ liệu timeline hiển thị đúng theo kế hoạch sản xuất.</t>
  </si>
  <si>
    <t>Kiểm tra chuyển đổi giữa dạng bảng, lịch</t>
  </si>
  <si>
    <t>B1: Nhấn “Dạng bảng” 
B2: Nhấn “Dạng lịch”</t>
  </si>
  <si>
    <t>Hệ thống chuyển đổi đúng giữa các dạng hiển thị. Không reload trắng màn hình hoặc mất dữ liệu.</t>
  </si>
  <si>
    <t>Kiểm tra xuất file kế hoạch sản xuất thành công</t>
  </si>
  <si>
    <t>B1: Truy cập màn hình “Kế hoạch sản xuất” 
B2: Nhấn button “Xuất file”</t>
  </si>
  <si>
    <t>Hệ thống tải xuống file kế hoạch sản xuất thành công. File export mở được và dữ liệu hiển thị đúng với dữ liệu trên màn hình.</t>
  </si>
  <si>
    <t>Kiểm tra xuất file kế hoạch sản xuất thất bại</t>
  </si>
  <si>
    <t>Hệ thống không xuất được file hoặc file tải xuống bị lỗi/hỏng dữ liệu.</t>
  </si>
  <si>
    <t>Kiểm tra button “Đặt lại” thành công</t>
  </si>
  <si>
    <t>Đã nhập dữ liệu tìm kiếm hoặc bộ lọc</t>
  </si>
  <si>
    <t>B1: Nhập dữ liệu tìm kiếm hoặc chọn bộ lọc 
B2: Nhấn button “Đặt lại</t>
  </si>
  <si>
    <t>Hệ thống xóa toàn bộ dữ liệu tìm kiếm/bộ lọc và trả màn hình về trạng thái mặc định ban đầu.</t>
  </si>
  <si>
    <t>Kiểm tra button “Đặt lại” không thành công</t>
  </si>
  <si>
    <t>Hệ thống không reset dữ liệu tìm kiếm hoặc bộ lọc về mặc định.</t>
  </si>
  <si>
    <t>Kiểm tra in kế hoạch sản xuất thành công</t>
  </si>
  <si>
    <t xml:space="preserve">B1: Nhấn icon “In” tại dòng dữ liệu kế hoạch sản xuất </t>
  </si>
  <si>
    <t>Hệ thống mở màn hình hoặc popup preview in thành công. Hiển thị đúng dữ liệu kế hoạch sản xuất cần in.</t>
  </si>
  <si>
    <t>B1: Nhấn icon “In” tại dòng dữ liệu kế hoạch sản xuất</t>
  </si>
  <si>
    <t>Hệ thống không mở được preview in hoặc hiển thị sai dữ liệu in.</t>
  </si>
  <si>
    <t>Kiểm tra hiển thị popup xác nhận khi xóa kế hoạch sản xuất</t>
  </si>
  <si>
    <t>B1: Nhấn icon “Xóa” tại dòng dữ liệu kế hoạch sản xuất</t>
  </si>
  <si>
    <t>Hệ thống hiển thị popup xác nhận xóa kế hoạch sản xuất.</t>
  </si>
  <si>
    <t>Kiểm tra hủy xóa kế hoạch sản xuất thành công</t>
  </si>
  <si>
    <t>Popup xác nhận xóa đang hiển thị</t>
  </si>
  <si>
    <t>B1: Nhấn icon “Xóa” 
B2: Tại popup xác nhận, nhấn “Hủy</t>
  </si>
  <si>
    <t>Hệ thống đóng popup xác nhận xóa. Dữ liệu kế hoạch sản xuất vẫn còn trên danh sách.</t>
  </si>
  <si>
    <t>Kiểm tra xác nhận xóa kế hoạch sản xuất thành công</t>
  </si>
  <si>
    <t>Kế hoạch sản xuất chưa bị ràng buộc dữ liệu</t>
  </si>
  <si>
    <t>B1: Nhấn icon “Xóa” 
B2: Tại popup xác nhận, nhấn “Xác nhận”</t>
  </si>
  <si>
    <t>Hệ thống xóa thành công kế hoạch sản xuất khỏi danh sách và DB.</t>
  </si>
  <si>
    <t>Kiểm tra xác nhận xóa kế hoạch sản xuất thất bại</t>
  </si>
  <si>
    <t>Kế hoạch sản xuất đang được sử dụng hoặc có ràng buộc dữ liệu</t>
  </si>
  <si>
    <t>Hệ thống không cho phép xóa kế hoạch sản xuất và hiển thị thông báo lỗi phù hợp.</t>
  </si>
  <si>
    <t>Luồng thêm mới Lệnh sản xuất</t>
  </si>
  <si>
    <t>Kiểm tra hiển thị màn hình Thêm mới Lệnh sản xuất</t>
  </si>
  <si>
    <t xml:space="preserve">
Bước 1: Nhấn nút "+ Thêm mới"
Bước 2: Quan sát toàn bộ giao diện màn hình Thêm mới</t>
  </si>
  <si>
    <t>Hiển thị đúng giao diện, bao gồm:
1. Thanh điều hướng trên cùng:
   - Nút "← Lệnh sản xuất" (quay về danh sách)
   - Nút "Đặt lại"
   - Nút "Lưu" 
2. Nhãn trạng thái: "Nháp" (góc trên trái)
3. Vùng "Thông tin cơ bản" gồm các trường:
   - Mã lệnh sản xuất (tự sinh, ví dụ: MO-22052026-2050, chỉ đọc)
   - Ưu tiên lệnh sản xuất (dropdown, mặc định: Bình thường)
   - Khu vực sản xuất (dropdown phân cấp, bắt buộc)
   - Quy trình công nghệ (dropdown, bắt buộc)
   - Sản phẩm (tự động điền khi chọn Quy trình, chỉ đọc)
   - Số lượng sản xuất (ô nhập số, bắt buộc)
   - Đơn vị (tự động điền khi chọn Quy trình, chỉ đọc)
4. Nhóm tab điều hướng gồm 5 tab:
   - Thao tác sản xuất (tab mặc định, đang active)
   - Ngày sản xuất
   - Nguyên vật liệu sử dụng
   - Thành phẩm
   - Tệp đính kèm
5. Tab "Thao tác sản xuất" (mặc định hiển thị) gồm bảng với 10 cột:
   TÊN | THỨ TỰ | NGÀY BẮT ĐẦU T.TÉ | NGÀY KẾT THÚC T.TÉ
   | TP/BTP CÔNG ĐOẠN | ĐƠN VỊ | SỐ LƯỢNG KH | SỐ LƯỢNG TT
   | ĐÃ PHÂN CÔNG | TRẠNG THÁI
   - Hiển thị "Không có dữ liệu" khi chưa có thao tác</t>
  </si>
  <si>
    <t>P</t>
  </si>
  <si>
    <t>Thêm mới Lệnh sản xuất thành công khi hệ thống tự sinh Mã lệnh sản xuất thành công</t>
  </si>
  <si>
    <t xml:space="preserve">Chọn “Quy trình công nghệ” = “ROUTING-2719” 
Nhập “Số lượng sản xuất” = “50” 
Chọn tab “Ngày sản xuất” 
Nhập “Ngày bắt đầu” = “21/05/2026” 
Nhập “Ngày kết thúc” = “25/05/2026” 
Nhập “Tổng thời gian kế hoạch” = “5 ngày” </t>
  </si>
  <si>
    <t>Lưu bản ghi thành công. Mã lệnh sản xuất được tự sinh và lưu đúng vào DB. Bản ghi hiển thị ngoài màn danh sách với mã đúng như đã sinh. Sau khi lưu, hệ thống giữ nguyên ở màn chi tiết, không chuyển về danh sách</t>
  </si>
  <si>
    <t>Thêm mới Lệnh sản xuất thất bại khi hệ thống tự sinh ra Mã lệnh trùng với mã đã tồn tại</t>
  </si>
  <si>
    <t>Bước 1: Nhấn nút Thêm mới 
Bước 2: Quan sát trường "Mã lệnh sản xuất" – hệ thống đã tự sinh mã (mã được sinh trùng với mã đã tồn tại trong DB)
Bước 3: Điền đẩy đủ thông tin vào các trường bắt buộc
Bước 4: Nhấn nút Lưu</t>
  </si>
  <si>
    <t>Hệ thống hiển thị thông báo lỗi: "Mã lệnh sản xuất đã tồn tại". Không cho lưu bản ghi. Dữ liệu không hiển thị ngoài màn danh sách. Dữ liệu không được lưu trong DB. Giữ nguyên ở màn hình thêm mới, không chuyển về màn danh sách</t>
  </si>
  <si>
    <t>Thêm mới Lệnh sản xuất thất bại khi hệ thống tự sinh Mã lệnh sản xuất bị lỗi (không sinh được mã)</t>
  </si>
  <si>
    <t>Bước 1: Nhấn nút Thêm mới 
Bước 2:  Quan sát trường "Mã lệnh sản xuất" – hệ thống không tự sinh được mã (trường trống hoặc báo lỗi)
Bước 3: Điền đẩy đủ thông tin vào các trường bắt buộc
Bước 4: Nhấn nút Lưu</t>
  </si>
  <si>
    <t>Trường mã sản xuất không có thông tin . Không cho lưu bản ghi. Dữ liệu không hiển thị ngoài màn danh sách. Dữ liệu không được lưu trong DB. Giữ nguyên ở màn hình thêm mới, không chuyển về màn danh sách.</t>
  </si>
  <si>
    <t xml:space="preserve">Chọn “Quy trình công nghệ” = “ROUTING-2719” 
Bước 7: Nhập “Số lượng sản xuất” = “50” 
Bước 8: Chọn tab “Ngày sản xuất” 
Bước 9: Nhập “Ngày bắt đầu” = “21/05/2026” 
Bước 10: Nhập “Ngày kết thúc” = “25/05/2026” 
Bước 11: Nhập “Tổng thời gian kế hoạch” = “5 ngày” </t>
  </si>
  <si>
    <t>Bước 1: Nhấn nút Thêm mới 
Bước 2: Quan sát trường "Mã lệnh sản xuất" – hệ thống đã tự sinh mã
Bước 3: Điền đẩy đủ thông tin vào các trường bắt buộc
Bước 4: Nhấn nút Lưu</t>
  </si>
  <si>
    <t>Hiển thị cảnh báo đỏ tại trường “Khu vực sản xuất là bắt buộc” . Không cho lưu bản ghi . Dữ liệu không hiển thị ngoài màn danh sách . Dữ liệu không được lưu trong DB . Giữ nguyên ở màn hình thêm mới, không thoát ra màn danh sách</t>
  </si>
  <si>
    <t>Kiểm tra hiển thị và giá trị mặc định của trường "Ưu tiên lệnh sản xuất"</t>
  </si>
  <si>
    <t xml:space="preserve">
Bước 1: Chọn chức năng "Lệnh sản xuất"
Bước 2: Nhấn nút "+ Thêm mới"
Bước 3: Quan sát trường "Ưu tiên lệnh sản xuất"
Bước 4: Click mở dropdown, quan sát danh sách tùy chọn</t>
  </si>
  <si>
    <t>Trường hiển thị đúng vị trí trong vùng Thông tin cơ bản. Giá trị mặc định hiển thị: "Bình thường"
.Dropdown mở ra đủ 4 tùy chọn theo thứ tự:
   - Thấp
   - Bình thường
   - Cao
   - Khẩn cấp</t>
  </si>
  <si>
    <t>Thêm mới Lệnh sản xuất thành công với các giá trị Ưu tiên khác nhau</t>
  </si>
  <si>
    <t>Lần lượt thực hiện với 4 giá trị:
- Lần 1 – Ưu tiên: Thấp
- Lần 2 – Ưu tiên: Bình thường (mặc định)
- Lần 3 – Ưu tiên: Cao
- Lần 4 – Ưu tiên: Khẩn cấp
Các trường còn lại (mỗi lần):
Khu vực sản xuất: Phân xưởng A3
Quy trình công nghệ: ROUTING-2719
Số lượng sản xuất: 50
Ngày bắt đầu: 21/05/2026
Ngày kết thúc: 25/05/2026
Tổng thời gian kế hoạch: 5 ngày</t>
  </si>
  <si>
    <t xml:space="preserve">
Bước 1: Chọn chức năng "Lệnh sản xuất"
Bước 2: Nhấn nút "+ Thêm mới"
Bước 3: Mở dropdown "Ưu tiên lệnh sản xuất", chọn giá trị cần kiểm tra
         (lần lượt: Thấp / Bình thường / Cao / Khẩn cấp)
Bước 4: Click mở dropdown, quan sát danh sách tùy chọn</t>
  </si>
  <si>
    <t>Trường hiển thị đúng vị trí trong vùng Thông tin cơ bản. Giá trị mặc định hiển thị: "Bình thường". Dropdown mở ra đủ 4 tùy chọn theo thứ tự:
   - Thấp
   - Bình thường
   - Cao
   - Khẩn cấp</t>
  </si>
  <si>
    <t xml:space="preserve">Thêm mới Lệnh sản xuất thành công khi không chọn Ưu tiên lệnh sản xuất </t>
  </si>
  <si>
    <t xml:space="preserve">
Bước 1: Chọn chức năng "Lệnh sản xuất"
Bước 2: Nhấn nút "+ Thêm mới"
Bước 3: Không chọn Ưu tiên lệnh sản xuất
Bước 4: Click mở dropdown, quan sát danh sách tùy chọn</t>
  </si>
  <si>
    <t xml:space="preserve">Hệ thống tự lấy giá trị mặc định "Bình thường" để lưu. Lưu bản ghi thành công
</t>
  </si>
  <si>
    <t>Thêm mới Lệnh sản xuất thành công khi chọn đúng 1 Khu vực sản xuất</t>
  </si>
  <si>
    <t xml:space="preserve">
Bước 1: Chọn chức năng "Lệnh sản xuất"
Bước 2: Nhấn nút "+ Thêm mới"
Bước 3: Mở dropdown phân cấp "Khu vực sản xuất" = phân xưởng A3
Bước 4: Click mở dropdown, quan sát danh sách tùy chọn</t>
  </si>
  <si>
    <t>Lưu bản ghi thành công .Khu vực sản xuất được lưu đúng trong DB .Bản ghi hiển thị đúng ngoài màn danh sách .Sau khi lưu, hệ thống giữ nguyên ở màn chi tiết, không chuyển về danh sách</t>
  </si>
  <si>
    <t>Bước 1: Nhấn nút Thêm mới 
Bước 2: Mở dropdown phân cấp "Khu vực sản xuất" = Phân xưởng A3 và Nhà 608
Bước 3: Điền đẩy đủ thông tin vào các trường bắt buộc
Bước 4: Nhấn nút Lưu</t>
  </si>
  <si>
    <t>Hệ thống chỉ cho phép chọn 1 khu vực sản xuất tại một thời điểm. Khi chọn khu vực thứ 2, hệ thống tự động thay thế khu vực trước đó hoặc không cho phép chọn thêm .Không có cơ chế chọn nhiều trong dropdown này. Nếu chỉ lưu được 1 khu vực: lưu thành công với khu vực được chọn sau cùng</t>
  </si>
  <si>
    <t>Kiểm tra thêm mới Lệnh sản xuất thất bại khi không chọn Khu vực sản xuất</t>
  </si>
  <si>
    <t>Bước 1: Nhấn nút Thêm mới 
Bước 2: Không chọn Khu vực sản xuất
Bước 3: Điền đẩy đủ thông tin vào các trường bắt buộc
Bước 4: Nhấn nút Lưu</t>
  </si>
  <si>
    <t>Hiển thị cảnh báo đỏ tại trường: "Khu vực sản xuất là bắt buộc". Không cho lưu bản ghi. Dữ liệu không hiển thị ngoài màn danh sách. Dữ liệu không được lưu trong DB. Giữ nguyên ở màn hình thêm mới, không chuyển về danh sách</t>
  </si>
  <si>
    <t>Kiểm tra hành vi khi dropdown Khu vực sản xuất không có dữ liệu để chọn</t>
  </si>
  <si>
    <t>Bước 1: Nhấn nút Thêm mới 
Bước 2: Trường dữ liệu Khu vực sản xuất: (dropdown rỗng – hệ thống chưa có khu vực nào được cấu hình)
Bước 3: Điền đẩy đủ thông tin vào các trường bắt buộc
Bước 4: Nhấn nút Lưu</t>
  </si>
  <si>
    <t>Dropdown mở ra danh sách rỗng. Người dùng không thể chọn được bất kỳ khu vực nào. Nếu cố nhấn Lưu: hiển thị cảnh báo "Khu vực sản xuất là bắt buộc", không cho lưu</t>
  </si>
  <si>
    <t>Thêm mới Lệnh sản xuất thành công khi chọn Quy trình công nghệ hợp lệ</t>
  </si>
  <si>
    <t>- Khu vực sản xuất: Phân xưởng A3
- Quy trình công nghệ: ROUTING-2719
- Số lượng sản xuất: 50
- Ngày bắt đầu: 21/05/2026
- Ngày kết thúc: 25/05/2026
- Tổng thời gian kế hoạch: 5 ngày</t>
  </si>
  <si>
    <t>Bước 1: Nhấn nút "+ Thêm mới"
Bước 2: Chọn "Quy trình công nghệ" = "ROUTING-2719"
Bước 3: Quan sát hệ thống tự động sinh thông tin tại trường "Sản phẩm" và "Đơn vị"
Bước 4: Điền đẩy đủ thông tin vào các trường bắt buộc
Bước 5: Nhấn nút "Lưu"</t>
  </si>
  <si>
    <t xml:space="preserve">Hệ thống tự động sinh đúng thông tin "Sản phẩm" theo Quy trình công nghệ đã chọn. Hệ thống tự động sinh đúng thông tin "Đơn vị" theo Quy trình công nghệ đã chọn. Lưu bản ghi thành công. Dữ liệu được lưu đúng trong DB. Bản ghi hiển thị đúng ngoài màn danh sách
</t>
  </si>
  <si>
    <t>Kiểm tra thêm mới Lệnh sản xuất thất bại khi không chọn Quy trình công nghệ</t>
  </si>
  <si>
    <t>- Khu vực sản xuất: Phân xưởng A3
- Không chọn Quy trình công nghệ
- Số lượng sản xuất: 50
- Ngày bắt đầu: 21/05/2026
- Ngày kết thúc: 25/05/2026
- Tổng thời gian kế hoạch: 5 ngày</t>
  </si>
  <si>
    <t>Bước 1: Nhấn nút "+ Thêm mới"
Bước 2: Không chọn trường "Quy trình công nghệ"
Bước 3: Điền đẩy đủ thông tin vào các trường bắt buộc
Bước 4: Nhấn nút "Lưu"</t>
  </si>
  <si>
    <t>Hiển thị cảnh báo đỏ tại trường: "Quy trình công nghệ là bắt buộc". Không cho lưu bản ghi. Dữ liệu không hiển thị ngoài màn danh sách. Dữ liệu không được lưu trong DB. Giữ nguyên ở màn hình thêm mới</t>
  </si>
  <si>
    <t>Kiểm tra thêm mới Lệnh sản xuất thất bại khi chọn Quy trình công nghệ nhưng hệ thống không tự động sinh thông tin Sản phẩm và Đơn vị</t>
  </si>
  <si>
    <t>- Khu vực sản xuất: Phân xưởng A3
- Quy trình công nghệ: ROUTING-2719
- Hệ thống không tự sinh thông tin "Sản phẩm" và "Đơn vị"
- Số lượng sản xuất: 50</t>
  </si>
  <si>
    <t>Bước 1: Nhấn nút "+ Thêm mới"
Bước 2: Chọn "Quy trình công nghệ" = "ROUTING-2719"
Bước 3: Điền đẩy đủ thông tin vào các trường bắt buộc
Bước 4: Nhấn nút "Lưu"</t>
  </si>
  <si>
    <t xml:space="preserve">Trường "Sản phẩm" và/hoặc "Đơn vị" không hiển thị dữ liệu tương ứng với Quy trình công nghệ đã chọn. Hệ thống hiển thị thông báo lỗi hoặc validation phù hợp. Không cho lưu bản ghi. Dữ liệu không được lưu trong DB. Giữ nguyên ở màn hình thêm mới
</t>
  </si>
  <si>
    <t>Kiểm tra thêm mới Lệnh sản xuất thất bại khi hệ thống tự sinh sai thông tin Sản phẩm và Đơn vị so với dữ liệu trong DB sau khi chọn Quy trình công nghệ</t>
  </si>
  <si>
    <t>Hệ thống hiển thị thông tin "Sản phẩm" và/hoặc "Đơn vị" không đúng với dữ liệu cấu hình trong DB. Hiển thị thông báo lỗi hoặc validation dữ liệu không hợp lệ. Không cho lưu bản ghi. Dữ liệu không được lưu trong DB. Giữ nguyên ở màn hình thêm mới</t>
  </si>
  <si>
    <t>Thêm mới Lệnh sản xuất thành công khi nhập Số lượng sản xuất hợp lệ lớn hơn 0</t>
  </si>
  <si>
    <t>- Khu vực sản xuất: Phân xưởng A3
- Quy trình công nghệ: ROUTING-2719
- Số lượng sản xuất: 50
- Ngày bắt đầu: 21/05/2026
- Ngày kết thúc: 25/05/2026</t>
  </si>
  <si>
    <t>Bước 1: Nhấn nút "+ Thêm mới"
Bước 2: Chọn đầy đủ các trường bắt buộc
Bước 3: Nhập "Số lượng sản xuất" = "50"
Bước 4: Nhấn nút "Lưu"</t>
  </si>
  <si>
    <t xml:space="preserve">Lưu bản ghi thành công. Giá trị "Số lượng sản xuất" được lưu đúng trong DB. Dữ liệu hiển thị đúng ngoài màn danh sách
</t>
  </si>
  <si>
    <t>Kiểm tra thêm mới Lệnh sản xuất thất bại khi nhập Số lượng sản xuất là số âm</t>
  </si>
  <si>
    <t>- Khu vực sản xuất: Phân xưởng A3
- Quy trình công nghệ: ROUTING-2719
- Số lượng sản xuất: -10</t>
  </si>
  <si>
    <t>Bước 1: Nhấn nút "+ Thêm mới"
Bước 2: Chọn đầy đủ các trường bắt buộc
Bước 3: Nhập "Số lượng sản xuất" = "-10"
Bước 4: Nhấn nút "Lưu"</t>
  </si>
  <si>
    <t>Hiển thị cảnh báo đỏ tại trường "Số lượng sản xuất". Không cho lưu bản ghi. Dữ liệu không được lưu trong DB. Giữ nguyên ở màn hình thêm mới</t>
  </si>
  <si>
    <t>Kiểm tra lỗi hệ thống khi nhập Số lượng sản xuất bằng 0 nhưng hệ thống vẫn cho lưu</t>
  </si>
  <si>
    <t>- Khu vực sản xuất: Phân xưởng A3
- Quy trình công nghệ: ROUTING-2719
- Số lượng sản xuất: 0</t>
  </si>
  <si>
    <t xml:space="preserve">Bước 1: Nhấn nút "+ Thêm mới"
Bước 2: Chọn đầy đủ các trường bắt buộc
Bước 3: Nhập "Số lượng sản xuất" = "0"
Bước 4: Nhấn nút "Lưu"
</t>
  </si>
  <si>
    <t>Hệ thống vẫn cho lưu bản ghi dù "Số lượng sản xuất" = 0. Ngoài màn danh sách, cột tiến độ hiển thị "0/1". Trong DB, trường "Số lượng sản xuất" được lưu giá trị = 0. Khi mở màn chi tiết bản ghi, trường "Số lượng sản xuất" bị để trống. Đây là lỗi validate dữ liệu và mapping dữ liệu hiển thị không đồng nhất giữa UI và DB</t>
  </si>
  <si>
    <t>Kiểm tra thêm mới Lệnh sản xuất thất bại khi nhập ký tự đặc biệt tại trường Số lượng sản xuất</t>
  </si>
  <si>
    <t>- Khu vực sản xuất: Phân xưởng A3
- Quy trình công nghệ: ROUTING-2719
- Số lượng sản xuất: @#$%</t>
  </si>
  <si>
    <t>Bước 1: Nhấn nút "+ Thêm mới"
Bước 2: Chọn đầy đủ các trường bắt buộc
Bước 3: Tại trường "Số lượng sản xuất", nhập giá trị "@#$%"
Bước 4: Quan sát hành vi của hệ thống tại trường nhập</t>
  </si>
  <si>
    <t>Hệ thống không cho phép nhập ký tự đặc biệt tại trường "Số lượng sản xuất". Các ký tự đặc biệt không được hiển thị trong ô nhập. Trường "Số lượng sản xuất" chỉ cho phép nhập giá trị số</t>
  </si>
  <si>
    <t>Kiểm tra thêm mới Lệnh sản xuất thành công khi nhập Số lượng sản xuất bằng 1e+79</t>
  </si>
  <si>
    <t>- Khu vực sản xuất: Phân xưởng A3
- Quy trình công nghệ: ROUTING-2719
- Số lượng sản xuất: 1e+79</t>
  </si>
  <si>
    <t>Bước 1: Nhấn nút "+ Thêm mới"
Bước 2: Chọn đầy đủ các trường bắt buộc
Bước 3: Nhập "Số lượng sản xuất" = "1e+79"
Bước 4: Nhấn nút "Lưu"</t>
  </si>
  <si>
    <t>Hệ thống cho phép nhập giá trị "1e+79". Lưu bản ghi thành công. Giá trị "Số lượng sản xuất" được lưu đúng trong DB. Dữ liệu hiển thị đúng ngoài màn danh sách và màn chi tiết</t>
  </si>
  <si>
    <t>Kiểm tra thêm mới Lệnh sản xuất thất bại khi nhập Số lượng sản xuất lớn hơn 1e+79</t>
  </si>
  <si>
    <t>- Khu vực sản xuất: Phân xưởng A3
- Quy trình công nghệ: ROUTING-2719
- Số lượng sản xuất: 9e+99</t>
  </si>
  <si>
    <t>Bước 1: Nhấn nút "+ Thêm mới"
Bước 2: Chọn đầy đủ các trường bắt buộc
Bước 3: Nhập "Số lượng sản xuất" = "9e+99"
Bước 4: Nhấn nút "Lưu"</t>
  </si>
  <si>
    <t>Hệ thống hiển thị cảnh báo giá trị vượt quá giới hạn cho phép. Không cho lưu bản ghi. Dữ liệu không được lưu trong DB</t>
  </si>
  <si>
    <t>Thêm mới Lệnh sản xuất thành công khi nhập Ngày bắt đầu và Ngày kết thúc hợp lệ</t>
  </si>
  <si>
    <t>Bước 1: Nhấn nút "+ Thêm mới"
Bước 2: Nhập đầy đủ các trường bắt buộc
Bước 3: Chọn tab "Ngày sản xuất"
Bước 4: Nhập "Ngày bắt đầu" = "21/05/2026"
Bước 5: Nhập "Ngày kết thúc" = "25/05/2026"
Bước 6: Nhấn nút "Lưu"</t>
  </si>
  <si>
    <t>Lưu bản ghi thành công. Ngày bắt đầu và Ngày kết thúc được lưu đúng trong DB. Dữ liệu hiển thị đúng ngoài màn danh sách và màn chi tiết</t>
  </si>
  <si>
    <t>Kiểm tra thêm mới Lệnh sản xuất thất bại khi bỏ trống Ngày bắt đầu</t>
  </si>
  <si>
    <t>- Khu vực sản xuất: Phân xưởng A3
- Quy trình công nghệ: ROUTING-2719
- Số lượng sản xuất: 50
- Ngày bắt đầu: để trống
- Ngày kết thúc: 25/05/2026</t>
  </si>
  <si>
    <t>Bước 1: Nhấn nút "+ Thêm mới"
Bước 2: Nhập đầy đủ các trường bắt buộc
Bước 3: Chọn tab "Ngày sản xuất"
Bước 4: Không nhập "Ngày bắt đầu"
Bước 5: Nhập "Ngày kết thúc" = "25/05/2026"
Bước 6: Nhấn nút "Lưu"</t>
  </si>
  <si>
    <t>Hiển thị cảnh báo đỏ tại trường "Ngày bắt đầu". Nội dung cảnh báo: "Ngày bắt đầu là bắt buộc". Không cho lưu bản ghi. Dữ liệu không được lưu trong DB</t>
  </si>
  <si>
    <t>Kiểm tra thêm mới Lệnh sản xuất thất bại khi bỏ trống Ngày kết thúc</t>
  </si>
  <si>
    <t>- Khu vực sản xuất: Phân xưởng A3
- Quy trình công nghệ: ROUTING-2719
- Số lượng sản xuất: 50
- Ngày bắt đầu: 21/05/2026
- Ngày kết thúc: để trống</t>
  </si>
  <si>
    <t>Bước 1: Nhấn nút "+ Thêm mới"
Bước 2: Nhập đầy đủ các trường bắt buộc
Bước 3: Chọn tab "Ngày sản xuất"
Bước 4: Nhập "Ngày bắt đầu" = "21/05/2026"
Bước 5: Không nhập "Ngày kết thúc"
Bước 6: Nhấn nút "Lưu"</t>
  </si>
  <si>
    <t>Hiển thị cảnh báo đỏ tại trường "Ngày kết thúc". Nội dung cảnh báo: "Ngày kết thúc là bắt buộc". Không cho lưu bản ghi. Dữ liệu không được lưu trong DB</t>
  </si>
  <si>
    <t>Kiểm tra thêm mới Lệnh sản xuất thành công khi Ngày kết thúc nhỏ hơn Ngày bắt đầu</t>
  </si>
  <si>
    <t>- Khu vực sản xuất: Phân xưởng A3
- Quy trình công nghệ: ROUTING-2719
- Số lượng sản xuất: 50
- Ngày bắt đầu: 25/05/2026
- Ngày kết thúc: 21/05/2026</t>
  </si>
  <si>
    <t>Bước 1: Nhấn nút "+ Thêm mới"
Bước 2: Nhập đầy đủ các trường bắt buộc
Bước 3: Chọn tab "Ngày sản xuất"
Bước 4: Nhập "Ngày bắt đầu" = "25/05/2026"
Bước 5: Nhập "Ngày kết thúc" = "21/05/2026"
Bước 6: Nhấn nút "Lưu"</t>
  </si>
  <si>
    <t>Hệ thống cho phép lưu bản ghi. Ngày bắt đầu và Ngày kết thúc được lưu đúng trong DB. Dữ liệu hiển thị đúng ngoài màn danh sách</t>
  </si>
  <si>
    <t>Kiểm tra thêm mới Lệnh sản xuất thành công khi Ngày bắt đầu bằng Ngày kết thúc</t>
  </si>
  <si>
    <t>- Khu vực sản xuất: Phân xưởng A3
- Quy trình công nghệ: ROUTING-2719
- Số lượng sản xuất: 50
- Ngày bắt đầu: 21/05/2026
- Ngày kết thúc: 21/05/2026</t>
  </si>
  <si>
    <t>Bước 1: Nhấn nút "+ Thêm mới"
Bước 2: Nhập đầy đủ các trường bắt buộc
Bước 3: Chọn tab "Ngày sản xuất"
Bước 4: Nhập "Ngày bắt đầu" = "21/05/2026"
Bước 5: Nhập "Ngày kết thúc" = "21/05/2026"
Bước 6: Nhấn nút "Lưu"</t>
  </si>
  <si>
    <t>Thêm mới Lệnh sản xuất thành công khi nhập Tổng thời gian kế hoạch hợp lệ</t>
  </si>
  <si>
    <t>- Khu vực sản xuất: Phân xưởng A3
- Quy trình công nghệ: ROUTING-2719
- Số lượng sản xuất: 50
- Tổng thời gian kế hoạch: 5 ngày</t>
  </si>
  <si>
    <t>Bước 1: Nhấn nút "+ Thêm mới"
Bước 2: Nhập đầy đủ các trường bắt buộc
Bước 3: Tại tab "Ngày sản xuất", nhập "Tổng thời gian kế hoạch" = "5 ngày"
Bước 4: Nhấn nút "Lưu"</t>
  </si>
  <si>
    <t>Lưu bản ghi thành công. Giá trị "Tổng thời gian kế hoạch" được lưu đúng trong DB. Dữ liệu hiển thị đúng ngoài màn danh sách và màn chi tiết</t>
  </si>
  <si>
    <t>Kiểm tra thêm mới Lệnh sản xuất thành công khi bỏ trống Tổng thời gian kế hoạch</t>
  </si>
  <si>
    <t>- Khu vực sản xuất: Phân xưởng A3
- Quy trình công nghệ: ROUTING-2719
- Số lượng sản xuất: 50
- Tổng thời gian kế hoạch: để trống</t>
  </si>
  <si>
    <t>Bước 1: Nhấn nút "+ Thêm mới"
Bước 2: Nhập đầy đủ các trường bắt buộc
Bước 3: Không nhập trường "Tổng thời gian kế hoạch"
Bước 4: Nhấn nút "Lưu"</t>
  </si>
  <si>
    <t xml:space="preserve">Hệ thống vẫn cho phép lưu bản ghi thành công. Trường "Tổng thời gian kế hoạch" được lưu giá trị rỗng/null trong DB. Dữ liệu hiển thị đúng ngoài màn danh sách và màn chi tiết
</t>
  </si>
  <si>
    <t>Kiểm tra thêm mới Lệnh sản xuất thành công khi nhập Tổng thời gian kế hoạch bằng 0</t>
  </si>
  <si>
    <t>- Khu vực sản xuất: Phân xưởng A3
- Quy trình công nghệ: ROUTING-2719
- Số lượng sản xuất: 50
- Tổng thời gian kế hoạch: 0 ngày</t>
  </si>
  <si>
    <t>Bước 1: Nhấn nút "+ Thêm mới"
Bước 2: Nhập đầy đủ các trường bắt buộc
Bước 3: Nhập "Tổng thời gian kế hoạch" = "0 ngày"
Bước 4: Nhấn nút "Lưu"</t>
  </si>
  <si>
    <t>Hệ thống cho phép lưu bản ghi thành công. Giá trị "Tổng thời gian kế hoạch" = 0 được lưu đúng trong DB .Dữ liệu hiển thị đúng ngoài màn danh sách và màn chi tiết</t>
  </si>
  <si>
    <t>- Khu vực sản xuất: Phân xưởng A3
- Quy trình công nghệ: ROUTING-2719
- Tổng thời gian kế hoạch: -5 ngày</t>
  </si>
  <si>
    <t>Bước 1: Nhấn nút "+ Thêm mới"
Bước 2: Nhập đầy đủ các trường bắt buộc
Bước 3: Nhập "Tổng thời gian kế hoạch" = "-5 ngày"
Bước 4: Nhấn nút "Lưu"</t>
  </si>
  <si>
    <t>Hiển thị cảnh báo đỏ tại trường "Tổng thời gian kế hoạch". Nội dung cảnh báo: "Tổng thời gian kế hoạch phải lớn hơn 0". Không cho lưu bản ghi. Dữ liệu không được lưu trong DB</t>
  </si>
  <si>
    <t>Kiểm tra thêm mới Lệnh sản xuất thành công khi nhập Tổng thời gian kế hoạch bằng ký tự đặc biệt</t>
  </si>
  <si>
    <t>- Khu vực sản xuất: Phân xưởng A3
- Quy trình công nghệ: ROUTING-2719
- Tổng thời gian kế hoạch: @#$%</t>
  </si>
  <si>
    <t>Bước 1: Nhấn nút "+ Thêm mới"
Bước 2: Nhập đầy đủ các trường bắt buộc
Bước 3: Nhập "@#$%" tại trường "Tổng thời gian kế hoạch"</t>
  </si>
  <si>
    <t>1. Hệ thống không cho phép nhập ký tự đặc biệt
2. Các ký tự đặc biệt không hiển thị trong ô nhập
3. Trường chỉ cho phép nhập số hợp lệ</t>
  </si>
  <si>
    <t>Kiểm tra thêm mới Lệnh sản xuất thành công khi nhập Ngày bắt đầu T.Tế và Ngày kết thúc T.Tế hợp lệ</t>
  </si>
  <si>
    <t>- Khu vực sản xuất: Phân xưởng A3
- Quy trình công nghệ: ROUTING-2719
- Ngày bắt đầu T.Tế: 21/05/2026 08:00
- Ngày kết thúc T.Tế: 25/05/2026 17:00</t>
  </si>
  <si>
    <t>Bước 1: Nhấn nút "+ Thêm mới"
Bước 2: Nhập đầy đủ các trường bắt buộc
Bước 3: Tại tab "Thao tác sản xuất", nhập "Ngày bắt đầu T.Tế" và "Ngày kết thúc T.Tế" hợp lệ
Bước 4: Nhấn nút "Lưu"</t>
  </si>
  <si>
    <t>Hệ thống cho phép lưu bản ghi thành công. Ngày bắt đầu T.Tế và Ngày kết thúc T.Tế được lưu đúng trong DB. Dữ liệu hiển thị đúng ngoài màn danh sách và màn chi tiết</t>
  </si>
  <si>
    <t>Kiểm tra thêm mới Lệnh sản xuất thành công khi bỏ trống Ngày bắt đầu T.Tế</t>
  </si>
  <si>
    <t>- Khu vực sản xuất: Phân xưởng A3
- Quy trình công nghệ: ROUTING-2719
- Ngày bắt đầu T.Tế: để trống
- Ngày kết thúc T.Tế: 25/05/2026 17:00</t>
  </si>
  <si>
    <t>Bước 1: Nhấn nút "+ Thêm mới"
Bước 2: Nhập đầy đủ các trường bắt buộc
Bước 3: Không nhập trường "Ngày bắt đầu T.Tế"
Bước 4: Nhập "Ngày kết thúc T.Tế"
Bước 5: Nhấn nút "Lưu"</t>
  </si>
  <si>
    <t>Hệ thống cho phép lưu bản ghi thành công. Trường "Ngày bắt đầu T.Tế" được lưu giá trị rỗng/null trong DB. Dữ liệu hiển thị đúng ngoài màn danh sách và màn chi tiết</t>
  </si>
  <si>
    <t>Kiểm tra thêm mới Lệnh sản xuất thành công khi bỏ trống Ngày kết thúc T.Tế</t>
  </si>
  <si>
    <t>- Khu vực sản xuất: Phân xưởng A3
- Quy trình công nghệ: ROUTING-2719
- Ngày bắt đầu T.Tế: 21/05/2026 08:00
- Ngày kết thúc T.Tế: để trống</t>
  </si>
  <si>
    <t>Bước 1: Nhấn nút "+ Thêm mới"
Bước 2: Nhập đầy đủ các trường bắt buộc
Bước 3: Nhập "Ngày bắt đầu T.Tế"
Bước 4: Không nhập trường "Ngày kết thúc T.Tế"
Bước 5: Nhấn nút "Lưu"</t>
  </si>
  <si>
    <t>Hệ thống cho phép lưu bản ghi thành công. Trường "Ngày kết thúc T.Tế" được lưu giá trị rỗng/null trong DB. Dữ liệu hiển thị đúng ngoài màn danh sách và màn chi tiết</t>
  </si>
  <si>
    <t>Kiểm tra thêm mới Lệnh sản xuất thành công khi Ngày kết thúc T.Tế nhỏ hơn Ngày bắt đầu T.Tế</t>
  </si>
  <si>
    <t>- Khu vực sản xuất: Phân xưởng A3
- Quy trình công nghệ: ROUTING-2719
- Ngày bắt đầu T.Tế: 25/05/2026 17:00
- Ngày kết thúc T.Tế: 21/05/2026 08:00</t>
  </si>
  <si>
    <t>Bước 1: Nhấn nút "+ Thêm mới"
Bước 2: Nhập đầy đủ các trường bắt buộc
Bước 3: Nhập "Ngày bắt đầu T.Tế" = "25/05/2026 17:00"
Bước 4: Nhập "Ngày kết thúc T.Tế" = "21/05/2026 08:00"
Bước 5: Nhấn nút "Lưu"</t>
  </si>
  <si>
    <t>Hệ thống cho phép lưu bản ghi, được lưu đúng trong DB. Dữ liệu hiển thị đúng ngoài màn danh sách</t>
  </si>
  <si>
    <t>Kiểm tra thêm mới Lệnh sản xuất thành công khi Ngày bắt đầu T.Tế bằng Ngày kết thúc T.Tế</t>
  </si>
  <si>
    <t>- Khu vực sản xuất: Phân xưởng A3
- Quy trình công nghệ: ROUTING-2719
- Ngày bắt đầu T.Tế: 21/05/2026 08:00
- Ngày kết thúc T.Tế: 21/05/2026 08:00</t>
  </si>
  <si>
    <t>Bước 1: Nhấn nút "+ Thêm mới"
Bước 2: Nhập đầy đủ các trường bắt buộc
Bước 3: Nhập cùng giá trị cho "Ngày bắt đầu T.Tế" và "Ngày kết thúc T.Tế"
Bước 4: Nhấn nút "Lưu"</t>
  </si>
  <si>
    <t>Hệ thống cho phép lưu bản ghi thành công. Dữ liệu được lưu đúng trong DB. Dữ liệu hiển thị đúng ngoài màn danh sách và màn chi tiết</t>
  </si>
  <si>
    <t>Kiểm tra thêm mới Lệnh sản xuất thành công khi nhập Ghi chú hợp lệ</t>
  </si>
  <si>
    <t>- Ghi chú: "Lệnh sản xuất ưu tiên cho đơn hàng tháng 5"</t>
  </si>
  <si>
    <t>Bước 1: Nhấn nút "+ Thêm mới"
Bước 2: Nhập đầy đủ các trường bắt buộc
Bước 3: Nhập nội dung hợp lệ vào trường "Ghi chú"
Bước 4: Nhấn nút "Lưu"</t>
  </si>
  <si>
    <t>Hệ thống cho phép lưu bản ghi thành công. Nội dung ghi chú được lưu đúng trong DB. Dữ liệu hiển thị đúng tại màn chi tiết</t>
  </si>
  <si>
    <t>Kiểm tra thêm mới Lệnh sản xuất thành công khi bỏ trống trường Ghi chú</t>
  </si>
  <si>
    <t>Bước 1: Nhấn nút "+ Thêm mới"
Bước 2: Nhập đầy đủ các trường bắt buộc
Bước 3: Không nhập trường "Ghi chú"
Bước 4: Nhấn nút "Lưu"</t>
  </si>
  <si>
    <t xml:space="preserve">Hệ thống vẫn cho phép lưu bản ghi thành công. Trường "Ghi chú" được lưu giá trị rỗng/null trong DB
</t>
  </si>
  <si>
    <t>Kiểm tra giới hạn ký tự tối đa của trường Ghi chú</t>
  </si>
  <si>
    <t>Ghi chú chuỗi ký tự vượt quá giới hạn</t>
  </si>
  <si>
    <t>Bước 1: Nhấn nút "+ Thêm mới"
Bước 2: Nhập đầy đủ các trường bắt buộc
Bước 3: Paste nội dung vượt quá giới hạn vào trường "Ghi chú"
Bước 4: Nhấn nút "Lưu"</t>
  </si>
  <si>
    <t xml:space="preserve">Hệ thống hiển thị cảnh báo vượt quá số ký tự cho phép hoặc tự động giới hạn số ký tự nhập. Không cho lưu dữ liệu vượt quá giới hạn (nếu có validate)
</t>
  </si>
  <si>
    <t>Thêm mới thành công Lệnh sản xuất khi nhập đầy đủ thông tin</t>
  </si>
  <si>
    <t>- Ưu tiên lệnh sản xuất: Cao
- Khu vực sản xuất: Phân xưởng A3
- Quy trình công nghệ: ROUTING-2719
- Sản phẩm: TP-001 (tự động sinh)
- Số lượng sản xuất: 50
- Đơn vị: Cái (tự động sinh)
- Ngày bắt đầu: 21/05/2026
- Ngày kết thúc: 25/05/2026
- Tổng thời gian kế hoạch: 5 ngày
- Ngày bắt đầu T.Tế: 21/05/2026 08:00
- Ngày kết thúc T.Tế: 25/05/2026 17:00
- Ghi chú: Lệnh sản xuất ưu tiên</t>
  </si>
  <si>
    <t>Bước 1: Nhấn nút "+ Thêm mới"
Bước 2: Nhập đầy đủ tất cả thông tin của Lệnh sản xuất
Bước 3: Nhấn nút "Lưu"</t>
  </si>
  <si>
    <t>Hệ thống cho phép lưu bản ghi thành công. Tất cả dữ liệu được lưu đúng trong DB. Dữ liệu hiển thị đúng ngoài màn danh sách và màn chi tiết. Mã lệnh sản xuất được tự động sinh thành công</t>
  </si>
  <si>
    <t>Thêm mới thành công Lệnh sản xuất khi chỉ nhập đầy đủ các trường bắt buộc</t>
  </si>
  <si>
    <t>Bước 1: Nhấn nút "+ Thêm mới"
Bước 2: Chỉ nhập các trường bắt buộc
Bước 3: Để trống các trường không bắt buộc
Bước 4: Nhấn nút "Lưu"</t>
  </si>
  <si>
    <t>Hệ thống cho phép lưu bản ghi thành công. Các trường không bắt buộc được lưu giá trị rỗng/null trong DB. Dữ liệu hiển thị đúng ngoài màn danh sách và màn chi tiết</t>
  </si>
  <si>
    <t>Kiểm tra lưu thành công Lệnh sản xuất và dữ liệu hiển thị đúng ngoài màn danh sách đồng thời tồn tại trong DB</t>
  </si>
  <si>
    <t>- Khu vực sản xuất: Phân xưởng A3
- Quy trình công nghệ: ROUTING-2719
- Số lượng sản xuất: 50</t>
  </si>
  <si>
    <t>Bước 1: Nhấn nút "+ Thêm mới"
Bước 2: Nhập đầy đủ thông tin hợp lệ
Bước 3: Nhấn nút "Lưu"
Bước 4: Kiểm tra ngoài màn danh sách
Bước 5: Kiểm tra dữ liệu trong DB</t>
  </si>
  <si>
    <t>Hệ thống hiển thị thông báo lưu thành công. Bản ghi hiển thị đúng ngoài màn danh sách. Dữ liệu được lưu đúng trong DB. Thông tin giữa Màn hình và DB đồng nhất</t>
  </si>
  <si>
    <t>Kiểm tra lỗi hệ thống khi ấn Lưu thành công, ngoài màn danh sách có dữ liệu nhưng DB không có dữ liệu</t>
  </si>
  <si>
    <t>Hệ thống hiển thị thông báo lưu thành công. Bản ghi hiển thị ngoài màn danh sách. Không tìm thấy dữ liệu tương ứng trong DB. Đây là lỗi không đồng bộ dữ liệu giữa giao diện và DB. Dữ liệu có thể chỉ được hiển thị tạm thời trên giao diện</t>
  </si>
  <si>
    <t>Kiểm tra lỗi hệ thống khi ấn Lưu thành công nhưng ngoài màn danh sách không hiển thị dữ liệu dù DB đã có dữ liệu</t>
  </si>
  <si>
    <t>Hệ thống hiển thị thông báo lưu thành công. Không hiển thị bản ghi ngoài màn danh sách. Dữ liệu đã được lưu trong DB. Đây là lỗi hiển thị dữ liệu ngoài giao diện hoặc lỗi loát dữ liệu sau khi lưu. Sau khi loát lại trang hoặc tìm kiếm lại có thể hiển thị dữ liệu</t>
  </si>
  <si>
    <t>Luông Tìm kiếm/Lọc lệnh sản xuất</t>
  </si>
  <si>
    <t>Kiểm tra tìm kiếm theo Khu vực sản xuất thành công</t>
  </si>
  <si>
    <t xml:space="preserve">
Bước 1: Chọn “Nhà 608” tại trường “Khu vực sản xuất”</t>
  </si>
  <si>
    <t>Chỉ hiển thị lệnh sản xuất thuộc “Nhà 608” . Không hiển thị dữ liệu khu vực khác</t>
  </si>
  <si>
    <t>Kiểm tra khi không chọn Khu vực sản xuất</t>
  </si>
  <si>
    <t xml:space="preserve">
Bước 1: Không chọn trường “Khu vực sản xuất”</t>
  </si>
  <si>
    <t>Hệ thống hiển thị toàn bộ dữ liệu .Không phát sinh lỗi</t>
  </si>
  <si>
    <t>Kiểm tra reset bộ lọc khu vực</t>
  </si>
  <si>
    <t>Bước 1: Chọn “Nhà 608” 
Bước 2: Xóa dữ liệu tại trường “Khu vực sản xuất”</t>
  </si>
  <si>
    <t>Hệ thống tải lại toàn bộ dữ liệu .Không còn điều kiện lọc khu vực</t>
  </si>
  <si>
    <t>Kiểm tra dữ liệu không tồn tại</t>
  </si>
  <si>
    <t>"Bước 1: Chọn “Nhà A99” tại trường “Khu vực sản xuất”"</t>
  </si>
  <si>
    <t>Hiển thị danh sách rỗng 
Có thông báo “Không có dữ liệu”</t>
  </si>
  <si>
    <t>Kiểm tra tìm kiếm chính xác mã lệnh sản xuất</t>
  </si>
  <si>
    <t>"Bước 1: Nhập “MO-30032026-1729” vào ô “Mã lệnh sản xuất”</t>
  </si>
  <si>
    <t>Hiển thị đúng bản ghi tương ứng</t>
  </si>
  <si>
    <t>Kiểm tra tìm kiếm gần đúng mã lệnh sản xuất</t>
  </si>
  <si>
    <t>"Bước 1: Nhập “MO-3003” vào ô tìm kiếm"</t>
  </si>
  <si>
    <t>Hiển thị các mã chứa “MO-3003”</t>
  </si>
  <si>
    <t>Kiểm tra khi để trống mã lệnh sản xuất</t>
  </si>
  <si>
    <t>"Bước 1: Không nhập dữ liệu"</t>
  </si>
  <si>
    <t>Hiển thị toàn bộ danh sách</t>
  </si>
  <si>
    <t>Kiểm tra mã lệnh sản xuất không tồn tại</t>
  </si>
  <si>
    <t xml:space="preserve">"Bước 1: Nhập “MO-999999” </t>
  </si>
  <si>
    <t>Hiển thị danh sách rỗng .Có thông báo “Không có dữ liệu”</t>
  </si>
  <si>
    <t>Kiểm tra ký tự đặc biệt trường mã lệnh sản xuất</t>
  </si>
  <si>
    <t>"Bước 1: Nhập “@@@###”"</t>
  </si>
  <si>
    <t>Tìm kiếm mã lệnh sản xuất  có khoảng trắng đầu cuối</t>
  </si>
  <si>
    <t>"Bước 1: Nhập mã có khoảng trắng đầu cuối"= "- Mã = ' MO-30032026-1729 '"</t>
  </si>
  <si>
    <t>Hệ thống tự xóa khoảng trắng .Tìm đúng dữ liệu</t>
  </si>
  <si>
    <t>Tìm kiếm mã lệnh sản xuất  phân biệt chữ hoa thường</t>
  </si>
  <si>
    <t>"Bước 1: Nhập mã chữ thường" = "-Mã = mo-30032026-1729"</t>
  </si>
  <si>
    <t>Vẫn tìm đúng dữ liệu hệ thống không phân biệt hoa thường</t>
  </si>
  <si>
    <t>Kiểm tra lọc theo sản phẩm thành công</t>
  </si>
  <si>
    <t>"Bước 1: Chọn “Thuốc pháo” tại trường “Sản phẩm”"</t>
  </si>
  <si>
    <t>Chỉ hiển thị dữ liệu sản phẩm “Thuốc pháo”</t>
  </si>
  <si>
    <t>Kiểm tra khi không chọn sản phẩm</t>
  </si>
  <si>
    <t>"Bước 1: Không chọn sản phẩm"</t>
  </si>
  <si>
    <t>Hiển thị toàn bộ dữ liệu</t>
  </si>
  <si>
    <t>Kiểm tra sản phẩm không có dữ liệu</t>
  </si>
  <si>
    <t>"Bước 1: Chọn “Cánh đuôi - Đã sửa ba via"</t>
  </si>
  <si>
    <t>Kiểm tra reset bộ lọc sản phẩm</t>
  </si>
  <si>
    <t>"Bước 1: Chọn “Thuốc pháo” 
Bước 2: Xóa chọn sản phẩm "Thuốc pháo""</t>
  </si>
  <si>
    <t>Hiển thị lại toàn bộ dữ liệu</t>
  </si>
  <si>
    <t>Kiểm tra kết hợp sản phẩm với trạng thái</t>
  </si>
  <si>
    <t>"Bước 1: Chọn sản phẩm 
Bước 2: Chọn trạng thái"</t>
  </si>
  <si>
    <t>Chỉ hiển thị dữ liệu thỏa cả 2 điều kiện</t>
  </si>
  <si>
    <t>Kiểm tra phân trang theo sản phẩm</t>
  </si>
  <si>
    <t>"Bước 1: Chọn sản phẩm 
Bước 2: Chuyển trang"</t>
  </si>
  <si>
    <t>Giữ nguyên điều kiện lọc khi chuyển trang</t>
  </si>
  <si>
    <t>Kiểm tra lọc trạng thái Đang thực hiện</t>
  </si>
  <si>
    <t>"Bước 1: Chọn “Đang thực hiện” tại dropdown trạng thái"</t>
  </si>
  <si>
    <t>Chỉ hiển thị dữ liệu trạng thái “Đang thực hiện”</t>
  </si>
  <si>
    <t>Kiểm tra lọc trạng thái Đã kết thúc</t>
  </si>
  <si>
    <t>"Bước 1: Chọn “Đã kết thúc” tại dropdown trạng thái"</t>
  </si>
  <si>
    <t>Chỉ hiển thị dữ liệu trạng thái “Đã kết thúc”</t>
  </si>
  <si>
    <t>Kiểm tra lọc trạng thái Đã hủy</t>
  </si>
  <si>
    <t>"Bước 1: Chọn “Đã hủy” tại dropdown trạng thái"</t>
  </si>
  <si>
    <t>Chỉ hiển thị dữ liệu trạng thái “Đã hủy"</t>
  </si>
  <si>
    <t>Kiểm tra chọn Tất cả</t>
  </si>
  <si>
    <t>"Bước 1: Chọn “Tất cả” tại dropdown trạng thái"</t>
  </si>
  <si>
    <t>Kiểm tra trạng thái không có dữ liệu</t>
  </si>
  <si>
    <t>"Bước 1: Chọn bất kỳ trạng thái như Nháp , Đang thực hiện, Đã kết thúc , Đã hủy , tại dropdown trạng thái"</t>
  </si>
  <si>
    <t>Hiển thị danh sách rỗng</t>
  </si>
  <si>
    <t>Kiểm tra kết hợp trạng thái với mã lệnh</t>
  </si>
  <si>
    <t>"Bước 1: Chọn trạng thái="Đang thực hiện"
Bước 2: Nhập mã"="MO-04052026-2019"</t>
  </si>
  <si>
    <t>Chỉ hiển thị dữ liệu đúng cả 2 điều kiện</t>
  </si>
  <si>
    <t>Kiểm tra tìm kiếm tất cả trường thành công</t>
  </si>
  <si>
    <t>"Bước 1: Nhập tất cả điều kiện tìm kiếm
"- Khu vực = Nhà 608 
- Mã = MO-30032026-1729 
- Sản phẩm = Thuốc pháo 
- Trạng thái = Đang thực hiện"</t>
  </si>
  <si>
    <t>Hiển thị đúng duy nhất dữ liệu phù hợp</t>
  </si>
  <si>
    <t>Kiểm tra tất cả điều kiện nhưng không có dữ liệu</t>
  </si>
  <si>
    <t>"Bước 1: Nhập tất cả điều kiện
"- Khu vực = Nhà 608 
- Mã = MO-999999 
- Sản phẩm = Thuốc pháo 
- Trạng thái = Đã hủy"
"</t>
  </si>
  <si>
    <t>Kiểm tra khi để trống toàn bộ filter</t>
  </si>
  <si>
    <t>"Bước 1: Truy cập màn hình danh sách"</t>
  </si>
  <si>
    <t>Hiển thị toàn bộ danh sách lệnh sản xuất</t>
  </si>
  <si>
    <t>Kiểm tra phân trang sau khi lọc nhiều điều kiện</t>
  </si>
  <si>
    <t>"Bước 1: Thực hiện tìm kiếm 
Bước 2: Chuyển sang trang 2"</t>
  </si>
  <si>
    <t>Giữ nguyên điều kiện lọc . Dữ liệu hiển thị đúng</t>
  </si>
  <si>
    <t xml:space="preserve">Luồng xem chi tiết lệnh sản xuất </t>
  </si>
  <si>
    <t>Kiểm tra mở chi tiết thành công</t>
  </si>
  <si>
    <t>Mã lệnh sản xuất: MO-21052026-2046</t>
  </si>
  <si>
    <t xml:space="preserve">
B1: Chọn lệnh sản xuất mã “MO-21052026-2046” 
B2: Nhấn “Xem chi tiết”"</t>
  </si>
  <si>
    <t>Mở đúng màn hình chi tiết Lệnh sản xuất. Hiển thị đầy đủ dữ liệu của lệnh sản xuất. Không xảy ra lỗi hệ thống hoặc màn hình trắng.</t>
  </si>
  <si>
    <t>Kiểm tra mở chi tiết khi mã lệnh không tồn tại</t>
  </si>
  <si>
    <t>Mã lệnh sản xuất: MO-999999</t>
  </si>
  <si>
    <t>"B1: Truy cập URL chi tiết với mã “MO-999999”</t>
  </si>
  <si>
    <t>Hiển thị thông báo “Không tìm thấy dữ liệu</t>
  </si>
  <si>
    <t>Kiểm tra mở chi tiết khi lệnh sản xuất đã bị xóa</t>
  </si>
  <si>
    <t>B1: Chọn lệnh sản xuất mã “MO-21052026-2046”.
B2: Nhấn “Xem chi tiết”.
B3: Lệnh sản xuất bị xóa trong lúc đang mở chi tiết.</t>
  </si>
  <si>
    <t>Hiển thị thông báo lỗi “ManufOrders không tìm thấy với ID: 159354302293824”. Không hiển thị dữ liệu sai.</t>
  </si>
  <si>
    <t>Kiểm tra loát màn hình chi tiết</t>
  </si>
  <si>
    <t>B1: Mở chi tiết lệnh sản xuất “MO-21052026-2046”.
B2: Nhấn F5 hoặc reload trình duyệt.</t>
  </si>
  <si>
    <t>Dữ liệu vẫn hiển thị đúng sau khi reload. Không mất session đăng nhập. Không xảy ra lỗi giao diện.</t>
  </si>
  <si>
    <t>Kiểm tra hiển thị đúng mã lệnh sản xuất</t>
  </si>
  <si>
    <t>B1: Mở chi tiết lệnh sản xuất “MO-21052026-2046”.
B2: Quan sát trường “Mã lệnh sản xuất”.</t>
  </si>
  <si>
    <t>Hiển thị đúng mã lệnh sản xuất “MO-21052026-2046” đã tạo trước đó. Dữ liệu hiển thị đúng với DB.</t>
  </si>
  <si>
    <t>Kiểm tra hiển thị đúng khu vực sản xuất</t>
  </si>
  <si>
    <t>Khu vực sản xuất: Phân xưởng A3</t>
  </si>
  <si>
    <t>"B1: Mở chi tiết lệnh MO-21052026-2046 
B2: Kiểm tra trường “Khu vực sản xuất” có dữ liệu “Phân xưởng A3”</t>
  </si>
  <si>
    <t>Hiển thị đúng khu vực sản xuất “Phân xưởng A3” đã tạo trước đó. Dữ liệu hiển thị đúng với DB.</t>
  </si>
  <si>
    <t>Kiểm tra dữ liệu lưu sai khu vực sản xuất</t>
  </si>
  <si>
    <t>Khu vực sản xuất đúng: Phân xưởng A3</t>
  </si>
  <si>
    <t>"B1: Mở chi tiết lệnh MO-21052026-2046 
B2: Kiểm tra trường “Khu vực sản xuất”</t>
  </si>
  <si>
    <t>Nếu màn hình hiển thị khu vực khác “Phân xưởng A3” thì hệ thống đã lưu sai dữ liệu. Dữ liệu hiển thị không khớp với DB.</t>
  </si>
  <si>
    <t>Kiểm tra dữ liệu khu vực sản xuất không được lưu</t>
  </si>
  <si>
    <t>B1: Mở chi tiết lệnh sản xuất “MO-21052026-2046”.
B2: Kiểm tra trường “Khu vực sản xuất”.</t>
  </si>
  <si>
    <t>Nếu trường “Khu vực sản xuất” hiển thị trống thì hệ thống không lưu dữ liệu thành công.</t>
  </si>
  <si>
    <t>Kiểm tra dữ liệu lưu đúng quy trình công nghệ</t>
  </si>
  <si>
    <t>Quy trình công nghệ: ROUTING-2719</t>
  </si>
  <si>
    <t>B1: Mở chi tiết lệnh sản xuất “MO-21052026-2046”.
B2: Kiểm tra trường “Quy trình công nghệ”.</t>
  </si>
  <si>
    <t>Hiển thị đúng quy trình công nghệ “ROUTING-2719” đã tạo trước đó. Dữ liệu hiển thị đúng với DB.</t>
  </si>
  <si>
    <t>Kiểm tra dữ liệu lưu sai quy trình công nghệ</t>
  </si>
  <si>
    <t>Quy trình công nghệ đúng: ROUTING-2719</t>
  </si>
  <si>
    <t>Nếu màn hình hiển thị routing khác “ROUTING-2719” thì hệ thống đã lưu sai dữ liệu.</t>
  </si>
  <si>
    <t>Kiểm tra dữ liệu quy trình công nghệ không được lưu</t>
  </si>
  <si>
    <t>Nếu trường “Quy trình công nghệ” hiển thị trống thì hệ thống không lưu dữ liệu thành công</t>
  </si>
  <si>
    <t>Kiểm tra dữ liệu lưu đúng số lượng sản xuất</t>
  </si>
  <si>
    <t>Số lượng sản xuất: 50</t>
  </si>
  <si>
    <t>B1: Mở chi tiết lệnh sản xuất “MO-21052026-2046”.
B2: Kiểm tra trường “Số lượng sản xuất”.</t>
  </si>
  <si>
    <t>Hiển thị đúng số lượng sản xuất “50” đã tạo trước đó. Dữ liệu hiển thị đúng với DB.</t>
  </si>
  <si>
    <t>Kiểm tra dữ liệu lưu sai số lượng sản xuất</t>
  </si>
  <si>
    <t>Số lượng sản xuất đúng: 50</t>
  </si>
  <si>
    <t>Nếu màn hình hiển thị số lượng khác “50” thì hệ thống đã lưu sai dữ liệu.</t>
  </si>
  <si>
    <t>Kiểm tra dữ liệu số lượng sản xuất không được lưu</t>
  </si>
  <si>
    <t>Nếu trường “Số lượng sản xuất” hiển thị trống thì hệ thống không lưu dữ liệu thành công.</t>
  </si>
  <si>
    <t>Kiểm tra dữ liệu lưu đúng sản phẩm</t>
  </si>
  <si>
    <t>Sản phẩm: Cánh đuôi</t>
  </si>
  <si>
    <t>B1: Mở chi tiết lệnh sản xuất “MO-21052026-2046”.
B2: Kiểm tra trường “Sản phẩm” = “Cánh đuôi”.</t>
  </si>
  <si>
    <t>Hiển thị đúng sản phẩm “Cánh đuôi” đã tạo trước đó. Dữ liệu hiển thị đúng với DB.</t>
  </si>
  <si>
    <t>Kiểm tra dữ liệu lưu sai sản phẩm</t>
  </si>
  <si>
    <t>Sản phẩm đúng: Cánh đuôi</t>
  </si>
  <si>
    <t>B1: Mở chi tiết lệnh sản xuất “MO-21052026-2046”.
B2: Kiểm tra trường “Sản phẩm”.</t>
  </si>
  <si>
    <t>Nếu màn hình hiển thị sản phẩm khác “Cánh đuôi” thì hệ thống đã lưu sai dữ liệu.</t>
  </si>
  <si>
    <t>Kiểm tra dữ liệu sản phẩm không được lưu</t>
  </si>
  <si>
    <t>Nếu trường “Sản phẩm” hiển thị trống thì hệ thống không lưu dữ liệu thành công.</t>
  </si>
  <si>
    <t>Kiểm tra dữ liệu lưu đúng đơn vị tính</t>
  </si>
  <si>
    <t>Đơn vị tính: Cái</t>
  </si>
  <si>
    <t>B1: Mở chi tiết lệnh sản xuất “MO-21052026-2046”.
B2: Kiểm tra trường “Đơn vị”.</t>
  </si>
  <si>
    <t>Hiển thị đúng đơn vị tính “Cái” đã tạo trước đó. Dữ liệu hiển thị đúng với DB.</t>
  </si>
  <si>
    <t>Kiểm tra dữ liệu lưu sai đơn vị tính</t>
  </si>
  <si>
    <t>Nếu màn hình hiển thị đơn vị khác “Cái” thì hệ thống đã lưu sai dữ liệu.</t>
  </si>
  <si>
    <t>Kiểm tra dữ liệu đơn vị tính không được lưu</t>
  </si>
  <si>
    <t>Nếu trường “Đơn vị” hiển thị trống thì hệ thống không lưu dữ liệu thành công.</t>
  </si>
  <si>
    <t>Kiểm tra hiển thị đúng các cột tại tab "Thao tác sản xuất"</t>
  </si>
  <si>
    <t>Bước 1: Chọn Quy trình công nghệ hợp lệ
Bước 2: Quan sát bảng tại tab "Thao tác sản xuất"</t>
  </si>
  <si>
    <t>Hiển thị đầy đủ các cột:
- TÊN
- THỨ TỰ
- NGÀY BẮT ĐẦU T.TẾ
- NGÀY KẾT THÚC T.TẾ
- TP/BTP CÔNG ĐOẠN
- ĐƠN VỊ
- SỐ LƯỢNG KH
- SỐ LƯỢNG TT
- ĐÃ PHÂN CÔNG
- TRẠNG THÁI</t>
  </si>
  <si>
    <t>Kiểm tra dữ liệu cột "Tên" hiển thị đúng theo Quy trình công nghệ</t>
  </si>
  <si>
    <t>Bước 1: Chọn Quy trình công nghệ
Bước 2: Quan sát cột "Tên"</t>
  </si>
  <si>
    <t>Hiển thị đúng tên từng công đoạn theo dữ liệu cấu hình trong DB. Thứ tự công đoạn hiển thị đúng</t>
  </si>
  <si>
    <t>Kiểm tra dữ liệu cột "Thứ tự" hiển thị đúng</t>
  </si>
  <si>
    <t>Bước 1: Chọn Quy trình công nghệ
Bước 2: Quan sát cột "Thứ tự"</t>
  </si>
  <si>
    <t>Hệ thống hiển thị đúng thứ tự công đoạn. Giá trị thứ tự tăng dần đúng logic quy trình</t>
  </si>
  <si>
    <t>Kiểm tra dữ liệu cột "TP/BTP công đoạn" hiển thị đúng</t>
  </si>
  <si>
    <t>Bước 1: Chọn Quy trình công nghệ
Bước 2: Quan sát cột "TP/BTP công đoạn"</t>
  </si>
  <si>
    <t>Hiển thị đúng tên thành phẩm/bán thành phẩm của từng công đoạn. Dữ liệu khớp với DB</t>
  </si>
  <si>
    <t>Kiểm tra dữ liệu cột "Đơn vị" hiển thị đúng</t>
  </si>
  <si>
    <t>Bước 1: Chọn Quy trình công nghệ
Bước 2: Quan sát cột "Đơn vị"</t>
  </si>
  <si>
    <t>Hiển thị đúng đơn vị tính của từng công đoạn. Dữ liệu khớp với DB</t>
  </si>
  <si>
    <t>Kiểm tra dữ liệu cột "Số lượng KH" hiển thị đúng bằng Số lượng sản xuất đã nhập</t>
  </si>
  <si>
    <t>Số lượng sản xuất: 20</t>
  </si>
  <si>
    <t>Bước 1: Nhập "Số lượng sản xuất" = 20
Bước 2: Chọn Quy trình công nghệ
Bước 3: Quan sát cột "Số lượng KH"</t>
  </si>
  <si>
    <t>Giá trị tại cột "Số lượng KH" của tất cả công đoạn = 20. Dữ liệu hiển thị đúng theo số lượng sản xuất đã nhập</t>
  </si>
  <si>
    <t>Kiểm tra dữ liệu cột "Số lượng TT" mặc định khi chưa sản xuất</t>
  </si>
  <si>
    <t>Bước 1: Chọn Quy trình công nghệ
Bước 2: Quan sát cột "Số lượng TT"</t>
  </si>
  <si>
    <t>Hiển thị "-" theo thiết kế hệ thống. Không hiển thị dữ liệu sai hoặc null bất thường</t>
  </si>
  <si>
    <t>Kiểm tra dữ liệu cột "Đã phân công" mặc định khi chưa phân công</t>
  </si>
  <si>
    <t>Bước 1: Chọn Quy trình công nghệ
Bước 2: Quan sát cột "Đã phân công"</t>
  </si>
  <si>
    <t>Kiểm tra trạng thái mặc định của công đoạn tại tab "Thao tác sản xuất"</t>
  </si>
  <si>
    <t>Bước 1: Chọn Quy trình công nghệ
Bước 2: Quan sát cột "Trạng thái"</t>
  </si>
  <si>
    <t>Tất cả công đoạn hiển thị trạng thái mặc định = "Nháp". Trạng thái hiển thị đúng màu sắc xám   theo thiết kế</t>
  </si>
  <si>
    <t>Kiểm tra dữ liệu tab "Thao tác sản xuất" hiển thị đúng sau khi lưu Lệnh sản xuất thành công</t>
  </si>
  <si>
    <t>- Quy trình công nghệ: ROUTING-2719
- Số lượng sản xuất: 20</t>
  </si>
  <si>
    <t>Bước 1: Nhập đầy đủ thông tin
Bước 2: Nhấn "Lưu"
Bước 3: Mở lại chi tiết Lệnh sản xuất
Bước 4: Quan sát tab "Thao tác sản xuất"</t>
  </si>
  <si>
    <t>Dữ liệu thao tác sản xuất hiển thị đúng như trước khi lưu. Dữ liệu ngoài giao diện khớp với DB</t>
  </si>
  <si>
    <t>Kiểm tra chuyển tab "Ngày sản xuất" thành công từ màn hình chi tiết Lệnh sản xuất</t>
  </si>
  <si>
    <t>Lệnh sản xuất đã tồn tại</t>
  </si>
  <si>
    <t>Bước 1: Mở chi tiết Lệnh sản xuất
Bước 2: Nhấn tab "Ngày sản xuất"</t>
  </si>
  <si>
    <t>Hệ thống chuyển đúng sang tab "Ngày sản xuất" có dữ liệu . Không xảy ra lỗi giao diện</t>
  </si>
  <si>
    <t>Kiểm tra hiển thị đúng dữ liệu trường "Ngày bắt đầu" tại tab "Ngày sản xuất</t>
  </si>
  <si>
    <t>- Ngày bắt đầu: 24/05/2026 05:00 PM</t>
  </si>
  <si>
    <t>Hiển thị đúng dữ liệu đã lưu. Định dạng ngày giờ hiển thị đúng theo thiết kế</t>
  </si>
  <si>
    <t>Kiểm tra hiển thị đúng dữ liệu trường "Ngày kết thúc" tại tab "Ngày sản xuất"</t>
  </si>
  <si>
    <t>- Ngày kết thúc: 25/05/2026 05:00 PM</t>
  </si>
  <si>
    <t>Bước 1: Mở chi tiết Lệnh sản xuất
Bước 2: Chọn tab "Ngày sản xuất"
Bước 3: Quan sát trường "Ngày kết thúc"</t>
  </si>
  <si>
    <t>Kiểm tra hiển thị đúng dữ liệu trường "Ngày bắt đầu T.Tế" tại tab "Ngày sản xuất"</t>
  </si>
  <si>
    <t>- Ngày bắt đầu T.Tế: 24/05/2026 08:00 AM</t>
  </si>
  <si>
    <t>Bước 1: Mở chi tiết Lệnh sản xuất
Bước 2: Chọn tab "Ngày sản xuất"
Bước 3: Quan sát trường "Ngày bắt đầu T.Tế"</t>
  </si>
  <si>
    <t>Hiển thị đúng dữ liệu thực tế đã lưu. Định dạng ngày giờ hiển thị đúng</t>
  </si>
  <si>
    <t>Kiểm tra hiển thị đúng dữ liệu trường "Ngày kết thúc T.Tế" tại tab "Ngày sản xuất"</t>
  </si>
  <si>
    <t>- Ngày kết thúc T.Tế: 25/05/2026 05:00 PM</t>
  </si>
  <si>
    <t>Bước 1: Mở chi tiết Lệnh sản xuất
Bước 2: Chọn tab "Ngày sản xuất"
Bước 3: Quan sát trường "Ngày kết thúc T.Tế"</t>
  </si>
  <si>
    <t>Kiểm tra hiển thị đúng dữ liệu trường "Ghi chú" tại tab "Ngày sản xuất" khi chưa có dữ liệu</t>
  </si>
  <si>
    <t>Trường "Ghi chú" đang để trống</t>
  </si>
  <si>
    <t>Bước 1: Mở chi tiết Lệnh sản xuất
Bước 2: Chọn tab "Ngày sản xuất"
Bước 3: Quan sát trường "Ghi chú"</t>
  </si>
  <si>
    <t>Trường "Ghi chú" hiển thị rỗng. Không hiển thị dữ liệu mặc định hoặc dữ liệu lỗi. Không xảy ra lỗi giao diện.</t>
  </si>
  <si>
    <t>Trường "Ghi chú" hiển thị rỗng. Không hiển thị dữ liệu mặc định hoặc dữ liệu lỗi. Không xảy ra lỗi giao diện</t>
  </si>
  <si>
    <t>Kiểm tra hiển thị đúng dữ liệu trường "Tổng thời gian kế hoạch" tại tab "Ngày sản xuất"</t>
  </si>
  <si>
    <t>- Tổng thời gian kế hoạch: 5 ngày</t>
  </si>
  <si>
    <t>Bước 1: Mở chi tiết Lệnh sản xuất
Bước 2: Chọn tab "Ngày sản xuất"
Bước 3: Quan sát trường "Tổng thời gian kế hoạch"</t>
  </si>
  <si>
    <t>Hiển thị đúng giá trị "5 ngày" đã lưu. Dữ liệu hiển thị đúng với DB. Không bị sai định dạng</t>
  </si>
  <si>
    <t>Kiểm tra hiển thị đúng dữ liệu trường "Tổng thời gian kế hoạch" khi chưa có dữ liệu</t>
  </si>
  <si>
    <t>Trường "Tổng thời gian kế hoạch" đang để trống</t>
  </si>
  <si>
    <t>Trường "Tổng thời gian kế hoạch" hiển thị rỗng. Không tự động hiển thị giá trị mặc định. Không xảy ra lỗi giao diện.</t>
  </si>
  <si>
    <t>Kiểm tra hiển thị đúng dữ liệu trường "Ngày bắt đầu T.Tế" khi chưa có dữ liệu</t>
  </si>
  <si>
    <t>Trường "Ngày bắt đầu T.Tế" đang để trống</t>
  </si>
  <si>
    <t>Trường "Ngày bắt đầu T.Tế" hiển thị rỗng. Không hiển thị dữ liệu mặc định hoặc dữ liệu lỗi. Không xảy ra lỗi giao diện.</t>
  </si>
  <si>
    <t>Kiểm tra hiển thị đúng dữ liệu trường "Ngày kết thúc T.Tế" khi chưa có dữ liệu</t>
  </si>
  <si>
    <t>Trường "Ngày kết thúc T.Tế" hiển thị rỗng. Không hiển thị dữ liệu mặc định hoặc dữ liệu lỗi. Không xảy ra lỗi giao diện.</t>
  </si>
  <si>
    <t>Kiểm tra hiển thị đúng các cột tại bảng “Nguyên vật liệu cần thiết</t>
  </si>
  <si>
    <t>B1: Mở tab “Nguyên vật liệu sử dụng”.
B2: Quan sát bảng “Nguyên vật liệu cần thiết”.</t>
  </si>
  <si>
    <t>Hiển thị đầy đủ các cột: TÊN SẢN PHẨM, ĐƠN VỊ, ĐỊNH MỨC THEO KẾ HOẠCH, ĐÃ XUẤT, ĐÃ TRẢ, THỰC TẾ, CẤP VẬT LIỆU. Không thiếu cột hoặc lệch giao diện.</t>
  </si>
  <si>
    <t>Kiểm tra bảng “Nguyên vật liệu cần thiết” hiển thị đúng dữ liệu theo quy trình công nghệ đã chọn và khớp DB</t>
  </si>
  <si>
    <t>B1: Mở chi tiết lệnh sản xuất “MO-21052026-2046” 
B2: Chọn tab “Nguyên vật liệu sử dụng” 
B3: Quan sát bảng “Nguyên vật liệu cần thiết” 
B4: Đối chiếu dữ liệu hiển thị với DB</t>
  </si>
  <si>
    <t>Bảng “Nguyên vật liệu cần thiết” hiển thị đầy đủ và đúng dữ liệu các trường: TÊN SẢN PHẨM, ĐƠN VỊ, ĐỊNH MỨC THEO KẾ HOẠCH, ĐÃ XUẤT, ĐÃ TRẢ, THỰC TẾ, CẤP VẬT LIỆU. Dữ liệu hiển thị trùng khớp với định mức nguyên vật liệu của quy trình công nghệ đã chọn và dữ liệu trong DB. Không thiếu, sai hoặc dư dữ liệu.</t>
  </si>
  <si>
    <t>Kiểm tra bảng “Nguyên vật liệu cần thiết” hiển thị thiếu trường dữ liệu</t>
  </si>
  <si>
    <t>B1: Mở chi tiết lệnh sản xuất “MO-21052026-2046” 
B2: Chọn tab “Nguyên vật liệu sử dụng” 
B3: Quan sát bảng “Nguyên vật liệu cần thiết”</t>
  </si>
  <si>
    <t>Nếu thiếu một trong các trường: TÊN SẢN PHẨM, ĐƠN VỊ, ĐỊNH MỨC THEO KẾ HOẠCH, ĐÃ XUẤT, ĐÃ TRẢ, THỰC TẾ, CẤP VẬT LIỆU thì hệ thống hiển thị thiếu dữ liệu.</t>
  </si>
  <si>
    <t>Kiểm tra bảng “Nguyên vật liệu cần thiết” hiển thị dữ liệu không khớp DB</t>
  </si>
  <si>
    <t>B1: Mở chi tiết lệnh sản xuất “MO-21052026-2046” 
B2: Chọn tab “Nguyên vật liệu sử dụng” 
B3: Đối chiếu dữ liệu hiển thị với DB</t>
  </si>
  <si>
    <t>Nếu dữ liệu hiển thị tại một trong các trường: TÊN SẢN PHẨM, ĐƠN VỊ, ĐỊNH MỨC THEO KẾ HOẠCH, ĐÃ XUẤT, ĐÃ TRẢ, THỰC TẾ, CẤP VẬT LIỆU khác dữ liệu trong DB thì hệ thống hiển thị sai dữ liệu.</t>
  </si>
  <si>
    <t>Kiểm tra hiển thị đầy đủ các cột tại bảng “Kế hoạch sản xuất con”</t>
  </si>
  <si>
    <t>Có dữ liệu kế hoạch sản xuất con</t>
  </si>
  <si>
    <t>B1: Mở tab “Nguyên vật liệu sử dụng” 
B2: Quan sát bảng “Kế hoạch sản xuất con”</t>
  </si>
  <si>
    <t>Hiển thị đầy đủ các cột: MÃ KẾ HOẠCH SẢN XUẤT, SẢN PHẨM, TRẠNG THÁI, SỐ LƯỢNG SẢN XUẤT.</t>
  </si>
  <si>
    <t>Kiểm tra dữ liệu bảng “Kế hoạch sản xuất con” hiển thị đúng và khớp DB</t>
  </si>
  <si>
    <t>B1: Mở tab “Nguyên vật liệu sử dụng” 
B2: Quan sát dữ liệu hiển thị 
B3: Đối chiếu dữ liệu DB</t>
  </si>
  <si>
    <t>Dữ liệu hiển thị tại các cột: MÃ KẾ HOẠCH SẢN XUẤT, SẢN PHẨM, TRẠNG THÁI, SỐ LƯỢNG SẢN XUẤT hiển thị đúng và khớp dữ liệu DB.</t>
  </si>
  <si>
    <t>Kiểm tra bảng “Kế hoạch sản xuất con” hiển thị thiếu trường dữ liệu</t>
  </si>
  <si>
    <t>Nếu thiếu một trong các cột: MÃ KẾ HOẠCH SẢN XUẤT, SẢN PHẨM, TRẠNG THÁI, SỐ LƯỢNG SẢN XUẤT thì hệ thống hiển thị thiếu dữ liệu.</t>
  </si>
  <si>
    <t>Kiểm tra bảng “Kế hoạch sản xuất con” hiển thị sai dữ liệu so với DB</t>
  </si>
  <si>
    <t>B1: Mở tab “Nguyên vật liệu sử dụng” 
B2: Đối chiếu dữ liệu hiển thị với DB</t>
  </si>
  <si>
    <t>Nếu dữ liệu hiển thị khác dữ liệu trong DB tại một trong các cột thì hệ thống hiển thị sai dữ liệu.</t>
  </si>
  <si>
    <t>Kiểm tra hiển thị khi bảng “Kế hoạch sản xuất con” không có dữ liệu</t>
  </si>
  <si>
    <t>Không có dữ liệu kế hoạch sản xuất con</t>
  </si>
  <si>
    <t>Hiển thị dòng “Không có dữ liệu”. Không phát sinh lỗi hệ thống.</t>
  </si>
  <si>
    <t>Kiểm tra phân trang tại bảng “Kế hoạch sản xuất con”</t>
  </si>
  <si>
    <t>B1: Mở tab “Nguyên vật liệu sử dụng” 
B2: Thực hiện chuyển trang tại bảng “Kế hoạch sản xuất con”</t>
  </si>
  <si>
    <t>Hệ thống chuyển trang đúng dữ liệu. Không bị lặp hoặc mất dữ liệu giữa các trang.</t>
  </si>
  <si>
    <t>Kiểm tra hiển thị số lượng bản ghi tại bảng “Kế hoạch sản xuất con”</t>
  </si>
  <si>
    <t>B1: Mở tab “Nguyên vật liệu sử dụng” B2: Quan sát thông tin tổng số bản ghi</t>
  </si>
  <si>
    <t>Hiển thị đúng số lượng bản ghi thực tế của bảng “Kế hoạch sản xuất con”.</t>
  </si>
  <si>
    <t>Kiểm tra hiển thị đầy đủ các cột tại bảng “Thành phẩm”</t>
  </si>
  <si>
    <t>Quy trình công nghệ: ROUTING-2738</t>
  </si>
  <si>
    <t>B1: Mở chi tiết kế hoạch/lệnh sản xuất có quy trình công nghệ “ROUTING-2738” 
B2: Chọn tab “Thành phẩm” 
B3: Quan sát bảng “Định mức thành phẩm/bán thành phẩm”</t>
  </si>
  <si>
    <t>Hiển thị đầy đủ các cột: TÊN SẢN PHẨM, ĐƠN VỊ, ĐỊNH MỨC THEO KẾ HOẠCH, THỰC TẾ, CẤP VẬT LIỆU. Không bị thiếu cột hoặc lệch giao diện.</t>
  </si>
  <si>
    <t>Kiểm tra dữ liệu hiển thị đúng tại bảng “Thành phẩm”</t>
  </si>
  <si>
    <t>B1: Mở tab “Thành phẩm” 
B2: Đối chiếu dữ liệu hiển thị với dữ liệu đã tạo và dữ liệu DB</t>
  </si>
  <si>
    <t>Dữ liệu các cột TÊN SẢN PHẨM, ĐƠN VỊ, ĐỊNH MỨC THEO KẾ HOẠCH, THỰC TẾ, CẤP VẬT LIỆU hiển thị đúng với dữ liệu lưu trong DB và đúng định mức thành phẩm/bán thành phẩm của quy trình công nghệ đã chọn.</t>
  </si>
  <si>
    <t>Kiểm tra dữ liệu hiển thị sai tại bảng “Thành phẩm”</t>
  </si>
  <si>
    <t>B1: Mở tab “Thành phẩm” 
B2: Đối chiếu dữ liệu hiển thị với DB</t>
  </si>
  <si>
    <t>Nếu dữ liệu hiển thị khác dữ liệu trong DB ở bất kỳ cột nào: TÊN SẢN PHẨM, ĐƠN VỊ, ĐỊNH MỨC THEO KẾ HOẠCH, THỰC TẾ, CẤP VẬT LIỆU thì hệ thống đang hiển thị sai dữ liệu.</t>
  </si>
  <si>
    <t>Kiểm tra dữ liệu bị thiếu tại bảng “Thành phẩm”</t>
  </si>
  <si>
    <t>B1: Mở tab “Thành phẩm” 
B2: Kiểm tra dữ liệu hiển thị trên bảng</t>
  </si>
  <si>
    <t>Nếu thiếu dòng dữ liệu hoặc trường dữ liệu bị trống dù DB có dữ liệu thì hệ thống chưa hiển thị đầy đủ dữ liệu thành phẩm/bán thành phẩm.</t>
  </si>
  <si>
    <t>Kiểm tra hiển thị khi không có dữ liệu thành phẩm</t>
  </si>
  <si>
    <t>Quy trình công nghệ không có định mức thành phẩm</t>
  </si>
  <si>
    <t>B1: Mở chi tiết kế hoạch/lệnh sản xuất không có dữ liệu thành phẩm 
B2: Chọn tab “Thành phẩm”</t>
  </si>
  <si>
    <t>Hiển thị trạng thái “Không có dữ liệu”. Không phát sinh lỗi hệ thống hoặc màn hình trắng.</t>
  </si>
  <si>
    <t>Kiểm tra mở tab “Tệp đính kèm” thành công</t>
  </si>
  <si>
    <t>Kế hoạch sản xuất: MO-27052026-2072</t>
  </si>
  <si>
    <t>B1: Mở chi tiết kế hoạch sản xuất “MO-27052026-2072” B2: Chọn tab “Tệp đính kèm”</t>
  </si>
  <si>
    <t>Mở đúng tab “Tệp đính kèm”. Hiển thị khu vực tải tệp đính kèm. Không xảy ra lỗi hệ thống hoặc màn hình trắng.</t>
  </si>
  <si>
    <t>Kiểm tra hiển thị đúng thông tin hỗ trợ upload file</t>
  </si>
  <si>
    <t>Tab “Tệp đính kèm”</t>
  </si>
  <si>
    <t>B1: Mở tab “Tệp đính kèm” 
B2: Quan sát thông tin hiển thị</t>
  </si>
  <si>
    <t>Hiển thị đúng nội dung hỗ trợ upload: “Hỗ trợ .pdf, .jpg, .jpeg, .png, .doc, .docx tối đa 10MB”.</t>
  </si>
  <si>
    <t>Kiểm tra tải tệp đính kèm thành công với file PDF hợp lệ</t>
  </si>
  <si>
    <t>File .pdf /jpg/.jpeg/.png /doc/.docx≤ 10MB</t>
  </si>
  <si>
    <t>B1: Mở tab “Tệp đính kèm” 
B2: Chọn file hợp lệ 
B3: Nhấn upload/tải file</t>
  </si>
  <si>
    <t>File được tải lên thành công. Hiển thị đúng tên file trên giao diện. Dữ liệu file được lưu đúng trong DB/storage.</t>
  </si>
  <si>
    <t>Kiểm tra tải tệp đính kèm thất bại khi file vượt quá dung lượng cho phép</t>
  </si>
  <si>
    <t>File &gt; 10MB</t>
  </si>
  <si>
    <t>B1: Mở tab “Tệp đính kèm” 
B2: Chọn file có dung lượng lớn hơn 10MB 
B3: Nhấn upload/tải file</t>
  </si>
  <si>
    <t>Hệ thống không cho upload file. Hiển thị thông báo lỗi dung lượng vượt quá giới hạn cho phép. Không lưu file vào DB/storage.</t>
  </si>
  <si>
    <t>Kiểm tra tải tệp đính kèm thất bại khi upload sai định dạng file</t>
  </si>
  <si>
    <t>File .exe hoặc .zip</t>
  </si>
  <si>
    <t>B1: Mở tab “Tệp đính kèm” 
B2: Chọn file không đúng định dạng hỗ trợ B
3: Nhấn upload/tải file</t>
  </si>
  <si>
    <t>Hệ thống không cho upload file. Hiển thị thông báo định dạng file không hợp lệ.</t>
  </si>
  <si>
    <t>Kiểm tra tải tệp đính kèm thất bại khi không chọn file</t>
  </si>
  <si>
    <t>Không chọn file</t>
  </si>
  <si>
    <t>B1: Mở tab “Tệp đính kèm” 
B2: Nhấn upload/tải file mà chưa chọn file</t>
  </si>
  <si>
    <t>Hệ thống không upload file. Hiển thị thông báo yêu cầu chọn file.</t>
  </si>
  <si>
    <t>Kiểm tra hiển thị danh sách file sau khi upload thành công</t>
  </si>
  <si>
    <t>Có file đính kèm hợp lệ</t>
  </si>
  <si>
    <t>B1: Upload file thành công 
B2: Quan sát danh sách file</t>
  </si>
  <si>
    <t>Hiển thị đúng tên file, loại file và dữ liệu file vừa upload.</t>
  </si>
  <si>
    <t>Kiểm tra reload màn hình sau khi upload file</t>
  </si>
  <si>
    <t>Có file upload thành công</t>
  </si>
  <si>
    <t>B1: Upload file thành công 
B2: Nhấn F5/reload trình duyệt</t>
  </si>
  <si>
    <t>File đính kèm vẫn hiển thị sau khi reload. Không mất dữ liệu file đã lưu.</t>
  </si>
  <si>
    <t xml:space="preserve">Luồng sửa lệnh sản xuất </t>
  </si>
  <si>
    <t>Kiểm tra hiển thị đầy đủ dữ liệu tại màn hình sửa lệnh sản xuất</t>
  </si>
  <si>
    <t>MO-21052026-2046</t>
  </si>
  <si>
    <t>B1: Mở màn hình sửa lệnh sản xuất 
B2: Quan sát các trường thông tin</t>
  </si>
  <si>
    <t>Hiển thị đầy đủ các trường: Mã lệnh sản xuất, Ưu tiên kế hoạch sản xuất, Khu vực sản xuất, Quy trình công nghệ, Sản phẩm, Đơn vị, Ngày bắt đầu, Ngày kết thúc, Tổng thời gian kế hoạch, Ghi chú. Hiển thị đầy đủ các tab: Thao tác sản xuất, Ngày sản xuất, Nguyên vật liệu sử dụng, Thành phẩm, Tệp đính kèm.</t>
  </si>
  <si>
    <t>Kiểm tra sửa thành công trường “Ưu tiên kế hoạch sản xuất”</t>
  </si>
  <si>
    <t>Kế hoạch sản xuất trạng thái “Nháp”</t>
  </si>
  <si>
    <t>B1: Mở chi tiết kế hoạch sản xuất 
B2: Sửa trường “Ưu tiên kế hoạch sản xuất” 
B3: Nhấn “Lưu”</t>
  </si>
  <si>
    <t>Hệ thống lưu thành công dữ liệu chỉnh sửa.</t>
  </si>
  <si>
    <t>Kiểm tra sửa không thành công trường “Ưu tiên kế hoạch sản xuất”</t>
  </si>
  <si>
    <t>Kế hoạch sản xuất trạng thái “Đang thực hiện”</t>
  </si>
  <si>
    <t>Hệ thống không lưu dữ liệu chỉnh sửa.</t>
  </si>
  <si>
    <t>Kiểm tra sửa thành công trường “Khu vực sản xuất”</t>
  </si>
  <si>
    <t>B1: Mở chi tiết kế hoạch sản xuất 
B2: Sửa trường “Khu vực sản xuất” 
B3: Nhấn “Lưu”</t>
  </si>
  <si>
    <t>Kiểm tra sửa không thành công trường “Khu vực sản xuất”</t>
  </si>
  <si>
    <t>Kiểm tra không cho sửa trường “Số lượng sản xuất”</t>
  </si>
  <si>
    <t>Kế hoạch sản xuất đã tạo</t>
  </si>
  <si>
    <t>B1: Mở chi tiết kế hoạch sản xuất 
B2: Kiểm tra trường “Số lượng sản xuất”</t>
  </si>
  <si>
    <t>Trường “Số lượng sản xuất” không cho phép chỉnh sửa.</t>
  </si>
  <si>
    <t>Kiểm tra sửa thành công trường “Ngày bắt đầu</t>
  </si>
  <si>
    <t>Lệnh sản xuất trạng thái “Nháp”</t>
  </si>
  <si>
    <t>B1: Mở chi tiết lệnh sản xuất 
B2: Sửa trường “Ưu tiên kế hoạch sản xuất” B3: Nhấn button “Lưu”</t>
  </si>
  <si>
    <t>Kiểm tra sửa trường “Ngày bắt đầu” nhưng không lưu thành công</t>
  </si>
  <si>
    <t>B1: Mở chi tiết lệnh sản xuất 
B2: Sửa trường “Ngày bắt đầu” 
B3: Nhấn button “Lưu</t>
  </si>
  <si>
    <t>Kiểm tra sửa thành công trường “Ngày kết thúc”</t>
  </si>
  <si>
    <t>B1: Mở chi tiết lệnh sản xuất 
B2: Sửa trường “Ngày kết thúc” 
B3: Nhấn button “Lưu”</t>
  </si>
  <si>
    <t>Kiểm tra sửa trường “Ngày kết thúc” nhưng không lưu thành công</t>
  </si>
  <si>
    <t>Kiểm tra sửa thành công trường “Tổng thời gian kế hoạch”</t>
  </si>
  <si>
    <t>B1: Mở chi tiết lệnh sản xuất 
B2: Sửa trường “Tổng thời gian kế hoạch” 
B3: Nhấn button “Lưu”</t>
  </si>
  <si>
    <t>Kiểm tra sửa trường “Tổng thời gian kế hoạch” nhưng không lưu thành công</t>
  </si>
  <si>
    <t>Kiểm tra sửa thành công trường “Ghi chú”</t>
  </si>
  <si>
    <t>B1: Mở chi tiết lệnh sản xuất 
B2: Sửa trường “Ghi chú” 
B3: Nhấn button “Lưu”</t>
  </si>
  <si>
    <t>Hệ thống lưu thành công dữ liệu chỉnh sửa</t>
  </si>
  <si>
    <t>Kiểm tra sửa trường “Ghi chú” nhưng không lưu thành công</t>
  </si>
  <si>
    <t>Kiểm tra chuyển trạng thái “Nháp” sang “Đã lên kế hoạch”</t>
  </si>
  <si>
    <t>B1: Mở kế hoạch sản xuất 
B2: Nhấn button “Lên kế hoạch”</t>
  </si>
  <si>
    <t>Hệ thống chuyển trạng thái thành công sang “Đã lên kế hoạch”.</t>
  </si>
  <si>
    <t>Kiểm tra chuyển trạng thái “Đã lên kế hoạch” không thành công</t>
  </si>
  <si>
    <t>Kế hoạch sản xuất trạng thái “Nháp</t>
  </si>
  <si>
    <t>Hệ thống không chuyển trạng thái kế hoạch sản xuất.</t>
  </si>
  <si>
    <t>Kiểm tra chuyển trạng thái “Đã lên kế hoạch” sang “Đang thực hiện” thành công</t>
  </si>
  <si>
    <t>Kế hoạch sản xuất trạng thái “Đã lên kế hoạch”</t>
  </si>
  <si>
    <t>B1: Mở chi tiết kế hoạch sản xuất 
B2: Nhấn button “Bắt đầu”</t>
  </si>
  <si>
    <t>Hệ thống chuyển trạng thái thành công sang “Đang thực hiện”</t>
  </si>
  <si>
    <t>Kiểm tra chuyển trạng thái “Đã lên kế hoạch” sang “Đang thực hiện” không thành công</t>
  </si>
  <si>
    <t>Hệ thống không chuyển trạng thái sang “Đang thực hiện”.</t>
  </si>
  <si>
    <t>Kiểm tra chuyển trạng thái “Đang thực hiện” sang “Tạm dừng” thành công</t>
  </si>
  <si>
    <t>B1: Mở chi tiết kế hoạch sản xuất 
B2: Nhấn button “Tạm dừng”</t>
  </si>
  <si>
    <t>Hệ thống chuyển trạng thái thành công sang “Tạm dừng”.</t>
  </si>
  <si>
    <t>Kiểm tra chuyển trạng thái “Đang thực hiện” sang “Tạm dừng” không thành công</t>
  </si>
  <si>
    <t>Hệ thống không chuyển trạng thái sang “Tạm dừng”.</t>
  </si>
  <si>
    <t>Kiểm tra chuyển trạng thái “Tạm dừng” sang “Đang thực hiện” thành công</t>
  </si>
  <si>
    <t>Kế hoạch sản xuất trạng thái “Tạm dừng”</t>
  </si>
  <si>
    <t>Kiểm tra chuyển trạng thái “Tạm dừng” sang “Đang thực hiện” không thành công</t>
  </si>
  <si>
    <t>B1: Mở chi tiết kế hoạch sản xuất B2: Nhấn button “Tiếp tục”</t>
  </si>
  <si>
    <t>Kiểm tra chuyển trạng thái “Đang thực hiện” sang “Đã kết thúc” thành công</t>
  </si>
  <si>
    <t>B1: Mở chi tiết kế hoạch sản xuất 
B2: Nhấn button “Kết thúc”</t>
  </si>
  <si>
    <t>Hệ thống chuyển trạng thái thành công sang “Đã kết thúc”.</t>
  </si>
  <si>
    <t>Kiểm tra chuyển trạng thái sang “Đã hủy” thành công</t>
  </si>
  <si>
    <t>Kế hoạch sản xuất trạng thái “Nháp” hoặc “Đã lên kế hoạch”</t>
  </si>
  <si>
    <t>B1: Mở chi tiết kế hoạch sản xuất 
B2: Nhấn button “Hủy”</t>
  </si>
  <si>
    <t>Hệ thống chuyển trạng thái thành công sang “Đã hủy”.</t>
  </si>
  <si>
    <t>Kiểm tra chuyển trạng thái sang “Đã hủy” không thành công</t>
  </si>
  <si>
    <t>Hệ thống không chuyển trạng thái sang “Đã hủy”.</t>
  </si>
  <si>
    <t>Kiểm tra chuyển trạng thái “Đang thực hiện” sang “Đã kết thúc” thành công khi nhấn button “Hoàn thành”</t>
  </si>
  <si>
    <t>B1: Mở chi tiết kế hoạch sản xuất 
B2: Nhấn button “Hoàn thành”</t>
  </si>
  <si>
    <t>Kiểm tra chuyển trạng thái “Đang thực hiện” sang “Đã kết thúc” không thành công khi nhấn button “Hoàn thành”</t>
  </si>
  <si>
    <t>Hệ thống không chuyển trạng thái sang “Đã kết thúc”</t>
  </si>
  <si>
    <t>Kiểm tra lưu thành công lệnh sản xuất sau khi sửa các trường thông tin</t>
  </si>
  <si>
    <t>B1: Mở chi tiết lệnh sản xuất 
B2: Sửa các trường cho phép chỉnh sửa: Ưu tiên kế hoạch sản xuất, Khu vực sản xuất, Ngày bắt đầu, Ngày kết thúc, Tổng thời gian kế hoạch, Ghi chú , trạng thái
B3: Nhấn button “Lưu”</t>
  </si>
  <si>
    <t>Hệ thống lưu thành công lệnh sản xuất với toàn bộ dữ liệu đã chỉnh sửa.</t>
  </si>
  <si>
    <t>Kiểm tra lưu không thành công lệnh sản xuất sau khi sửa các trường thông tin</t>
  </si>
  <si>
    <t>B1: Mở chi tiết lệnh sản xuất 
B2: Sửa các trường cho phép chỉnh sửa 
B3: Nhấn button “Lưu”</t>
  </si>
  <si>
    <t>Hệ thống không lưu dữ liệu chỉnh sửa của lệnh sản xuất.</t>
  </si>
  <si>
    <t>Kiểm tra lưu thành công lệnh sản xuất nhưng dữ liệu chỉnh sửa không được cập nhật</t>
  </si>
  <si>
    <t>B1: Mở chi tiết lệnh sản xuất 
B2: Sửa các trường thông tin 
B3: Nhấn button “Lưu” 
B4: Reload màn hình chi tiết</t>
  </si>
  <si>
    <t>Hệ thống hiển thị lưu thành công nhưng dữ liệu sau reload không thay đổi theo dữ liệu đã sửa.</t>
  </si>
  <si>
    <t>Kiểm tra lưu không thành công nhưng dữ liệu vẫn bị thay đổi</t>
  </si>
  <si>
    <t>Hệ thống hiển thị lưu thất bại nhưng dữ liệu vẫn bị thay đổi ngoài giao diện hoặc trong DB.</t>
  </si>
  <si>
    <t>LSX</t>
  </si>
  <si>
    <r>
      <rPr>
        <rFont val="Times New Roman"/>
        <b/>
        <color rgb="FFFF0000"/>
        <sz val="14.0"/>
      </rPr>
      <t xml:space="preserve">Chức năng </t>
    </r>
    <r>
      <rPr>
        <rFont val="Times New Roman"/>
        <b/>
        <color theme="1"/>
        <sz val="14.0"/>
      </rPr>
      <t>: Màn hình Lệnh sản xuất</t>
    </r>
  </si>
  <si>
    <r>
      <rPr>
        <rFont val="Times New Roman"/>
        <b/>
        <color rgb="FFFF0000"/>
        <sz val="14.0"/>
      </rPr>
      <t xml:space="preserve">Tiền điều kiện:
</t>
    </r>
    <r>
      <rPr>
        <rFont val="Times New Roman"/>
        <b val="0"/>
        <color rgb="FF000000"/>
        <sz val="14.0"/>
      </rPr>
      <t xml:space="preserve">Bước 1: Đăng nhập vào hệ thống 
Bước 2: Chọn menu Sản xuất
Bước 3: Chọn chức năng Lệnh sản xuất </t>
    </r>
  </si>
  <si>
    <t>Yêu cầu điều vận/ Nhập xuất kho</t>
  </si>
  <si>
    <t>YCDV</t>
  </si>
  <si>
    <r>
      <rPr>
        <rFont val="Times New Roman"/>
        <b/>
        <color rgb="FFFF0000"/>
        <sz val="14.0"/>
      </rPr>
      <t xml:space="preserve">Chức năng </t>
    </r>
    <r>
      <rPr>
        <rFont val="Times New Roman"/>
        <b/>
        <color rgb="FF000000"/>
        <sz val="14.0"/>
      </rPr>
      <t>: Màn hình Quản lý nhập xuất kho</t>
    </r>
  </si>
  <si>
    <t>Tiền điều kiện:
B1: Đăng nhập vào hệ thống
B2: Chọn Module Kho
B3: Chọn Nhập xuất kho</t>
  </si>
  <si>
    <t>Kiểm tra hiển thị màn hình Quản lý nhập xuất kho</t>
  </si>
  <si>
    <t>Kiểm tra hiển thị đúng số phiếu trên 1 trang</t>
  </si>
  <si>
    <t>B1: Chọn Kho "Kho nguyên vật liệu 618"
B2: Chọn số trang hiển thị "5"</t>
  </si>
  <si>
    <t>Hệ thống hiển thị đúng danh sách có 5 phiếu</t>
  </si>
  <si>
    <t>Kiểm tra chuyển sang trang tiếp theo</t>
  </si>
  <si>
    <t>B1: Chọn Kho "Kho nguyên vật liệu 618"
B2: Bấm nút mũi tên "&gt;"</t>
  </si>
  <si>
    <t>Hệ thống hiển thị danh sách phiếu sang trang sau</t>
  </si>
  <si>
    <t>Kiểm tra chuyển về trang trước</t>
  </si>
  <si>
    <t>B1: Chọn Kho "Kho nguyên vật liệu 618"
B2: Bấm nút mũi tên "&lt;"</t>
  </si>
  <si>
    <t>Hệ thống hiển thị danh sách phiếu sang trang trước</t>
  </si>
  <si>
    <t>Kiểm tra chuyển đến trang cụ thể</t>
  </si>
  <si>
    <t>B1: Chọn Kho "Kho nguyên vật liệu 618"
B2: Bấm vào số trang "5"</t>
  </si>
  <si>
    <t>Hệ thống hiển thị danh sách phiếu tại trang 5</t>
  </si>
  <si>
    <t>Kiểm tra phân trang khi không có dữ liệu</t>
  </si>
  <si>
    <t>B1: Chọn Kho "Kho phụ"
B2: Chọn số trang hiển thị "5"</t>
  </si>
  <si>
    <t>Hiển thị “Không có dữ liệu”</t>
  </si>
  <si>
    <t>B1: Chọn Kho "Kho nguyên vật liệu 618"
B2: Bấm chọn nút xuất file</t>
  </si>
  <si>
    <t>Kiểm tra dữ liệu hiển thị trong file xuất</t>
  </si>
  <si>
    <t xml:space="preserve"> B1: Chọn Kho "Kho nguyên vật liệu 618"
 B2: Bấm chọn nút xuất file
 B3: Xuất file
 B4: Mở file đã tải</t>
  </si>
  <si>
    <t>Kiểm tra xuất dữ liệu hiển thị đúng theo điều kiện tìm kiếm</t>
  </si>
  <si>
    <t xml:space="preserve"> B1: Chọn Kho " Kho nguyên vật liệu 618"
 B2: Tìm kiếm theo điều kiện tìm kiếm
 B3: Bấm chọn nút xuất file
 B4: Xuất file
 B5: Mở file đã tải</t>
  </si>
  <si>
    <t>File xuất chỉ chứa dữ liệu theo điều kiện đã tìm kiếm</t>
  </si>
  <si>
    <t>Kiểm tra xuất không thành công khi không có dữ liệu</t>
  </si>
  <si>
    <t xml:space="preserve"> B1: Chọn Kho " Kho phụ"
 B2: Bấm chọn nút "Xuất file"</t>
  </si>
  <si>
    <t>Hệ thống hiển thị thông báo "Không có dữ liệu để xuất" và Hệ thống xuất file không thành công và không tải file về máy người dùng</t>
  </si>
  <si>
    <t>Đặt lại</t>
  </si>
  <si>
    <t>Kiểm tra chức năng button “Đặt lại” khi đã nhập dữ liệu filter</t>
  </si>
  <si>
    <t>B1: Chọn Kho: "Kho nguyên vật liệu 618"
B2: Chọn trạng thái “Nháp” 
B3: Bấm Đặt lại</t>
  </si>
  <si>
    <t>Tạo phiếu yêu cầu nguyên vật liệu</t>
  </si>
  <si>
    <t>Kiểm tra giao diện cửa sổ Tạo phiếu yêu cầu nguyên vật liệu</t>
  </si>
  <si>
    <t>Kho nguyên vật liệu 618</t>
  </si>
  <si>
    <t>B1: Chọn kho "Kho nguyên vật liệu 618"
B2: Bấm nút Tạo phiếu yêu cầu nguyên vật liệu</t>
  </si>
  <si>
    <t>Hiển thị:
- Textbox mã (không thể sửa)
- Textbox: Tên, Mô tả
- Date picker: Ngày yêu cầu, Ngày dự kiến giao
- Bảng chi tiết yêu cầu gồm: mã sản phẩm, tên sản phẩm, số lượng, đơn vị, hành động
- Button Thêm mới, Hủy</t>
  </si>
  <si>
    <t>Kiểm tra hiển thị trường “Mã ” trong màn hình Tạo phiếu yêu cầu nguyên vật liệu khi hệ thống tự động sinh mã theo đúng format cấu hình</t>
  </si>
  <si>
    <t>Format cấu hình: MOVE-ORDER-1000</t>
  </si>
  <si>
    <t>Kiểm tra trường mã phiếu ở trạng thái chỉ đọc</t>
  </si>
  <si>
    <t>Không cho phép nhập/chỉnh sửa mã</t>
  </si>
  <si>
    <t>Kiểm tra mã phiếu tự sinh là duy nhất và tăng tuần tự mã phiếu</t>
  </si>
  <si>
    <t>B1: Chọn kho "Kho nguyên vật liệu 618"
B2: Bấm nút Tạo phiếu yêu cầu nguyên vật liệu
B3: Nhập đầy đủ các trường:
+ Tên
+ Ngày yêu cầu
+ Ngày dự kiến giao
B4: Bấm Thêm mới (chi tiết yêu cầu)
B5: Chọn Sản phẩm và nhập Số lượng
B6: Bấm Thêm mới
B7: Bấm Tạo mới
(Lặp lại các bước trên 2 lần để tạo 2 phiếu)</t>
  </si>
  <si>
    <t>Mỗi phiếu có mã khác nhau, không bị trùng và phần số của mã tự động tăng tuần tự (tăng 1 đơn vị)</t>
  </si>
  <si>
    <t>Kiểm tra sinh lại mã khi đóng cửa sổ chưa lưu</t>
  </si>
  <si>
    <t>B1: Chọn kho "Kho nguyên vật liệu 618"
B2: Bấm nút Tạo phiếu yêu cầu nguyên vật liệu
B3: Bấm Hủy
(Lặp lại các bước trên 2 lần để kiểm tra)</t>
  </si>
  <si>
    <t>Hệ thống sinh mã mới theo đúng cấu hình</t>
  </si>
  <si>
    <t>Kiểm tra copy mã phiếu</t>
  </si>
  <si>
    <t>B1: Chọn kho "Kho nguyên vật liệu 618"
B2: Bấm nút Tạo phiếu yêu cầu nguyên vật liệu
B3: Copy mã</t>
  </si>
  <si>
    <t>Có cho phép copy</t>
  </si>
  <si>
    <t>Kiểm tra độ dài tối đa mã phiếu</t>
  </si>
  <si>
    <t>Hệ thống hiển thị đầy đủ mã phiếu, không vỡ layout và không vượt quá 50 ký tự</t>
  </si>
  <si>
    <t>Kiểm tra mã phiếu khi nhiều user tạo đồng thời</t>
  </si>
  <si>
    <t>Không phát sinh mã trùng</t>
  </si>
  <si>
    <t>Kiểm tra placeholder "Tên" trường Tên</t>
  </si>
  <si>
    <t>Placeholder "Tên" hiển thị mờ trong trường nhập văn bản</t>
  </si>
  <si>
    <t>Kiểm tra giá trị mặc định trường Tên</t>
  </si>
  <si>
    <t>Trường “Tên” mặc định để trống</t>
  </si>
  <si>
    <t>Kiểm tra bắt buộc nhập trường Tên</t>
  </si>
  <si>
    <t>Hiển thị validate “Vui lòng nhập tên phiếu”</t>
  </si>
  <si>
    <t>Kiểm tra nhập chữ thường không dấu</t>
  </si>
  <si>
    <t>B1: Chọn kho "Kho nguyên vật liệu 618"
B2: Bấm nút Tạo phiếu yêu cầu nguyên vật liệu
B3: Nhập tên: "yeu cau vat tu"</t>
  </si>
  <si>
    <t>Hệ thống cho phép nhập</t>
  </si>
  <si>
    <t>Kiểm tra nhập chữ in hoa không dấu</t>
  </si>
  <si>
    <t>B1: Chọn kho "Kho nguyên vật liệu 618"
B2: Bấm nút Tạo phiếu yêu cầu nguyên vật liệu
B3: Nhập tên: "YEU CAU VAT TU"</t>
  </si>
  <si>
    <t>Kiểm tra nhập tiếng Việt có dấu</t>
  </si>
  <si>
    <t>B1: Chọn kho "Kho nguyên vật liệu 618"
B2: Bấm nút Tạo phiếu yêu cầu nguyên vật liệu
B3: Nhập tên: "Yêu cầu vật tư"</t>
  </si>
  <si>
    <t>Kiểm tra nhập ký tự số</t>
  </si>
  <si>
    <t>B1: Chọn kho "Kho nguyên vật liệu 618"
B2: Bấm nút Tạo phiếu yêu cầu nguyên vật liệu
B3: Nhập tên: "1234"</t>
  </si>
  <si>
    <t>Kiểm tra nhập chữ và số</t>
  </si>
  <si>
    <t>B1: Chọn kho "Kho nguyên vật liệu 618"
B2: Bấm nút Tạo phiếu yêu cầu nguyên vật liệu
B3: Nhập tên: "YeuCau123"</t>
  </si>
  <si>
    <t>Kiểm tra nhập ký tự đặc biệt không hợp lệ</t>
  </si>
  <si>
    <t>B1: Chọn kho "Kho nguyên vật liệu 618"
B2: Bấm nút Tạo phiếu yêu cầu nguyên vật liệu
B3: Nhập tên: "@#$%&amp;*"</t>
  </si>
  <si>
    <t>Hệ thống không cho nhập</t>
  </si>
  <si>
    <t>Kiểm tra nhập ký tự đặc biệt hợp lệ</t>
  </si>
  <si>
    <t>B1: Chọn kho "Kho nguyên vật liệu 618"
B2: Bấm nút Tạo phiếu yêu cầu nguyên vật liệu
B3: Nhập tên: "Yêu cầu NVL #01"</t>
  </si>
  <si>
    <t>Kiểm tra khoảng trắng đầu chuỗi</t>
  </si>
  <si>
    <t>B1: Chọn kho "Kho nguyên vật liệu 618"
B2: Bấm nút Tạo phiếu yêu cầu nguyên vật liệu
B3: Nhập tên: " Yêu cầu NVL"</t>
  </si>
  <si>
    <t>Hệ thống tự động xóa khoảng trắng đầu chuỗi</t>
  </si>
  <si>
    <t>Kiểm tra khoảng trắng cuối chuỗi</t>
  </si>
  <si>
    <t>B1: Chọn kho "Kho nguyên vật liệu 618"
B2: Bấm nút Tạo phiếu yêu cầu nguyên vật liệu
B3: Nhập tên: "Yêu cầu NVL "</t>
  </si>
  <si>
    <t>Hệ thống tự động xóa khoảng trắng cuối chuỗi</t>
  </si>
  <si>
    <t>Kiểm tra chỉ nhập khoảng trắng</t>
  </si>
  <si>
    <t>B1: Chọn kho "Kho nguyên vật liệu 618"
B2: Bấm nút Tạo phiếu yêu cầu nguyên vật liệu
B3: Nhập tên: "     "</t>
  </si>
  <si>
    <t>Kiểm tra độ dài tối thiểu</t>
  </si>
  <si>
    <t>B1: Chọn kho "Kho nguyên vật liệu 618"
B2: Bấm nút Tạo phiếu yêu cầu nguyên vật liệu
B3: Nhập tên với 1 ký tự: "y"</t>
  </si>
  <si>
    <t>Hệ thống hiển thị validate “Tên phải từ 2 đến 100 ký tự”</t>
  </si>
  <si>
    <t>Kiểm tra độ dài tối đa</t>
  </si>
  <si>
    <t>B1: Chọn kho "Kho nguyên vật liệu 618"
B2: Bấm nút Tạo phiếu yêu cầu nguyên vật liệu
B3: Nhập tên có hơn 100 ký tự</t>
  </si>
  <si>
    <t>Hệ thống không cho nhập vượt độ dài tối đa 100 ký tự</t>
  </si>
  <si>
    <t>Kiểm tra lưu dữ liệu trường “Tên”</t>
  </si>
  <si>
    <t>Hệ thống lưu đúng tên</t>
  </si>
  <si>
    <t>Kiểm tra giá trị mặc định trường “Ngày yêu cầu”</t>
  </si>
  <si>
    <t>Hệ thống tự động hiển thị ngày hiện tại vào trường “Ngày yêu cầu” theo dạng dd/MM/yyyy</t>
  </si>
  <si>
    <t>Kiểm tra nhập ngày yêu cầu liên tục bằng bàn phím</t>
  </si>
  <si>
    <t>B1: Chọn kho "Kho nguyên vật liệu 618"
B2: Bấm nút Tạo phiếu yêu cầu nguyên vật liệu
B3: Nhập vào trường ngày yêu cầu liên tục: "22052026"</t>
  </si>
  <si>
    <t>Hệ thống tự động format thành 22/05/2026</t>
  </si>
  <si>
    <t>Kiểm tra chọn lại ngày yêu cầu khác</t>
  </si>
  <si>
    <t>B1: Chọn kho "Kho nguyên vật liệu 618"
B2: Bấm nút Tạo phiếu yêu cầu nguyên vật liệu
B3: Bấm icon lịch để chọn ngày khác</t>
  </si>
  <si>
    <t>Hệ thống hiển thị lịch để chọn ngày và cập nhật đúng ngày đã chọn</t>
  </si>
  <si>
    <t>Kiểm tra nhập ngày đúng định dạng</t>
  </si>
  <si>
    <t>B1: Chọn kho "Kho nguyên vật liệu 618"
B2: Bấm nút Tạo phiếu yêu cầu nguyên vật liệu
B3: Nhập nào trường ngày yêu cầu:  "22/05/2026"</t>
  </si>
  <si>
    <t>Hệ thống cho phép lưu</t>
  </si>
  <si>
    <t>Kiểm tra nhập sai định dạng ngày</t>
  </si>
  <si>
    <t>B1: Chọn kho "Kho nguyên vật liệu 618"
B2: Bấm nút Tạo phiếu yêu cầu nguyên vật liệu
B3: Nhập nào trường ngày yêu cầu:  "2026/05/27"</t>
  </si>
  <si>
    <t>Dữ liệu hiển thị bị dồn về phía sau theo định dạng thành "20/26/0527"</t>
  </si>
  <si>
    <t>Kiểm tra nhập ký tự chữ vào trường ngày yêu cầu</t>
  </si>
  <si>
    <t>B1: Chọn kho "Kho nguyên vật liệu 618"
B2: Bấm nút Tạo phiếu yêu cầu nguyên vật liệu
B3: Nhập nào trường ngày yêu cầu:  "ngoc"</t>
  </si>
  <si>
    <t>Hệ thống không cho phép nhập ký tự chữ</t>
  </si>
  <si>
    <t>Kiểm tra nhập ký tự đặc biệt vào trường ngày yêu cầu</t>
  </si>
  <si>
    <t>B1: Chọn kho "Kho nguyên vật liệu 618"
B2: Bấm nút Tạo phiếu yêu cầu nguyên vật liệu
B3: Nhập nào trường ngày yêu cầu:  "@#$%^"</t>
  </si>
  <si>
    <t>Kiểm tra không cho phép xóa giá trị mặc định của trường “Ngày yêu cầu”</t>
  </si>
  <si>
    <t>B1: Chọn kho "Kho nguyên vật liệu 618"
B2: Bấm nút Tạo phiếu yêu cầu nguyên vật liệu
B3: Xóa ngày mặc định</t>
  </si>
  <si>
    <t>Hệ thống không cho xóa dữ liệu</t>
  </si>
  <si>
    <t>Kiểm tra lưu dữ liệu trường “Ngày yêu cầu”</t>
  </si>
  <si>
    <t>Hệ thống lưu đúng ngày yêu cầu</t>
  </si>
  <si>
    <t>Kiểm tra giá trị mặc định trường “Ngày dự kiến giao”</t>
  </si>
  <si>
    <t>Hệ thống tự động hiển thị ngày hiện tại vào trường “Ngày dự kiến giao” theo dạng dd/MM/yyyy</t>
  </si>
  <si>
    <t>Kiểm tra nhập ngày liên tục bằng bàn phím</t>
  </si>
  <si>
    <t>B1: Chọn kho "Kho nguyên vật liệu 618"
B2: Bấm nút Tạo phiếu yêu cầu nguyên vật liệu
B3: Nhập vào trường ngày dự kiến giao liên tục: "22052026"</t>
  </si>
  <si>
    <t>Kiểm tra chọn lại ngày khác</t>
  </si>
  <si>
    <t>B1: Chọn kho "Kho nguyên vật liệu 618"
B2: Bấm nút Tạo phiếu yêu cầu nguyên vật liệu
B3: Nhập nào trường ngày dự kiến giao:  "22/05/2026"</t>
  </si>
  <si>
    <t>B1: Chọn kho "Kho nguyên vật liệu 618"
B2: Bấm nút Tạo phiếu yêu cầu nguyên vật liệu
B3: Nhập nào trường ngày dự kiến giao:  "2026/05/27"</t>
  </si>
  <si>
    <t>Kiểm tra nhập ký tự chữ vào trường ngày dự kiến giao</t>
  </si>
  <si>
    <t>B1: Chọn kho "Kho nguyên vật liệu 618"
B2: Bấm nút Tạo phiếu yêu cầu nguyên vật liệu
B3: Nhập nào trường ngày dự kiến giao:  "ngoc"</t>
  </si>
  <si>
    <t>Kiểm tra nhập ký tự đặc biệt vào trường ngày dự kiến giao</t>
  </si>
  <si>
    <t>B1: Chọn kho "Kho nguyên vật liệu 618"
B2: Bấm nút Tạo phiếu yêu cầu nguyên vật liệu
B3: Nhập nào trường ngày dự kiến giao:  "@#$%^"</t>
  </si>
  <si>
    <t>Kiểm tra không cho phép xóa giá trị mặc định của trường “Ngày dự kiến giao”</t>
  </si>
  <si>
    <t>Kiểm tra lưu dữ liệu trường “Ngày dự kiến giao”</t>
  </si>
  <si>
    <t>B1: Chọn kho "Kho nguyên vật liệu 618"
B2: Bấm nút Tạo phiếu yêu cầu nguyên vật liệu
B3: Nhập nào trường ngày dự kiến giao:  "23/05/2026"</t>
  </si>
  <si>
    <t>Hệ thống lưu đúng ngày dự kiến giao</t>
  </si>
  <si>
    <t>Kiểm tra giá trị mặc định trường “Mô tả”</t>
  </si>
  <si>
    <t>Trường “Mô tả” mặc định để trống</t>
  </si>
  <si>
    <t>Kiểm tra trường “Mô tả” không bắt buộc nhập</t>
  </si>
  <si>
    <t>B1: Chọn kho "Kho nguyên vật liệu 618"
B2: Bấm nút Tạo phiếu yêu cầu nguyên vật liệu
B3: Nhập các trường dữ liệu:
+ Tên
+ Ngày yêu cầu
+ Ngày dự kiến
B4: Bấm Thêm mới (chi tiết yêu cầu)
B5: Chọn Sản phẩm và nhập Số lượng
B6: Bấm Thêm mới
B7: Bấm Tạo mới</t>
  </si>
  <si>
    <t>Hệ thống cho phép tạo phiếu</t>
  </si>
  <si>
    <t>Kiểm tra nhập chữ cái không dấu</t>
  </si>
  <si>
    <t>B1: Chọn kho "Kho nguyên vật liệu 618"
B2: Bấm nút Tạo phiếu yêu cầu nguyên vật liệu
B3: Nhập vào trường mô tả: "phieu nhap nguyen vat lieu"</t>
  </si>
  <si>
    <t>B1: Chọn kho "Kho nguyên vật liệu 618"
B2: Bấm nút Tạo phiếu yêu cầu nguyên vật liệu
B3: Nhập vào trường mô tả: "phiếu nhập nguyên vật liệu"</t>
  </si>
  <si>
    <t>Kiểm tra nhập chữ in hoa</t>
  </si>
  <si>
    <t>B1: Chọn kho "Kho nguyên vật liệu 618"
B2: Bấm nút Tạo phiếu yêu cầu nguyên vật liệu
B3: Nhập vào trường mô tả: "MO TA YEU CAU VAT TU"</t>
  </si>
  <si>
    <t>B1: Chọn kho "Kho nguyên vật liệu 618"
B2: Bấm nút Tạo phiếu yêu cầu nguyên vật liệu
B3: Nhập vào trường mô tả: "phiếu nhập nguyên vật liệu 1"</t>
  </si>
  <si>
    <t>Kiểm tra nhập ký tự đặc biệt</t>
  </si>
  <si>
    <t>B1: Chọn kho "Kho nguyên vật liệu 618"
B2: Bấm nút Tạo phiếu yêu cầu nguyên vật liệu
B3: Nhập vào trường mô tả: "#$%&amp;*@"</t>
  </si>
  <si>
    <t>Hệ thống không cho phép nhập</t>
  </si>
  <si>
    <t>Kiểm tra nhập khoảng trắng đầu chuỗi</t>
  </si>
  <si>
    <t>B1: Chọn kho "Kho nguyên vật liệu 618"
B2: Bấm nút Tạo phiếu yêu cầu nguyên vật liệu
B3: Nhập vào trường mô tả: " phiếu nhập nguyên vật liệu"</t>
  </si>
  <si>
    <t>Hệ thống tự động loại bỏ khoảng trắng đầu chuỗi</t>
  </si>
  <si>
    <t>Kiểm tra nhập khoảng trắng cuối chuỗi</t>
  </si>
  <si>
    <t>B1: Chọn kho "Kho nguyên vật liệu 618"
B2: Bấm nút Tạo phiếu yêu cầu nguyên vật liệu
B3: Nhập vào trường mô tả: "phiếu nhập nguyên vật liệu "</t>
  </si>
  <si>
    <t>Hệ thống tự động loại bỏ khoảng trắng cuối chuỗi</t>
  </si>
  <si>
    <t>Kiểm tra nhập toàn khoảng trắng</t>
  </si>
  <si>
    <t>B1: Chọn kho "Kho nguyên vật liệu 618"
B2: Bấm nút Tạo phiếu yêu cầu nguyên vật liệu
B3: Nhập vào trường mô tả: "             "</t>
  </si>
  <si>
    <t>Hệ thống lưu giá trị rỗng</t>
  </si>
  <si>
    <t>Kiểm tra độ dài tối đa trường “Mô tả”</t>
  </si>
  <si>
    <t>B1: Chọn kho "Kho nguyên vật liệu 618"
B2: Bấm nút Tạo phiếu yêu cầu nguyên vật liệu
B3: Nhập vào trường mô tả: đủ chuỗi có 255 ký tự</t>
  </si>
  <si>
    <t>Hệ thống cho phép nhập đầy đủ 255 ký tự</t>
  </si>
  <si>
    <t>Kiểm tra vượt quá độ dài tối đa trường “Mô tả”</t>
  </si>
  <si>
    <t>B1: Chọn kho "Kho nguyên vật liệu 618"
B2: Bấm nút Tạo phiếu yêu cầu nguyên vật liệu
B3: Nhập vào trường mô tả: chuỗi có 256 ký tự</t>
  </si>
  <si>
    <t>Hệ thống không cho phép nhập vượt quá 255 ký tự</t>
  </si>
  <si>
    <t>Kiểm tra lưu dữ liệu trường “Mô tả”</t>
  </si>
  <si>
    <t>B1: Chọn kho "Kho nguyên vật liệu 618"
B2: Bấm nút Tạo phiếu yêu cầu nguyên vật liệu
B3: Nhập các trường dữ liệu:
+ Tên: "NVL"
+ Ngày yêu cầu: "22/05/2026"
+ Ngày dự kiến: "23/05/2026"
+ Mô tả: "phiếu nhập nguyên vật liệu"
B4: Bấm Thêm mới (chi tiết yêu cầu)
B5: Chọn Sản phẩm và nhập Số lượng
B6: Bấm Thêm mới
B7: Bấm Tạo mới</t>
  </si>
  <si>
    <t>Hệ thống lưu đúng nội dung mô tả</t>
  </si>
  <si>
    <t>Kiểm tra chức năng nút Hủy</t>
  </si>
  <si>
    <t>B1: Chọn kho "Kho nguyên vật liệu 618"
B2: Bấm nút Tạo phiếu yêu cầu nguyên vật liệu
B3: Bấm nút Hủy</t>
  </si>
  <si>
    <t>Đóng cửa sổ Tạo phiếu yêu cầu nguyên vật liệu</t>
  </si>
  <si>
    <t>Tạo phiếu xuất thành phẩm</t>
  </si>
  <si>
    <t>Kiểm tra giao diện cửa sổ Tạo phiếu xuất thành phẩm</t>
  </si>
  <si>
    <t>B1: Chọn kho "Kho nguyên vật liệu 618"
B2: Bấm nút Tạo phiếu xuất thành phẩm</t>
  </si>
  <si>
    <t>Kiểm tra hiển thị trường “Mã ” trong màn hình Tạo phiếu xuất thành phẩm khi hệ thống tự động sinh mã theo đúng format cấu hình</t>
  </si>
  <si>
    <t>B1: Chọn kho "Kho nguyên vật liệu 618"
B2: Bấm nút Tạo phiếu xuất thành phẩm
B3: Nhập đầy đủ các trường:
+ Tên
+ Ngày yêu cầu
+ Ngày dự kiến giao
B4: Bấm Thêm mới (chi tiết yêu cầu)
B5: Chọn Sản phẩm và nhập Số lượng
B6: Bấm Thêm mới
B7: Bấm Tạo mới
(Lặp lại các bước trên 2 lần để tạo 2 phiếu)</t>
  </si>
  <si>
    <t>Kiểm tra sinh lại mã khi đóng popup chưa lưu</t>
  </si>
  <si>
    <t>B1: Chọn kho "Kho nguyên vật liệu 618"
B2: Bấm nút Tạo phiếu xuất thành phẩm
B3: Bấm Hủy
(Lặp lại các bước trên 2 lần để kiểm tra)</t>
  </si>
  <si>
    <t>B1: Chọn kho "Kho nguyên vật liệu 618"
B2: Bấm nút Tạo phiếu xuất thành phẩm
B3: Copy mã</t>
  </si>
  <si>
    <t>B1: Chọn kho "Kho nguyên vật liệu 618"
B2: Bấm nút Tạo phiếu xuất thành phẩm
B3: Nhập tên: "xuat thanh pham"</t>
  </si>
  <si>
    <t>B1: Chọn kho "Kho nguyên vật liệu 618"
B2: Bấm nút Tạo phiếu xuất thành phẩm
B3: Nhập tên: "XUAT THANH PHAM"</t>
  </si>
  <si>
    <t>B1: Chọn kho "Kho nguyên vật liệu 618"
B2: Bấm nút Tạo phiếu xuất thành phẩm
B3: Nhập tên: "xuất thành phẩm"</t>
  </si>
  <si>
    <t>B1: Chọn kho "Kho nguyên vật liệu 618"
B2: Bấm nút Tạo phiếu xuất thành phẩm
B3: Nhập tên: "1234"</t>
  </si>
  <si>
    <t>B1: Chọn kho "Kho nguyên vật liệu 618"
B2: Bấm nút Tạo phiếu xuất thành phẩm
B3: Nhập tên: "xuat123"</t>
  </si>
  <si>
    <t>B1: Chọn kho "Kho nguyên vật liệu 618"
B2: Bấm nút Tạo phiếu xuất thành phẩm
B3: Nhập tên: "@#$%&amp;*"</t>
  </si>
  <si>
    <t>B1: Chọn kho "Kho nguyên vật liệu 618"
B2: Bấm nút Tạo phiếu xuất thành phẩm
B3: Nhập tên: "Xuat #01"</t>
  </si>
  <si>
    <t>B1: Chọn kho "Kho nguyên vật liệu 618"
B2: Bấm nút Tạo phiếu xuất thành phẩm
B3: Nhập tên: " Yêu cầu NVL"</t>
  </si>
  <si>
    <t>B1: Chọn kho "Kho nguyên vật liệu 618"
B2: Bấm nút Tạo phiếu xuất thành phẩm
B3: Nhập tên: "Yêu cầu NVL "</t>
  </si>
  <si>
    <t>B1: Chọn kho "Kho nguyên vật liệu 618"
B2: Bấm nút Tạo phiếu xuất thành phẩm
B3: Nhập tên: "     "</t>
  </si>
  <si>
    <t>B1: Chọn kho "Kho nguyên vật liệu 618"
B2: Bấm nút Tạo phiếu xuất thành phẩm
B3: Nhập tên với 1 ký tự: "y"</t>
  </si>
  <si>
    <t>B1: Chọn kho "Kho nguyên vật liệu 618"
B2: Bấm nút Tạo phiếu xuất thành phẩm
B3: Nhập tên có hơn 100 ký tự</t>
  </si>
  <si>
    <t>B1: Chọn kho "Kho nguyên vật liệu 618"
B2: Bấm nút Tạo phiếu xuất thành phẩm
B3: Nhập vào trường ngày yêu cầu liên tục: "22052026"</t>
  </si>
  <si>
    <t>B1: Chọn kho "Kho nguyên vật liệu 618"
B2: Bấm nút Tạo phiếu xuất thành phẩm
B3: Bấm icon lịch để chọn ngày khác</t>
  </si>
  <si>
    <t>Kiểm tra nhập ngày yêu cầu đúng định dạng</t>
  </si>
  <si>
    <t>B1: Chọn kho "Kho nguyên vật liệu 618"
B2: Bấm nút Tạo phiếu xuất thành phẩm
B3: Nhập nào trường ngày yêu cầu:  "22/05/2026"</t>
  </si>
  <si>
    <t>Kiểm tra nhập sai định dạng ngày yêu cầu</t>
  </si>
  <si>
    <t>B1: Chọn kho "Kho nguyên vật liệu 618"
B2: Bấm nút Tạo phiếu xuất thành phẩm
B3: Nhập nào trường ngày yêu cầu:  "2026/05/27"</t>
  </si>
  <si>
    <t>B1: Chọn kho "Kho nguyên vật liệu 618"
B2: Bấm nút Tạo phiếu xuất thành phẩm
B3: Nhập nào trường ngày yêu cầu:  "ngoc"</t>
  </si>
  <si>
    <t>B1: Chọn kho "Kho nguyên vật liệu 618"
B2: Bấm nút Tạo phiếu xuất thành phẩm
B3: Nhập nào trường ngày yêu cầu:  "@#$%^"</t>
  </si>
  <si>
    <t>B1: Chọn kho "Kho nguyên vật liệu 618"
B2: Bấm nút Tạo phiếu xuất thành phẩm
B3: Xóa ngày mặc định</t>
  </si>
  <si>
    <t>Kiểm tra nhập ngày dự kiến giao liên tục bằng bàn phím</t>
  </si>
  <si>
    <t>B1: Chọn kho "Kho nguyên vật liệu 618"
B2: Bấm nút Tạo phiếu xuất thành phẩm
B3: Nhập vào trường ngày dự kiến giao liên tục: "22052026"</t>
  </si>
  <si>
    <t>Kiểm tra chọn lại ngày dự kiến giao khác</t>
  </si>
  <si>
    <t>Kiểm tra nhập ngày dự kiến giao đúng định dạng</t>
  </si>
  <si>
    <t>B1: Chọn kho "Kho nguyên vật liệu 618"
B2: Bấm nút Tạo phiếu xuất thành phẩm
B3: Nhập nào trường ngày dự kiến giao:  "22/05/2026"</t>
  </si>
  <si>
    <t>Kiểm tra nhập sai định dạng ngày dự kiến giao</t>
  </si>
  <si>
    <t>B1: Chọn kho "Kho nguyên vật liệu 618"
B2: Bấm nút Tạo phiếu xuất thành phẩm
B3: Nhập nào trường ngày dự kiến giao:  "2026/05/27"</t>
  </si>
  <si>
    <t>B1: Chọn kho "Kho nguyên vật liệu 618"
B2: Bấm nút Tạo phiếu xuất thành phẩm
B3: Nhập nào trường ngày dự kiến giao:  "ngoc"</t>
  </si>
  <si>
    <t>B1: Chọn kho "Kho nguyên vật liệu 618"
B2: Bấm nút Tạo phiếu xuất thành phẩm
B3: Nhập nào trường ngày dự kiến giao:  "@#$%^"</t>
  </si>
  <si>
    <t>B1: Chọn kho "Kho nguyên vật liệu 618"
B2: Bấm nút Tạo phiếu xuất thành phẩm
B3: Nhập nào trường ngày dự kiến giao:  "23/05/2026"</t>
  </si>
  <si>
    <t>B1: Chọn kho "Kho nguyên vật liệu 618"
B2: Bấm nút Tạo phiếu xuất thành phẩm
B3: Nhập các trường dữ liệu:
+ Tên
+ Ngày yêu cầu
+ Ngày dự kiến
B4: Bấm Thêm mới (chi tiết yêu cầu)
B5: Chọn Sản phẩm và nhập Số lượng
B6: Bấm Thêm mới
B7: Bấm Tạo mới</t>
  </si>
  <si>
    <t>B1: Chọn kho "Kho nguyên vật liệu 618"
B2: Bấm nút Tạo phiếu xuất thành phẩm
B3: Nhập vào trường mô tả: "phieu nhap nguyen vat lieu"</t>
  </si>
  <si>
    <t>B1: Chọn kho "Kho nguyên vật liệu 618"
B2: Bấm nút Tạo phiếu xuất thành phẩm
B3: Nhập vào trường mô tả: "phiếu nhập nguyên vật liệu"</t>
  </si>
  <si>
    <t>B1: Chọn kho "Kho nguyên vật liệu 618"
B2: Bấm nút Tạo phiếu xuất thành phẩm
B3: Nhập vào trường mô tả: "MO TA YEU CAU VAT TU"</t>
  </si>
  <si>
    <t>B1: Chọn kho "Kho nguyên vật liệu 618"
B2: Bấm nút Tạo phiếu xuất thành phẩm
B3: Nhập vào trường mô tả: "phiếu nhập nguyên vật liệu 1"</t>
  </si>
  <si>
    <t>B1: Chọn kho "Kho nguyên vật liệu 618"
B2: Bấm nút Tạo phiếu xuất thành phẩm
B3: Nhập vào trường mô tả: "#$%&amp;*@"</t>
  </si>
  <si>
    <t>B1: Chọn kho "Kho nguyên vật liệu 618"
B2: Bấm nút Tạo phiếu xuất thành phẩm
B3: Nhập vào trường mô tả: " phiếu nhập nguyên vật liệu"</t>
  </si>
  <si>
    <t>B1: Chọn kho "Kho nguyên vật liệu 618"
B2: Bấm nút Tạo phiếu xuất thành phẩm
B3: Nhập vào trường mô tả: "phiếu nhập nguyên vật liệu "</t>
  </si>
  <si>
    <t>B1: Chọn kho "Kho nguyên vật liệu 618"
B2: Bấm nút Tạo phiếu xuất thành phẩm
B3: Nhập vào trường mô tả: "             "</t>
  </si>
  <si>
    <t>B1: Chọn kho "Kho nguyên vật liệu 618"
B2: Bấm nút Tạo phiếu xuất thành phẩm
B3: Nhập vào trường mô tả: đủ chuỗi có 255 ký tự</t>
  </si>
  <si>
    <t>B1: Chọn kho "Kho nguyên vật liệu 618"
B2: Bấm nút Tạo phiếu xuất thành phẩm
B3: Nhập vào trường mô tả: chuỗi có 256 ký tự</t>
  </si>
  <si>
    <t>B1: Chọn kho "Kho nguyên vật liệu 618"
B2: Bấm nút Tạo phiếu xuất thành phẩm
B3: Nhập các trường dữ liệu:
+ Tên: "NVL"
+ Ngày yêu cầu: "22/05/2026"
+ Ngày dự kiến: "23/05/2026"
+ Mô tả: "phiếu nhập nguyên vật liệu"
B4: Bấm Thêm mới (chi tiết yêu cầu)
B5: Chọn Sản phẩm và nhập Số lượng
B6: Bấm Thêm mới
B7: Bấm Tạo mới</t>
  </si>
  <si>
    <t>B1: Chọn kho "Kho nguyên vật liệu 618"
B2: Bấm nút Tạo phiếu xuất thành phẩm
B3: Bấm nút Hủy</t>
  </si>
  <si>
    <t>Đóng cửa sổ Tạo phiếu xuất thành phẩm</t>
  </si>
  <si>
    <t>Tạo yêu cầu chuyển kho nội bộ</t>
  </si>
  <si>
    <t>Kiểm tra giao diện cửa sổ Tạo yêu cầu chuyển kho nội bộ</t>
  </si>
  <si>
    <t>B1: Chọn kho "Kho nguyên vật liệu 618"
B2: Bấm nút Tạo yêu cầu chuyển kho nội bộ</t>
  </si>
  <si>
    <t>Hiển thị:
- Textbox mã (không thể sửa)
- Textbox: Tên, Mô tả
- Date picker: Ngày yêu cầu, Ngày dự kiến giao
- Dropdownd: Kho nguồn, Kho đích
- Bảng chi tiết yêu cầu gồm: mã sản phẩm, tên sản phẩm, số lượng, đơn vị, hành động
- Button Thêm mới, Hủy</t>
  </si>
  <si>
    <t>Kiểm tra hiển thị trường “Mã ” trong màn hình Tạo yêu cầu chuyển kho nội bộ khi hệ thống tự động sinh mã theo đúng format cấu hình</t>
  </si>
  <si>
    <t>B1: Chọn kho "Kho nguyên vật liệu 618"
B2: Bấm nút Tạo yêu cầu chuyển kho nội bộ
B3: Nhập đầy đủ các trường:
+ Tên
+ Ngày yêu cầu
+ Ngày dự kiến giao
+ Kho nguồn
+ Kho đích
B4: Bấm Thêm mới (chi tiết yêu cầu)
B5: Chọn Sản phẩm và nhập Số lượng
B6: Bấm Thêm mới
B7: Bấm Tạo mới
(Lặp lại các bước trên 2 lần để tạo 2 phiếu)</t>
  </si>
  <si>
    <t>B1: Chọn kho "Kho nguyên vật liệu 618"
B2: Bấm nút Tạo yêu cầu chuyển kho nội bộ
B3: Bấm Hủy
(Lặp lại các bước trên 2 lần để kiểm tra)</t>
  </si>
  <si>
    <t>B1: Chọn kho "Kho nguyên vật liệu 618"
B2: Bấm nút Tạo yêu cầu chuyển kho nội bộ
B3: Copy mã</t>
  </si>
  <si>
    <t>B1: Chọn kho "Kho nguyên vật liệu 618"
B2: Bấm nút Tạo yêu cầu chuyển kho nội bộ
B3: Nhập tên: "yeu cau vat tu"</t>
  </si>
  <si>
    <t>B1: Chọn kho "Kho nguyên vật liệu 618"
B2: Bấm nút Tạo yêu cầu chuyển kho nội bộ
B3: Nhập tên: "YEU CAU VAT TU"</t>
  </si>
  <si>
    <t>B1: Chọn kho "Kho nguyên vật liệu 618"
B2: Bấm nút Tạo yêu cầu chuyển kho nội bộ
B3: Nhập tên: "Yêu cầu vật tư"</t>
  </si>
  <si>
    <t>B1: Chọn kho "Kho nguyên vật liệu 618"
B2: Bấm nút Tạo yêu cầu chuyển kho nội bộ
B3: Nhập tên: "1234"</t>
  </si>
  <si>
    <t>B1: Chọn kho "Kho nguyên vật liệu 618"
B2: Bấm nút Tạo yêu cầu chuyển kho nội bộ
B3: Nhập tên: "YeuCau123"</t>
  </si>
  <si>
    <t>B1: Chọn kho "Kho nguyên vật liệu 618"
B2: Bấm nút Tạo yêu cầu chuyển kho nội bộ
B3: Nhập tên: "@#$%&amp;*"</t>
  </si>
  <si>
    <t>B1: Chọn kho "Kho nguyên vật liệu 618"
B2: Bấm nút Tạo yêu cầu chuyển kho nội bộ
B3: Nhập tên: "Yêu cầu NVL #01"</t>
  </si>
  <si>
    <t>B1: Chọn kho "Kho nguyên vật liệu 618"
B2: Bấm nút Tạo yêu cầu chuyển kho nội bộ
B3: Nhập tên: " Yêu cầu NVL"</t>
  </si>
  <si>
    <t>B1: Chọn kho "Kho nguyên vật liệu 618"
B2: Bấm nút Tạo yêu cầu chuyển kho nội bộ
B3: Nhập tên: "Yêu cầu NVL "</t>
  </si>
  <si>
    <t>B1: Chọn kho "Kho nguyên vật liệu 618"
B2: Bấm nút Tạo yêu cầu chuyển kho nội bộ
B3: Nhập tên: "     "</t>
  </si>
  <si>
    <t>B1: Chọn kho "Kho nguyên vật liệu 618"
B2: Bấm nút Tạo yêu cầu chuyển kho nội bộ
B3: Nhập tên với 1 ký tự: "y"</t>
  </si>
  <si>
    <t>B1: Chọn kho "Kho nguyên vật liệu 618"
B2: Bấm nút Tạo yêu cầu chuyển kho nội bộ
B3: Nhập tên có hơn 100 ký tự</t>
  </si>
  <si>
    <t>B1: Chọn kho "Kho nguyên vật liệu 618"
B2: Bấm nút Tạo yêu cầu chuyển kho nội bộ
B3: Nhập vào trường ngày yêu cầu liên tục: "22052026"</t>
  </si>
  <si>
    <t>B1: Chọn kho "Kho nguyên vật liệu 618"
B2: Bấm nút Tạo yêu cầu chuyển kho nội bộ
B3: Bấm icon lịch để chọn ngày khác</t>
  </si>
  <si>
    <t>B1: Chọn kho "Kho nguyên vật liệu 618"
B2: Bấm nút Tạo yêu cầu chuyển kho nội bộ
B3: Nhập nào trường ngày yêu cầu:  "22/05/2026"</t>
  </si>
  <si>
    <t>B1: Chọn kho "Kho nguyên vật liệu 618"
B2: Bấm nút Tạo yêu cầu chuyển kho nội bộ
B3: Nhập nào trường ngày yêu cầu:  "2026/05/27"</t>
  </si>
  <si>
    <t>B1: Chọn kho "Kho nguyên vật liệu 618"
B2: Bấm nút Tạo yêu cầu chuyển kho nội bộ
B3: Nhập nào trường ngày yêu cầu:  "ngoc"</t>
  </si>
  <si>
    <t>B1: Chọn kho "Kho nguyên vật liệu 618"
B2: Bấm nút Tạo yêu cầu chuyển kho nội bộ
B3: Nhập nào trường ngày yêu cầu:  "@#$%^"</t>
  </si>
  <si>
    <t>B1: Chọn kho "Kho nguyên vật liệu 618"
B2: Bấm nút Tạo yêu cầu chuyển kho nội bộ
B3: Xóa ngày mặc định</t>
  </si>
  <si>
    <t>B1: Chọn kho "Kho nguyên vật liệu 618"
B2: Bấm nút Tạo yêu cầu chuyển kho nội bộ
B3: Nhập vào trường ngày dự kiến giao liên tục: "22052026"</t>
  </si>
  <si>
    <t>B1: Chọn kho "Kho nguyên vật liệu 618"
B2: Bấm nút Tạo yêu cầu chuyển kho nội bộ
B3: Nhập nào trường ngày dự kiến giao:  "22/05/2026"</t>
  </si>
  <si>
    <t>B1: Chọn kho "Kho nguyên vật liệu 618"
B2: Bấm nút Tạo yêu cầu chuyển kho nội bộ
B3: Nhập nào trường ngày dự kiến giao:  "2026/05/27"</t>
  </si>
  <si>
    <t>B1: Chọn kho "Kho nguyên vật liệu 618"
B2: Bấm nút Tạo yêu cầu chuyển kho nội bộ
B3: Nhập nào trường ngày dự kiến giao:  "ngoc"</t>
  </si>
  <si>
    <t>B1: Chọn kho "Kho nguyên vật liệu 618"
B2: Bấm nút Tạo yêu cầu chuyển kho nội bộ
B3: Nhập nào trường ngày dự kiến giao:  "@#$%^"</t>
  </si>
  <si>
    <t>B1: Chọn kho "Kho nguyên vật liệu 618"
B2: Bấm nút Tạo yêu cầu chuyển kho nội bộ
B3: Nhập nào trường ngày dự kiến giao:  "23/05/2026"</t>
  </si>
  <si>
    <t>Kiểm tra giá trị mặc định trường “Kho nguồn”</t>
  </si>
  <si>
    <t>Trường “Kho nguồn” mặc định để trống, hiển thị placeholder “Kho nguồn”</t>
  </si>
  <si>
    <t>Kiểm tra bắt buộc nhập trường “Kho nguồn”</t>
  </si>
  <si>
    <t>B1: Chọn kho "Kho nguyên vật liệu 618"
B2: Bấm nút Tạo yêu cầu chuyển kho nội bộ
B3: Nhập các trường dữ liệu:
+ Tên: "NVL"
+ Ngày yêu cầu: "22/05/2026"
+ Ngày dự kiến: "23/05/2026"
+ Kho nguồn: 
+ Kho đích: "Kho tạm"
+ Mô tả: "phiếu nhập nguyên vật liệu"
B4: Bấm Thêm mới (chi tiết yêu cầu)
B5: Chọn Sản phẩm và nhập Số lượng
B6: Bấm Thêm mới
B7: Bấm Tạo mới</t>
  </si>
  <si>
    <t>Hiển thị thông báo “Vui lòng chọn kho nguồn”</t>
  </si>
  <si>
    <t>Kiểm tra hiển thị danh sách kho nguồn</t>
  </si>
  <si>
    <t>B1: Chọn kho "Kho nguyên vật liệu 618"
B2: Bấm nút Tạo yêu cầu chuyển kho nội bộ
B3: Nhấn vào dropdownd kho nguồn</t>
  </si>
  <si>
    <t>Hệ thống hiển thị danh sách kho nguồn</t>
  </si>
  <si>
    <t>Kiểm tra chọn 1 giá trị kho nguồn</t>
  </si>
  <si>
    <t>B1: Chọn kho "Kho nguyên vật liệu 618"
B2: Bấm nút Tạo yêu cầu chuyển kho nội bộ
B3: Nhấn vào dropdownd kho nguồn, chọn "Kho nguyên vật liệu 618"</t>
  </si>
  <si>
    <t>Hệ thống hiển thị đúng "Kho nguyên vật liệu 618" đã chọn</t>
  </si>
  <si>
    <t>Kiểm tra chỉ cho phép chọn 1 giá trị kho nguồn</t>
  </si>
  <si>
    <t>B1: Chọn kho "Kho nguyên vật liệu 618"
B2: Bấm nút Tạo yêu cầu chuyển kho nội bộ
B3: Nhấn vào dropdownd kho nguồn, chọn "Kho nguyên vật liệu 618"
B4: Nhấn lại vào dropdownd kho nguồn, chọn "Kho tạm"</t>
  </si>
  <si>
    <t>Hệ thống chỉ lưu 1 giá trị cuối cùng được chọn</t>
  </si>
  <si>
    <t>Kiểm tra lưu dữ liệu kho nguồn</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</si>
  <si>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và nhập Số lượng
B6: Bấm Thêm mới
B7: Bấm Tạo mới</t>
  </si>
  <si>
    <t>Hệ thống lưu đúng kho nguồn đã chọn</t>
  </si>
  <si>
    <t>Kiểm tra không cho phép chọn cùng kho nguồn và kho đích</t>
  </si>
  <si>
    <t>B1: Chọn kho "Kho nguyên vật liệu 618"
B2: Bấm nút Tạo yêu cầu chuyển kho nội bộ
B3: Nhập các trường dữ liệu:
+ Tên: "NVL"
+ Ngày yêu cầu: "22/05/2026"
+ Ngày dự kiến: "23/05/2026"
+ Kho nguồn: "Kho nguyên vật liệu 618"
+ Kho đích: "Kho nguyên vật liệu 618"
+ Mô tả: "phiếu nhập nguyên vật liệu"
B4: Bấm Thêm mới (chi tiết yêu cầu)
B5: Chọn Sản phẩm và nhập Số lượng
B6: Bấm Thêm mới
B7: Bấm Tạo mới</t>
  </si>
  <si>
    <t>Hệ thống hiển thị thông báo “Kho nguồn và kho đích không được trùng nhau”</t>
  </si>
  <si>
    <t>Kiểm tra giá trị mặc định trường “Kho đích”</t>
  </si>
  <si>
    <t>Trường “Kho đích” mặc định để trống, hiển thị placeholder “Kho đích”</t>
  </si>
  <si>
    <t>Kiểm tra bắt buộc nhập trường “Kho đích”</t>
  </si>
  <si>
    <t>B1: Chọn kho "Kho nguyên vật liệu 618"
B2: Bấm nút Tạo yêu cầu chuyển kho nội bộ
B3: Nhập các trường dữ liệu:
+ Tên: "NVL"
+ Ngày yêu cầu: "22/05/2026"
+ Ngày dự kiến: "23/05/2026"
+ Kho nguồn: " Kho nguyên vật liệu 618"
+ Kho đích: 
+ Mô tả: "phiếu nhập nguyên vật liệu"
B4: Bấm Thêm mới (chi tiết yêu cầu)
B5: Chọn Sản phẩm và nhập Số lượng
B6: Bấm Thêm mới
B7: Bấm Tạo mới</t>
  </si>
  <si>
    <t>Hiển thị thông báo “Vui lòng chọn kho đích”</t>
  </si>
  <si>
    <t>Kiểm tra hiển thị danh sách kho đích</t>
  </si>
  <si>
    <t>B1: Chọn kho "Kho nguyên vật liệu 618"
B2: Bấm nút Tạo yêu cầu chuyển kho nội bộ
B3: Nhấn vào dropdownd kho đích</t>
  </si>
  <si>
    <t>Hệ thống hiển thị danh sách kho đích</t>
  </si>
  <si>
    <t>Kiểm tra chọn 1 giá trị kho đích</t>
  </si>
  <si>
    <t>B1: Chọn kho "Kho nguyên vật liệu 618"
B2: Bấm nút Tạo yêu cầu chuyển kho nội bộ
B3: Nhấn vào dropdownd kho đích, chọn "Kho tạm"</t>
  </si>
  <si>
    <t>Hệ thống hiển thị đúng "Kho tạm" đã chọn</t>
  </si>
  <si>
    <t>Kiểm tra chỉ cho phép chọn 1 giá trị kho đích</t>
  </si>
  <si>
    <t>B1: Chọn kho "Kho nguyên vật liệu 618"
B2: Bấm nút Tạo yêu cầu chuyển kho nội bộ
B3: Nhấn vào dropdownd kho đích, chọn "Kho tạm"
B4: Nhấn lại vào dropdownd kho đích, chọn "Kho nguyên vật liệu 618"</t>
  </si>
  <si>
    <t>Kiểm tra lưu dữ liệu kho đích</t>
  </si>
  <si>
    <t>Hệ thống lưu đúng kho đích đã chọn</t>
  </si>
  <si>
    <t>B1: Chọn kho "Kho nguyên vật liệu 618"
B2: Bấm nút Tạo yêu cầu chuyển kho nội bộ
B3: Nhập các trường dữ liệu:
+ Tên
+ Ngày yêu cầu
+ Ngày dự kiến
+ Kho nguồn
+ Kho đích
B4: Bấm Thêm mới (chi tiết yêu cầu)
B5: Chọn Sản phẩm và nhập Số lượng
B6: Bấm Thêm mới
B7: Bấm Tạo mới</t>
  </si>
  <si>
    <t>B1: Chọn kho "Kho nguyên vật liệu 618"
B2: Bấm nút Tạo yêu cầu chuyển kho nội bộ
B3: Nhập vào trường mô tả: "phieu nhap nguyen vat lieu"</t>
  </si>
  <si>
    <t>B1: Chọn kho "Kho nguyên vật liệu 618"
B2: Bấm nút Tạo yêu cầu chuyển kho nội bộ
B3: Nhập vào trường mô tả: "phiếu nhập nguyên vật liệu"</t>
  </si>
  <si>
    <t>B1: Chọn kho "Kho nguyên vật liệu 618"
B2: Bấm nút Tạo yêu cầu chuyển kho nội bộ
B3: Nhập vào trường mô tả: "MO TA YEU CAU VAT TU"</t>
  </si>
  <si>
    <t>B1: Chọn kho "Kho nguyên vật liệu 618"
B2: Bấm nút Tạo yêu cầu chuyển kho nội bộ
B3: Nhập vào trường mô tả: "phiếu nhập nguyên vật liệu 1"</t>
  </si>
  <si>
    <t>B1: Chọn kho "Kho nguyên vật liệu 618"
B2: Bấm nút Tạo yêu cầu chuyển kho nội bộ
B3: Nhập vào trường mô tả: "#$%&amp;*@"</t>
  </si>
  <si>
    <t>B1: Chọn kho "Kho nguyên vật liệu 618"
B2: Bấm nút Tạo yêu cầu chuyển kho nội bộ
B3: Nhập vào trường mô tả: " phiếu nhập nguyên vật liệu"</t>
  </si>
  <si>
    <t>B1: Chọn kho "Kho nguyên vật liệu 618"
B2: Bấm nút Tạo yêu cầu chuyển kho nội bộ
B3: Nhập vào trường mô tả: "phiếu nhập nguyên vật liệu "</t>
  </si>
  <si>
    <t>B1: Chọn kho "Kho nguyên vật liệu 618"
B2: Bấm nút Tạo yêu cầu chuyển kho nội bộ
B3: Nhập vào trường mô tả: "             "</t>
  </si>
  <si>
    <t>B1: Chọn kho "Kho nguyên vật liệu 618"
B2: Bấm nút Tạo yêu cầu chuyển kho nội bộ
B3: Nhập vào trường mô tả: đủ chuỗi có 255 ký tự</t>
  </si>
  <si>
    <t>B1: Chọn kho "Kho nguyên vật liệu 618"
B2: Bấm nút Tạo yêu cầu chuyển kho nội bộ
B3: Nhập vào trường mô tả: chuỗi có 256 ký tự</t>
  </si>
  <si>
    <t>B1: Chọn kho "Kho nguyên vật liệu 618"
B2: Bấm nút Tạo yêu cầu chuyển kho nội bộ
B3: Bấm nút Hủy</t>
  </si>
  <si>
    <t>Đóng cửa sổ Tạo yêu cầu chuyển kho nội bộ</t>
  </si>
  <si>
    <t>Thêm dòng yêu cầu</t>
  </si>
  <si>
    <t>Kiểm tra giao diện cửa sổ Thêm dòng yêu cầu</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</si>
  <si>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t>
  </si>
  <si>
    <t>Hiển thị:
- Trường văn bản: Số lượng, Đơn vị
- Danh sách thả xuống: Sản phẩm
- Nút: Thêm mới, Hủy</t>
  </si>
  <si>
    <t>Kiểm tra trạng thái mặc định</t>
  </si>
  <si>
    <t>• Danh sách thả xuống Sản phẩm để trống
• Số lượng mặc định = 0
• Đơn vị disable</t>
  </si>
  <si>
    <t>Kiểm tra dropdown sản phẩm</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</si>
  <si>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t>
  </si>
  <si>
    <t>Hiển thị danh sách sản phẩm đúng dữ liệu hệ thống</t>
  </si>
  <si>
    <t>Kiểm tra tự động hiển thị đơn vị</t>
  </si>
  <si>
    <t>Hệ thống tự động hiển thị đúng đơn vị của sản phẩm</t>
  </si>
  <si>
    <t>Kiểm tra bắt buộc chọn sản phẩm</t>
  </si>
  <si>
    <t>B1: Chọn kho "Kho nguyên vật liệu 618"
B2: Bấm nút Tạo yêu cầu chuyển kho nội bộ
B3: Nhập các trường dữ liệu:
+ Tên: "NVL"
+ Ngày yêu cầu: "22/05/2026"
+ Ngày dự kiến: "23/05/2026"
+ Kho nguồn: "Kho nguyên vật liệu 618"
+ Kho đích: "Kho tạm"
+Mô tả: "phiếu nhập nguyên vật liệu"
B4: Bấm Thêm mới (chi tiết yêu cầu)
B5: Bấm Thêm mới</t>
  </si>
  <si>
    <t>Hiển thị thông báo yêu cầu chọn Sản phẩm</t>
  </si>
  <si>
    <t>Kiểm tra bắt buộc nhập số lượng</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</si>
  <si>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B6: Bấm Tạo mới</t>
  </si>
  <si>
    <t>Hiển thị thông báo yêu cầu chọn Số lượng</t>
  </si>
  <si>
    <t>Kiểm tra số lượng bằng 0</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</si>
  <si>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0
B7: Bấm Tạo mới</t>
  </si>
  <si>
    <t>Hiển thị thông báo “Số lượng phải lớn hơn 0”</t>
  </si>
  <si>
    <t>Kiểm tra số lượng âm</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</si>
  <si>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-4
B7: Bấm Tạo mới</t>
  </si>
  <si>
    <t>Không cho phép nhập số âm</t>
  </si>
  <si>
    <t>Kiểm tra nhập số thập phân</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</si>
  <si>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10.5
B7: Bấm Tạo mới</t>
  </si>
  <si>
    <t>Không cho phép nhập số thập phân</t>
  </si>
  <si>
    <t>Kiểm tra nhập số nguyên hợp lệ</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</si>
  <si>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10
B7: Bấm Tạo mới</t>
  </si>
  <si>
    <t>Thêm thành công dòng yêu cầu</t>
  </si>
  <si>
    <t>Kiểm tra nhập ký tự chữ</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</si>
  <si>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"y"
B7: Bấm Tạo mới</t>
  </si>
  <si>
    <t>Không cho phép nhập ký tự chữ</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</si>
  <si>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
B7: Bấm Tạo mới</t>
  </si>
  <si>
    <t>Không cho phép nhập ký tự đặc biệt</t>
  </si>
  <si>
    <t>Kiểm tra khoảng trắng</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</si>
  <si>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  "
B7: Bấm Tạo mới</t>
  </si>
  <si>
    <t>Không cho phép nhập khoảng trắng</t>
  </si>
  <si>
    <t>Kiểm tra giới hạn tối đa của số lượng</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</si>
  <si>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999999999999999
B7: Bấm Tạo mới</t>
  </si>
  <si>
    <t>Hệ thống giới hạn số ký tự nhập</t>
  </si>
  <si>
    <t>Kiểm tra disable trường đơn vị</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</si>
  <si>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9
B7: Bấm vào trường Đơn vị</t>
  </si>
  <si>
    <t>Không cho phép nhập/sửa trường đơn vị</t>
  </si>
  <si>
    <t>Kiểm tra thêm mới thành công</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</si>
  <si>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9
B7: Bấm Tạo mới</t>
  </si>
  <si>
    <t>Dòng yêu cầu được thêm vào bảng chi tiết</t>
  </si>
  <si>
    <t>Kiểm tra dữ liệu sau khi thêm</t>
  </si>
  <si>
    <t>Bảng chi tiết hiển thị đúng:
• Tên sản phẩm: Cánh đuôi
• Số lượng: 9
• Đơn vị: Cái</t>
  </si>
  <si>
    <t>Kiểm tra thêm nhiều dòng</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</si>
  <si>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"Cánh đuôi"
B6: Nhập Số lượng: 9
B7: Bấm tạo mới
B8:Chọn sản phẩm: "Sắt"
B9: Nhập Số lượng: 9
B10: Bấm Tạo mới</t>
  </si>
  <si>
    <t>Hiển thị đầy đủ 2 dòng trong bảng</t>
  </si>
  <si>
    <t>Kiểm tra thêm trùng sản phẩm</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</si>
  <si>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Chọn sản phẩm: "Sắt"
B6: Nhập Số lượng: 9
B7: Bấm Tạo mới
B8:Chọn sản phẩm: "Sắt"
B9: Nhập Số lượng: 9
B10: Bấm Tạo mới</t>
  </si>
  <si>
    <t>Hệ thống gộp số lượng</t>
  </si>
  <si>
    <t>Kiểm tra nút Hủy</t>
  </si>
  <si>
    <t>B1: Chọn kho "Kho nguyên vật liệu 618"
B2: Bấm nút Tạo yêu cầu chuyển kho nội bộ
B3: Nhập các trường dữ liệu:
+ Tên: "NVL"
+ Ngày yêu cầu: "22/05/2026"
+ Ngày dự kiến: "23/05/2026"
+ Kho nguồn: "Kho nguyên vật liệu 618"
+ Kho đích: "Kho tạm"
+ Mô tả: "phiếu nhập nguyên vật liệu"
B4: Bấm Thêm mới (chi tiết yêu cầu)
B5: Bấm Hủy</t>
  </si>
  <si>
    <t>Đóng cửa sổ Thêm dòng yêu cầu</t>
  </si>
  <si>
    <t>Chi tiết lệnh yêu cầu NVL(Phiếu yêu cầu nguyên vật liệu)</t>
  </si>
  <si>
    <t>Kiểm tra giao diện cửa sổ Chi tiết lệnh yêu cầu NVL</t>
  </si>
  <si>
    <t>B1: Chọn kho "Kho nguyên vật liệu 618"
B2: Bấm vào mã phiếu "MOVE-ORDER-1112"</t>
  </si>
  <si>
    <t>Hiển thị:
- Trạng thái “Nháp”
- Trường văn bản: Mã (không thể sửa), Mô tả
- Date picker: Ngày yêu cầu(không thể sửa), Ngày dự kiến giao
- Bảng chi tiết yêu cầu gồm: mã sản phẩm, tên sản phẩm, số lượng, đơn vị, hành động
- Nút: Cập nhật, Đóng, Lập kế hoạch</t>
  </si>
  <si>
    <t>Kiểm tra trạng thái mặc định của phiếu sau khi tạo mới</t>
  </si>
  <si>
    <t xml:space="preserve">B1: Chọn kho "Kho nguyên vật liệu 618"
B2: Bấm nút Tạo phiếu yêu cầu nguyên vật liệu
B3: Nhập đầy đủ các trường:
+ Tên
+ Ngày yêu cầu
+ Ngày dự kiến giao
B4: Bấm Thêm mới (chi tiết yêu cầu)
B5: Chọn Sản phẩm và nhập Số lượng
B6: Bấm Thêm mới
B7: Bấm Tạo mới
</t>
  </si>
  <si>
    <t>Hiển thị biểu tượng trạng thái mặc định là “Nháp”</t>
  </si>
  <si>
    <t>Kiểm tra quyền sửa khi phiếu ở trạng thái Nháp</t>
  </si>
  <si>
    <t>Hiển thị icon chỉnh sửa tại cột Hành động và icon lịch để sửa Ngày dự kiến giao</t>
  </si>
  <si>
    <t>Kiểm tra cho phép sửa khi phiếu ở trạng thái Nháp</t>
  </si>
  <si>
    <t>B1: Chọn kho "Kho nguyên vật liệu 618"
B2: Bấm vào mã phiếu "MOVE-ORDER-1112"
B3: Bấm vào icon lịch chọn Ngày dự kiến giao khác "26/05/2026"
B4: Bấm vào icon sửa ở cột Hành động của bảng chi tiết để sửa Số lượng sản phẩm
B5: Bấm Lưu
B6: Bấm Cập nhật</t>
  </si>
  <si>
    <t>Cập nhật thành công dữ liệu chi tiết yêu cầu và phiếu</t>
  </si>
  <si>
    <t>Kiểm tra dữ liệu sau khi cập nhật</t>
  </si>
  <si>
    <t>B1: Chọn kho "Kho nguyên vật liệu 618"
B2: Bấm vào mã phiếu "MOVE-ORDER-1112"
B3: Bấm vào icon lịch chọn Ngày dự kiến giao khác "26/05/2026"
B4: Bấm vào icon sửa ở cột Hành động của bảng chi tiết để sửa Số lượng sản phẩm: 9
B5: Bấm Lưu
B6: Bấm Cập nhật</t>
  </si>
  <si>
    <t>Phiếu hiển thị đúng Ngày dự kiến giao và dữ liệu bảng chi tiết vừa sửa</t>
  </si>
  <si>
    <t>Kiểm tra khi sửa số lượng là số 0</t>
  </si>
  <si>
    <t>B1: Chọn kho "Kho nguyên vật liệu 618"
B2: Bấm vào mã phiếu "MOVE-ORDER-1112"
B3: Bấm vào icon sửa ở cột Hành động của bảng chi tiết để sửa Số lượng sản phẩm: -2
B4: Bấm Lưu</t>
  </si>
  <si>
    <t>Kiểm tra khi sửa số lượng là số âm</t>
  </si>
  <si>
    <t>B1: Chọn kho "Kho nguyên vật liệu 618"
B2: Bấm vào mã phiếu "MOVE-ORDER-1112"
B3: Bấm vào icon sửa ở cột Hành động của bảng chi tiết để sửa Số lượng sản phẩm: 0</t>
  </si>
  <si>
    <t xml:space="preserve">Không cho phép nhập </t>
  </si>
  <si>
    <t>Kiểm tra khi sửa số lượng nhập chữ</t>
  </si>
  <si>
    <t>B1: Chọn kho "Kho nguyên vật liệu 618"
B2: Bấm vào mã phiếu "MOVE-ORDER-1112"
B3: Bấm vào icon sửa ở cột Hành động của bảng chi tiết để sửa Số lượng sản phẩm: y</t>
  </si>
  <si>
    <t>Kiểm tra khi sửa số lượng nhập ký tự đặc biệt</t>
  </si>
  <si>
    <t>B1: Chọn kho "Kho nguyên vật liệu 618"
B2: Bấm vào mã phiếu "MOVE-ORDER-1112"
B3: Bấm vào icon sửa ở cột Hành động của bảng chi tiết để sửa Số lượng sản phẩm: %$</t>
  </si>
  <si>
    <t>Kiểm tra khi sửa số lượng nhập số thập phân</t>
  </si>
  <si>
    <t>B1: Chọn kho "Kho nguyên vật liệu 618"
B2: Bấm vào mã phiếu "MOVE-ORDER-1112"
B3: Bấm vào icon sửa ở cột Hành động của bảng chi tiết để sửa Số lượng sản phẩm: 2.4</t>
  </si>
  <si>
    <t>Kiểm tra load lại dữ liệu</t>
  </si>
  <si>
    <t>B1: Chọn kho "Kho nguyên vật liệu 618"
B2: Bấm vào mã phiếu "MOVE-ORDER-1112"
B3: Bấm vào icon sửa ở cột Hành động của bảng chi tiết để sửa Số lượng sản phẩm: 2.4
B4: Bấm Lưu
B5: Bấm Đặt lại</t>
  </si>
  <si>
    <t>Dữ liệu quay về giá trị ban đầu</t>
  </si>
  <si>
    <t>Kiểm tra nút Đóng</t>
  </si>
  <si>
    <t>B1: Chọn kho "Kho nguyên vật liệu 618"
B2: Bấm vào mã phiếu "MOVE-ORDER-1112"
B3: Bấm nút Đóng</t>
  </si>
  <si>
    <t>Đóng cửa sổ chi tiết lệnh yêu cầu NVL</t>
  </si>
  <si>
    <t>Kiểm tra quyền sửa khi phiếu đã lên kế hoạch</t>
  </si>
  <si>
    <t>B1: Chọn kho "Kho nguyên vật liệu 618"
B2: Bấm vào mã phiếu "MOVE-ORDER-1201"</t>
  </si>
  <si>
    <t>Hiển thị:
- Trạng thái “Đã lập kế hoạch”
- Trường văn bản: Mã (không thể sửa), Mô tả
- Date picker: Ngày yêu cầu (không thể sửa), Ngày dự kiến giao (không thể sửa)
- Bảng chi tiết yêu cầu gồm: mã sản phẩm, tên sản phẩm, số lượng, đơn vị, hành động (không thể sửa)
- Nút: Cập nhật, Đóng, Xác nhận nhận hàng, Hủy</t>
  </si>
  <si>
    <t>Kiểm tra dữ liệu không thay đổi sau khi Lập kế hoạch</t>
  </si>
  <si>
    <t>B1: Chọn kho "Kho nguyên vật liệu 618"
B2: Bấm vào mã phiếu "MOVE-ORDER-1112"
B3: Bấm nút Lập kế hoạch</t>
  </si>
  <si>
    <t>Hệ thống hiển thị lên kế hoạch thành công, Trạng thái chuyển từ "Nháp" sang " Đã lập kế hoạch" và không cho phép sửa dữ liệu</t>
  </si>
  <si>
    <t>Chi tiết lệnh yêu cầu NVL(Phiếu xuất thành phẩm)</t>
  </si>
  <si>
    <t>B1: Chọn kho "Kho nguyên vật liệu 618"
B2: Bấm vào mã phiếu "MOVE-ORDER-1265"</t>
  </si>
  <si>
    <t>Hiển thị:
- Trạng thái “Nháp”
- Trương văn bản: Mã (không thể sửa), Mô tả
- Date picker: Ngày yêu cầu(không thể sửa), Ngày dự kiến giao
- Bảng chi tiết yêu cầu gồm: mã sản phẩm, tên sản phẩm, số lượng, đơn vị, hành động
- Nút: Cập nhật, Đóng, Lập kế hoạch</t>
  </si>
  <si>
    <t>B1: Chọn kho "Kho nguyên vật liệu 618"
B2: Bấm nút Tạo phiếu xuất thành phẩm
B3: Nhập đầy đủ các trường:
+ Tên
+ Ngày yêu cầu
+ Ngày dự kiến giao
B4: Bấm Thêm mới (chi tiết yêu cầu)
B5: Chọn Sản phẩm và nhập Số lượng
B6: Bấm Thêm mới
B7: Bấm Tạo mới</t>
  </si>
  <si>
    <t>B1: Chọn kho "Kho nguyên vật liệu 618"
B2: Bấm vào mã phiếu "MOVE-ORDER-1265"
B3: Bấm vào icon lịch chọn Ngày dự kiến giao khác "26/05/2026"
B4: Bấm vào icon sửa ở cột Hành động của bảng chi tiết để sửa Số lượng sản phẩm
B5: Bấm Lưu
B6: Bấm Cập nhật</t>
  </si>
  <si>
    <t>B1: Chọn kho "Kho nguyên vật liệu 618"
B2: Bấm vào mã phiếu "MOVE-ORDER-1265"
B3: Bấm vào icon lịch chọn Ngày dự kiến giao khác "26/05/2026"
B4: Bấm vào icon sửa ở cột Hành động của bảng chi tiết để sửa Số lượng sản phẩm: 9
B5: Bấm Lưu
B6: Bấm Cập nhật</t>
  </si>
  <si>
    <t>B1: Chọn kho "Kho nguyên vật liệu 618"
B2: Bấm vào mã phiếu "MOVE-ORDER-1265"
B3: Bấm vào icon sửa ở cột Hành động của bảng chi tiết để sửa Số lượng sản phẩm: 0</t>
  </si>
  <si>
    <t>B1: Chọn kho "Kho nguyên vật liệu 618"
B2: Bấm vào mã phiếu "MOVE-ORDER-1265"
B3: Bấm vào icon sửa ở cột Hành động của bảng chi tiết để sửa Số lượng sản phẩm: y</t>
  </si>
  <si>
    <t>B1: Chọn kho "Kho nguyên vật liệu 618"
B2: Bấm vào mã phiếu "MOVE-ORDER-1265"
B3: Bấm vào icon sửa ở cột Hành động của bảng chi tiết để sửa Số lượng sản phẩm: %$</t>
  </si>
  <si>
    <t>B1: Chọn kho "Kho nguyên vật liệu 618"
B2: Bấm vào mã phiếu "MOVE-ORDER-1265"
B3: Bấm vào icon sửa ở cột Hành động của bảng chi tiết để sửa Số lượng sản phẩm: 2.4</t>
  </si>
  <si>
    <t>B1: Chọn kho "Kho nguyên vật liệu 618"
B2: Bấm vào mã phiếu "MOVE-ORDER-1265"
B3: Bấm vào icon sửa ở cột Hành động của bảng chi tiết để sửa Số lượng sản phẩm: 2.4
B4: Bấm Lưu
B5: Bấm Đặt lại</t>
  </si>
  <si>
    <t>B1: Chọn kho "Kho nguyên vật liệu 618"
B2: Bấm vào mã phiếu "MOVE-ORDER-1265"
B3: Bấm nút Đóng</t>
  </si>
  <si>
    <t>B1: Chọn kho "Kho nguyên vật liệu 618"
B2: Bấm vào mã phiếu "MOVE-ORDER-1224"</t>
  </si>
  <si>
    <t>B1: Chọn kho "Kho nguyên vật liệu 618"
B2: Bấm vào mã phiếu "MOVE-ORDER-1224"
B3: Bấm nút Lập kế hoạch</t>
  </si>
  <si>
    <t>Chi tiết lệnh yêu cầu NVL(Phiếu yêu cầu chuyển kho nội bộ)</t>
  </si>
  <si>
    <t>B1: Chọn kho "Kho nguyên vật liệu 618"
B2: Bấm vào mã phiếu điều chuyển nội bộ bất kỳ"MOVE-ORDER-"</t>
  </si>
  <si>
    <t>Hiển thị:
- Trạng thái “Nháp”
- Trường văn bản: Mã (không thể sửa), Mô tả
- Date picker: Ngày yêu cầu(không thể sửa), Ngày dự kiến giao
- Danh sách thả xuống: Kho nguồn, Kho đích
- Bảng chi tiết yêu cầu gồm: mã sản phẩm, tên sản phẩm, số lượng, đơn vị, hành động
- Nút: Cập nhật, Đóng, Lập kế hoạch</t>
  </si>
  <si>
    <t>B1: Chọn kho "Kho nguyên vật liệu 618"
B2: Bấm nút Tạo yêu cầu chuyển kho nội bộ
B3: Nhập đầy đủ các trường:
+ Tên
+ Ngày yêu cầu
+ Ngày dự kiến giao
+ Kho nguồn
+ Kho đích
B4: Bấm Thêm mới (chi tiết yêu cầu)
B5: Chọn Sản phẩm và nhập Số lượng
B6: Bấm Thêm mới
B7: Bấm Tạo mới</t>
  </si>
  <si>
    <t>B1: Chọn kho "Kho nguyên vật liệu 618"
B2: Bấm vào mã phiếu "MOVE-ORDER-"</t>
  </si>
  <si>
    <t>B1: Chọn kho "Kho nguyên vật liệu 618"
B2: Bấm vào mã phiếu "MOVE-ORDER-"
B3: Bấm vào icon lịch chọn Ngày dự kiến giao khác "26/05/2026"
B5: Bấm chọn Kho nguồn "Kho nguyên vật liệu 618"
B6: Bấm chọn Kho đích "Kho tạm"
B7: Bấm vào icon sửa ở cột Hành động của bảng chi tiết để sửa Số lượng sản phẩm
B8: Bấm Lưu
B9: Bấm Cập nhật</t>
  </si>
  <si>
    <t>B1: Chọn kho "Kho nguyên vật liệu 618"
B2: Bấm vào mã phiếu "MOVE-ORDER-"
B3: Bấm vào icon lịch chọn Ngày dự kiến giao khác "26/05/2026"
B5: Bấm chọn Kho nguồn "Kho nguyên vật liệu 618"
B6: Bấm chọn Kho đích "Kho tạm"
B7: Bấm vào icon sửa ở cột Hành động của bảng chi tiết để sửa Số lượng sản phẩm: 9
B8: Bấm Lưu
B9: Bấm Cập nhật</t>
  </si>
  <si>
    <t>Phiếu hiển thị đúng Ngày dự kiến giao, Kho nguồn, Kho đích và dữ liệu bảng chi tiết vừa sửa</t>
  </si>
  <si>
    <t>B1: Chọn kho "Kho nguyên vật liệu 618"
B2: Bấm vào mã phiếu "MOVE-ORDER-"
B3: Bấm vào icon lịch chọn Ngày dự kiến giao khác "26/05/2026"
B4: Bấm vào icon sửa ở cột Hành động của bảng chi tiết để sửa Số lượng sản phẩm: -2
B5: Bấm Lưu</t>
  </si>
  <si>
    <t>B1: Chọn kho "Kho nguyên vật liệu 618"
B2: Bấm vào mã phiếu "MOVE-ORDER-"
B3: Bấm vào icon lịch chọn Ngày dự kiến giao khác "26/05/2026"
B4: Bấm vào icon sửa ở cột Hành động của bảng chi tiết để sửa Số lượng sản phẩm: 0</t>
  </si>
  <si>
    <t>B1: Chọn kho "Kho nguyên vật liệu 618"
B2: Bấm vào mã phiếu "MOVE-ORDER-"
B3: Bấm vào icon lịch chọn Ngày dự kiến giao khác "26/05/2026"
B4: Bấm vào icon sửa ở cột Hành động của bảng chi tiết để sửa Số lượng sản phẩm: y</t>
  </si>
  <si>
    <t>B1: Chọn kho "Kho nguyên vật liệu 618"
B2: Bấm vào mã phiếu "MOVE-ORDER-"
B3: Bấm vào icon lịch chọn Ngày dự kiến giao khác "26/05/2026"
B4: Bấm vào icon sửa ở cột Hành động của bảng chi tiết để sửa Số lượng sản phẩm: %$</t>
  </si>
  <si>
    <t>B1: Chọn kho "Kho nguyên vật liệu 618"
B2: Bấm vào mã phiếu "MOVE-ORDER-"
B3: Bấm vào icon lịch chọn Ngày dự kiến giao khác "26/05/2026"
B4: Bấm vào icon sửa ở cột Hành động của bảng chi tiết để sửa Số lượng sản phẩm: 2.4</t>
  </si>
  <si>
    <t>B1: Chọn kho "Kho nguyên vật liệu 618"
B2: Bấm vào mã phiếu "MOVE-ORDER-"
B3: Nhấn vào dropdownd kho nguồn</t>
  </si>
  <si>
    <t>B1: Chọn kho "Kho nguyên vật liệu 618"
B2: Bấm vào mã phiếu "MOVE-ORDER-"
B3: Nhấn vào dropdownd kho nguồn, chọn "Kho nguyên vật liệu 618"</t>
  </si>
  <si>
    <t>B1: Chọn kho "Kho nguyên vật liệu 618"
B2: Bấm vào mã phiếu "MOVE-ORDER-"
B3: Nhấn vào dropdownd kho nguồn, chọn "Kho nguyên vật liệu 618"
B4: Nhấn lại vào dropdownd kho nguồn, chọn "Kho tạm"</t>
  </si>
  <si>
    <t>B1: Chọn kho "Kho nguyên vật liệu 618"
B2: Bấm vào mã phiếu "MOVE-ORDER-"
B3: Chọn Kho nguồn: "Kho nguyên vật liệu 618"
B4: Bấm Cập nhật</t>
  </si>
  <si>
    <t>B1: Chọn kho "Kho nguyên vật liệu 618"
B2: Bấm vào mã phiếu "MOVE-ORDER-"
B3: Chọn các trường dữ liệu:
+ Kho nguồn: "Kho nguyên vật liệu 618"
+ Kho đích: "Kho nguyên vật liệu 618"
B4: Bấm Cập nhật</t>
  </si>
  <si>
    <t>B1: Chọn kho "Kho nguyên vật liệu 618"
B2: Bấm vào mã phiếu "MOVE-ORDER-"
B3: Nhấn vào dropdownd kho đích</t>
  </si>
  <si>
    <t>B1: Chọn kho "Kho nguyên vật liệu 618"
B2: Bấm vào mã phiếu "MOVE-ORDER-"
B3: Nhấn vào dropdownd kho đích, chọn "Kho tạm"</t>
  </si>
  <si>
    <t>B1: Chọn kho "Kho nguyên vật liệu 618"
B2: Bấm vào mã phiếu "MOVE-ORDER-"
B3: Nhấn vào dropdownd kho đích, chọn "Kho tạm"
B4: Nhấn lại vào dropdownd kho đích, chọn "Kho nguyên vật liệu 618"</t>
  </si>
  <si>
    <t>B1: Chọn kho "Kho nguyên vật liệu 618"
B2: Bấm vào mã phiếu "MOVE-ORDER-"
B3: Bấm nút Đóng</t>
  </si>
  <si>
    <t>Hiển thị:
- Trrạng thái “Đã lập kế hoạch”
- Textbox mã (không thể sửa), Mô tả
- Date picker: Ngày yêu cầu (không thể sửa), Ngày dự kiến giao (không thể sửa)
- Danh sách thả xuống: Kho nguồn, Kho đích (Không thể chỉnh sửa)
- Bảng chi tiết yêu cầu gồm: mã sản phẩm, tên sản phẩm, số lượng, đơn vị, hành động (không thể sửa)
- Nút: Cập nhật, Đóng, Xác nhận nhận hàng, Hủy</t>
  </si>
  <si>
    <t>B1: Chọn kho "Kho nguyên vật liệu 618"
B2: Bấm vào mã phiếu "MOVE-ORDER-"
B3: Bấm nút Lập kế hoạch</t>
  </si>
  <si>
    <t>Xóa phiếu</t>
  </si>
  <si>
    <t>Kiểm tra hiển thị icon thùng rác xóa phiếu</t>
  </si>
  <si>
    <t> B1: Chọn Kho " Kho nguyên vật liệu 618"</t>
  </si>
  <si>
    <t>Kiểm tra hiển thị Cửa sổ xác nhận xóa phiếu khi bấm vào icon thùng rác xóa phiếu</t>
  </si>
  <si>
    <t xml:space="preserve"> B1: Chọn Kho " Kho nguyên vật liệu 618"
 B2: Bấm vào icon xóa sản phẩm</t>
  </si>
  <si>
    <t xml:space="preserve"> B1: Chọn Kho " Kho nguyên vật liệu 618"
 B2: Bấm vào icon xóa
 B3: Bấm vào nút “Hủy”</t>
  </si>
  <si>
    <t>Kiểm tra xóa phiếu thành công khi bấm vào "Xác nhận"</t>
  </si>
  <si>
    <t xml:space="preserve"> B1: Chọn Kho " Kho nguyên vật liệu 618"
 B2: Bấm vào icon xóa phiếu
 B3: Bấm vào nút “Xác nhận”</t>
  </si>
  <si>
    <t>Hệ thống xóa phiếu thành công, dữ liệu không còn hiển thị trong danh sách phiếu</t>
  </si>
  <si>
    <t xml:space="preserve"> B1: Chọn Kho " Kho nguyên vật liệu 618"
 B2: Bấm vào icon xóa 
 B3: Bấm vào ra ngoài Cửa sổ</t>
  </si>
  <si>
    <t>Luồng tìm kiếm/ lọc</t>
  </si>
  <si>
    <t>Kiểm tra lọc theo Kho thành công</t>
  </si>
  <si>
    <t>B1. Chọn Kho "Kho nguyên vật liệu 618"</t>
  </si>
  <si>
    <t>=- Chỉ hiển thị phiếu thuộc kho “Kho nguyên vật liệu 618”
- các bộ lọc khác được mở khóa để nhập dữ liệu</t>
  </si>
  <si>
    <t>Kiểm tra khi chưa chọn Kho</t>
  </si>
  <si>
    <t>- Các trường Mã phiếu, Kiểu phiếu, Trạng thái bị disable/mờ 
- Không hiển thị dữ liệu danh sách</t>
  </si>
  <si>
    <t>Kiểm tra đổi Kho</t>
  </si>
  <si>
    <t>B1. Chọn Kho "Kho nguyên vật liệu 618"
B2. Chọn Kho khác "Kho tạm"</t>
  </si>
  <si>
    <t>1. Danh sách dữ liệu được tải lại theo kho mới 
2. Không hiển thị dữ liệu kho cũ</t>
  </si>
  <si>
    <t>Kiểm tra xóa dữ liệu Kho</t>
  </si>
  <si>
    <t>B1. Chọn Kho "Kho nguyên vật liệu 618"
B2. Bấm icon xóa phiếu "MOVE-ORDER-1269"</t>
  </si>
  <si>
    <t>- Reset toàn bộ danh sách 
- Các filter khác quay về trạng thái disable</t>
  </si>
  <si>
    <t>Kiểm tra tìm kiếm chính xác mã phiếu</t>
  </si>
  <si>
    <t>B1. Chọn Kho "Kho nguyên vật liệu 618"
B2. Nhập mã phiếu "MOVE-ORDER-1269"</t>
  </si>
  <si>
    <t>Hiển thị đúng phiếu có mã “MOVE-ORDER-1269”</t>
  </si>
  <si>
    <t>Kiểm tra tìm kiếm gần đúng mã phiếu</t>
  </si>
  <si>
    <t>B1. Chọn Kho "Kho nguyên vật liệu 618"
B2. Nhập mã phiếu "1269"</t>
  </si>
  <si>
    <t>Kiểm tra để trống mã phiếu</t>
  </si>
  <si>
    <t xml:space="preserve">Hệ thống vẫn hiển thị toàn bộ dữ liệu theo kho </t>
  </si>
  <si>
    <t>Kiểm tra mã phiếu không tồn tại</t>
  </si>
  <si>
    <t>B1. Chọn Kho "Kho nguyên vật liệu 618"
B2. Nhập mã phiếu "9999"</t>
  </si>
  <si>
    <t xml:space="preserve">Hiển thị danh sách rỗng </t>
  </si>
  <si>
    <t>Kiểm tra ký tự đặc biệt trường mã phiếu</t>
  </si>
  <si>
    <t>B1. Chọn Kho "Kho nguyên vật liệu 618"
B2. Nhập mã phiếu "$%"</t>
  </si>
  <si>
    <t>Không tìm thấy dữ liệu</t>
  </si>
  <si>
    <t>Kiểm tra khoảng trắng đầu cuối mã phiếu</t>
  </si>
  <si>
    <t>B1. Chọn Kho "Kho nguyên vật liệu 618"
B2. Nhập mã phiếu " 1269 "</t>
  </si>
  <si>
    <t xml:space="preserve">Hệ thống tự xóa khoảng trắng </t>
  </si>
  <si>
    <t>Kiểm tra khoảng trắng đầu mã phiếu</t>
  </si>
  <si>
    <t>B1. Chọn Kho "Kho nguyên vật liệu 618"
B2. Nhập mã phiếu " 1269"</t>
  </si>
  <si>
    <t>Kiểm tra khoảng trắng cuối mã phiếu</t>
  </si>
  <si>
    <t>B1. Chọn Kho "Kho nguyên vật liệu 618"
B2. Nhập mã phiếu "1269 "</t>
  </si>
  <si>
    <t>Kiểm tra không phân biệt hoa thường</t>
  </si>
  <si>
    <t>B1. Chọn Kho "Kho nguyên vật liệu 618"
B2. Nhập mã phiếu "move-order-1269"</t>
  </si>
  <si>
    <t>Hệ thống vẫn tìm đúng dữ liệu</t>
  </si>
  <si>
    <t>Kiểm tra nhập chữ có dấu vào mã phiếu</t>
  </si>
  <si>
    <t>B1. Chọn Kho "Kho nguyên vật liệu 618"
B2. Nhập mã phiếu "móve-order-1269"</t>
  </si>
  <si>
    <t>Hệ thống tự chuyển ký tự có dấu thành không dấu hoặc không tìm thấy dữ liệu</t>
  </si>
  <si>
    <t>Kiểm tra lọc theo Kiểu</t>
  </si>
  <si>
    <t>B1. Chọn Kho "Kho nguyên vật liệu 618"
B2. Chọn kiểu " Xuất thành phẩm"</t>
  </si>
  <si>
    <t>Chỉ hiển thị các phiếu thuộc kiểu "Xuất thành phẩm"</t>
  </si>
  <si>
    <t>Kiểm tra lọc theo Kiểu không có dữ liệu</t>
  </si>
  <si>
    <t>B1. Chọn Kho "Kho nguyên vật liệu 618"
B2. Chọn kiểu "Hoàn trả vật tư"</t>
  </si>
  <si>
    <t>- Hiển thị Danh sách rỗng
- Có thông báo “Không Có dữ liệu”</t>
  </si>
  <si>
    <t>Kiểm tra khi không chọn loại phiếu</t>
  </si>
  <si>
    <t>Hệ thống hiển thị toàn bộ dữ liệu theo kho</t>
  </si>
  <si>
    <t>Kiểm tra loại phiếu không có dữ liệu</t>
  </si>
  <si>
    <t>B1. Chọn Kho "Kho nguyên vật liệu 618"
B2: Chọn kiểu: "Chuyển kho nội bộ"</t>
  </si>
  <si>
    <t>Kiểm tra lọc trạng thái Nháp</t>
  </si>
  <si>
    <t>B1. Chọn Kho "Kho nguyên vật liệu 618"
B2: Chọn Trạng thái: "Nháp"</t>
  </si>
  <si>
    <t>Chỉ hiển thị dữ liệu trạng thái “Nháp”</t>
  </si>
  <si>
    <t>Kiểm tra chọn tất cả trạng thái</t>
  </si>
  <si>
    <t>B1. Chọn Kho "Kho nguyên vật liệu 618"
B2: Chọn Trạng thái: "Tất cả"</t>
  </si>
  <si>
    <t>B1. Chọn Kho "Kho nguyên vật liệu 618"
B2: Chọn Trạng thái: "Hủy"</t>
  </si>
  <si>
    <t>Kiểm tra kết hợp Mã phiếu và Trạng thái</t>
  </si>
  <si>
    <t>B1. Chọn Kho "Kho nguyên vật liệu 618"
B2: Nhập mã phiếu " 1224"
B3: Chọn Trạng thái: "Đã lên kế hoạch"</t>
  </si>
  <si>
    <t>Kiểm tra tìm kiếm tất cả điều kiện</t>
  </si>
  <si>
    <t xml:space="preserve"> </t>
  </si>
  <si>
    <t>B1. Chọn Kho "Kho nguyên vật liệu 618"
B2: Nhập mã phiếu " 1224"
B3: Chọn kiểu: "Yêu cầu nguyên vật liệu"
B4: Chọn Trạng thái: "Đã lên kế hoạch"</t>
  </si>
  <si>
    <t>Kiểm tra dữ liệu khi tải trang</t>
  </si>
  <si>
    <t>B1. Chọn Kho "Kho nguyên vật liệu 618"
B2: Chọn kiểu: "Yêu cầu nguyên vật liệu"
B3: Chọn Trạng thái: "Đã lên kế hoạch"
B4: Bấm tải lại trang</t>
  </si>
  <si>
    <t>Hệ thống tải lại đúng dữ liệu theo mặc định</t>
  </si>
  <si>
    <t>Phiếu nhập/ xuất kho</t>
  </si>
  <si>
    <t>QLP</t>
  </si>
  <si>
    <r>
      <rPr>
        <rFont val="Times New Roman"/>
        <b/>
        <color rgb="FFFF0000"/>
        <sz val="14.0"/>
      </rPr>
      <t xml:space="preserve">Chức năng </t>
    </r>
    <r>
      <rPr>
        <rFont val="Times New Roman"/>
        <b/>
        <color rgb="FF000000"/>
        <sz val="14.0"/>
      </rPr>
      <t>: Màn hình Phiếu nhập/ xuất kho</t>
    </r>
  </si>
  <si>
    <t>Tiền điều kiện:
B1: Đăng nhập vào hệ thống
B2: Chọn Module Kho
B3: Chọn "Phiếu nhập/ xuất kho"</t>
  </si>
  <si>
    <t>Kiểm tra hiển thị màn hình Quản lý phiếu</t>
  </si>
  <si>
    <t>B1: Chọn số trang hiển thị "5"</t>
  </si>
  <si>
    <t>B1: Bấm nút mũi tên "&gt;"</t>
  </si>
  <si>
    <t>B1: Bấm nút mũi tên "&lt;"</t>
  </si>
  <si>
    <t>B1: Bấm vào số trang "5"</t>
  </si>
  <si>
    <t>B1: Bấm chọn nút xuất file</t>
  </si>
  <si>
    <t>B1: Bấm chọn nút xuất file
B2: Xuất file
B3: Mở file đã tải</t>
  </si>
  <si>
    <t>B1: Tìm kiếm theo điều kiện tìm kiếm
B2: Bấm chọn nút xuất file
B3: Xuất file
B4: Mở file đã tải</t>
  </si>
  <si>
    <t>B1: Bấm chọn nút "Xuất file"</t>
  </si>
  <si>
    <t>B1: Chọn Kho: "Kho nguyên vật liệu 618"
B2: Chọn trạng thái “Đã lập kế hoạch” 
B3: Bấm Đặt lại</t>
  </si>
  <si>
    <t>Chi tiết phiếu</t>
  </si>
  <si>
    <t>B1:  Bấm vào mã phiếu "SM-19052026-1584"</t>
  </si>
  <si>
    <t>Hiển thị:
- Biểu tượng trạng thái “Nháp/Đã lập kế hoạch/ Đã thực hiện/ Đã hủy"
- Khu vực Thông tin cơ bản gồm:
+ Trường văn bản: Mã phiếu ( Theo định dạng "SM-19052026-1XXX", Tiêu đề phiếu (Mã phiếu), Mô tả
+ Danh sách thả xuống: Loại chuyển, Kho nhập, Nhà cung cấp
+ Date picker: Ngày chuyển (theo định dạng dd/MM/yyyy)
- Bảng Dòng chuyển kho gồm: Sản phẩm, SL dự kiến, SL thực tế, đơn vị, Đến kệ, Mã truy xuất, Trạng thái sẵn có.
- Bảng phiếu nghiệm thu gồm có: Mã phiếu, Sản phẩm, Mã truy xuất, Số lượng, Trạng thái, Kết quả.
- Nút: Đặt lại, Lưu, Hủy, Thực hiện chuyển kho, ← Phiếu nhập/xuất kho</t>
  </si>
  <si>
    <t>Kiểm tra khi phiếu ở trạng thái “Đã lập kế hoạch”</t>
  </si>
  <si>
    <t>- Không cho phép chỉnh sửa các trường dữ liệu
- Cho phép thực hiện thành động " Thực hiện chuyển kho"</t>
  </si>
  <si>
    <t>Chuyển trạng thái thực hiện</t>
  </si>
  <si>
    <t>B1:  Bấm vào mã phiếu "SM-19052026-1584" ở trạng thái đã lập kế hoạch
B2: Bấm "Thực hiện chuyển kho"</t>
  </si>
  <si>
    <t>Phiếu chuyển sang trạng thái “Đã thực hiện”</t>
  </si>
  <si>
    <t>B1:  Bấm vào mã phiếu " "
B2: Sửa dữ liệu</t>
  </si>
  <si>
    <t>Kiểm tra chức năng Đặt lại</t>
  </si>
  <si>
    <t>B1:  Bấm vào mã phiếu " "
B2: Sửa dữ liệu
B3: Bấm Đặt lại</t>
  </si>
  <si>
    <t>Hệ thống trả dữ liệu về giá trị ban đầu trước khi chỉnh sửa</t>
  </si>
  <si>
    <t>Kiểm tra chức năng Hủy phiếu</t>
  </si>
  <si>
    <t>B1:  Bấm vào mã phiếu "SM-19052026-1584"
B2: Bấm Hủy</t>
  </si>
  <si>
    <t>Hệ thống hủy phiếu và hiển thị thông báo "Thành công" hủy</t>
  </si>
  <si>
    <t>Kiểm tra chức năng quay lại danh sách</t>
  </si>
  <si>
    <t>B1:  Bấm vào mã phiếu "SM-19052026-1584"
B2: Bấm "← Phiếu nhập/xuất kho"</t>
  </si>
  <si>
    <t>Hệ thống quay lại màn hình danh sách phiếu nhập/xuất kho</t>
  </si>
  <si>
    <t>B1: Bấm vào icon xóa sản phẩm</t>
  </si>
  <si>
    <t>B1: Bấm vào icon xóa
B2: Bấm vào nút “Hủy”</t>
  </si>
  <si>
    <t>B1: Bấm vào icon xóa phiếu
B2: Bấm vào nút “Xác nhận”</t>
  </si>
  <si>
    <t>B1: Bấm vào icon xóa 
B2: Bấm vào ra ngoài Cửa sổ</t>
  </si>
  <si>
    <t>Kiểm tra lọc theo Khu vực sản xuất thành công</t>
  </si>
  <si>
    <t>B1: Chọn Khu vực sản xuất "Nhà máy sản xuất giấy Lam Sơn"</t>
  </si>
  <si>
    <t>- Chỉ hiển thị phiếu thuộc Khu vực sản xuất "Nhà máy sản xuất giấy Lam Sơn"</t>
  </si>
  <si>
    <t>Hiển thị dữ liệu theo danh sách mặc định</t>
  </si>
  <si>
    <t>Kiểm tra theo Khu vực sản xuất chưa có dữ liệu</t>
  </si>
  <si>
    <t>B1: Chọn Khu vực sản xuất "TỔ MÔI TRƯỜNG"</t>
  </si>
  <si>
    <t>Hiển thị "Không có dữ liệu"</t>
  </si>
  <si>
    <t>B1. Chọn Kho "Kho nguyên vật liệu"</t>
  </si>
  <si>
    <t>- Chỉ hiển thị phiếu thuộc kho “Kho nguyên vật liệu”</t>
  </si>
  <si>
    <t>B1. Chọn Kho "Kho nguyên vật liệu"
B2. Chọn Kho khác "Kho tạm"</t>
  </si>
  <si>
    <t>Kiểm tra theo Kho chưa có dữ liệu</t>
  </si>
  <si>
    <t>B1: Chọn Kho "Kho Nhiên liệu/ Hóa chất"</t>
  </si>
  <si>
    <t>B1: Nhập mã phiếu "SM-20052026-1680"</t>
  </si>
  <si>
    <t>Hiển thị đúng phiếu có mã “SM-20052026-1680”</t>
  </si>
  <si>
    <t>B1. Nhập mã phiếu "1680"</t>
  </si>
  <si>
    <t>Kiểm tra để trống Tìm kiếm</t>
  </si>
  <si>
    <t>Hệ thống vẫn hiển thị toàn bộ dữ liệu mặc định</t>
  </si>
  <si>
    <t>B1: Nhập mã phiếu "9999"</t>
  </si>
  <si>
    <t>B1: Nhập mã phiếu "$%"</t>
  </si>
  <si>
    <t>B1: Nhập mã phiếu " 1680 "</t>
  </si>
  <si>
    <t>B1: Nhập mã phiếu " 1680"</t>
  </si>
  <si>
    <t>B1: Nhập mã phiếu "1680 "</t>
  </si>
  <si>
    <t>B1:  Nhập mã phiếu "sm-20052026-1680"</t>
  </si>
  <si>
    <t>B1: Nhập mã phiếu "số"</t>
  </si>
  <si>
    <t>Hệ thống hiển thị không tìm thấy dữ liệu</t>
  </si>
  <si>
    <t>Kiểm tra tìm kiếm chính xác tiêu đề phiếu</t>
  </si>
  <si>
    <t>B1: Nhập mã phiếu "MOVE-ORDER-1270"</t>
  </si>
  <si>
    <t>Hiển thị đúng phiếu có mã “MOVE-ORDER-1270”</t>
  </si>
  <si>
    <t>B1. Nhập mã phiếu "1270"</t>
  </si>
  <si>
    <t>B1: Nhập mã phiếu " 1270 "</t>
  </si>
  <si>
    <t>B1: Nhập mã phiếu " 1270"</t>
  </si>
  <si>
    <t>B1: Nhập mã phiếu "1270 "</t>
  </si>
  <si>
    <t>B1:  Nhập mã phiếu "move-order-1270"</t>
  </si>
  <si>
    <t>Kiểm tra lọc trạng thái Đã lập kế hoạch</t>
  </si>
  <si>
    <t>B1: Chọn Trạng thái: "Đã lập kế hoạch"</t>
  </si>
  <si>
    <t>Chỉ hiển thị dữ liệu có trạng thái “Đã lập kế hoạch”</t>
  </si>
  <si>
    <t>Kiểm tra thay đổi Chọn Trạng phiếu</t>
  </si>
  <si>
    <t>B1: Chọn Trạng thái: "Đã lập kế hoạch"
B2: Chọn Trạng thái "Đã thực hiện"</t>
  </si>
  <si>
    <t>Chỉ hiển thị dữ liệu có trạng thái “Đã thực hiện”</t>
  </si>
  <si>
    <t>B1: Chọn Trạng thái: "Tất cả"</t>
  </si>
  <si>
    <t>B1: Chọn Trạng thái: "Nháp"</t>
  </si>
  <si>
    <t>Kiểm tra kết hợp Kho và Trạng thái</t>
  </si>
  <si>
    <t>B1. Chọn Kho "Kho nguyên vật liệu"
B2: Chọn Trạng thái: "Đã lên kế hoạch"</t>
  </si>
  <si>
    <t>B1. Chọn Khu vực "Nhà máy sản xuất giấy Lam Sơn"
B2: Chọn Kho "Nguyên vật liệu"
B3: Nhập mã phiếu "1270"
B4: Chọn Trạng thái: "Đã thực hiện"</t>
  </si>
  <si>
    <t>Kiểm tra phân trang sau khi lọc</t>
  </si>
  <si>
    <t>B1. Chọn Kho "Kho nguyên vật liệu 618"
B2: Chọn kiểu: "Yêu cầu nguyên vật liệu"
B3: Chọn Trạng thái: "Đã lên kế hoạch"</t>
  </si>
  <si>
    <t>- Giữ nguyên điều kiện lọc
- hiển thị đúng dữ liệu</t>
  </si>
  <si>
    <t>Kiểm tra dữ liệu khi tải lại trang</t>
  </si>
  <si>
    <t>Hệ thống xóa hết cái filter đã chọn và hiển thị dữ liệu mặc định</t>
  </si>
  <si>
    <t>CHK</t>
  </si>
  <si>
    <r>
      <rPr>
        <rFont val="Times New Roman"/>
        <b/>
        <color rgb="FFFF0000"/>
        <sz val="14.0"/>
      </rPr>
      <t xml:space="preserve">Chức năng </t>
    </r>
    <r>
      <rPr>
        <rFont val="Times New Roman"/>
        <b/>
        <color rgb="FF000000"/>
        <sz val="14.0"/>
      </rPr>
      <t>: Màn hình Cấu hình vị trí kho</t>
    </r>
  </si>
  <si>
    <t>Tiền điều kiện:
B1: Đăng nhập vào hệ thống
B2: Chọn Module Kho
B3: Chọn "Cấu hình kho"</t>
  </si>
  <si>
    <t>Kiểm tra hiển thị màn hình Cấu hình vị trí kho</t>
  </si>
  <si>
    <t>Hiển thị:
- Tiêu đề: Cấu hình vị trí kho
- Danh sách thả xuống phân cấp: Khu vực sản xuất
- Nhãn văn bản: " Vui lòng chọn khu vực sản xuất trước để cấu hình vị trí kho"
- Nút: Đặt lại, Lưu</t>
  </si>
  <si>
    <t>Hiển thị:
- Tiêu đề: Cấu hình vị trí kho
- Danh sách thả xuống phân cấp: Khu vực sản xuất "Nhà máy sản xuất Lam Sơn"
- Thông tin cấu hình kho ảo gồm:
+ Vị trí kho sản xuất ảo
+ Vị trí kho kiểm kê kho
+ Kho ảo
- Kho thực tế:
+ Vị trí phế phẩm
+ Vị trí kho tồn dư mặc định
+ Vị trí kho thành phẩm mặc định</t>
  </si>
  <si>
    <t>Kiểm tra dropdown Khu vực sản xuất</t>
  </si>
  <si>
    <t>B1: Chọn Khu vực sản xuất</t>
  </si>
  <si>
    <t>Hiển thị đầy đủ danh sách khu vực sản xuất theo dữ liệu cấu hình tại bảng Đơn vị sản xuất (Hiển thị danh sách các đơn vị không có thuộc tính Sản xuất)</t>
  </si>
  <si>
    <t>Kiểm tra thay đổi Khu vực sản xuất</t>
  </si>
  <si>
    <t>B1: Chọn Khu vực sản xuất "Nhà máy sản xuất giấy Lam Sơn"
B2: Chọn "TỔ MÔI TRƯỜNG"</t>
  </si>
  <si>
    <t>Hiển thị đúng khi vực sản xuất mới đã chọn</t>
  </si>
  <si>
    <t>Kiểm tra bắt buộc chọn Khu vực sản xuất</t>
  </si>
  <si>
    <t>B1: Bấm Lưu</t>
  </si>
  <si>
    <t>Hiển thị: " Vui lòng chọn khu vực sản xuất trước để cấu hình vị trí kho"</t>
  </si>
  <si>
    <t>Kiểm tra danh sách thả xuống Vị trí kho sản xuất ảo</t>
  </si>
  <si>
    <t>B1: Chọn Khu vực sản xuất "Nhà máy sản xuất giấy Lam Sơn"
B2:  Chọn danh sách thả xuống Vị trí kho sản xuất ảo</t>
  </si>
  <si>
    <t>Hiển thị đầy đủ danh sách kho cấu hình tại bảng Kho (Hiển thị danh sách các kho có loại vị trí kho là Kho ảo)</t>
  </si>
  <si>
    <t>Kiểm tra chọn Vị trí kho sản xuất ảo</t>
  </si>
  <si>
    <t>B1: Chọn Khu vực sản xuất "Nhà máy sản xuất giấy Lam Sơn"
B2:  Chọn kho tại danh sách thả xuống Vị trí kho sản xuất ảo " Kho ảo"</t>
  </si>
  <si>
    <t>Hiển thị đúng kho đã chọn</t>
  </si>
  <si>
    <t>Kiểm tra thay đổi chọn Vị trí kho sản xuất ảo</t>
  </si>
  <si>
    <t>B1: Chọn Khu vực sản xuất " Nhà máy sản xuất giấy Lam Sơn"
B2: Chọn Vị trí kho sản xuất ảo "Kho ảo"
B3: Chọn Vị trí kho sản xuất ảo "Kho nghiền"</t>
  </si>
  <si>
    <t>Hiển thị đúng Vị trí kho sản xuất ảo mới đã chọn</t>
  </si>
  <si>
    <t>Kiểm tra bắt buộc Vị trí kho sản xuất ảo</t>
  </si>
  <si>
    <t>B1: Chọn khu vực sản xuất "Nhà máy sản xuất giấy Lam Sơn"
B2: Chọn Vị trí kho sản xuất ảo "Kho nghiền"
B3: Bấm Lưu</t>
  </si>
  <si>
    <t>Hiển thị: " Vui lòng chọn Vị trí kho sản xuất ảo"</t>
  </si>
  <si>
    <t>Kiểm tra danh sách thả xuống Vị trí kho kiểm kê ảo</t>
  </si>
  <si>
    <t>B1: Chọn Khu vực sản xuất "Nhà máy sản xuất giấy Lam Sơn"
B2:Chọn danh sách thả xuống Vị trí kho kiểm kê ảo</t>
  </si>
  <si>
    <t>Hiển thị đầy đủ danh sách kho cấu hình tạo bảng Kho (Hiển thị danh sách các kho có loại vị trí  kho là Kho ảo)</t>
  </si>
  <si>
    <t>Kiểm tra chọn Vị trí kho kiểm kê ảo</t>
  </si>
  <si>
    <t>B1: Chọn Khu vực sản xuất "Nhà máy sản xuất giấy Lam Sơn"
B2: Chọn kho tại danh sách thả xuống Vị trí kho kiểm kê ảo " Kho ảo"</t>
  </si>
  <si>
    <t>Kiểm tra thay đổi chọn Vị trí kho kiểm kê ảo</t>
  </si>
  <si>
    <t>B1: Chọn Khu vực sản xuất " Nhà máy sản xuất giấy Lam Sơn"
B2: Chọn Vị trí kho kiểm kê ảo "Kho ảo"
B3: Chọn Vị trí kho kiểm kê ảo "Kho nghiền"</t>
  </si>
  <si>
    <t>Hiển thị đúng Vị trí kho kiểm kê ảo mới đã chọn</t>
  </si>
  <si>
    <t>Kiểm tra bắt buộc Vị trí kho kiểm kê ảo</t>
  </si>
  <si>
    <t>B1: Chọn Khu vực sản xuất "Nhà máy sản xuất giấy Lam Sơn"
B2: Chọn Vị trí kho sản xuất ảo " Kho ảo"
B3: Chọn Kho ảo " Kho ảo"
B4: Chọn Vị trí kho phế phẩm "Kho phế liệu"
B5: Chọn Vị trí kho tồn dư mặc định "Kho nguyên vật liệu"
B6:  Chọn danh sách thả xuống Vị trí kho thành phẩm mặc định "Kho Thành phẩm khối trực tiếp'
B7: Bấm Lưu</t>
  </si>
  <si>
    <t>Hệ thống cho phép Lưu và hiển thị thông báo thành công</t>
  </si>
  <si>
    <t>Kiểm tra danh sách thả xuống Kho ảo</t>
  </si>
  <si>
    <t>B1: Chọn Khu vực sản xuất "Nhà máy sản xuất giấy Lam Sơn"
B2:  Chọn danh sách thả xuống Kho ảo</t>
  </si>
  <si>
    <t>Kiểm tra chọn Kho ảo</t>
  </si>
  <si>
    <t>B1: Chọn Khu vực sản xuất "Nhà máy sản xuất giấy Lam Sơn"
B2:  Chọn danh sách thả xuống Kho ảo " Kho ảo"</t>
  </si>
  <si>
    <t>Kiểm tra thay đổi chọn Kho ảo</t>
  </si>
  <si>
    <t>B1: Chọn Khu vực sản xuất " Nhà máy sản xuất giấy Lam Sơn"
B2: Chọn Kho ảo "Kho ảo"
B3: Chọn Kho ảo "Kho nghiền"</t>
  </si>
  <si>
    <t>Hiển thị đúng Kho ảo mới đã chọn</t>
  </si>
  <si>
    <t>Kiểm tra bắt buộc Kho ảo</t>
  </si>
  <si>
    <t>B1: Chọn Khu vực sản xuất "Nhà máy sản xuất giấy Lam Sơn"
B2: Chọn Vị trí kho sản xuất ảo " Kho ảo"
B3: Chọn Vị trí kho phế phẩm "Kho phế liệu"
B4: Chọn Vị trí kho tồn dư mặc định "Kho nguyên vật liệu"
B5: Chọn Vị trí kho thành phẩm mặc định "Kho Thành phẩm khối trực tiếp'
B6: Bấm Lưu</t>
  </si>
  <si>
    <t>Hiển thị: "Vui lòng chọn Kho ảo"</t>
  </si>
  <si>
    <t>Kiểm tra danh sách thả xuống Vị trí kho phế phẩm</t>
  </si>
  <si>
    <t>B1: Chọn Khu vực sản xuất "Nhà máy sản xuất giấy Lam Sơn"
B2:  Chọn danh sách thả xuống Vị trí kho phế liệu</t>
  </si>
  <si>
    <t>Hiển thị đầy đủ danh sách kho cấu hình</t>
  </si>
  <si>
    <t>Kiểm tra chọn Vị trí kho phế phẩm</t>
  </si>
  <si>
    <t>B1: Chọn Khu vực sản xuất "Nhà máy sản xuất giấy Lam Sơn"
B2:  Chọn danh sách thả xuống Vị trí kho phế liệu "Kho phế liệu'</t>
  </si>
  <si>
    <t>Kiểm tra thay đổi chọn Vị trí kho phế phẩm</t>
  </si>
  <si>
    <t>B1: Chọn Khu vực sản xuất " Nhà máy sản xuất giấy Lam Sơn"
B2: Chọn Vị trí kho phế phẩm "Kho Phế liệu"
B3: Chọn Vị trí kho phế phẩm "Kho tạm"</t>
  </si>
  <si>
    <t>Hiển thị đúng Vị trí kho phế phẩm mới đã chọn</t>
  </si>
  <si>
    <t>Kiểm tra bắt buộc Vị trí kho phế phẩm</t>
  </si>
  <si>
    <t>B1: Chọn Khu vực sản xuất "Nhà máy sản xuất giấy Lam Sơn"
B2: Chọn Vị trí kho sản xuất ảo " Kho ảo"
B3: Chọn Kho ảo "Kho nghiền"
B4: Chọn Vị trí kho tồn dư mặc mặc định " Kho nguyên vật liệu"
B5: Chọn Vị trí kho thành phẩm mặc định "Kho Thành phẩm khối trực tiếp'
B6: Bấm Lưu</t>
  </si>
  <si>
    <t>Kiểm tra danh sách thả xuống Vị trí kho tồn dư mặc định</t>
  </si>
  <si>
    <t>B1: Chọn Khu vực sản xuất "Nhà máy sản xuất giấy Lam Sơn"
B2: Chọn danh sách thả xuống Vị trí kho tồn dư mặc định</t>
  </si>
  <si>
    <t>Kiểm tra chọn Vị trí kho tồn dư mặc định</t>
  </si>
  <si>
    <t>B1: Chọn Khu vực sản xuất "Nhà máy sản xuất giấy Lam Sơn"
B2:  Chọn danh sách thả xuống Vị trí kho tồn dư mặc định "Kho nguyên vật liệu'</t>
  </si>
  <si>
    <t>Kiểm tra thay đổi chọn Vị trí kho tồn dư mặc định</t>
  </si>
  <si>
    <t>B1: Chọn Khu vực sản xuất " Nhà máy sản xuất giấy Lam Sơn"
B2: Chọn Vị trí kho tồn dư mặc định "Kho nguyên vật liệu"
B3: Chọn Vị trí kho tồn dư mặc định "Kho tạm"</t>
  </si>
  <si>
    <t>Hiển thị đúng Vị trí kho tồn dư mặc định mới đã chọn</t>
  </si>
  <si>
    <t>Kiểm tra bắt buộc Vị trí kho tồn dư mặc định</t>
  </si>
  <si>
    <t>B1: Chọn Khu vực sản xuất "Nhà máy sản xuất giấy Lam Sơn"
B2: Chọn Vị trí kho sản xuất ảo " Kho ảo"
B3: Chọn Kho ảo "Kho nghiền"
B4: Bấm Lưu</t>
  </si>
  <si>
    <t>Kiểm tra danh sách thả xuống Vị trí kho thành phẩm mặc định</t>
  </si>
  <si>
    <t>B1: Chọn Khu vực sản xuất "Nhà máy sản xuất giấy Lam Sơn"
B2:  Chọn danh sách thả xuống Vị trí kho thành phẩm mặc định</t>
  </si>
  <si>
    <t>Kiểm tra chọn Vị trí kho thành phẩm mặc định</t>
  </si>
  <si>
    <t>B1: Chọn Khu vực sản xuất "Nhà máy sản xuất giấy Lam Sơn"
B2:  Chọn danh sách thả xuống Vị trí kho thành phẩm mặc định "Kho Thành phẩm khối trực tiếp'</t>
  </si>
  <si>
    <t>Kiểm tra bắt buộc chọn Vị trí kho thành phẩm mặc định</t>
  </si>
  <si>
    <t>B1: Chọn Khu vực sản xuất "Nhà máy sản xuất giấy Lam Sơn"
B2: Chọn Vị trí kho sản xuất ảo " Kho ảo"
B3: Chọn Vị trí kho kiểm kê ảo " Kho ảo"
B4: Chọn Kho ảo " Kho ảo"
B5: Chọn Vị trí kho phế phẩm "Kho phế liệu"
B6: Chọn Vị trí kho tồn dư mặc định "Kho nguyên vật liệu"
B7: Bấm Lưu</t>
  </si>
  <si>
    <t>Kiểm tra thay đổi chọn Vị trí kho thành phẩm mặc định</t>
  </si>
  <si>
    <t>B1: Chọn Khu vực sản xuất " Nhà máy sản xuất giấy Lam Sơn"
B2: Chọn Vị trí kho thành phẩm mặc định "Kho nguyên vật liệu"
B3: Chọn Vị trí kho thành phẩm mặc định "Kho Thành phẩm"</t>
  </si>
  <si>
    <t>Hiển thị đúng Vị trí kho thành phẩm mặc định mới đã chọn</t>
  </si>
  <si>
    <t>Kiểm tra lưu cấu hình thành công</t>
  </si>
  <si>
    <t>B1: Chọn Khu vực sản xuất "Nhà máy sản xuất giấy Lam Sơn"
B2: Chọn Vị trí kho sản xuất ảo " Kho ảo"
B3: Chọn Vị trí kho kiểm kê ảo " Kho ảo"
B4: Chọn Kho ảo " Kho ảo"
B5: Chọn Vị trí kho phế phẩm "Kho phế liệu"
B6: Chọn Vị trí kho tồn dư mặc định "Kho nguyên vật liệu"
B7:  Chọn danh sách thả xuống Vị trí kho thành phẩm mặc định "Kho Thành phẩm"
B8: Bấm Lưu</t>
  </si>
  <si>
    <t>Hiển thị thông báo lưu thành công và lưu đúng dữ liệu cấu hình</t>
  </si>
  <si>
    <t>B1: Chọn Khu vực sản xuất "Nhà máy sản xuất giấy Lam Sơn"
B2: Bấm Đặt lại</t>
  </si>
  <si>
    <t xml:space="preserve">- Xóa toàn bộ dữ liệu filter đã nhập  </t>
  </si>
  <si>
    <t>DCK</t>
  </si>
  <si>
    <r>
      <rPr>
        <rFont val="Times New Roman"/>
        <b/>
        <color rgb="FFFF0000"/>
        <sz val="14.0"/>
      </rPr>
      <t xml:space="preserve">Chức năng </t>
    </r>
    <r>
      <rPr>
        <rFont val="Times New Roman"/>
        <b/>
        <color rgb="FF000000"/>
        <sz val="14.0"/>
      </rPr>
      <t>: Màn hình Dòng chuyển kho</t>
    </r>
  </si>
  <si>
    <t>Tiền điều kiện:
B1: Đăng nhập vào hệ thống
B2: Chọn Module Kho
B3: Chọn "Dòng chuyển kho"</t>
  </si>
  <si>
    <t>Kiểm tra hiển thị màn hình Dòng chuyển kho</t>
  </si>
  <si>
    <t>Hiển thị:
- Tiêu đề: Dòng chuyển kho
- Danh sách thả xuống: Chọn phiếu
- Trường văn bản: Tìm dòng chuyển kho
- Nút: Đặt lại
- Bảng danh sách gồm: SẢN PHẨM, KHO XUẤT, KHO NHẬP, SL DỰ KIẾN, SL THỰC TẾ, SL CŨ, ĐƠN GIÁ, ĐƠN VỊ, THÀNH TIỀN, MÃ TRUY XUẤT, TRẠNG THÁI PHIẾU ( Các cột hiển thị đúng theo dữ liệu lưu trên hệ thống)
- Phân trang hiển thị: tổng số bản ghi, danh sách thả xuống số dòng/trang (5, 10, 25, 50), nút đầu/cuối/trước/sau"</t>
  </si>
  <si>
    <t>Kiểm tra dropdown Chọn phiếu</t>
  </si>
  <si>
    <t>B1: Chọn phiếu</t>
  </si>
  <si>
    <t>Hiển thị đầy đủ danh sách phiếu chuyển kho ( Là mã phiếu nhập/ xuất kho)</t>
  </si>
  <si>
    <t>Kiểm tra chọn 1 phiếu chuyển kho</t>
  </si>
  <si>
    <t>Chọn phiếu “MOVE-ORDER-1221”</t>
  </si>
  <si>
    <t>Chỉ hiển thị các dòng thuộc phiếu đã chọn</t>
  </si>
  <si>
    <t>Kiểm tra thay đổi phiếu chuyển kho</t>
  </si>
  <si>
    <t>B1: Chọn phiếu “MOVE-ORDER-1221”
 B2: Chọn lại phiếu “MOVE-ORDER-1227”</t>
  </si>
  <si>
    <t>Hệ thống cập nhật đúng dữ liệu theo phiếu mới</t>
  </si>
  <si>
    <t>Kiểm tra không chọn phiếu</t>
  </si>
  <si>
    <t>Hệ thống hiển thị toàn bộ dữ liệu</t>
  </si>
  <si>
    <t>Kiểm tra tìm kiếm theo tên sản phẩm đầy đủ</t>
  </si>
  <si>
    <t>B1: Nhập “AKD” vào textbox tìm kiếm</t>
  </si>
  <si>
    <t>Hiển thị đúng các dòng có tên sản phẩm “AKD”</t>
  </si>
  <si>
    <t>Kiểm tra tìm kiếm theo tên sản phẩm gần đúng</t>
  </si>
  <si>
    <t>B1: Nhập “NVL chính”</t>
  </si>
  <si>
    <t>Hiển thị các dòng có chứa “NVL chính”</t>
  </si>
  <si>
    <t>Kiểm tra tìm kiếm theo mã truy xuất đầy đủ</t>
  </si>
  <si>
    <t>B1: Nhập “AKD-12314”</t>
  </si>
  <si>
    <t>Hiển thị đúng dòng có mã truy xuất tương ứng</t>
  </si>
  <si>
    <t>Kiểm tra tìm kiếm theo mã truy xuất gần đúng</t>
  </si>
  <si>
    <t>B1: Nhập “LOT-SP”</t>
  </si>
  <si>
    <t>Hiển thị các dòng có chứa “LOT-SP”</t>
  </si>
  <si>
    <t>Kiểm tra tìm kiếm khi để trống textbox</t>
  </si>
  <si>
    <t>Kiểm tra tìm kiếm với dữ liệu không tồn tại</t>
  </si>
  <si>
    <t>B1: Nhập “XYZ-999999”</t>
  </si>
  <si>
    <t>Hiển thị danh sách rỗng hoặc thông báo “Không có dữ liệu”</t>
  </si>
  <si>
    <t>Kiểm tra tìm kiếm với ký tự đặc biệt</t>
  </si>
  <si>
    <t>B1: Nhập “@@@###”</t>
  </si>
  <si>
    <t>Kiểm tra tìm kiếm có khoảng trắng đầu cuối</t>
  </si>
  <si>
    <t>B1: Nhập “ AKD ”</t>
  </si>
  <si>
    <t>Hệ thống tự loại bỏ khoảng trắng và tìm đúng dữ liệu</t>
  </si>
  <si>
    <t>Kiểm tra tìm kiếm không phân biệt hoa thường</t>
  </si>
  <si>
    <t>B1: Nhập “akd”</t>
  </si>
  <si>
    <t>Hiển thị đúng dữ liệu “AKD”</t>
  </si>
  <si>
    <t>Kiểm tra nhập dữ liệu quá dài tại textbox tìm kiếm</t>
  </si>
  <si>
    <t>B1: Nhập chuỗi &gt;255 ký tự</t>
  </si>
  <si>
    <t>Hệ thống giới hạn số ký tự hoặc không phát sinh lỗi</t>
  </si>
  <si>
    <t>Kiểm tra tìm kiếm tiếng Việt có dấu</t>
  </si>
  <si>
    <t>B1: Nhập “Cuộn giấy”</t>
  </si>
  <si>
    <t>Hiển thị đúng dữ liệu phù hợp</t>
  </si>
  <si>
    <t>Kiểm tra tìm kiếm tiếng Việt không dấu</t>
  </si>
  <si>
    <t>B1: Nhập “Cuon giay”</t>
  </si>
  <si>
    <t>Hệ thống vẫn tìm được dữ liệu tương ứng "Cuộn giấy"</t>
  </si>
  <si>
    <t>Kiểm tra kết hợp filter phiếu và textbox tìm kiếm</t>
  </si>
  <si>
    <t>B1: Chọn phiếu “MOVE-ORDER-1221” 
B2: Nhập “Tinh bột sắn”</t>
  </si>
  <si>
    <t>Kiểm tra khi filter không có dữ liệu</t>
  </si>
  <si>
    <t>B1:B1: Chọn phiếu “MOVE-ORDER-1112”
B2: Nhập “XYZ”</t>
  </si>
  <si>
    <t>Kiểm tra phân trang khi có nhiều dữ liệu</t>
  </si>
  <si>
    <t>B1: Bấm nút "&gt;"</t>
  </si>
  <si>
    <t>Hiển thị đúng dữ liệu trang tiếp theo</t>
  </si>
  <si>
    <t>B1: Bấm nút “&lt;”</t>
  </si>
  <si>
    <t>Hiển thị đúng dữ liệu trang trước</t>
  </si>
  <si>
    <t>Kiểm tra chọn số bản ghi hiển thị trên 1 trang</t>
  </si>
  <si>
    <t>B1: Chọn “10” bản ghi/trang</t>
  </si>
  <si>
    <t>Hiển thị đúng 10 dòng dữ liệu</t>
  </si>
  <si>
    <t>B1: Chọn phiếu "MOVE-ORDER-1221"
B2: Bấm Đặt lại</t>
  </si>
  <si>
    <t>KK</t>
  </si>
  <si>
    <r>
      <rPr>
        <rFont val="Times New Roman"/>
        <b/>
        <color rgb="FFFF0000"/>
        <sz val="14.0"/>
      </rPr>
      <t xml:space="preserve">Chức năng </t>
    </r>
    <r>
      <rPr>
        <rFont val="Times New Roman"/>
        <b/>
        <color rgb="FF000000"/>
        <sz val="14.0"/>
      </rPr>
      <t>: Màn hình Kiểm kho</t>
    </r>
  </si>
  <si>
    <t>Tiền điều kiện:
B1: Đăng nhập vào hệ thống
B2: Chọn Module Kho
B3: Chọn Kiểm kho</t>
  </si>
  <si>
    <t>Kiểm tra hiển thị màn hình Kiểm kho</t>
  </si>
  <si>
    <t>B1: Chọn Kho "Kho Nhiên liệu/ Hóa chất"
B2: Chọn số trang hiển thị "5"</t>
  </si>
  <si>
    <t xml:space="preserve"> B1: Bấm chọn nút xuất file
 B2: Xuất file
 B3: Mở file đã tải</t>
  </si>
  <si>
    <t xml:space="preserve"> B1: Nhập từ khóa tìm kiếm "Kiểm kho NVL"
 B2: Bấm chọn nút xuất file
 B3: Xuất file
 B4: Mở file đã tải</t>
  </si>
  <si>
    <t xml:space="preserve"> B1: Chọn Kho " Kho Nhiên liệu/ Hóa chất"
 B2: Bấm chọn nút "Xuất file"</t>
  </si>
  <si>
    <t>B1: Chọn Kho: "Kho nguyên vật liệu 618"
B2: Bấm Đặt lại</t>
  </si>
  <si>
    <t>Tạo mới phiếu kiểm kho</t>
  </si>
  <si>
    <t>Kiểm tra giao diện màn Tạo phiếu kiểm kho</t>
  </si>
  <si>
    <t>B1: Bấm Thêm mới</t>
  </si>
  <si>
    <t>Hiển thị:
- Textbox mã (không thể sửa)
- Textbox: Tên, Mô tả
- Danh sách thả xuống: Chọn kho, Loại kiểm kho
- Date picker: Ngày dự kiến bắt đầu, Ngày dự kiến kết thúc ( theo định dạng dd/mm/yyyy hh:mm)
- Button: Lưu, Hủy</t>
  </si>
  <si>
    <t>Kiểm tra tự sinh mã phiếu</t>
  </si>
  <si>
    <t>Hệ thống tự sinh mã dạng KIEMKHO_[ID]</t>
  </si>
  <si>
    <t>Kiểm tra trường văn bản Mã chỉ đọc</t>
  </si>
  <si>
    <t>B1: Bấm Thêm mới
B2: Bấm vào trường mã
B3: Sửa mã</t>
  </si>
  <si>
    <t>Không cho phép chỉnh sửa</t>
  </si>
  <si>
    <t>Kiểm tra bắt buộc nhập Tên</t>
  </si>
  <si>
    <t>B1: Bấm Thêm mới
B2: Bấm Lưu</t>
  </si>
  <si>
    <t>Hiển thị “Vui lòng nhập tên phiếu kiểm kho”</t>
  </si>
  <si>
    <t>Kiểm tra nhập Tên hợp lệ</t>
  </si>
  <si>
    <t>B1: Bấm Thêm mới
B2: Nhập "Kiểm Kho NVL"
B3: Bấm Lưu</t>
  </si>
  <si>
    <t>Hiển thị đúng dữ liệu</t>
  </si>
  <si>
    <t>Kiểm tra giới hạn ký tự Tên</t>
  </si>
  <si>
    <t>B1: Bấm Thêm mới
B2: Nhập tên có độ dài hơn 256 ký tự
B2: Bấm Lưu</t>
  </si>
  <si>
    <t>Hệ thống không cho nhập quá 255 ký tự</t>
  </si>
  <si>
    <t>Kiểm tra dropdown Chọn kho</t>
  </si>
  <si>
    <t>B1: Bấm Thêm mới
B2: Chọn danh sách thả xuống "Chọn kho"</t>
  </si>
  <si>
    <t>Hiển thị danh sách kho ( Dữ liệu lấy từ bảng Kho)</t>
  </si>
  <si>
    <t>Kiểm tra không chọn kho</t>
  </si>
  <si>
    <t>Hiển thị “Vui lòng chọn vị trí kho”</t>
  </si>
  <si>
    <t>Kiểm tra thay đổi khi chọn kho</t>
  </si>
  <si>
    <t>B1: Bấm Thêm mới
B2: Chọn kho " Nguyên vật liệu"
B3: Chọn kho "Kho thành phẩm"</t>
  </si>
  <si>
    <t>Hệ thống cập nhật đúng dữ liệu theo kho mới</t>
  </si>
  <si>
    <t>Kiểm tra xóa bộ lọc Kho</t>
  </si>
  <si>
    <t>B1: Bấm Thêm mới
B2: Chọn Kho " Kho thành phẩm"
B3: Xóa dữ liệu đã chọn</t>
  </si>
  <si>
    <t>Hệ thống hiển thị danh sách Chọn kho trống</t>
  </si>
  <si>
    <t>Kiểm tra giá trị mặc định trường Loại kiểm kho</t>
  </si>
  <si>
    <t>B1: Bấm thêm mới</t>
  </si>
  <si>
    <t>Trường Loại kiểm kho hiển thị mặc định "Hàng năm"</t>
  </si>
  <si>
    <t>Kiểm tra danh sách thả xuống Loại kiểm kho</t>
  </si>
  <si>
    <t>B1: Bấm thêm mới
B2: Chọn danh sách thả xuống Loại kiểm kho</t>
  </si>
  <si>
    <t>Hiển thị Hàng năm, Định kỳ</t>
  </si>
  <si>
    <t>Kiểm tra bắt buộc Loại kiểm kho</t>
  </si>
  <si>
    <t>Kiểm tra bắt buộc Ngày dự kiến bắt đầu</t>
  </si>
  <si>
    <t>Kiểm tra bắt buộc Ngày dự kiến kết thúc</t>
  </si>
  <si>
    <t>Kiểm tra ngày dự kiến kết thúc nhỏ hơn ngày dự kiến bắt đầu</t>
  </si>
  <si>
    <t>B1: Bấm Thêm mới
B2: Chọn ngày dự kiến bắt đầu 27/05/2026
     - Chọn ngày dự kiến kết thúc 26/05/2026
B3: Bấm Lưu</t>
  </si>
  <si>
    <t>Hiển thị cảnh báo ngày dự kiến kết thúc phải lớn hơn ngày dự kiến bắt đầu</t>
  </si>
  <si>
    <t>Kiểm tra nhập sai định dạng ngày dự kiến bắt đầu</t>
  </si>
  <si>
    <t>B1: Bấm Thêm mới
B2: Nhập vào trường ngày dự kiến bắt đầu:  "2026/05/27 24/10"</t>
  </si>
  <si>
    <t>Dữ liệu hiển thị bị dồn về phía sau theo định dạng thành "20/26/0527 24/10"</t>
  </si>
  <si>
    <t>Kiểm tra nhập ký tự chữ vào trường ngày dự kiến bắt đầu</t>
  </si>
  <si>
    <t>B1: Bấm Thêm mới
B2: Nhập vào trường ngày dự kiến bắt đầu chữ "s"</t>
  </si>
  <si>
    <t>Kiểm tra nhập ký tự đặc biệt vào trường ngàydự kiến bắt đầu</t>
  </si>
  <si>
    <t>B1: Bấm Thêm mới
B2: Nhập vào trường ngày dự kiến bắt đầu chữ "@"</t>
  </si>
  <si>
    <t>Kiểm tra chọn lại ngày dự kiến bắt đầu khác</t>
  </si>
  <si>
    <t>B1: Bấm Thêm mới
B2: Chọn ngày dự kiến bắt đầu 27/05/2026
     - Chọn ngày dự kiến bắt đầu 26/05/2026
B3: Bấm Lưu</t>
  </si>
  <si>
    <t>Kiểm tra nhập sai định dạng ngày dự kiến hết thúc</t>
  </si>
  <si>
    <t>B1: Bấm Thêm mới
B2: Nhập vào trường ngày dự kiến kết thúc:  "2026/05/27 24/10"</t>
  </si>
  <si>
    <t>Kiểm tra nhập ký tự chữ vào trường ngày dự kiến kết thúc</t>
  </si>
  <si>
    <t>B1: Bấm Thêm mới
B2: Nhập vào trường ngày dự kiến kết thúc chữ "s"</t>
  </si>
  <si>
    <t>Kiểm tra nhập ký tự đặc biệt vào trường ngày dự kiến kết thúc</t>
  </si>
  <si>
    <t>B1: Bấm Thêm mới
B2: Nhập vào trường ngày dự kiến kết thúc ký tự đặc biệt "@#$%^"</t>
  </si>
  <si>
    <t>Kiểm tra chọn lại ngày dự kiến kết thúc khác</t>
  </si>
  <si>
    <t>B1: Bấm Thêm mới
B2: Chọn ngày dự kiến kết thúc 27/05/2026
     - Chọn ngày dự kiến kết thúc 26/05/2026
B3: Bấm Lưu</t>
  </si>
  <si>
    <t>Kiểm tra để trống Mô tả</t>
  </si>
  <si>
    <t>B1: Bấm Thêm mới
B2: Nhập Tên
B3: Chọn kho
B4: Nhập vào trường mô tả: "phieu nhap nguyen vat lieu"
B5: Bấm Lưu</t>
  </si>
  <si>
    <t>B1: Bấm Thêm mới
B2: Nhập Tên
B3: Chọn kho
B4: Nhập vào trường mô tả: "phiếu nhập"
B5: Bấm Lưu</t>
  </si>
  <si>
    <t>B1: Bấm Thêm mới
B2: Nhập Tên
B3: Chọn kho
B4: Nhập vào trường mô tả: "PHIẾU"
B5: Bấm Lưu</t>
  </si>
  <si>
    <t>B1: Bấm Thêm mới
B2: Nhập Tên
B3: Chọn kho
B4: Nhập vào trường mô tả: "PHIẾU 3"
B5: Bấm Lưu</t>
  </si>
  <si>
    <t>B1: Bấm Thêm mới
B2: Nhập Tên
B3: Chọn kho
B4: Nhập vào trường mô tả: "@$%"
B5: Bấm Lưu</t>
  </si>
  <si>
    <t>B1: Bấm Thêm mới
B2: Nhập Tên
B3: Chọn kho
B4: Nhập vào trường mô tả: " PHIẾU 3"
B5: Bấm Lưu</t>
  </si>
  <si>
    <t>B1: Bấm Thêm mới
B2: Nhập Tên
B3: Chọn kho
B4: Nhập vào trường mô tả: "PHIẾU 3 "
B5: Bấm Lưu</t>
  </si>
  <si>
    <t>B1: Bấm Thêm mới
B2: Nhập Tên
B3: Chọn kho
B4: Nhập vào trường mô tả: "     "
B5: Bấm Lưu</t>
  </si>
  <si>
    <t>B1: Bấm Thêm mới
B2: Nhập Tên
B3: Chọn kho
B4: Nhập vào trường mô tả: chuỗi 256 ký tự
B5: Bấm Lưu</t>
  </si>
  <si>
    <t xml:space="preserve">Kiểm tra lưu </t>
  </si>
  <si>
    <t>B1: Bấm Thêm mới
B2: Nhập Tên
B3: Chọn kho
B4: Nhập vào trường mô tả: chuỗi 25 ký tự
B5: Bấm Lưu</t>
  </si>
  <si>
    <t>Hệ thống lưu các trường và hiển thị "Thành công"</t>
  </si>
  <si>
    <t>B1: Bấm Thêm mới
B3: Bấm nút Hủy</t>
  </si>
  <si>
    <t>Đóng màn Tạo phiếu kiểm kho</t>
  </si>
  <si>
    <t xml:space="preserve"> B1: Bấm vào icon xóa</t>
  </si>
  <si>
    <t>Kiểm tra xóa phiếu không thành công khi bấm vào "Hủy"</t>
  </si>
  <si>
    <t xml:space="preserve"> B1: Bấm vào icon xóa
 B3: Bấm vào nút “Hủy”</t>
  </si>
  <si>
    <t xml:space="preserve"> B1: Bấm vào icon xóa phiếu
 B3: Bấm vào nút “Xác nhận”</t>
  </si>
  <si>
    <t>Kiểm tra xóa phiếu không thành công khi bấm ra ngoài Cửa sổ xác nhận xóa</t>
  </si>
  <si>
    <t xml:space="preserve"> B1: Bấm vào icon xóa 
 B3: Bấm vào ra ngoài Cửa sổ</t>
  </si>
  <si>
    <t>Kiểm tra danh sách thả xuống Chọn kho</t>
  </si>
  <si>
    <t>B1. Chọn danh sách thả xuống Chọn kho</t>
  </si>
  <si>
    <t>Hiển thị đầy đủ danh sách kho từ bảng Kho</t>
  </si>
  <si>
    <t>Kiểm tra lọc theo kho</t>
  </si>
  <si>
    <t>B1: Chọn kho “Kho nguyên vật liệu”</t>
  </si>
  <si>
    <t>Chỉ hiển thị phiếu thuộc kho đã chọn</t>
  </si>
  <si>
    <t>Kiểm tra thay đổi kho lọc</t>
  </si>
  <si>
    <t>B1: Chọn kho "Kho nguyên vật liệu" 
B2: Chọn kho thành phẩm</t>
  </si>
  <si>
    <t>Danh sách cập nhật theo kho mới</t>
  </si>
  <si>
    <t>Kiểm tra xóa sản phẩm đã chọn</t>
  </si>
  <si>
    <t>B1: Chọn kho "Kho nguyên vật liệu" 
B2: Xóa dữ liệu đã chọn</t>
  </si>
  <si>
    <t>Kiểm tra trường văn bản tìm kiếm theo mã</t>
  </si>
  <si>
    <t>B1: Nhập mã "KIEMKHO_11515"</t>
  </si>
  <si>
    <t>Hiển thị đúng phiếu chứa mã đã nhập</t>
  </si>
  <si>
    <t>Kiểm tra trường văn bản tìm kiếm theo tên</t>
  </si>
  <si>
    <t>B1: Nhập tên phiếu "Kiểm Kho NVL"</t>
  </si>
  <si>
    <t>Hiển thị đúng dữ liệu tìm kiếm</t>
  </si>
  <si>
    <t>B1: Nhập tên phiếu "kiểm kho nvl"</t>
  </si>
  <si>
    <t>Kiểm tra tìm kiếm không dấu</t>
  </si>
  <si>
    <t>B1: Nhập tên phiếu "kiem kho nvl"</t>
  </si>
  <si>
    <t>Kiểm tra tìm kiếm ký tự đặc biệt</t>
  </si>
  <si>
    <t>B1: Nhập tên phiếu "$%#"</t>
  </si>
  <si>
    <t>Kiểm tra tìm kiếm không có dữ liệu</t>
  </si>
  <si>
    <t>B1: Nhập tên phiếu "kiem kho"</t>
  </si>
  <si>
    <t>Kiểm tra kết hợp lọc kho và tìm kiếm</t>
  </si>
  <si>
    <t>B1: Chọn kho “Kho nguyên vật liệu”
B2: Nhập tên phiếu "Kiểm Kho NVL"</t>
  </si>
  <si>
    <t>Hiển thị đúng dữ liệu thỏa điều kiện</t>
  </si>
  <si>
    <t>Sửa phiếu kiểm kho - Kiểm Kho NVL</t>
  </si>
  <si>
    <t>Kiểm tra giao diện màn Sửa phiếu kiểm kho - Kiểm Kho NVL</t>
  </si>
  <si>
    <t>B1: Bấm mã "KIEMKHO_11515"</t>
  </si>
  <si>
    <t>Hiển thị đúng dữ liệu trong hệ thống:
- Biểu tượng trạng thái “Nháp, Đã lên kế hoạch, Đang thực hiện, Đã hoàn thành, Đã hủy”
- Trương văn bản: Mã (không thể sửa), Mô tả
- Date picker: Ngày dự kiến bắt đầu, Ngày dự kiến kết thúc ( theo định dạng dd/mm/yy hh:mm)
- Tab Bộ lọc:
+ Danh sách thả xuống: Chọn nhóm sản phẩm, Chọn danh mục sản phẩm ( lấy dữ liệu ở bảng Phân loại sản phẩm)
+ Checkbox: Bao gồm vị trí con, Loại trừ sản phẩm hết hàng
- Dòng kiểm kho:
+ Bảng hiển thị: SẢN PHẨM, ĐƠN VỊ, SỐ LƯỢNG HIỆN TẠI, SỐ LƯỢNG THỰC TẾ, CHÊNH LỆCH, GIÁ TRỊ CHÊCH LỆCH, GIÁ TRỊ THỰC TẾ, MÔ TẢ, HÀNH ĐỘNG
- Nút: Cập nhật, Hủy, Thêm mới , Lập kế hoạch, Điền phiếu kiểm kho, &lt;-  (Nút quay lại), Bắt đầu, Hoàn thành ( Các nút trạng thái chỉ hiển thị khi: Nháp - nút Lên kế hoạch, Đã lên kế hoạch - Bắt đầu, Đang thực hiện - nút Hoàn thành)</t>
  </si>
  <si>
    <t>Kiểm tra nút quay lại</t>
  </si>
  <si>
    <t>B1: Bấm mã "KIEMKHO_11515"
B2: Bấm "&lt;-"</t>
  </si>
  <si>
    <t>Quay lại màn danh sách Kiểm kho</t>
  </si>
  <si>
    <t>Kiểm tra hiển thị các biểu tượng trạng thái</t>
  </si>
  <si>
    <t>Hiển thị đúng trạng thái hiện tại</t>
  </si>
  <si>
    <t>Kiểm tra chuyển trạng thái từ Nháp → Đã lên kế hoạch</t>
  </si>
  <si>
    <t>B1: Bấm mã "KIEMKHO_11515"
B2: Bấm Lên kế hoạch</t>
  </si>
  <si>
    <t>Trạng thái chuyển sang “Đã lên kế hoạch”</t>
  </si>
  <si>
    <t>Kiểm tra chuyển trạng thái từ Đã lên kế hoạch → Đang thực hiện</t>
  </si>
  <si>
    <t>B1: Bấm mã "KIEMKHO_11515"
B2: Bấm Bắt đầu</t>
  </si>
  <si>
    <t>Trạng thái chuyển sang “Đang thực hiện”</t>
  </si>
  <si>
    <t>Kiểm tra chuyển trạng thái từ Đang thực hiện → Đã hoàn thành</t>
  </si>
  <si>
    <t>B1: Bấm mã "KIEMKHO_11515"
B2: Bấm Hoàn thành</t>
  </si>
  <si>
    <t>Trạng thái chuyển sang “Đã hoàn thành”</t>
  </si>
  <si>
    <t>Kiểm tra khóa trường Kho sau khi bắt đầu thực hiện</t>
  </si>
  <si>
    <t>Trường Kho chuyển sang chỉ đọc</t>
  </si>
  <si>
    <t>Kiểm tra khóa trường Ngày dự kiến bắt đầu sau khi bắt đầu thực hiện</t>
  </si>
  <si>
    <t>Trường Ngày dự kiến bắt đầu chỉ đọc</t>
  </si>
  <si>
    <t>Kiểm tra khóa trường Ngày dự kiến kết thúc sau khi bắt đầu thực hiện</t>
  </si>
  <si>
    <t>Trường Ngày dự kiến kết thúc chỉ đọc</t>
  </si>
  <si>
    <t>Kiểm tra button Hủy phiếu</t>
  </si>
  <si>
    <t>B1: Bấm mã "KIEMKHO_11515"
B2: Bấm nút Hủy</t>
  </si>
  <si>
    <t>Phiếu chuyển trạng thái Đã hủy</t>
  </si>
  <si>
    <t>Kiểm tra không cho chỉnh sửa phiếu Đã hủy</t>
  </si>
  <si>
    <t>Kiểm tra sửa Tên phiếu hợp lệ</t>
  </si>
  <si>
    <t>B1: Bấm mã "KIEMKHO_11515"
B2: Sửa tên nhập "NVL"
B3: Cập nhật</t>
  </si>
  <si>
    <t>Lưu thành công</t>
  </si>
  <si>
    <t>Kiểm tra nhập Tên &gt;255 ký tự</t>
  </si>
  <si>
    <t>B1: Bấm mã "KIEMKHO_11515"
B2: Sửa tên nhập chuỗi dài 256 ký tự
B3: Cập nhật</t>
  </si>
  <si>
    <t>Hệ thống không cho phép nhập quá 255 ký tự</t>
  </si>
  <si>
    <t>Kiểm tra nhập Tên chỉ chứa khoảng trắng</t>
  </si>
  <si>
    <t>B1: Bấm mã "KIEMKHO_11515"
B2: Sửa tên nhập "   "
B3: Cập nhật</t>
  </si>
  <si>
    <t>Hệ thống không lưu khoảng trắng mà giữ tên cũ</t>
  </si>
  <si>
    <t>Kiểm tra hiển thị danh sách thả xuống Kho</t>
  </si>
  <si>
    <t>B1: Bấm mã "KIEMKHO_11515"
B2: Bấm danh sách thả xuống Kho</t>
  </si>
  <si>
    <t>Hiển thị danh sách kho trong bảng kho</t>
  </si>
  <si>
    <t xml:space="preserve">B1: Bấm mã "KIEMKHO_11515"
B2: Bấm danh sách thả xuống chọn "Kho thành phẩm" </t>
  </si>
  <si>
    <t>Hiển thị đúng kho mới đã chọn</t>
  </si>
  <si>
    <t>Kiểm tra đổi Loại kiểm kho</t>
  </si>
  <si>
    <t>B1: Bấm mã "KIEMKHO_11515"
B2: Bấm danh sách thả xuống Loại kiểm kho "Định kỳ"</t>
  </si>
  <si>
    <t>Hiển thị đúng Loại kiểm kho mới chọn</t>
  </si>
  <si>
    <t>Kiểm tra xóa Ngày dự kiến bắt đầu</t>
  </si>
  <si>
    <t>B1: Bấm mã "KIEMKHO_11515"
B2: Xóa ngày dự kiến bắt đầu
B3: Bấm Cập nhật</t>
  </si>
  <si>
    <t>Cập nhật thành công</t>
  </si>
  <si>
    <t>Kiểm tra xóa Ngày dự kiến kết thúc</t>
  </si>
  <si>
    <t>B1: Bấm mã "KIEMKHO_11515"
B2: Xóa ngày dự kiến kết thúc
B3: Bấm Cập nhật</t>
  </si>
  <si>
    <t>B1: Bấm mã "KIEMKHO_11515"
B2: Chọn ngày dự kiến bắt đầu 27/05/2026
     - Chọn ngày dự kiến kết thúc 26/05/2026
B3: Bấm Cập nhật</t>
  </si>
  <si>
    <t>B1: Bấm mã "KIEMKHO_11515"
B2: Nhập vào trường ngày dự kiến bắt đầu:  "2026/05/27 24/10"</t>
  </si>
  <si>
    <t>B1: Bấm mã "KIEMKHO_11515"
B2: Nhập vào trường ngày dự kiến bắt đầu chữ "s"</t>
  </si>
  <si>
    <t>B1: Bấm mã "KIEMKHO_11515"
B2: Nhập vào trường ngày dự kiến bắt đầu chữ "@"</t>
  </si>
  <si>
    <t>Kiểm tra sửa ngày dự kiến bắt đầu khác</t>
  </si>
  <si>
    <t>B1: Bấm mã "KIEMKHO_11515"
B2: Chọn ngày dự kiến bắt đầu 27/05/2026
     - Chọn ngày dự kiến bắt đầu 26/05/2026
B3: Bấm Cập nhật</t>
  </si>
  <si>
    <t>B1: Bấm mã "KIEMKHO_11515"
B2: Nhập vào trường ngày dự kiến kết thúc:  "2026/05/27 24/10"</t>
  </si>
  <si>
    <t>B1: Bấm mã "KIEMKHO_11515"
B2: Nhập vào trường ngày dự kiến kết thúc chữ "s"</t>
  </si>
  <si>
    <t>B1: Bấm mã "KIEMKHO_11515"
B2: Nhập vào trường ngày dự kiến kết thúc ký tự đặc biệt "@#$%^"</t>
  </si>
  <si>
    <t>Kiểm tra sửa ngày dự kiến kết thúc khác</t>
  </si>
  <si>
    <t>B1: Bấm mã "KIEMKHO_11515"
B2: Chọn ngày dự kiến kết thúc 27/05/2026
     - Chọn ngày dự kiến kết thúc 26/05/2026
B3: Bấm Cập nhật</t>
  </si>
  <si>
    <t>Kiểm tra giá trị trường “Mô tả”</t>
  </si>
  <si>
    <t>B1: Bấm mã "KIEMKHO_11515"
B2: Xóa mô tả
B3: Bấm Cập nhật</t>
  </si>
  <si>
    <t>B1: Bấm mã "KIEMKHO_11515"
B2: Nhập vào trường mô tả: "phieu nhap nguyen vat lieu"
B3: Bấm Cập nhật</t>
  </si>
  <si>
    <t>B1: Bấm mã "KIEMKHO_11515"
B2: Nhập vào trường mô tả: "phiếu nhập"
B3: Bấm Cập nhật</t>
  </si>
  <si>
    <t>B1: Bấm mã "KIEMKHO_11515"
B2: Nhập vào trường mô tả: "PHIẾU"
B3: Bấm Cập nhật</t>
  </si>
  <si>
    <t>B1: Bấm mã "KIEMKHO_11515"
B2 Nhập vào trường mô tả: "PHIẾU 3"
B3: Bấm Cập nhật</t>
  </si>
  <si>
    <t>B1: Bấm mã "KIEMKHO_11515"
B2: Nhập vào trường mô tả: "@$%"
B3: Bấm Cập nhật</t>
  </si>
  <si>
    <t>B1: Bấm mã "KIEMKHO_11515"
B2: Nhập vào trường mô tả: " PHIẾU 3"
B3: Bấm Cập nhật</t>
  </si>
  <si>
    <t>B1: Bấm mã "KIEMKHO_11515"
B2: Nhập vào trường mô tả: "PHIẾU 3 "
B3: Bấm Cập nhật</t>
  </si>
  <si>
    <t>B1: Bấm mã "KIEMKHO_11515"
B2: Nhập vào trường mô tả: "     "
B3: Bấm Cập nhật</t>
  </si>
  <si>
    <t>B1: Bấm mã "KIEMKHO_11515"
B2: Nhập vào trường mô tả: chuỗi 256 ký tự
B3: Bấm Cập nhật</t>
  </si>
  <si>
    <t>Kiểm tra danh sách thả xuống Chọn nhóm sản phẩm</t>
  </si>
  <si>
    <t>B1: Bấm mã "KIEMKHO_11515"
B2: Bấm danh sách thả xuống " Chọn nhóm sản phẩm"</t>
  </si>
  <si>
    <t>Hiển thị danh sách nhóm sản phẩm: Dân dụng, Quân sự</t>
  </si>
  <si>
    <t>Kiểm tra chỉ chọn được 1 giá trị trong danh sách thả xuống "Chọn nhóm sản phẩm"</t>
  </si>
  <si>
    <t>B1: Bấm mã "KIEMKHO_11515"
B2: Bấm danh sách thả xuống " Chọn nhóm sản phẩm" và Chọn "Dân dụng"</t>
  </si>
  <si>
    <t>Hiển thị đúng giá trị vừa chọn</t>
  </si>
  <si>
    <t>Kiểm tra danh mục thả xuống Chọn danh mục sản phẩm</t>
  </si>
  <si>
    <t>B1: Bấm mã "KIEMKHO_11515"
B2: Bấm danh sách thả xuống "Chọn danh mục sản phẩm"</t>
  </si>
  <si>
    <t>Hiển thị danh sách danh mục sản phẩm (dữ liệu trong bảng Phân loại sản phẩm)</t>
  </si>
  <si>
    <t>Kiểm tra chỉ chọn được 1 giá trị trong danh sách thả xuống "Chọn danh mục sản phẩm"</t>
  </si>
  <si>
    <t>B1: Bấm mã "KIEMKHO_11515"
B2: Bấm danh sách thả xuống " Chọn danh mục sản phẩm" và Chọn "Giấy KLS"</t>
  </si>
  <si>
    <t>Kiểm tra tích Checkbox Bao gồm vị trí con</t>
  </si>
  <si>
    <t>B1: Bấm mã "KIEMKHO_11515"
B2: Tích Checkbox Bao gồm vị trí con</t>
  </si>
  <si>
    <t>Hệ thống lấy thêm tồn kho từ các vị trí kho con trực thuộc</t>
  </si>
  <si>
    <t>Kiểm tra Bỏ check sau khi check Bao gồm vị trí con</t>
  </si>
  <si>
    <t>B1: Bấm mã "KIEMKHO_11515"
B2: Bấm bỏ tích Checkbox Bao gồm vị trí con</t>
  </si>
  <si>
    <t>Dữ liệu lọc cập nhật lại chỉ lấy tồn kho tại vị trí kho chính</t>
  </si>
  <si>
    <t>Kiểm tra tích Checkbox Loại trừ SP hết hàng</t>
  </si>
  <si>
    <t>B1: Bấm mã "KIEMKHO_11515"
B2: Bấm tích Checkbox Loại trừ SP hết hàng</t>
  </si>
  <si>
    <t>Không sinh các sản phẩm có tồn kho = 0</t>
  </si>
  <si>
    <t>Kiểm tra không tích Checkbox Loại trừ SP hết hàng</t>
  </si>
  <si>
    <t>B1: Bấm mã "KIEMKHO_11515"
B2: Bấm bỏ tích Checkbox Loại trừ SP hết hàng</t>
  </si>
  <si>
    <t>Sinh tất cả sản phẩm gồm cả hết hàng</t>
  </si>
  <si>
    <t>Tick đồng thời 2 checkbox</t>
  </si>
  <si>
    <t>B1: Bấm mã "KIEMKHO_11515"
B2: Tích Checkbox Bao gồm vị trí con
B3: Bấm tích Checkbox Loại trừ SP hết hàng</t>
  </si>
  <si>
    <t>Sinh dữ liệu đúng cả 2 điều kiện</t>
  </si>
  <si>
    <t>Bộ lọc kết hợp</t>
  </si>
  <si>
    <t>B1: Bấm mã "KIEMKHO_11515"
B2: Bấm danh sách thả xuống " Chọn nhóm sản phẩm" và Chọn "Dân dụng"
B3: Bấm danh sách thả xuống " Chọn danh mục sản phẩm" và Chọn "Giấy KLS"
B4: Điền phiếu kiểm kho</t>
  </si>
  <si>
    <t>Dữ liệu hiển thị lọc đúng</t>
  </si>
  <si>
    <t>Điền phiếu kiểm kho</t>
  </si>
  <si>
    <t>B1: Bấm mã "KIEMKHO_11515"
B2: Điền phiếu kiểm kho</t>
  </si>
  <si>
    <t>Sinh toàn bộ sản phẩm</t>
  </si>
  <si>
    <t>Chỉ sinh dữ liệu phù hợp</t>
  </si>
  <si>
    <t>Điền phiếu kiểm kho nhiều lần</t>
  </si>
  <si>
    <t>B1: Bấm mã "KIEMKHO_11515"
B2: Bấm Điền phiếu kiểm kho
B3: Bấm Điền phiếu kiểm kho</t>
  </si>
  <si>
    <t>Không tạo dữ liệu trùng</t>
  </si>
  <si>
    <t>Không có dữ liệu phù hợp</t>
  </si>
  <si>
    <t>Hiển thị không có phiếu kiểm kho được điền</t>
  </si>
  <si>
    <t>Kiểm tra mở cửa sổ Thêm dòng kiểm kho</t>
  </si>
  <si>
    <t>B1: Bấm mã "KIEMKHO_11515"
B2: Bấm tab Dòng kiểm kho
B3: Bấm Thêm mới</t>
  </si>
  <si>
    <t>Hiển thị cửa sổ Thêm dòng kiểm kho</t>
  </si>
  <si>
    <t>B1: Bấm mã "KIEMKHO_11515"
B2: Bấm Hủy</t>
  </si>
  <si>
    <t>Thoát khỏi màn Sửa trở về màn danh sách kiểm kho</t>
  </si>
  <si>
    <t>Dòng kiểm kho</t>
  </si>
  <si>
    <t>Kiểm tra cửa sổ Thêm dòng kiểm kho</t>
  </si>
  <si>
    <t>Hiển thị:
- Danh sách thả xuống: Sản phẩm (dữ liệu lấy từ bảng sản phẩm)
- Trường văn bản: Số lượng thực tế, Số lượng hiện tại, Chênh lệch (hiển thị sau khi chọn Sản phẩm xong), Mô tả
- Nút: Hủy, Thêm mới</t>
  </si>
  <si>
    <t>B1: Bấm mã "KIEMKHO_11515"
B2: Chọn tab Dòng kiểm kho
B3: Bấm Thêm mới
B4: Bấm Hủy</t>
  </si>
  <si>
    <t>Thoát khỏi cửa sổ Thêm dòng kiểm kho</t>
  </si>
  <si>
    <t>Kiểm tra danh sách thả xuống " Sản phẩm"</t>
  </si>
  <si>
    <t>B1: Bấm mã "KIEMKHO_11515"
B2: Chọn tab Dòng kiểm kho
B3: Bấm Thêm mới
B4: Bấm chọn Sản phẩm</t>
  </si>
  <si>
    <t>Hiển thị danh sách Sản phẩm trong bảng Sản phẩm</t>
  </si>
  <si>
    <t>Kiểm tra chọn danh sách thả xuống "Sản phẩm"</t>
  </si>
  <si>
    <t>B1: Bấm mã "KIEMKHO_11515"
B2: Chọn tab Dòng kiểm kho
B3: Bấm Thêm mới
B4: Chọn "Giấy KLS"</t>
  </si>
  <si>
    <t>Kiểm tra thay đổi danh sách thả xuống "Sản phẩm"</t>
  </si>
  <si>
    <t>B1: Bấm mã "KIEMKHO_11515"
B2: Chọn tab Dòng kiểm kho
B3: Bấm Thêm mới
B4: Chọn "Giấy KLS"
B5: Chọn " Giấy SLS"</t>
  </si>
  <si>
    <t>Hiển thị đúng dữ liệu mới nhất</t>
  </si>
  <si>
    <t>Nhập SL thực tế hợp lệ</t>
  </si>
  <si>
    <t>B1: Bấm mã "KIEMKHO_11515"
B2: Chọn tab Dòng kiểm kho
B3: Bấm Thêm mới
B4: Nhập số &gt;0</t>
  </si>
  <si>
    <t>Cho phép nhập</t>
  </si>
  <si>
    <t>Nhập số âm</t>
  </si>
  <si>
    <t>B1: Bấm mã "KIEMKHO_11515"
B2: Chọn tab Dòng kiểm kho
B3: Bấm Thêm mới
B4: Nhập số  -3</t>
  </si>
  <si>
    <t>Không cho nhập</t>
  </si>
  <si>
    <t>Nhập ký tự chữ</t>
  </si>
  <si>
    <t>B1: Bấm mã "KIEMKHO_11515"
B2: Chọn tab Dòng kiểm kho
B3: Bấm Thêm mới
B4: Nhập chữ "j"</t>
  </si>
  <si>
    <t>Để trống SL thực tế</t>
  </si>
  <si>
    <t>B1: Bấm mã "KIEMKHO_11515"
B2: Chọn tab Dòng kiểm kho
B3: Bấm Thêm mới
B4: Chọn Sản phẩm
B5: Bấm Thêm mới</t>
  </si>
  <si>
    <t>Hiển thị "Vui lòng nhập số lượng thực tế"</t>
  </si>
  <si>
    <t>B1: Bấm mã "KIEMKHO_11515"
B2: Chọn tab Dòng kiểm kho
B3: Bấm Thêm mới
B4: Chọn Sản phẩm
B5: Nhập Số lượng thực tế
B6: Nhập mô tả
B7: Bấm Thêm mới</t>
  </si>
  <si>
    <t>B1: Bấm mã "KIEMKHO_11515"
B2: Chọn tab Dòng kiểm kho
B3: Bấm Thêm mới
B4: Chọn Sản phẩm
B5: Nhập Số lượng thực tế
B6: Bấm Thêm mới</t>
  </si>
  <si>
    <t>B1: Bấm mã "KIEMKHO_11515"
B2: Chọn tab Dòng kiểm kho
B3: Bấm Thêm mới
B4: Chọn Sản phẩm
B5: Nhập Số lượng thực tế
B6: Nhập vào trường mô tả: "phieu nhap nguyen vat lieu"
B7: Bấm Thêm mới</t>
  </si>
  <si>
    <t>B1: Bấm mã "KIEMKHO_11515"
B2: Chọn tab Dòng kiểm kho
B3: Bấm Thêm mới
B4: Chọn Sản phẩm
B5: Nhập Số lượng thực tế
B6: Nhập vào trường mô tả: "phiếu nhập"
B7: Bấm Thêm mới</t>
  </si>
  <si>
    <t>B1: Bấm mã "KIEMKHO_11515"
B2: Chọn tab Dòng kiểm kho
B3: Bấm Thêm mới
B4: Chọn Sản phẩm
B5: Nhập Số lượng thực tế
B6: Nhập vào trường mô tả: "PHIẾU"
B7: Bấm Thêm mới</t>
  </si>
  <si>
    <t>B1: Bấm mã "KIEMKHO_11515"
B2: Chọn tab Dòng kiểm kho
B3: Bấm Thêm mới
B4: Chọn Sản phẩm
B5: Nhập Số lượng thực tế
B6: Nhập vào trường mô tả: "PHIẾU 3"
B7: Bấm Thêm mới</t>
  </si>
  <si>
    <t>B1: Bấm mã "KIEMKHO_11515"
B2: Chọn tab Dòng kiểm kho
B3: Bấm Thêm mới
B4: Chọn Sản phẩm
B5: Nhập Số lượng thực tế
B6: Nhập vào trường mô tả: "@$%"
B7: Bấm Thêm mới</t>
  </si>
  <si>
    <t>B1: Bấm mã "KIEMKHO_11515"
B2: Chọn tab Dòng kiểm kho
B3: Bấm Thêm mới
B4: Chọn Sản phẩm
B5: Nhập Số lượng thực tế
B6: Nhập vào trường mô tả: " PHIẾU 3"
B7: Bấm Thêm mới</t>
  </si>
  <si>
    <t>B1: Bấm mã "KIEMKHO_11515"
B2: Chọn tab Dòng kiểm kho
B3: Bấm Thêm mới
B4: Chọn Sản phẩm
B5: Nhập Số lượng thực tế
B6: Nhập vào trường mô tả: "PHIẾU 3 "
B7: Bấm Thêm mới</t>
  </si>
  <si>
    <t>B1: Bấm mã "KIEMKHO_11515"
B2: Chọn tab Dòng kiểm kho
B3: Bấm Thêm mới
B4: Chọn Sản phẩm
B5: Nhập Số lượng thực tế
B6: Nhập vào trường mô tả: "     "
B7: Bấm Thêm mới</t>
  </si>
  <si>
    <t>B1: Bấm mã "KIEMKHO_11515"
B2: Chọn tab Dòng kiểm kho
B3: Bấm Thêm mới
B4: Chọn Sản phẩm
B5: Nhập Số lượng thực tế
B6: Nhập vào trường mô tả: chuỗi 256 ký tự
B7: Bấm Thêm mới</t>
  </si>
  <si>
    <t>TX</t>
  </si>
  <si>
    <r>
      <rPr>
        <rFont val="Times New Roman"/>
        <b/>
        <color rgb="FFFF0000"/>
        <sz val="14.0"/>
      </rPr>
      <t xml:space="preserve">Chức năng </t>
    </r>
    <r>
      <rPr>
        <rFont val="Times New Roman"/>
        <b/>
        <color rgb="FF000000"/>
        <sz val="14.0"/>
      </rPr>
      <t>: Màn hình Truy xuất</t>
    </r>
  </si>
  <si>
    <t>Tiền điều kiện:
B1: Đăng nhập vào hệ thống
B2: Chọn Module Kho
B3: Chọn "Truy xuất"</t>
  </si>
  <si>
    <t>Kiểm tra hiển thị màn hình Truy xuất</t>
  </si>
  <si>
    <t>Hiển thị:
- Tiêu đề: Truy xuất
- Danh sách thả xuống: Sản phẩm
- Trường văn bản: Quest mã QR/Barcode, Mã truy xuất
- Nút: Đặt lại
- Bảng danh sách gồm: MÃ TRUY XUẤT, SẢN PHẨM, NGÀY NHẬP, NGÀY HẾT HẠN, TRẠNG THÁI ( Các cột hiển thị đúng theo dữ liệu lưu trên hệ thống)
- Phân trang hiển thị: tổng số bản ghi, danh sách thả xuống số dòng/trang (5, 10, 25, 50), nút đầu/cuối/trước/sau"</t>
  </si>
  <si>
    <t>Kiểm tra textbox Quét mã QR/Barcode</t>
  </si>
  <si>
    <t>B1: Bấm textbox “Quét mã QR/Barcode”</t>
  </si>
  <si>
    <t>Cho phép nhập hoặc quét mã QR/Barcode</t>
  </si>
  <si>
    <t>Kiểm tra nhập mã QR/Barcode hợp lệ</t>
  </si>
  <si>
    <t>B1: Nhập “160419368751296”</t>
  </si>
  <si>
    <t>Hiển thị đúng dữ liệu mã truy xuất tương ứng (Mã code được in ra khi xác nhận nhận hàng thành công ở chức năng "Nhập xuất kho" và " Chuyển kho nội bộ" trong phân hệ thực thi sản xuất)</t>
  </si>
  <si>
    <t>Kiểm tra nhập mã QR/Barcode không tồn tại</t>
  </si>
  <si>
    <t>Hệ thống không cho phép nhập ký tự đặc biệt</t>
  </si>
  <si>
    <t>Kiểm tra nhập khoảng trắng đầu cuối tại textbox QR/Barcode</t>
  </si>
  <si>
    <t>B1: Nhập “ 160419368751296 ”</t>
  </si>
  <si>
    <t>Kiểm tra tìm kiếm QR/Barcode nhập chữ</t>
  </si>
  <si>
    <t>Hệ thống không cho nhập chữ</t>
  </si>
  <si>
    <t>Kiểm tra để trống textbox QR/Barcode</t>
  </si>
  <si>
    <t>Kiểm tra danh sách thả xuống Sản phẩm</t>
  </si>
  <si>
    <t>B1: Chọn dánh sách thả xuống “Sản phẩm”</t>
  </si>
  <si>
    <t>Hiển thị đầy đủ danh sách sản phẩm từ bảng Sản phẩm</t>
  </si>
  <si>
    <t>Kiểm tra chọn 1 sản phẩm</t>
  </si>
  <si>
    <t>B1: Chọn sản phẩm “AKD”</t>
  </si>
  <si>
    <t>Chỉ hiển thị dữ liệu thuộc sản phẩm “AKD”</t>
  </si>
  <si>
    <t>Kiểm tra thay đổi sản phẩm đã chọn</t>
  </si>
  <si>
    <t>B1: Chọn “AKD” 
B2: Chọn lại “Bột thô”</t>
  </si>
  <si>
    <t>Hệ thống cập nhật dữ liệu theo sản phẩm mới</t>
  </si>
  <si>
    <t>B1: Chọn sản phẩm "AKD"
 B2: Xóa dữ liệu đã chọn</t>
  </si>
  <si>
    <t>Kiểm tra không chọn sản phẩm</t>
  </si>
  <si>
    <t>Kiểm tra textbox tìm kiếm Mã truy xuất</t>
  </si>
  <si>
    <t>B1: Nhấn vào trường văn bản “Mã truy xuất”</t>
  </si>
  <si>
    <t>Cho phép nhập ký tự tìm kiếm</t>
  </si>
  <si>
    <t>Hiển thị đúng dữ liệu tương ứng</t>
  </si>
  <si>
    <t>Hiển thị các dữ liệu chứa “LOT-SP”</t>
  </si>
  <si>
    <t>Kiểm tra tìm kiếm mã truy xuất không tồn tại</t>
  </si>
  <si>
    <t>B1: Nhập “LOT-999999”</t>
  </si>
  <si>
    <t>Kiểm tra tìm kiếm mã truy xuất có khoảng trắng đầu cuối</t>
  </si>
  <si>
    <t>B1: Nhập “ AKD-12314 ”</t>
  </si>
  <si>
    <t>Hệ thống tự trim khoảng trắng và tìm đúng dữ liệu</t>
  </si>
  <si>
    <t>Kiểm tra tìm kiếm mã truy xuất không phân biệt hoa thường</t>
  </si>
  <si>
    <t>B1: Nhập “akd-12314”</t>
  </si>
  <si>
    <t>Vẫn hiển thị đúng dữ liệu</t>
  </si>
  <si>
    <t>Kiểm tra nhập ký tự đặc biệt tại textbox Mã truy xuất</t>
  </si>
  <si>
    <t>Hệ thống hiển thị không có dữ liệu</t>
  </si>
  <si>
    <t>Kiểm tra để trống textbox Mã truy xuất</t>
  </si>
  <si>
    <t>Kiểm tra kết hợp filter Sản phẩm và Mã truy xuất</t>
  </si>
  <si>
    <t>B1: Chọn sản phẩm “AKD” 
B2: Nhập “AKD-12314”</t>
  </si>
  <si>
    <t>Kiểm tra filter không có dữ liệu</t>
  </si>
  <si>
    <t>B1: Chọn sản phẩm “AKD” 
B2: Nhập “LOT-999999”</t>
  </si>
  <si>
    <t>Hiển thị " Không có dữ liệu"</t>
  </si>
  <si>
    <t>Phân trang</t>
  </si>
  <si>
    <t>B1: Bấm mã truy xuất "20261234"
B2: Bấm vào tab Lịch sử biến động
B3: Nhập “Kho ABCXYZ” tại ô Tìm kiếm</t>
  </si>
  <si>
    <t>Chi tiết truy xuất</t>
  </si>
  <si>
    <t>Kiểm tra hiển thị màn hình Chi tiết truy xuất</t>
  </si>
  <si>
    <t>B1: Bấm mã truy xuất "20261234"</t>
  </si>
  <si>
    <t>Hiển thị:
- Danh sách thả xuống: Sản phẩm, Nhập, xuất kho và Phiếu nhập/ xuất kho
- Trường văn bản: Mã truy xuất, Trạng thái, Ngày nhập, Ngày xuất, Ngày hết hạn, Tìm kiếm (Các trường ngày hiển thị theo dạng dd/mm/yyyy)
- Nút: ← Chi tiết truy xuất, Đặt lại
- Bảng Lịch sử biến động gồm: TỪ KHO, ĐẾN KHO, SỐ LƯỢNG THỰC TẾ, NGÀY
- Bảng Chi tiết vị trí kho gồm: KHO, SỐ LƯỢNG HIỆN TẠI
 (Tất cả dữ liệu chỉ đọc và hiển thị đúng dữ liệu từ Nhập/ xuất kho "MOVE-ORDER-1270" và Phiếu nhập/ xuất kho " SM-20052026-1680")</t>
  </si>
  <si>
    <t>B1: Bấm mã truy xuất "20261234"
B2: Bấm "← Chi tiết truy xuất"</t>
  </si>
  <si>
    <t>Hệ thống quay lại màn hình Truy xuất</t>
  </si>
  <si>
    <t>Kiểm tra tìm kiếm theo tên kho tại tab Lịch sử biến động</t>
  </si>
  <si>
    <t>B1: Bấm mã truy xuất "20261234"
B2: Bấm vào tab Lịch sử biến động
B3: Nhập “Kho nguyên vật liệu” tại ô Tìm kiếm</t>
  </si>
  <si>
    <t>Hiển thị các dòng có Từ kho hoặc Đến kho chứa “Kho nguyên vật liệu”</t>
  </si>
  <si>
    <t>Kiểm tra tìm kiếm chữ thường tại tab Lịch sử biến động</t>
  </si>
  <si>
    <t>B1: Bấm mã truy xuất "20261234"
B2: Bấm vào tab Lịch sử biến động
B3: Nhập “nguyên vật liệu” tại ô Tìm kiếm</t>
  </si>
  <si>
    <t>Hệ thống vẫn tìm đúng dữ liệu có tên “Kho nguyên vật liệu”</t>
  </si>
  <si>
    <t>Kiểm tra tìm kiếm bằng chữ in hoa tại tab Lịch sử biến động</t>
  </si>
  <si>
    <t>B1: Bấm mã truy xuất "20261234"
B2: Bấm vào tab Lịch sử biến động
B3: Nhập “KHO NGUYÊN VẬT LIỆU” tại ô Tìm kiếm</t>
  </si>
  <si>
    <t>Kiểm tra tìm kiếm không tồn tại tại tab Lịch sử biến động</t>
  </si>
  <si>
    <t>Kiểm tra tìm kiếm không có dấu tại tab Lịch sử biến động</t>
  </si>
  <si>
    <t>B1: Bấm mã truy xuất "20261234"
B2: Bấm vào tab Lịch sử biến động
B3: Nhập “Kho nguyen vat lieu” tại ô Tìm kiếm</t>
  </si>
  <si>
    <t>Hệ thống vẫn tìm đúng dữ liệu “Kho nguyên vật liệu”</t>
  </si>
  <si>
    <t>Kiểm tra tìm kiếm có khoảng trắng đầu cuối tại tab Lịch sử biến động</t>
  </si>
  <si>
    <t>B1: Bấm mã truy xuất "20261234"
B2: Bấm vào tab Lịch sử biến động
B3: Nhập “ Kho nguyên vật liệu ” tại ô Tìm kiếm</t>
  </si>
  <si>
    <t>Hệ thống tự xóa khoảng trắng và tìm đúng dữ liệu</t>
  </si>
  <si>
    <t>Kiểm tra để trống ô Tìm kiếm tại tab Lịch sử biến động</t>
  </si>
  <si>
    <t>B1: Bấm mã truy xuất "20261234"
B2: Bấm vào tab Lịch sử biến động</t>
  </si>
  <si>
    <t>Hiển thị lại toàn bộ dữ liệu mặc định</t>
  </si>
  <si>
    <t>Kiểm tra chức năng nút Đặt lại tại tab Lịch sử biến động</t>
  </si>
  <si>
    <t>B1: Bấm mã truy xuất "20261234"
B2: Bấm vào tab Lịch sử biến động
B3: Nhập “Kho nguyên vật liệu” tại ô Tìm kiếm
B4: Bấm Đặt lại</t>
  </si>
  <si>
    <t>Xóa dữ liệu tìm kiếm và hiển thị lại toàn bộ danh sách</t>
  </si>
  <si>
    <t>Kiểm tra tìm kiếm theo tên kho tại tab Chi tiết vị trí kho</t>
  </si>
  <si>
    <t>B1: Bấm mã truy xuất "20261234"
B2: Bấm vào tab Chi tiết vị trí kho
B3: Nhập “ Kho nguyên vật liệu ” tại ô Tìm kiếm</t>
  </si>
  <si>
    <t>Hiển thị các dòng có tên Kho chứa “Kho nguyên vật liệu”</t>
  </si>
  <si>
    <t>Kiểm tra tìm kiếm chữ thường tại tab Chi tiết vị trí kho</t>
  </si>
  <si>
    <t>B1: Bấm mã truy xuất "20261234"
B2: Bấm vào tab Chi tiết vị trí kho
B3: Nhập “ nguyên vật liệu ” tại ô Tìm kiếm</t>
  </si>
  <si>
    <t>Hiển thị các kho chứa từ khóa tương ứng</t>
  </si>
  <si>
    <t>Kiểm tra tìm kiếm bằng chữ in hoa tại tab Chi tiết vị trí kho</t>
  </si>
  <si>
    <t>B1: Bấm mã truy xuất "20261234"
B2: Bấm vào tab Chi tiết vị trí kho
B3: Nhập “KHO THÀNH PHẨM” tại ô Tìm kiếm</t>
  </si>
  <si>
    <t>Hệ thống vẫn tìm đúng dữ liệu “Kho thành phẩm”</t>
  </si>
  <si>
    <t>Kiểm tra tìm kiếm không dấu tại tab Chi tiết vị trí kho</t>
  </si>
  <si>
    <t>B1: Bấm mã truy xuất "20261234"
B2: Bấm vào tab Chi tiết vị trí kho
B3: Nhập “Kho thanh pham” tại ô Tìm kiếm</t>
  </si>
  <si>
    <t>Kiểm tra tìm kiếm không tồn tại tại tab Chi tiết vị trí kho</t>
  </si>
  <si>
    <t>B1: Bấm mã truy xuất "20261234"
B2: Bấm vào tab Chi tiết vị trí kho
B3: Nhập “ abd ” tại ô Tìm kiếm</t>
  </si>
  <si>
    <t>Kiểm tra tìm kiếm có khoảng trắng đầu cuối tại tab Chi tiết vị trí kho</t>
  </si>
  <si>
    <t>Kiểm tra để trống ô Tìm kiếm tại tab Chi tiết vị trí kho</t>
  </si>
  <si>
    <t>B1: Bấm mã truy xuất "20261234"
B2: Bấm vào tab Chi tiết vị trí kho</t>
  </si>
  <si>
    <t>Kiểm tra chức năng nút Đặt lại tại tab Chi tiết vị trí kho</t>
  </si>
  <si>
    <t>B1: Bấm mã truy xuất "20261234"
B2: Bấm vào tab Chi tiết vị trí kho
B3: Nhập “Kho nguyên vật liệu” tại ô Tìm kiếm
B4: Bấm Đặt lại</t>
  </si>
  <si>
    <t>TC</t>
  </si>
  <si>
    <r>
      <rPr>
        <rFont val="Times New Roman"/>
        <b/>
        <color rgb="FFFF0000"/>
        <sz val="14.0"/>
      </rPr>
      <t xml:space="preserve">Chức năng </t>
    </r>
    <r>
      <rPr>
        <rFont val="Times New Roman"/>
        <b/>
        <color rgb="FF000000"/>
        <sz val="14.0"/>
      </rPr>
      <t>: Màn hình Tra cứu</t>
    </r>
  </si>
  <si>
    <t>Tiền điều kiện:
B1: Đăng nhập vào hệ thống
B2: Chọn Module Kho
B3: Chọn "Tra cứu"</t>
  </si>
  <si>
    <t>Kiểm tra hiển thị màn hình Tra cứu</t>
  </si>
  <si>
    <t>Hiển thị:
- Tiêu đề: Truy xuất
- Danh sách thả xuống: Kho, Sản phẩm, Phân loại, Trạng thái
- Thẻ thống kê: Tổng sản phẩm, Tổng tồn kho, Sắp hết hàng, Hết hàng
- Trường văn bản: Tìm kiếm
- Nút: Đặt lại, Xuất file
- Bảng danh sách gồm: MÃ, TÊN, KHO, PHÂN LOẠI, SỐ LƯỢNG TỒN KHO, SỐ LƯỢNG KẾ HOẠCH, TRẠNG THÁI ( Các cột hiển thị đúng theo dữ liệu lưu trên hệ thống)
- Phân trang hiển thị: tổng số bản ghi, danh sách thả xuống số dòng/trang (5, 10, 25, 50), nút đầu/cuối/trước/sau"</t>
  </si>
  <si>
    <t>Kiểm tra danh sách thả xuống Kho</t>
  </si>
  <si>
    <t>B1: Bấm danh sách thả xuống “Kho”</t>
  </si>
  <si>
    <t>Hiển thị đầy đủ danh sách kho theo dữ liệu cấu hình ( ở Bảng kho)</t>
  </si>
  <si>
    <t>B1: Chọn Kho “Kho thành phẩm”</t>
  </si>
  <si>
    <t>Chỉ hiển thị dữ liệu thuộc kho “Kho thành phẩm”</t>
  </si>
  <si>
    <t>Kiểm tra khi không chọn Kho</t>
  </si>
  <si>
    <t>Kiểm tra thay đổi Kho đã chọn</t>
  </si>
  <si>
    <t>B1: Chọn “Kho nguyên vật liệu” 
B2: Chọn lại “Kho thành phẩm”</t>
  </si>
  <si>
    <t>B1: Chọn Kho " Kho thành phẩm"
B2: Xóa dữ liệu đã chọn</t>
  </si>
  <si>
    <t>Hệ thống hiển thị lại toàn bộ dữ liệu</t>
  </si>
  <si>
    <t>B1: Bấm danh sách thả xuống “Sản phẩm”</t>
  </si>
  <si>
    <t>Hiển thị đầy đủ danh sách sản phẩm</t>
  </si>
  <si>
    <t>B1: Chọn sản phẩm “Bột thô”</t>
  </si>
  <si>
    <t>Chỉ hiển thị dữ liệu sản phẩm “Bột thô”</t>
  </si>
  <si>
    <t>Kiểm tra khi không chọn Sản phẩm</t>
  </si>
  <si>
    <t>Kiểm tra thay đổi Sản phẩm đã chọn</t>
  </si>
  <si>
    <t>B1: Chọn “Bột thô” 
B2: Chọn lại “Cuộn giấy SLS”</t>
  </si>
  <si>
    <t>B1: Chọn sản phẩm "Bột thô"
 B2: Xóa dữ liệu đã chọn</t>
  </si>
  <si>
    <t>Kiểm tra danh sách thả xuống Phân loại</t>
  </si>
  <si>
    <t>B1: Bấm danh sách thả xuống “Phân loại”</t>
  </si>
  <si>
    <t>Hiển thị đầy đủ danh sách phân loại sản phẩm (ở bảng phân loại sản phẩm)</t>
  </si>
  <si>
    <t>Kiểm tra lọc theo Phân loại thành công</t>
  </si>
  <si>
    <t>B1: Chọn Phân loại “NVL”</t>
  </si>
  <si>
    <t>Chỉ hiển thị dữ liệu thuộc phân loại “NVL”</t>
  </si>
  <si>
    <t>Kiểm tra khi không chọn Phân loại</t>
  </si>
  <si>
    <t>Kiểm tra xóa bộ lọc Phân loại</t>
  </si>
  <si>
    <t>B1: Chọn Phân loại "NVL"
B2: Xóa dữ liệu đã chọn</t>
  </si>
  <si>
    <t>Kiểm tra thay đổi Phân loại đã chọn</t>
  </si>
  <si>
    <t>B1: Chọn Phân loại “NVL”
B2: Chọn  Phân loại "Giấy SLS"</t>
  </si>
  <si>
    <t>Hệ thống cập nhật đúng dữ liệu theo phân loại mới</t>
  </si>
  <si>
    <t>Kiểm tra danh sách thả xuống Trạng thái</t>
  </si>
  <si>
    <t>B1: Bấm danh sách thả xuống “Trạng thái”</t>
  </si>
  <si>
    <t>Hiển thị các trạng thái: Còn hàng, Sắp hết hàng, Hết hàng</t>
  </si>
  <si>
    <t>Kiểm tra lọc 1 trạng thái “Còn hàng”</t>
  </si>
  <si>
    <t>B1: Chọn trạng thái “Còn hàng”</t>
  </si>
  <si>
    <t>Chỉ hiển thị dữ liệu có trạng thái “Còn hàng”</t>
  </si>
  <si>
    <t>Kiểm tra thay đổi Trạng thái đã chọn</t>
  </si>
  <si>
    <t>B1: Chọn trạng thái " Còn hàng"
B2: Chọn trạng thái “Hết hàng”</t>
  </si>
  <si>
    <t>Hệ thống cập nhật đúng dữ liệu theo trạng thái mới</t>
  </si>
  <si>
    <t>Kiểm tra khi không chọn trạng thái</t>
  </si>
  <si>
    <t>Kiểm tra tìm kiếm theo Mã sản phẩm chính xác</t>
  </si>
  <si>
    <t>B1: Nhập “SP-1138” vào ô tìm kiếm</t>
  </si>
  <si>
    <t>Hiển thị đúng sản phẩm có mã “SP-1138”</t>
  </si>
  <si>
    <t>Kiểm tra tìm kiếm theo Tên sản phẩm có dấu</t>
  </si>
  <si>
    <t>B1: Nhập “Bột thô” vào ô tìm kiếm</t>
  </si>
  <si>
    <t>Hiển thị đúng sản phẩm “Bột thô”</t>
  </si>
  <si>
    <t>Kiểm tra tìm kiếm theo Phân loại</t>
  </si>
  <si>
    <t>B1: Nhập “NVL” vào ô tìm kiếm</t>
  </si>
  <si>
    <t>Hiển thị các sản phẩm thuộc phân loại “NVL”</t>
  </si>
  <si>
    <t>Kiểm tra tìm kiếm gần đúng</t>
  </si>
  <si>
    <t>B1: Nhập “Bột” vào ô tìm kiếm</t>
  </si>
  <si>
    <t>Hiển thị các dữ liệu chứa “Bột”</t>
  </si>
  <si>
    <t>B1: Nhập “Bot tho”</t>
  </si>
  <si>
    <t>B1: Nhập “bot THO”</t>
  </si>
  <si>
    <t>Vẫn hiển thị đúng dữ liệu " Bột thô"</t>
  </si>
  <si>
    <t>B1: Nhập “ Bột thô ” vào ô tìm kiếm</t>
  </si>
  <si>
    <t>Hệ thống tự loại bỏ khoảng trắng dư và tìm đúng dữ liệu</t>
  </si>
  <si>
    <t>Hiển thị danh sách rỗng và thông báo “Không có dữ liệu”</t>
  </si>
  <si>
    <t>Kiểm tra tìm kiếm dữ liệu không tồn tại</t>
  </si>
  <si>
    <t>B1: Nhập “ABCXYZ999”</t>
  </si>
  <si>
    <t>Kiểm tra khi để trống ô tìm kiếm</t>
  </si>
  <si>
    <t>Kiểm tra kết hợp nhiều điều kiện lọc</t>
  </si>
  <si>
    <t>B1: Chọn Kho "Kho nguyên vật liệu"
 B2: Chọn Sản phẩm "NVL chính"
 B3: Chọn Trạng thái "Còn hàng"</t>
  </si>
  <si>
    <t>Chỉ hiển thị dữ liệu thỏa tất cả điều kiện</t>
  </si>
  <si>
    <t>Kiểm tra dữ liệu không tồn tại khi kết hợp filter</t>
  </si>
  <si>
    <t>B1: Chọn Kho "Kho nguyên vật liệu"
 B2: Chọn Sản phẩm "Bột thô"
 B3: Chọn Trạng thái "Còn hàng"</t>
  </si>
  <si>
    <t xml:space="preserve"> B1: Chọn Kho " Kho nguyên vật liệu"
 B2: Bấm chọn nút xuất file
 B3: Xuất file
 B4: Mở file đã tải</t>
  </si>
  <si>
    <t>LKT</t>
  </si>
  <si>
    <r>
      <rPr>
        <rFont val="Times New Roman"/>
        <b/>
        <color rgb="FFFF0000"/>
        <sz val="14.0"/>
      </rPr>
      <t xml:space="preserve">Chức năng </t>
    </r>
    <r>
      <rPr>
        <rFont val="Times New Roman"/>
        <b/>
        <color rgb="FF000000"/>
        <sz val="14.0"/>
      </rPr>
      <t>: Màn hình Loại kiểm tra</t>
    </r>
  </si>
  <si>
    <t>Tiền điều kiện:
B1: Đăng nhập vào hệ thống
B2: Chọn Module Chất lượng
B3: Chọn Loại kiểm tra</t>
  </si>
  <si>
    <t>Kiểm tra hiển thị màn hình Loại kiểm tra</t>
  </si>
  <si>
    <t>Hiển thị:
- Tiều đề: Loại kiểm tra
- Trường văn bản: Tìm kiếm
- Nút bẩm: 
+ Đặt lại
+ Xuất file
+ Thêm mới
- Bảng hiển thị đủ 2 cột: TÊN LOẠI KIỂM TRA, HÀNH ĐỘNG ( Các cột hiển thị đúng theo dữ liệu lưu trên bảng loại kiểm tra của hệ thống)
- Phân trang hiển thị: tổng số bản ghi, dropdown số dòng/trang (10,20,50), nút đầu/cuối/trước/sau"</t>
  </si>
  <si>
    <t>B1: Nhập từ khóa tìm kiếm: "Kiểm tra chất lượng trong sản xuất"
B2: Chọn số trang hiển thị "5"</t>
  </si>
  <si>
    <t xml:space="preserve"> B1: Nhập từ khóa tìm kiếm "Kiểm tra chất lượng trong sản xuất"
 B2: Bấm chọn nút xuất file
 B3: Xuất file
 B4: Mở file đã tải</t>
  </si>
  <si>
    <t xml:space="preserve"> B1: Nhập từ khóa tìm kiếm "Thêm mới"
 B2: Bấm chọn nút "Xuất file"</t>
  </si>
  <si>
    <t>B1: Nhập từ khóa tìm kiếm "Kiểm tra chất lượng trong sản xuất"
B2:  Bấm Đặt lại</t>
  </si>
  <si>
    <t>Tạo mới</t>
  </si>
  <si>
    <t>Kiểm tra giao diện màn Tạo mới</t>
  </si>
  <si>
    <t>Hiển thị:
- Trường văn bản: Tên loại kiểm tra, Mô tả
- Button: Lưu</t>
  </si>
  <si>
    <t>Kiểm tra giá trị mặc định trường "Tên loại kiểm tra”</t>
  </si>
  <si>
    <t>Trường “Tên loại kiểm tra” mặc định để trống</t>
  </si>
  <si>
    <t>Kiểm tra bắt buộc nhập Tên loại kiểm tra</t>
  </si>
  <si>
    <t>Hiển thị “Vui lòng nhập tên loại kiểm tra”</t>
  </si>
  <si>
    <t>Kiểm tra giới hạn ký tự Tên loại kiểm tra</t>
  </si>
  <si>
    <t>Kiểm tra nhập chữ cái không dấu vào trường Tên loại kiểm tra</t>
  </si>
  <si>
    <t>B1: Bấm Thêm mới
B2: Nhập vào trường Tên loại kiểm tra: "phieu nhap nguyen vat lieu"
B3: Bấm Lưu</t>
  </si>
  <si>
    <t>Kiểm tra nhập tiếng Việt có dấu vào trường Tên loại kiểm tra</t>
  </si>
  <si>
    <t>B1: Bấm Thêm mới
B2:  Nhập vào trường Tên loại kiểm tra: "phiếu nhập"
B3: Bấm Lưu</t>
  </si>
  <si>
    <t>Kiểm tra nhập chữ in hoa vào trường Tên loại kiểm tra</t>
  </si>
  <si>
    <t>B1: Bấm Thêm mới
B2: Nhập vào trường Tên loại kiểm tra: "PHIẾU"
B3: Bấm Lưu</t>
  </si>
  <si>
    <t>Kiểm tra nhập chữ và số vào trường Tên loại kiểm tra</t>
  </si>
  <si>
    <t>B1: Bấm Thêm mới
B2:Nhập vào trường Tên loại kiểm tra: "PHIẾU 3"
B3: Bấm Lưu</t>
  </si>
  <si>
    <t>Kiểm tra nhập ký tự đặc biệt vào trường Tên loại kiểm tra</t>
  </si>
  <si>
    <t>B1: Bấm Thêm mới
B2: Nhập vào trường Tên loại kiểm tra: "@$%"
B3: Bấm Lưu</t>
  </si>
  <si>
    <t>Kiểm tra nhập khoảng trắng đầu chuỗi vào trường Tên loại kiểm tra</t>
  </si>
  <si>
    <t>B1: Bấm Thêm mới
B2:  Nhập vào trường Tên loại kiểm tra: " PHIẾU 3"
B3: Bấm Lưu</t>
  </si>
  <si>
    <t>Kiểm tra nhập khoảng trắng cuối chuỗi vào trường Tên loại kiểm tra</t>
  </si>
  <si>
    <t>B1: Bấm Thêm mới
B2: Nhập vào trường Tên loại kiểm tra: "PHIẾU 3 "
B3: Bấm Lưu</t>
  </si>
  <si>
    <t>Kiểm tra nhập toàn khoảng trắng vào trường Tên loại kiểm tra</t>
  </si>
  <si>
    <t>B1: Bấm Thêm mới
B2: Nhập vào trường Tên loại kiểm tra: "     "
B3: Bấm Lưu</t>
  </si>
  <si>
    <t>B1: Bấm Thêm mới
B2: Nhập tên "Kiểm tra" 
B3: Nhập vào trường mô tả: "phieu nhap nguyen vat lieu"
B4: Bấm Lưu</t>
  </si>
  <si>
    <t>B1: Bấm Thêm mới
B2: Nhập tên "Kiểm tra" 
B3: Nhập vào trường mô tả: "phiếu nhập"
B4: Bấm Lưu</t>
  </si>
  <si>
    <t>B1: Bấm Thêm mới
B2: Nhập tên "Kiểm tra" 
B3: Nhập vào trường mô tả: "PHIẾU"
B4: Bấm Lưu</t>
  </si>
  <si>
    <t>B1: Bấm Thêm mới
B2: Nhập tên "Kiểm tra" 
B3: Nhập vào trường mô tả: "PHIẾU 3"
B4: Bấm Lưu</t>
  </si>
  <si>
    <t>B1: Bấm Thêm mới
B2: Nhập tên "Kiểm tra" 
B3: Nhập vào trường mô tả: "@$%"
B4: Bấm Lưu</t>
  </si>
  <si>
    <t>B1: Bấm Thêm mới
B2: Nhập tên "Kiểm tra" 
B3: Nhập vào trường mô tả: " PHIẾU 3"
B4: Bấm Lưu</t>
  </si>
  <si>
    <t>B1: Bấm Thêm mới
B2: Nhập tên "Kiểm tra" 
B3: Nhập vào trường mô tả: "PHIẾU 3 "
B4: Bấm Lưu</t>
  </si>
  <si>
    <t>B1: Bấm Thêm mới
B2: Nhập tên "Kiểm tra" 
B3: Nhập vào trường mô tả: "     "
B4: Bấm Lưu</t>
  </si>
  <si>
    <t>B1: Bấm Thêm mới
B2: Nhập tên "Kiểm tra" 
B3: Nhập vào trường mô tả: chuỗi 256 ký tự
B4: Bấm Lưu</t>
  </si>
  <si>
    <t>Kiểm tra hiển thị icon thùng rác xóa loại kiểm tra</t>
  </si>
  <si>
    <t xml:space="preserve">Kiểm tra hiển thị Cửa sổ xác nhận xóa loại kiểm tra khi bấm vào icon thùng rác xóa loại kiểm tra </t>
  </si>
  <si>
    <t xml:space="preserve"> B1: Bấm vào icon xóa loại kiểm tra</t>
  </si>
  <si>
    <t>Kiểm tra xóa loại kiểm tra không thành công khi bấm vào "Hủy"</t>
  </si>
  <si>
    <t>Kiểm tra xóa loại kiểm tra thành công khi bấm vào "Xác nhận"</t>
  </si>
  <si>
    <t xml:space="preserve"> B1: Bấm vào icon xóa loại kiểm tra
 B3: Bấm vào nút “Xác nhận”</t>
  </si>
  <si>
    <t>Hệ thống xóa loại kiểm tra thành công, dữ liệu không còn hiển thị trong danh sách loại kiểm tra</t>
  </si>
  <si>
    <t>Kiểm tra xóa loại kiểm tra không thành công khi bấm ra ngoài Cửa sổ xác nhận xóa</t>
  </si>
  <si>
    <t>Kiểm tra trường văn bản tìm kiếm theo tên loại kiểm tra</t>
  </si>
  <si>
    <t>B1: Nhập tên loại kiểm tra "Kiểm tra chất lượng trong sản xuất"</t>
  </si>
  <si>
    <t>Hiển thị đúng loại chứa tên đã nhập</t>
  </si>
  <si>
    <t>B1: Nhập tên loại kiểm tra "kiểm tra chât lường trong sản xuất"</t>
  </si>
  <si>
    <t>B1: Nhập tên loại kiểm tra "kiem tra chat luong trong san xuat"</t>
  </si>
  <si>
    <t>B1: Nhập tên loại kiểm tra "$%#"</t>
  </si>
  <si>
    <t>B1: Nhập tên loại kiểm tra "kiem kho"</t>
  </si>
  <si>
    <t xml:space="preserve">Sửa </t>
  </si>
  <si>
    <t xml:space="preserve">Kiểm tra giao diện màn Sửa </t>
  </si>
  <si>
    <t>B1: Bấm tên loại kiểm tra "Kiểm tra chất lượng trong sản xuất"</t>
  </si>
  <si>
    <t>Hiển thị:
- Tiêu đề: Sửa
- Trường văn bản: Tên loại kiểm tra, Mô tả
- Button: Lưu</t>
  </si>
  <si>
    <t>Kiểm tra dữ liệu hiển thị trường "Tên loại kiểm tra”</t>
  </si>
  <si>
    <t>Hiển thị đúng nội dung Trường “Tên loại kiểm tra”</t>
  </si>
  <si>
    <t>Kiểm tra sửa nội dung Tên loại kiểm tra</t>
  </si>
  <si>
    <t>B1: Bấm tên loại kiểm tra "Kiểm tra chất lượng trong sản xuất"
B2: Bấm Lưu</t>
  </si>
  <si>
    <t>Sửa thành công</t>
  </si>
  <si>
    <t>B1: Bấm tên loại kiểm tra "Kiểm tra chất lượng trong sản xuất"
B2: Nhập tên có độ dài hơn 256 ký tự
B2: Bấm Lưu</t>
  </si>
  <si>
    <t>B1: Bấm tên loại kiểm tra "Kiểm tra chất lượng trong sản xuất"
B2: Nhập vào trường Tên loại kiểm tra: "phieu nhap nguyen vat lieu"
B3: Bấm Lưu</t>
  </si>
  <si>
    <t>B1: Bấm tên loại kiểm tra "Kiểm tra chất lượng trong sản xuất"
B2:  Nhập vào trường Tên loại kiểm tra: "phiếu nhập"
B3: Bấm Lưu</t>
  </si>
  <si>
    <t>B1: Bấm tên loại kiểm tra "Kiểm tra chất lượng trong sản xuất"
B2: Nhập vào trường Tên loại kiểm tra: "PHIẾU"
B3: Bấm Lưu</t>
  </si>
  <si>
    <t>B1: Bấm tên loại kiểm tra "Kiểm tra chất lượng trong sản xuất"
B2:Nhập vào trường Tên loại kiểm tra: "PHIẾU 3"
B3: Bấm Lưu</t>
  </si>
  <si>
    <t>B1: Bấm tên loại kiểm tra "Kiểm tra chất lượng trong sản xuất"
B2: Nhập vào trường Tên loại kiểm tra: "@$%"
B3: Bấm Lưu</t>
  </si>
  <si>
    <t>B1: Bấm tên loại kiểm tra "Kiểm tra chất lượng trong sản xuất"
B2:  Nhập vào trường Tên loại kiểm tra: " PHIẾU 3"
B3: Bấm Lưu</t>
  </si>
  <si>
    <t>B1: Bấm tên loại kiểm tra "Kiểm tra chất lượng trong sản xuất"
B2: Nhập vào trường Tên loại kiểm tra: "PHIẾU 3 "
B3: Bấm Lưu</t>
  </si>
  <si>
    <t>B1: Bấm tên loại kiểm tra "Kiểm tra chất lượng trong sản xuất"
B2: Nhập vào trường Tên loại kiểm tra: "     "
B3: Bấm Lưu</t>
  </si>
  <si>
    <t>Kiểm tra hiển thị đúng nội dung trường “Mô tả”</t>
  </si>
  <si>
    <t>Hiển thị đúng nội dung trường "Mô tả"</t>
  </si>
  <si>
    <t>Kiểm tra sửa nội dung trường mô tả</t>
  </si>
  <si>
    <t>B1: Bấm tên loại kiểm tra "Kiểm tra chất lượng trong sản xuất"
B2: Nhập tên "Kiểm tra" 
B3: Nhập vào trường mô tả: "phieu nhap nguyen vat lieu"
B4: Bấm Lưu</t>
  </si>
  <si>
    <t>B1: Bấm tên loại kiểm tra "Kiểm tra chất lượng trong sản xuất"
B2: Nhập tên "Kiểm tra" 
B3: Nhập vào trường mô tả: "phiếu nhập"
B4: Bấm Lưu</t>
  </si>
  <si>
    <t>B1: Bấm tên loại kiểm tra "Kiểm tra chất lượng trong sản xuất"
B2: Nhập tên "Kiểm tra" 
B3: Nhập vào trường mô tả: "PHIẾU"
B4: Bấm Lưu</t>
  </si>
  <si>
    <t>B1: Bấm tên loại kiểm tra "Kiểm tra chất lượng trong sản xuất"
B2: Nhập tên "Kiểm tra" 
B3: Nhập vào trường mô tả: "PHIẾU 3"
B4: Bấm Lưu</t>
  </si>
  <si>
    <t>B1: Bấm tên loại kiểm tra "Kiểm tra chất lượng trong sản xuất"
B2: Nhập tên "Kiểm tra" 
B3: Nhập vào trường mô tả: "@$%"
B4: Bấm Lưu</t>
  </si>
  <si>
    <t>B1: Bấm tên loại kiểm tra "Kiểm tra chất lượng trong sản xuất"
B2: Nhập tên "Kiểm tra" 
B3: Nhập vào trường mô tả: " PHIẾU 3"
B4: Bấm Lưu</t>
  </si>
  <si>
    <t>B1: Bấm tên loại kiểm tra "Kiểm tra chất lượng trong sản xuất"
B2: Nhập tên "Kiểm tra" 
B3: Nhập vào trường mô tả: "PHIẾU 3 "
B4: Bấm Lưu</t>
  </si>
  <si>
    <t>B1: Bấm tên loại kiểm tra "Kiểm tra chất lượng trong sản xuất"
B2: Nhập tên "Kiểm tra" 
B3: Nhập vào trường mô tả: "     "
B4: Bấm Lưu</t>
  </si>
  <si>
    <t>B1: Bấm tên loại kiểm tra "Kiểm tra chất lượng trong sản xuất"
B2: Nhập tên "Kiểm tra" 
B3: Nhập vào trường mô tả: chuỗi 256 ký tự
B4: Bấm Lưu</t>
  </si>
  <si>
    <t>DTKT</t>
  </si>
  <si>
    <r>
      <rPr>
        <rFont val="Times New Roman"/>
        <b/>
        <color rgb="FFFF0000"/>
        <sz val="14.0"/>
      </rPr>
      <t xml:space="preserve">Chức năng </t>
    </r>
    <r>
      <rPr>
        <rFont val="Times New Roman"/>
        <b/>
        <color rgb="FF000000"/>
        <sz val="14.0"/>
      </rPr>
      <t>: Màn hình Đặc tính kiểm tra</t>
    </r>
  </si>
  <si>
    <t>Tiền điều kiện:
B1: Đăng nhập vào hệ thống
B2: Chọn Module Chất lượng
B3: Chọn Đặc tính kiểm tra</t>
  </si>
  <si>
    <t>Kiểm tra hiển thị màn hình Đặc tính kiểm tra</t>
  </si>
  <si>
    <t>Hiển thị:
- Tiều đề: Đặc tính kiểm tra
- Trường văn bản: Tìm kiếm
- Nút bẩm: 
+ Đặt lại
+ Xuất file
+ Thêm mới
- Bảng hiển thị đủ 2 cột: TÊN ĐẶC TÍNH K.HOẠCH KIỂM TRA, HÀNH ĐỘNG ( Các cột hiển thị đúng theo dữ liệu lưu trên bảng đặc tính kiểm tra của hệ thống)
- Phân trang hiển thị: tổng số bản ghi, dropdown số dòng/trang (10,20,50), nút đầu/cuối/trước/sau"</t>
  </si>
  <si>
    <t>B1: Nhập từ kháo tìm kiếm: "Độ ẩm"
B2: Chọn số trang hiển thị "5"</t>
  </si>
  <si>
    <t xml:space="preserve"> B1: Nhập từ khóa tìm kiếm "Độ ẩm"
 B2: Bấm chọn nút xuất file
 B3: Xuất file
 B4: Mở file đã tải</t>
  </si>
  <si>
    <t>B1: Nhập từ khóa tìm kiếm "Độ ẩm"
B2:  Bấm Đặt lại</t>
  </si>
  <si>
    <t>Hiển thị:
- Trường văn bản: Tên đặc tính k.hoạch kiểm tra, Mô tả
- Button: Lưu</t>
  </si>
  <si>
    <t>Trường “Tên đặc tính k.hoạch kiểm tra” mặc định để trống</t>
  </si>
  <si>
    <t>Kiểm tra bắt buộc nhập Tên  đặc tính k.hoạch kiểm tra</t>
  </si>
  <si>
    <t>Hiển thị “Vui lòng nhập tên đặc tính k.hoạch kiểm tra”</t>
  </si>
  <si>
    <t>Kiểm tra giới hạn ký tự Tên  đặc tính k.hoạch kiểm tra</t>
  </si>
  <si>
    <t>Kiểm tra nhập chữ cái không dấu vào trường Tên  đặc tính k.hoạch kiểm tra</t>
  </si>
  <si>
    <t>B1: Bấm Thêm mới
B2: Nhập vào trường Tên  đặc tính k.hoạch kiểm tra: "phieu nhap nguyen vat lieu"
B3: Bấm Lưu</t>
  </si>
  <si>
    <t>Kiểm tra nhập tiếng Việt có dấu vào trường Tên  đặc tính k.hoạch kiểm tra</t>
  </si>
  <si>
    <t>B1: Bấm Thêm mới
B2:  Nhập vào trường Tên đặc tính k.hoạch kiểm tra: "phiếu nhập"
B3: Bấm Lưu</t>
  </si>
  <si>
    <t>Kiểm tra nhập chữ in hoa vào trường Tên  đặc tính k.hoạch kiểm tra</t>
  </si>
  <si>
    <t>B1: Bấm Thêm mới
B2: Nhập vào trường Tên đặc tính k.hoạch kiểm tra: "PHIẾU"
B3: Bấm Lưu</t>
  </si>
  <si>
    <t>Kiểm tra nhập chữ và số vào trường Tên đặc tính k.hoạch kiểm tra</t>
  </si>
  <si>
    <t>B1: Bấm Thêm mới
B2:Nhập vào trường Tên  đặc tính k.hoạch kiểm tra: "PHIẾU 3"
B3: Bấm Lưu</t>
  </si>
  <si>
    <t>Kiểm tra nhập ký tự đặc biệt vào trường Tên  đặc tính k.hoạch kiểm tra</t>
  </si>
  <si>
    <t>B1: Bấm Thêm mới
B2: Nhập vào trường Tên  đặc tính k.hoạch kiểm tra: "@$%"
B3: Bấm Lưu</t>
  </si>
  <si>
    <t>Kiểm tra nhập khoảng trắng đầu chuỗi vào trường Tên  đặc tính k.hoạch kiểm tra</t>
  </si>
  <si>
    <t>B1: Bấm Thêm mới
B2:  Nhập vào trường Tên  đặc tính k.hoạch kiểm tra: " PHIẾU 3"
B3: Bấm Lưu</t>
  </si>
  <si>
    <t>Kiểm tra nhập khoảng trắng cuối chuỗi vào trường Tên đặc tính k.hoạch kiểm tra</t>
  </si>
  <si>
    <t>B1: Bấm Thêm mới
B2: Nhập vào trường Tên  đặc tính k.hoạch kiểm tra: "PHIẾU 3 "
B3: Bấm Lưu</t>
  </si>
  <si>
    <t>Hệ thống tự động  đặc tính k.hoạch bỏ khoảng trắng cuối chuỗi</t>
  </si>
  <si>
    <t>Kiểm tra nhập toàn khoảng trắng vào trường Tên  đặc tính k.hoạch kiểm tra</t>
  </si>
  <si>
    <t>B1: Bấm Thêm mới
B2: Nhập vào trường Tên đặc tính k.hoạch kiểm tra: "     "
B3: Bấm Lưu</t>
  </si>
  <si>
    <t>B1: Bấm Thêm mới
B2: Nhập tên đặc tính k.hoạch kiểm tra: "Kiểm tra" 
B3: Nhập vào trường mô tả: "phieu nhap nguyen vat lieu"
B4: Bấm Lưu</t>
  </si>
  <si>
    <t>B1: Bấm Thêm mới
B2: Nhập tên đặc tính k.hoạch kiểm tra: "Kiểm tra" 
B3: Nhập vào trường mô tả: "phiếu nhập"
B4: Bấm Lưu</t>
  </si>
  <si>
    <t>B1: Bấm Thêm mới
B2: Nhập tên đặc tính k.hoạch kiểm tra: "Kiểm tra" 
B3: Nhập vào trường mô tả: "PHIẾU"
B4: Bấm Lưu</t>
  </si>
  <si>
    <t>B1: Bấm Thêm mới
B2: Nhập tên đặc tính k.hoạch kiểm tra: "Kiểm tra" 
B3: Nhập vào trường mô tả: "PHIẾU 3"
B4: Bấm Lưu</t>
  </si>
  <si>
    <t>B1: Bấm Thêm mới
B2: Nhập tên đặc tính k.hoạch kiểm tra: "Kiểm tra" 
B3: Nhập vào trường mô tả: "@$%"
B4: Bấm Lưu</t>
  </si>
  <si>
    <t>B1: Bấm Thêm mới
B2: Nhập tên đặc tính k.hoạch kiểm tra: "Kiểm tra" 
B3: Nhập vào trường mô tả: " PHIẾU 3"
B4: Bấm Lưu</t>
  </si>
  <si>
    <t>B1: Bấm Thêm mới
B2: Nhập tên đặc tính k.hoạch kiểm tra: "Kiểm tra" 
B3: Nhập vào trường mô tả: "PHIẾU 3 "
B4: Bấm Lưu</t>
  </si>
  <si>
    <t>B1: Bấm Thêm mới
B2: Nhập tên đặc tính k.hoạch kiểm tra: "Kiểm tra" 
B3: Nhập vào trường mô tả: "     "
B4: Bấm Lưu</t>
  </si>
  <si>
    <t>B1: Bấm Thêm mới
B2: Nhập tên đặc tính k.hoạch kiểm tra: "Kiểm tra" 
B3: Nhập vào trường mô tả: chuỗi 256 ký tự
B4: Bấm Lưu</t>
  </si>
  <si>
    <t>Kiểm tra hiển thị icon thùng rác xóa đặc tính k.hoạch kiểm tra</t>
  </si>
  <si>
    <t xml:space="preserve">Kiểm tra hiển thị Cửa sổ xác nhận xóa đặc tính k.hoạch kiểm tra khi bấm vào icon thùng rác xóa đặc tính k.hoạch kiểm tra </t>
  </si>
  <si>
    <t xml:space="preserve"> B1: Bấm vào icon xóa đặc tính k.hoạch kiểm tra</t>
  </si>
  <si>
    <t>Kiểm tra xóa đặc tính k.hoạch kiểm tra không thành công khi bấm vào "Hủy"</t>
  </si>
  <si>
    <t>Kiểm tra xóa đặc tính k.hoạch kiểm tra thành công khi bấm vào "Xác nhận"</t>
  </si>
  <si>
    <t xml:space="preserve"> B1: Bấm vào icon xóa đặc tính k.hoạch kiểm tra
 B3: Bấm vào nút “Xác nhận”</t>
  </si>
  <si>
    <t>Hệ thống xóa đặc tính k.hoạch kiểm tra thành công, dữ liệu không còn hiển thị trong danh sách đặc tính k.hoạch kiểm tra</t>
  </si>
  <si>
    <t>Kiểm tra xóa đặc tính k.hoạch kiểm tra không thành công khi bấm ra ngoài Cửa sổ xác nhận xóa</t>
  </si>
  <si>
    <t>Kiểm tra trường văn bản tìm kiếm theo tên đặc tính k.hoạch kiểm tra</t>
  </si>
  <si>
    <t>B1: Nhập tên đặc tính k.hoạch kiểm tra "Độ ẩm"</t>
  </si>
  <si>
    <t>Hiển thị đúng đặc tính chứa tên đã nhập</t>
  </si>
  <si>
    <t>B1: Nhập tên đặc tính k.hoạch kiểm tra "độ ẩm"</t>
  </si>
  <si>
    <t>B1: Nhập tên đặc tính k.hoạch kiểm tra "do am"</t>
  </si>
  <si>
    <t>B1: Nhập tên đặc tính k.hoạch kiểm tra "$%#"</t>
  </si>
  <si>
    <t>B1: Nhập tên đặc tính k.hoạch kiểm tra "kiem kho"</t>
  </si>
  <si>
    <t>B1: Bấm tên đặc tính k.hoạch kiểm tra "Độ ẩm"</t>
  </si>
  <si>
    <t>Hiển thị:
- Tiêu đề: Sửa
- Trường văn bản: Tên đặc tính k.hoạch kiểm tra, Mô tả
- Button: Lưu</t>
  </si>
  <si>
    <t>Kiểm tra dữ liệu hiển thị trường "Tên đặc tính k.hoạch kiểm tra”</t>
  </si>
  <si>
    <t>B1: Bấm tên loại kiểm tra "Độ ẩm"</t>
  </si>
  <si>
    <t>Hiển thị đúng nội dung Trường “Tên đặc tính k.hoạch kiểm tra”</t>
  </si>
  <si>
    <t>Kiểm tra sửa nội dung Tên đặc tính k.hoạch kiểm tra</t>
  </si>
  <si>
    <t>B1: Bấm tên loại kiểm tra "Nhiệt độ"
B2: Bấm Lưu</t>
  </si>
  <si>
    <t>Kiểm tra giới hạn ký tự Tên đặc tính k.hoạch kiểm tra</t>
  </si>
  <si>
    <t>B1: Bấm tên đặc tính k.hoạch kiểm tra "Độ ẩm"
B2: Nhập tên có độ dài hơn 256 ký tự
B2: Bấm Lưu</t>
  </si>
  <si>
    <t>Kiểm tra nhập chữ cái không dấu vào trường Tên đặc tính k.hoạch kiểm tra</t>
  </si>
  <si>
    <t>B1: Bấm tên đặc tính k.hoạch kiểm tra "Độ ẩm"
B2: Nhập vào trường Tên đặc tính k.hoạch kiểm tra: "do am"
B3: Bấm Lưu</t>
  </si>
  <si>
    <t>Kiểm tra nhập tiếng Việt có dấu vào trường Tên đặc tính k.hoạch kiểm tra</t>
  </si>
  <si>
    <t>B1: Bấm tên đặc tính k.hoạch kiểm tra "Độ ẩm"
B2:  Nhập vào trường Tên đặc tính k.hoạch kiểm tra: "độ ẩm"
B3: Bấm Lưu</t>
  </si>
  <si>
    <t>Kiểm tra nhập chữ in hoa vào trường Tên đặc tính k.hoạch kiểm tra</t>
  </si>
  <si>
    <t>B1: Bấm tên đặc tính k.hoạch kiểm tra "Độ ẩm"
B2: Nhập vào trường Tên đặc tính k.hoạch kiểm tra: "ĐỘ ẨM"
B3: Bấm Lưu</t>
  </si>
  <si>
    <t>B1: Bấm tên đặc tính k.hoạch kiểm tra "Độ ẩm"
B2:Nhập vào trường Tên đặc tính k.hoạch kiểm tra: "ĐÔ ẨM 1"
B3: Bấm Lưu</t>
  </si>
  <si>
    <t>Kiểm tra nhập ký tự đặc biệt vào trường Tên đặc tính k.hoạch kiểm tra</t>
  </si>
  <si>
    <t>B1: Bấm tên đặc tính k.hoạch kiểm tra "Độ ẩm"
B2: Nhập vào trường Tên đặc tính k.hoạch kiểm tra: "@$%"
B3: Bấm Lưu</t>
  </si>
  <si>
    <t>Kiểm tra nhập khoảng trắng đầu chuỗi vào trường Tên đặc tính k.hoạch kiểm tra</t>
  </si>
  <si>
    <t>B1: Bấm tên đặc tính k.hoạch kiểm tra "Độ ẩm"
B2:  Nhập vào trường Tên đặc tính k.hoạch kiểm tra: " Độ ẩm"
B3: Bấm Lưu</t>
  </si>
  <si>
    <t>B1: Bấm tên đặc tính k.hoạch kiểm tra "Độ ẩm"
B2: Nhập vào trường Tên đặc tính k.hoạch kiểm tra: "Độ ẩm "
B3: Bấm Lưu</t>
  </si>
  <si>
    <t>Kiểm tra nhập toàn khoảng trắng vào trường Tên đặc tính k.hoạch kiểm tra</t>
  </si>
  <si>
    <t>B1: Bấm tên đặc tính k.hoạch kiểm tra "Độ ẩm"
B2: Nhập vào trường Tên đặc tính k.hoạch kiểm tra: "     "
B3: Bấm Lưu</t>
  </si>
  <si>
    <t>B1: Bấm tên đặc tính k.hoạch kiểm tra "Độ ẩm"
B2: Bấm Lưu</t>
  </si>
  <si>
    <t>B1: Bấm tên đặc tính k.hoạch kiểm tra "Độ ẩm"
B2: Nhập tên "Kiểm tra" 
B3: Nhập vào trường mô tả: "nguyen vat lieu"
B4: Bấm Lưu</t>
  </si>
  <si>
    <t>B1: Bấm tên đặc tính k.hoạch kiểm tra "Độ ẩm"
B2: Nhập tên "Kiểm tra" 
B3: Nhập vào trường mô tả: "phiếu nhập"
B4: Bấm Lưu</t>
  </si>
  <si>
    <t>B1: Bấm tên đặc tính k.hoạch kiểm tra "Độ ẩm"
B2: Nhập tên "Kiểm tra" 
B3: Nhập vào trường mô tả: "PHIẾU"
B4: Bấm Lưu</t>
  </si>
  <si>
    <t>B1: Bấm tên đặc tính k.hoạch kiểm tra "Độ ẩm"
B2: Nhập tên "Kiểm tra" 
B3: Nhập vào trường mô tả: "PHIẾU 3"
B4: Bấm Lưu</t>
  </si>
  <si>
    <t>B1: Bấm tên đặc tính k.hoạch kiểm tra "Độ ẩm"
B2: Nhập tên "Kiểm tra" 
B3: Nhập vào trường mô tả: "@$%"
B4: Bấm Lưu</t>
  </si>
  <si>
    <t>B1: Bấm tên đặc tính k.hoạch kiểm tra "Độ ẩm"
B2: Nhập tên "Kiểm tra" 
B3: Nhập vào trường mô tả: " PHIẾU 3"
B4: Bấm Lưu</t>
  </si>
  <si>
    <t>B1: Bấm tên đặc tính k.hoạch kiểm tra "Độ ẩm"
B2: Nhập tên "Kiểm tra" 
B3: Nhập vào trường mô tả: "PHIẾU 3 "
B4: Bấm Lưu</t>
  </si>
  <si>
    <t>B1: Bấm tên đặc tính k.hoạch kiểm tra "Độ ẩm"
B2: Nhập tên "Kiểm tra" 
B3: Nhập vào trường mô tả: "     "
B4: Bấm Lưu</t>
  </si>
  <si>
    <t>B1: Bấm tên đặc tính k.hoạch kiểm tra "Độ ẩm"
B2: Nhập tên "Kiểm tra" 
B3: Nhập vào trường mô tả: chuỗi 256 ký tự
B4: Bấm Lưu</t>
  </si>
  <si>
    <t>DKT</t>
  </si>
  <si>
    <r>
      <rPr>
        <rFont val="Times New Roman"/>
        <b/>
        <color rgb="FFFF0000"/>
        <sz val="14.0"/>
      </rPr>
      <t xml:space="preserve">Chức năng </t>
    </r>
    <r>
      <rPr>
        <rFont val="Times New Roman"/>
        <b/>
        <color rgb="FF000000"/>
        <sz val="14.0"/>
      </rPr>
      <t>: Màn hình Đội kiểm tra</t>
    </r>
  </si>
  <si>
    <t>Tiền điều kiện:
B1: Đăng nhập vào hệ thống
B2: Chọn Module Chất lượng
B3: Chọn Đội kiểm tra</t>
  </si>
  <si>
    <t>Kiểm tra hiển thị màn hình Đội kiểm tra</t>
  </si>
  <si>
    <t>Hiển thị:
- Tiều đề: Đội kiểm tra
- Trường văn bản: Tìm kiếm
- Nút bẩm: 
+ Đặt lại
+ Xuất file
+ Thêm mới
- Bảng hiển thị đủ 3 cột: MÃ ĐỘI, TÊN ĐỘI, HÀNH ĐỘNG (Các cột hiển thị đúng theo dữ liệu lưu trên bảng đội kiểm tra của hệ thống)
- Phân trang hiển thị: tổng số bản ghi, dropdown số dòng/trang (10,20,50), nút đầu/cuối/trước/sau"</t>
  </si>
  <si>
    <t>B1: Nhập từ khóa: "Đợi kiểm tra Nguyên vật liệu đầu vào"
B2: Chọn số trang hiển thị "5"</t>
  </si>
  <si>
    <t>B1: Nhập từ khóa: "Đợi kiểm tra Nguyên vật liệu đầu vào"
 B2: Bấm chọn nút xuất file
 B3: Xuất file
 B4: Mở file đã tải</t>
  </si>
  <si>
    <t>B1: Nhập từ khóa: "Đợi kiểm tra Nguyên vật liệu đầu vào"
B2:  Bấm Đặt lại</t>
  </si>
  <si>
    <t>Hiển thị:
- Trường văn bản: Mã đội(hệ thống tự sinh), Tên đội, Mô tả
- Danh sách thả xuống: Thành viên( lấy dữ liệu từ bảng nhân viên)
- Button: Lưu</t>
  </si>
  <si>
    <t>Hệ thống tự sinh mã dạng: QC_[ID]</t>
  </si>
  <si>
    <t>Kiểm tra giá trị mặc định trường "Tên đội”</t>
  </si>
  <si>
    <t>Trường “Tên đội” mặc định để trống</t>
  </si>
  <si>
    <t>Kiểm tra bắt buộc nhập Tên đội</t>
  </si>
  <si>
    <t>Hiển thị “Vui lòng nhập tên đội”</t>
  </si>
  <si>
    <t>Kiểm tra giới hạn ký tự Tên đội</t>
  </si>
  <si>
    <t>Kiểm tra nhập chữ cái không dấu vào trường Tên đội</t>
  </si>
  <si>
    <t>B1: Bấm Thêm mới
B2: Nhập vào trường Tên đội: "doi kiem tra"
B3: Bấm Lưu</t>
  </si>
  <si>
    <t>Kiểm tra nhập tiếng Việt có dấu vào trường Tên đội</t>
  </si>
  <si>
    <t>B1: Bấm Thêm mới
B2:  Nhập vào trường Tên đội: "đội kiểm tra"
B3: Bấm Lưu</t>
  </si>
  <si>
    <t>Kiểm tra nhập chữ in hoa vào trường Tên đội</t>
  </si>
  <si>
    <t>B1: Bấm Thêm mới
B2: Nhập vào trường Tên đội: "ĐỘI KIỂM TRA"
B3: Bấm Lưu</t>
  </si>
  <si>
    <t>Kiểm tra nhập chữ và số vào trường Tên đội</t>
  </si>
  <si>
    <t>B1: Bấm Thêm mới
B2:Nhập vào trường Tên đội: "ĐỘI 1"
B3: Bấm Lưu</t>
  </si>
  <si>
    <t>Kiểm tra nhập ký tự đặc biệt vào trường Tên đội</t>
  </si>
  <si>
    <t>B1: Bấm Thêm mới
B2: Nhập vào trường Tên đội: "@$%"
B3: Bấm Lưu</t>
  </si>
  <si>
    <t>Kiểm tra nhập khoảng trắng đầu chuỗi vào trường Tên đội</t>
  </si>
  <si>
    <t>B1: Bấm Thêm mới
B2:  Nhập vào trường Tên đội: " ĐỘI 1"
B3: Bấm Lưu</t>
  </si>
  <si>
    <t>Kiểm tra nhập khoảng trắng cuối chuỗi vào trường Tên đội</t>
  </si>
  <si>
    <t>B1: Bấm Thêm mới
B2: Nhập vào trường Tên đội: "ĐỘI "
B3: Bấm Lưu</t>
  </si>
  <si>
    <t>Kiểm tra nhập toàn khoảng trắng vào trường Tên đội</t>
  </si>
  <si>
    <t>B1: Bấm Thêm mới
B2: Nhập vào trường Tên đội: "     "
B3: Bấm Lưu</t>
  </si>
  <si>
    <t>Kiểm tra danh sách thả xuống Thành viên</t>
  </si>
  <si>
    <t>B1: Bấm Thêm mới
B2: Bấm danh sách thả xuống “Thành viên”</t>
  </si>
  <si>
    <t>Hiển thị đầy đủ danh sách nhân viên(Lấy dữ liệu từ bảng nhân viên)</t>
  </si>
  <si>
    <t>B1: Bấm Thêm mới
B2: Bấm vào danh sách thả xuống Thành viên, chọn "LÊ VĂN CƯỜNG"</t>
  </si>
  <si>
    <t>Chỉ hiển thị dữ liệu thành viên "LÊ VĂN CƯỜNG"</t>
  </si>
  <si>
    <t>Kiểm tra khi không chọn Thành viên</t>
  </si>
  <si>
    <t>Hiển thị “Vui lòng chọn thành viên”</t>
  </si>
  <si>
    <t>Kiểm tra chọn nhiều thành viên</t>
  </si>
  <si>
    <t>B1: Bấm Thêm mới
B2: Chọn “LÊ VĂN CƯỜNG” 
B3: Chọn tiếp “MAI XUÂN TÀI”</t>
  </si>
  <si>
    <t>Hệ thống cập nhật cả 2 dữ liệu thành viên</t>
  </si>
  <si>
    <t>Kiểm tra xóa thành viên đã chọn</t>
  </si>
  <si>
    <t>B1: Bấm Thêm mới
B2: Chọn sản phẩm "LÊ VĂN CƯỜNG"
B3: Xóa dữ liệu đã chọn</t>
  </si>
  <si>
    <t>Hệ thống cho phép xóa</t>
  </si>
  <si>
    <t>B1: Bấm Thêm mới
B2: Nhập vào trường mô tả: "phieu nhap nguyen vat lieu"</t>
  </si>
  <si>
    <t>B1: Bấm Thêm mới
B2: Nhập vào trường mô tả: "phiếu nhập"</t>
  </si>
  <si>
    <t>B1: Bấm Thêm mới
B2:Nhập vào trường mô tả: "PHIẾU"</t>
  </si>
  <si>
    <t>B1: Bấm Thêm mới
B2: Nhập vào trường mô tả: "PHIẾU 3"</t>
  </si>
  <si>
    <t>B1: Bấm Thêm mới
B2: Nhập vào trường mô tả: "@$%"</t>
  </si>
  <si>
    <t>B1: Bấm Thêm mới
B2: Nhập vào trường mô tả: " PHIẾU 3"</t>
  </si>
  <si>
    <t>B1: Bấm Thêm mới
B2: Nhập vào trường mô tả: "PHIẾU 3 "</t>
  </si>
  <si>
    <t>B1: Bấm Thêm mới
B2: Nhập vào trường mô tả: "     "</t>
  </si>
  <si>
    <t>B1: Bấm Thêm mới
B2: Nhập vào trường mô tả: chuỗi 256 ký tự</t>
  </si>
  <si>
    <t>Kiểm tra hiển thị icon thùng rác xóa đội kiểm tra</t>
  </si>
  <si>
    <t xml:space="preserve">Kiểm tra hiển thị Cửa sổ xác nhận xóa  đội kiểm tra khi bấm vào icon thùng rác xóa  đội kiểm tra </t>
  </si>
  <si>
    <t xml:space="preserve"> B1: Bấm vào icon xóa  đội kiểm tra</t>
  </si>
  <si>
    <t>Kiểm tra xóa  đội kiểm tra không thành công khi bấm vào "Hủy"</t>
  </si>
  <si>
    <t>Kiểm tra xóa  đội kiểm tra thành công khi bấm vào "Xác nhận"</t>
  </si>
  <si>
    <t xml:space="preserve"> B1: Bấm vào icon xóa  đội kiểm tra
 B3: Bấm vào nút “Xác nhận”</t>
  </si>
  <si>
    <t>Hệ thống xóa  đội kiểm tra thành công, dữ liệu không còn hiển thị trong danh sách  đội kiểm tra</t>
  </si>
  <si>
    <t>Kiểm tra xóa  đội kiểm tra không thành công khi bấm ra ngoài Cửa sổ xác nhận xóa</t>
  </si>
  <si>
    <t>Kiểm tra trường văn bản tìm kiếm theo tên  đội kiểm tra</t>
  </si>
  <si>
    <t>B1: Nhập tên  đội kiểm tra "Đội kiểm tra chất lượng thành phẩm"</t>
  </si>
  <si>
    <t>Hiển thị đúng đội chứa tên đã nhập</t>
  </si>
  <si>
    <t>B1: Nhập tên đội kiểm tra "đội kiểm tra chất lượng thành phẩm"</t>
  </si>
  <si>
    <t>B1: Nhập tên đội "doi kiem tra chat luong thanh pham"</t>
  </si>
  <si>
    <t>B1: Nhập tên đội kiểm tra "$%#"</t>
  </si>
  <si>
    <t>B1: Nhập tên đội kiểm tra "kiem kho"</t>
  </si>
  <si>
    <t>Kiểm tra textbox tìm kiếm Mã đội</t>
  </si>
  <si>
    <t>B1: Nhấn vào trường văn bản “Mã đội”</t>
  </si>
  <si>
    <t>Kiểm tra tìm kiếm theo Mã đội đầy đủ</t>
  </si>
  <si>
    <t>B1: Nhập “QC-0007”</t>
  </si>
  <si>
    <t>Kiểm tra tìm kiếm theo Mã đội gần đúng</t>
  </si>
  <si>
    <t>B1: Nhập “0007”</t>
  </si>
  <si>
    <t>Hiển thị các dữ liệu chứa “0007”</t>
  </si>
  <si>
    <t>Kiểm tra tìm kiếm Mã đội không tồn tại</t>
  </si>
  <si>
    <t>B1: Nhập "QC-9009”</t>
  </si>
  <si>
    <t>Kiểm tra tìm kiếm Mã đội có khoảng trắng đầu cuối</t>
  </si>
  <si>
    <t>B1: Nhập “ QC-0007 ”</t>
  </si>
  <si>
    <t>Kiểm tra tìm kiếm Mã đội không phân biệt hoa thường</t>
  </si>
  <si>
    <t>B1: Nhập “qc-0007”</t>
  </si>
  <si>
    <t>Kiểm tra nhập ký tự đặc biệt tại trường văn bản Mã đội</t>
  </si>
  <si>
    <t>Kiểm tra để trống trường văn bản Mã đội</t>
  </si>
  <si>
    <t>B1: Bấm Mã đội "QC-0007"</t>
  </si>
  <si>
    <t>Hiển thị:
- Trường văn bản: Mã đội, Tên đội, Mô tả
- Danh sách thả xuống : Thành viên
- Button: Lưu</t>
  </si>
  <si>
    <t>Kiểm tra dữ liệu hiển thị trường "Tên đội”</t>
  </si>
  <si>
    <t>Hiển thị đúng nội dung Trường “Tên đội”</t>
  </si>
  <si>
    <t>Kiểm tra sửa nội Tên đội</t>
  </si>
  <si>
    <t>B1: Bấm Mã đội "QC-0007"
B2: Sửa tên đội "Kiểm tra chất lượng trong sản xuất"
B3: Bấm Lưu</t>
  </si>
  <si>
    <t>B1: Bấm Mã đội "QC-0007"
B2:Nhập tên có độ dài hơn 256 ký tự
B3: Bấm Lưu</t>
  </si>
  <si>
    <t>B1: Bấm Mã đội "QC-0007"
B2: Sửa tên đội "tra trong"
B3: Bấm Lưu</t>
  </si>
  <si>
    <t>Hệ thống cho phép sửa</t>
  </si>
  <si>
    <t>B1: Bấm Mã đội "QC-0007"
B2:  Nhập vào trường Tên đội: "Đội"
B3: Bấm Lưu</t>
  </si>
  <si>
    <t>B1: Bấm Mã đội "QC-0007"
B2: Nhập vào trường Tên đội: "PHIẾU"
B3: Bấm Lưu</t>
  </si>
  <si>
    <t>B1: Bấm Mã đội "QC-0007"
B2:Nhập vào trường Tên đội: "PHIẾU 3"
B3: Bấm Lưu</t>
  </si>
  <si>
    <t>B1: Bấm mã đội "QC-0007"
B2: Nhập vào trường Tên đội: "@$%"
B3: Bấm Lưu</t>
  </si>
  <si>
    <t>Hệ thống không cho phép sửa</t>
  </si>
  <si>
    <t>B1: Bấm mã đội "QC-0007"
B2:  Nhập vào trường Tên đội: " PHIẾU 3"
B3: Bấm Lưu</t>
  </si>
  <si>
    <t>B1: Bấm mã đội "QC-0007"
B2: Nhập vào trường Tên đội: "PHIẾU 3 "
B3: Bấm Lưu</t>
  </si>
  <si>
    <t>B1: Bấm mã đội "QC-0007"
B2: Nhập vào trường Tên đội: "     "
B3: Bấm Lưu</t>
  </si>
  <si>
    <t>B1: Bấm mã đội "QC-0007"</t>
  </si>
  <si>
    <t>Hiển thị đúng nội dung trường " Thành viên"</t>
  </si>
  <si>
    <t>B1: Bấm mã đội "QC-0007"
B2: Bấm vào danh sách thả xuống Thành viên, chọn thêm "ĐẶNG THỊ HẰNG"</t>
  </si>
  <si>
    <t>Kiểm tra khi xóa chọn Thành viên</t>
  </si>
  <si>
    <t>B1: Bấm mã đội "QC-0007"
B2: Xóa "ĐẶNG THỊ HẰNG"</t>
  </si>
  <si>
    <t>Xóa thành công</t>
  </si>
  <si>
    <t>B1: Bấm mã đội "QC-0007"
B2: Sửa nội dung trường Mô tả</t>
  </si>
  <si>
    <t>B1: Bấm mã đội "QC-0007"
B2: Nhập vào trường mô tả: "phieu nhap nguyen vat lieu"</t>
  </si>
  <si>
    <t>B1: Bấm mã đội "QC-0007"
B2: Nhập vào trường mô tả: "phiếu nhập"</t>
  </si>
  <si>
    <t xml:space="preserve">B1: Bấm mã đội "QC-0007"
B2: Nhập vào trường mô tả: "PHIẾU"
</t>
  </si>
  <si>
    <t>B1: Bấm mã đội "QC-0007"
B2: Nhập vào trường mô tả: "PHIẾU 3"</t>
  </si>
  <si>
    <t>B1: Bấm mã đội "QC-0007"
B2: Nhập vào trường mô tả: "@$%"</t>
  </si>
  <si>
    <t>B1: Bấm mã đội "QC-0007"
B2: Nhập vào trường mô tả: " PHIẾU 3"</t>
  </si>
  <si>
    <t>B1: Bấm mã đội "QC-0007"
B2: Nhập vào trường mô tả: "PHIẾU 3 "</t>
  </si>
  <si>
    <t>B1: Bấm mã đội "QC-0007"
B2: Nhập vào trường mô tả: "     "</t>
  </si>
  <si>
    <t>B1: Bấm mã đội "QC-0007"
B2: Nhập vào trường mô tả: chuỗi 256 ký tự</t>
  </si>
  <si>
    <t>B1: Bấm mã đội "QC-0007"
B3: Nhập vào trường mô tả: chuỗi 256 ký tự
B4: Bấm Lưu</t>
  </si>
  <si>
    <t>KHKT</t>
  </si>
  <si>
    <r>
      <rPr>
        <rFont val="Times New Roman"/>
        <b/>
        <color rgb="FFFF0000"/>
        <sz val="14.0"/>
      </rPr>
      <t xml:space="preserve">Chức năng </t>
    </r>
    <r>
      <rPr>
        <rFont val="Times New Roman"/>
        <b/>
        <color rgb="FF000000"/>
        <sz val="14.0"/>
      </rPr>
      <t>: Màn hình Kế hoạch kiểm tra</t>
    </r>
  </si>
  <si>
    <t>Tiền điều kiện:
B1: Đăng nhập vào hệ thống
B2: Chọn Module Chất lượng
B3: Chọn Kế hoạch kiểm tra</t>
  </si>
  <si>
    <t>Kiểm tra hiển thị màn hình Kế hoạch kiểm tra</t>
  </si>
  <si>
    <t>Hiển thị:
- Tiều đề: Kế hoạch kiểm tra
- Trường văn bản: Mã kế hoạch, Tên kế hoạch
- Danh sách thả xuống: Trạng thái
- Nút bẩm: 
+ Đặt lại
+ Xuất file
+ Nhập file
+ Thêm mới
- Bảng hiển thị đủ 3 cột: MÃ KẾ HOẠCH, TÊN KẾ HOẠCH, TRẠNG THÁI, HÀNH ĐỘNG (Các cột hiển thị đúng theo dữ liệu lưu trên bảng kế hoạch kiểm tra của hệ thống)
- Phân trang hiển thị: tổng số bản ghi, dropdown số dòng/trang (10,20,50), nút đầu/cuối/trước/sau"</t>
  </si>
  <si>
    <t>B1: Nhập từ khóa vào Tên kế hoạch: "NVL chính"
B2: Chọn số trang hiển thị "5"</t>
  </si>
  <si>
    <t>B1: Nhập từ khóa vào trường Tên kế hoạch: "NVL chính"
 B2: Bấm chọn nút xuất file
 B3: Xuất file
 B4: Mở file đã tải</t>
  </si>
  <si>
    <t>Hệ thống import dữ liệu thành công và hiển thị thông báo đã import dữ liệu. Dữ liệu được lưu đúng trong cơ sở dữ liệu và hiển thị chính xác trên danh sách kế hoạch kiểm tra</t>
  </si>
  <si>
    <t>B1: Nhập từ khóa vào trường Tên kế hoạch: "NVL chính"
B2:  Bấm Đặt lại</t>
  </si>
  <si>
    <t>Hiển thị:
- Trường văn bản: Mã kế hoạch(hệ thống tự sinh), Tên kế hoạch,, Mô tả
- Danh sách thả xuống: Tân suất( lấy dữ liệu từ bảng tần suất kiểm tra), Sản phẩm kiểm tra ( Lấy dữ liệu từ bảng sản phẩm)
- Trạng thái gồm các radio button: Bản nháp, Đã xác nhận, Đã áp dụng, Không còn sử dụng
- Button: Lưu. Thêm mới, Đặt lại, &lt;-Kế hoạch kiểm tra
- Bảng Các bước kiểm tra gồm các cột: ĐỘ ƯU TIÊN, ĐẶC TÍNH, TÊN THIẾT BỊ, HÀNH ĐỘNG</t>
  </si>
  <si>
    <t>Hệ thống tự sinh mã dạng: QCPL_[ID]</t>
  </si>
  <si>
    <t>Kiểm tra giá trị mặc định trường Tên kế hoạch</t>
  </si>
  <si>
    <t>Trường “Tên kế hoạch” mặc định để trống</t>
  </si>
  <si>
    <t>Kiểm tra bắt buộc nhập Tên kế hoạch</t>
  </si>
  <si>
    <t>Hiển thị “Vui lòng nhập tên kế hoạch”</t>
  </si>
  <si>
    <t>Kiểm tra giới hạn ký tự Tên kế hoạch</t>
  </si>
  <si>
    <t>B1: Bấm Thêm mới
B2: Nhập tên có độ dài hơn 256 ký tự</t>
  </si>
  <si>
    <t>Kiểm tra nhập chữ cái không dấu vào trường Tên kế hoạch</t>
  </si>
  <si>
    <t>B1: Bấm Thêm mới
B2: Nhập vào trường Tên kế hoạch: "kiem tra"</t>
  </si>
  <si>
    <t>Kiểm tra nhập tiếng Việt có dấu vào trường Tên kế hoạch</t>
  </si>
  <si>
    <t>B1: Bấm Thêm mới
B2:  Nhập vào trường Tên kế hoạch: "đội kiểm tra"</t>
  </si>
  <si>
    <t>Kiểm tra nhập chữ in hoa vào trường Tên kế hoạch</t>
  </si>
  <si>
    <t>B1: Bấm Thêm mới
B2: Nhập vào trường Tên kế hoạch: "ĐỘI KIỂM TRA"</t>
  </si>
  <si>
    <t>Kiểm tra nhập chữ và số vào trường Tên kế hoạch</t>
  </si>
  <si>
    <t>B1: Bấm Thêm mới
B2:Nhập vào trường Tên kế hoạch: "ĐỘI 1"</t>
  </si>
  <si>
    <t>Kiểm tra nhập ký tự đặc biệt vào trường Tên kế hoạch</t>
  </si>
  <si>
    <t>B1: Bấm Thêm mới
B2: Nhập vào trường Tên kế hoạch: "@$%"</t>
  </si>
  <si>
    <t>Kiểm tra nhập khoảng trắng đầu chuỗi vào trường Tên kế hoạch</t>
  </si>
  <si>
    <t>B1: Bấm Thêm mới
B2:  Nhập vào trường Tên kế hoạch: " ĐỘI 1"
B3: Chọn Tần suất 
B4: Chọn Sản phẩm kiểm tra
B5: Bấm Thêm mới bước kiểm tra
B6: Nhập thông tin các bước kiểm tra
B7: Bấm Lưu
B8: Bấm Lưu</t>
  </si>
  <si>
    <t>Kiểm tra nhập khoảng trắng cuối chuỗi vào trường Tên kế hoạch</t>
  </si>
  <si>
    <t>B1: Bấm Thêm mới
B2:  Nhập vào trường Tên kế hoạch: "ĐỘI "
B3: Chọn Tần suất 
B4: Chọn Sản phẩm kiểm tra
B5: Bấm Thêm mới bước kiểm tra
B6: Nhập thông tin các bước kiểm tra
B7: Bấm Lưu
B8: Bấm Lưu</t>
  </si>
  <si>
    <t>Kiểm tra nhập toàn khoảng trắng vào trường Tên kế hoạch</t>
  </si>
  <si>
    <t>B1: Bấm Thêm mới
B2:  Nhập vào trường Tên kế hoạch: "   "
B3: Chọn Tần suất 
B4: Chọn Sản phẩm kiểm tra
B5: Bấm Thêm mới bước kiểm tra
B6: Nhập thông tin các bước kiểm tra
B7: Bấm Lưu
B8: Bấm Lưu</t>
  </si>
  <si>
    <t>Hệ thống không lưu giá trị rỗng</t>
  </si>
  <si>
    <t>Kiểm tra danh sách thả xuống Tần suất</t>
  </si>
  <si>
    <t>B1: Bấm Thêm mới
B2: Bấm danh sách thả xuống “Tần suất”</t>
  </si>
  <si>
    <t>Hiển thị đầy đủ danh sách Tần suất(Lấy dữ liệu từ bảng tần suất kiểm tra)</t>
  </si>
  <si>
    <t>B1: Bấm Thêm mới
B2: Bấm vào danh sách thả xuống Tần suất, chọn "1 (Kilogam) mỗi 1000 (Kilogam)"</t>
  </si>
  <si>
    <t>Chỉ hiển thị dữ liệu Tần suất "1 (Kilogam) mỗi 1000 (Kilogam)"</t>
  </si>
  <si>
    <t xml:space="preserve">Kiểm tra khi không chọn  Tần suất </t>
  </si>
  <si>
    <t>Hiển thị “Vui lòng chọn  Tần suất”</t>
  </si>
  <si>
    <t>Kiểm tra khi thay đổi chọn Tần suất</t>
  </si>
  <si>
    <t>B1: Bấm Thêm mới
B2: Chọn “1 (Kilogam) mỗi 1000 (Kilogam)"
B3: Chọn tiếp “1 (Kilogam) mỗi 100(Kilogam)"</t>
  </si>
  <si>
    <t>Hiển thị dữ liệu mới nhất được chọn</t>
  </si>
  <si>
    <t>Kiểm tra xóa Tần xuất đã chọn</t>
  </si>
  <si>
    <t>B1: Bấm Thêm mới
B2: Chọn Tần xuất “1 (Kilogam) mỗi 100(Kilogam)"
B3: Xóa dữ liệu đã chọn</t>
  </si>
  <si>
    <t>Kiểm tra danh sách thả xuống Sản phẩm kiểm tra</t>
  </si>
  <si>
    <t>B1: Bấm Thêm mới
B2: Bấm danh sách thả xuống Sản phẩm kiểm tra</t>
  </si>
  <si>
    <t>Hiển thị đầy đủ danh sách Sản phẩm kiểm tra(Lấy dữ liệu từ bảng sản phẩm)</t>
  </si>
  <si>
    <t>B1: Bấm Thêm mới
B2: Bấm vào danh sách thả xuống Sản phẩm kiểm tra, chọn "Cuộn giấy SLS"</t>
  </si>
  <si>
    <t>Chỉ hiển thị dữ liệu "Cuộn giấy SLS"</t>
  </si>
  <si>
    <t>Kiểm tra khi không chọn  Sản phẩm kiểm tra</t>
  </si>
  <si>
    <t>Hiển thị “Vui lòng chọn  Sản phẩm kiểm tra”</t>
  </si>
  <si>
    <t>Kiểm tra chọn nhiều Sản phẩm kiểm tra</t>
  </si>
  <si>
    <t>B1: Bấm Thêm mới
B2: Chọn “Cuộn giấy SLS” 
B3: Chọn tiếp “Giấy KLS 100m"</t>
  </si>
  <si>
    <t>Hệ thống cập nhật cả 2 dữ liệu Sản phẩm kiểm tra</t>
  </si>
  <si>
    <t>Kiểm tra xóa Sản phẩm kiểm tra đã chọn</t>
  </si>
  <si>
    <t>B1: Bấm Thêm mới
B2: Chọn sản phẩm "Giấy KLS 100m"
B3: Xóa dữ liệu đã chọn</t>
  </si>
  <si>
    <t>B1: Bấm Thêm mới
B2: Nhập vào trường mô tả: "PHIẾU"</t>
  </si>
  <si>
    <t>B1: Bấm Thêm mới
B2:  Nhập vào trường Tên kế hoạch: "kt"
B3: Chọn Tần suất 
B4: Chọn Sản phẩm kiểm tra
B5: Nhập vào trường mô tả: " PHIẾU 3"
B6: Bấm Thêm mới bước kiểm tra
B7: Nhập thông tin các bước kiểm tra
B8: Bấm Lưu
B9: Bấm Lưu</t>
  </si>
  <si>
    <t>B1: Bấm Thêm mới
B2:  Nhập vào trường Tên kế hoạch: "kt"
B3: Chọn Tần suất 
B4: Chọn Sản phẩm kiểm tra
B5: Nhập vào trường mô tả: "PHIẾU 3 "
B6: Bấm Thêm mới bước kiểm tra
B7: Nhập thông tin các bước kiểm tra
B8: Bấm Lưu
B9: Bấm Lưu</t>
  </si>
  <si>
    <t>B1: Bấm Thêm mới
B2:  Nhập vào trường Tên kế hoạch: "kt"
B3: Chọn Tần suất 
B4: Chọn Sản phẩm kiểm tra
B5: Nhập vào trường mô tả: "   "
B6: Bấm Thêm mới bước kiểm tra
B7: Nhập thông tin các bước kiểm tra
B8: Bấm Lưu
B9: Bấm Lưu</t>
  </si>
  <si>
    <t>B1: Bấm Thêm mới
B2:  Nhập vào trường Tên kế hoạch: "kt"
B3: Chọn Tần suất 
B4: Chọn Sản phẩm kiểm tra
B5: Nhập vào trường mô tả: chuỗi 256 ký tự
B6: Bấm Thêm mới bước kiểm tra
B7: Nhập thông tin các bước kiểm tra
B8: Bấm Lưu
B9: Bấm Lưu</t>
  </si>
  <si>
    <t>B1: Bấm Thêm mới
B2:  Nhập vào trường Tên kế hoạch: "kt"
B3: Chọn Tần suất 
B4: Chọn Sản phẩm kiểm tra
B5: Nhập vào trường mô tả: "Kiem tra"
B6: Bấm Thêm mới bước kiểm tra
B7: Nhập thông tin các bước kiểm tra
B8: Bấm Lưu
B9: Bấm Lưu</t>
  </si>
  <si>
    <t>Kiểm tra mặc định trạng thái</t>
  </si>
  <si>
    <t>Hệ thống hiển thị mặc định trạng thái là Bản nháp</t>
  </si>
  <si>
    <t>Kiểm tra radio button trạng thái chỉ chọn 1 giá trị</t>
  </si>
  <si>
    <t>B1: Bấm Thêm mới
B2: Chọn trạng thái Đã xác nhận</t>
  </si>
  <si>
    <t>Chỉ duy nhất 1 radio được chọn (Chuyển từ Bản nháp sang Đã xác nhận)</t>
  </si>
  <si>
    <t>Kiểm tra nút Đặt lại</t>
  </si>
  <si>
    <t>B1: Bấm Thêm mới
B2: Nhập tên kế hoạch "KT"
B3: Bấm Đặt lại</t>
  </si>
  <si>
    <t>Xóa toàn bộ dữ liệu đã nhập</t>
  </si>
  <si>
    <t>Kiểm tra nút Quay lại</t>
  </si>
  <si>
    <t>B1: Bấm Thêm mới
B2: Bấm &lt;-Kế hoạch kiểm tra</t>
  </si>
  <si>
    <t>Quay về màn danh sách</t>
  </si>
  <si>
    <t>Thêm các bước kiểm tra</t>
  </si>
  <si>
    <t>Kiểm tra giao diện màn Thêm các bước kiểm tra</t>
  </si>
  <si>
    <t>B1: Bấm Thêm mới
B2: Bấm thêm mới (Các bước kiểm tra)</t>
  </si>
  <si>
    <t>Hiển thị:
- Trường văn bản: Độ ưu tiên, Tên, Mô tả
- Danh sách thả xuống: Đặc tính( lấy dữ liệu từ bảng đặc tính kiểm tra), Thiết bị, Tần suất
- Trạng thái gồm các radio button: Bản nháp, Đã xác nhận, Đã áp dụng, Không còn sử dụng
- Checkbox: Tùy chỉnh tần suất
- Button: Lưu, Hủy</t>
  </si>
  <si>
    <t>Nhập Độ ưu tiên hợp lệ</t>
  </si>
  <si>
    <t>B1: Bấm Thêm mới
B2: Bấm thêm mới (Các bước kiểm tra)
B4: Nhập Độ ưu tiên số &gt;0</t>
  </si>
  <si>
    <t>B1: Bấm Thêm mới
B2: Bấm thêm mới (Các bước kiểm tra)
B4: Nhập số  -3</t>
  </si>
  <si>
    <t>B1: Bấm Thêm mới
B2: Bấm thêm mới (Các bước kiểm tra)
B4: Nhập chữ "j"</t>
  </si>
  <si>
    <t xml:space="preserve">Để trống Độ ưu tiên </t>
  </si>
  <si>
    <t>B1: Bấm Thêm mới
B2: Bấm thêm mới (Các bước kiểm tra)
B3: Bấm Lưu</t>
  </si>
  <si>
    <t>Hiển thị "Vui lòng nhập độ ưu tiên"</t>
  </si>
  <si>
    <t>Kiểm tra danh sách thả xuống Đặc tính</t>
  </si>
  <si>
    <t>B1: Bấm Thêm mới
B2: Bấm thêm mới (Các bước kiểm tra)
B3: Bấm danh sách thả xuống Đặc tính</t>
  </si>
  <si>
    <t>Hiển thị đầy đủ danh sách Đặc tính(Lấy dữ liệu từ bảng Đặc tính)</t>
  </si>
  <si>
    <t>B1: Bấm Thêm mới
B2: Bấm thêm mới (Các bước kiểm tra)
B3: Bấm vào danh sách thả xuống Đặc tính, chọn "Độ ẩm"</t>
  </si>
  <si>
    <t>Chỉ hiển thị dữ liệu thành viên "Độ ẩm"</t>
  </si>
  <si>
    <t>Kiểm tra khi không chọn Đặc tính</t>
  </si>
  <si>
    <t>Hiển thị “Vui lòng chọn Đặc tính”</t>
  </si>
  <si>
    <t>Kiểm tra thay đổi Đặc tính</t>
  </si>
  <si>
    <t>B1: Bấm Thêm mới
B2: Bấm thêm mới (Các bước kiểm tra)
B3: Chọn “Độ ẩm” 
B4: Chọn tiếp “Độ bục”</t>
  </si>
  <si>
    <t>Hệ thống cập nhật đặc tính mới nhất được chọn</t>
  </si>
  <si>
    <t>Kiểm tra xóa đặc tính đã chọn</t>
  </si>
  <si>
    <t>B1: Bấm Thêm mới
B2: Bấm thêm mới (Các bước kiểm tra)
B3: Bấm chọn đặc tính "Độ ẩm"
B3: Xóa dữ liệu đã chọn</t>
  </si>
  <si>
    <t>Hiển thị “Vui lòng nhập Tên”</t>
  </si>
  <si>
    <t>B1: Bấm Thêm mới
B2: Bấm thêm mới (Các bước kiểm tra)
B3: Nhập tên có độ dài hơn 256 ký tự</t>
  </si>
  <si>
    <t>Kiểm tra nhập chữ cái không dấu vào trường Tên</t>
  </si>
  <si>
    <t>B1: Bấm Thêm mới
B2: Bấm thêm mới (Các bước kiểm tra)
B2: Nhập vào trường Tên: "doi kiem tra"</t>
  </si>
  <si>
    <t>Kiểm tra nhập tiếng Việt có dấu vào trường Tên</t>
  </si>
  <si>
    <t>B1: Bấm Thêm mới
B2: Bấm thêm mới (Các bước kiểm tra)
B3:  Nhập vào trường Tên đội: "đội kiểm tra"</t>
  </si>
  <si>
    <t>Kiểm tra nhập chữ in hoa vào trường Tên</t>
  </si>
  <si>
    <t>B1: Bấm Thêm mới
B2: Bấm thêm mới (Các bước kiểm tra)
B2: Nhập vào trường Tên: "ĐỘI KIỂM TRA"</t>
  </si>
  <si>
    <t>Kiểm tra nhập chữ và số vào trường Tên</t>
  </si>
  <si>
    <t>B1: Bấm Thêm mới
B2: Bấm thêm mới (Các bước kiểm tra)
B3:Nhập vào trường Tên "ĐỘI 1"</t>
  </si>
  <si>
    <t>Kiểm tra nhập ký tự đặc biệt vào trường Tên</t>
  </si>
  <si>
    <t>B1: Bấm Thêm mới
B2: Bấm thêm mới (Các bước kiểm tra)
B3: Nhập vào trường Tên: "@$%"</t>
  </si>
  <si>
    <t>Kiểm tra nhập khoảng trắng đầu chuỗi vào trường Tên</t>
  </si>
  <si>
    <t>B1: Bấm Thêm mới
B2: Bấm thêm mới (Các bước kiểm tra)
B3: Chọn đặc tính
B4:  Nhập vào trường Tên: " ĐỘI 1"
B5: Chọn thiết bị
B6: Bấm Lưu</t>
  </si>
  <si>
    <t>Kiểm tra nhập khoảng trắng cuối chuỗi vào trường Tên</t>
  </si>
  <si>
    <t xml:space="preserve">B1: Bấm Thêm mới
B2: Bấm thêm mới (Các bước kiểm tra)
B3: Chọn đặc tính
B4: Nhập vào trường Tên: "ĐỘI "
B5: Chọn thiết bị
B6: Bấm Lưu
</t>
  </si>
  <si>
    <t>Kiểm tra nhập toàn khoảng trắng vào trường Tên</t>
  </si>
  <si>
    <t>B1: Bấm Thêm mới
B2: Bấm thêm mới (Các bước kiểm tra)
B3: Chọn đặc tính
B4: Nhập vào trường Tên: "     "
B5: Chọn thiết bị
B6: Bấm Lưu</t>
  </si>
  <si>
    <t>Kiểm tra danh sách thả xuống Thiết bị</t>
  </si>
  <si>
    <t>B1: Bấm Thêm mới
B2: Bấm thêm mới (Các bước kiểm tra)
B3: Bấm danh sách thả xuống Thiết bị</t>
  </si>
  <si>
    <t>Hiển thị đầy đủ danh sách Thiết bị</t>
  </si>
  <si>
    <t>B1: Bấm Thêm mới
B2: Bấm thêm mới (Các bước kiểm tra)
B3: Bấm vào danh sách thả xuống Thiết bị, chọn "Máy đo độ ẩm (TOOL-1143)"</t>
  </si>
  <si>
    <t>Chỉ hiển thị đúng dữ liệu đã chọn</t>
  </si>
  <si>
    <t>Kiểm tra khi không chọn Thiết bị</t>
  </si>
  <si>
    <t>Hiển thị “Vui lòng chọn Thiết bị”</t>
  </si>
  <si>
    <t>Kiểm tra thay đổi Thiết bị</t>
  </si>
  <si>
    <t>B1: Bấm Thêm mới
B2: Bấm thêm mới (Các bước kiểm tra)
B3: Chọn "Máy đo độ ẩm (TOOL-1143)"
B4: Chọn tiếp "Máy đo độ ẩm (TOOL-1144)"</t>
  </si>
  <si>
    <t>Hệ thống cập nhật thiết bị được chọn mới nhất</t>
  </si>
  <si>
    <t>Kiểm tra xóa thiết bị đã chọn</t>
  </si>
  <si>
    <t>B1: Bấm Thêm mới
B2: Bấm thêm mới (Các bước kiểm tra)
B3: Chọn "Máy đo độ ẩm (TOOL-1143)"
B3: Xóa dữ liệu đã chọn</t>
  </si>
  <si>
    <t>B1: Bấm Thêm mới
B2: Bấm thêm mới (Các bước kiểm tra)
B3: Nhập độ ưu tiên
B4: Chọn đặc tính
B5: Nhập tên
B6: Chọn thiết bị
B7: Bấm Lưu</t>
  </si>
  <si>
    <t>B1: Bấm Thêm mới
B2: Bấm thêm mới (Các bước kiểm tra)
B2: Nhập vào trường mô tả: "phieu nhap nguyen vat lieu"</t>
  </si>
  <si>
    <t>B1: Bấm Thêm mới
B2: Bấm thêm mới (Các bước kiểm tra)
B2: Nhập vào trường mô tả: "phiếu nhập"</t>
  </si>
  <si>
    <t>B1: Bấm Thêm mới
B2: Bấm thêm mới (Các bước kiểm tra)
B2:Nhập vào trường mô tả: "PHIẾU"</t>
  </si>
  <si>
    <t>B1: Bấm Thêm mới
B2: Bấm thêm mới (Các bước kiểm tra)
B2: Nhập vào trường mô tả: "PHIẾU 3"</t>
  </si>
  <si>
    <t>B1: Bấm Thêm mới
B2: Bấm thêm mới (Các bước kiểm tra)
B2: Nhập vào trường mô tả: "@$%"</t>
  </si>
  <si>
    <t>B1: Bấm Thêm mới
B2: Bấm thêm mới (Các bước kiểm tra)
B2: Nhập vào trường mô tả: " PHIẾU 3"</t>
  </si>
  <si>
    <t>B1: Bấm Thêm mới
B2: Bấm thêm mới (Các bước kiểm tra)
B2: Nhập vào trường mô tả: "PHIẾU 3 "</t>
  </si>
  <si>
    <t>B1: Bấm Thêm mới
B2: Bấm thêm mới (Các bước kiểm tra)
B2: Nhập vào trường mô tả: "     "</t>
  </si>
  <si>
    <t>B1: Bấm Thêm mới
B2: Bấm thêm mới (Các bước kiểm tra)
B2: Nhập vào trường mô tả: chuỗi 256 ký tự</t>
  </si>
  <si>
    <t>Kiểm tra checkbox Tùy chỉnh tần suất</t>
  </si>
  <si>
    <t>B1: Bấm Thêm mới
B2: Bấm thêm mới (Các bước kiểm tra)
B3: Tích vào Tùy chỉnh tần suất</t>
  </si>
  <si>
    <t>Hiển thị danh sách thả xuống Tần suất</t>
  </si>
  <si>
    <t>Kiểm tra lưu khi tick checkbox nhưng chưa chọn tần suất</t>
  </si>
  <si>
    <t>B1: Bấm Thêm mới
B2: Bấm thêm mới (Các bước kiểm tra)
B3: Nhập độ ưu tiên
B4: Chọn đặc tính
B5: Nhập tên
B6: Chọn thiết bị
B7: Tích Tùy chỉnh tần suất
B8: Bấm Lưu</t>
  </si>
  <si>
    <t>Hệ thống hiển thị "Vui lòng chọn tần suất"</t>
  </si>
  <si>
    <t>Kiểm tra bỏ tick checkbox</t>
  </si>
  <si>
    <t>B1: Bấm Thêm mới
B2: Bấm thêm mới (Các bước kiểm tra)
B3: Nhập độ ưu tiên
B4: Chọn đặc tính
B5: Nhập tên
B6: Chọn thiết bị
B3: Bấm Lưu</t>
  </si>
  <si>
    <t>Hệ thống không hiển thị danh sách thả xuống Tần suất và cho phép lưu</t>
  </si>
  <si>
    <t>Kiểm tra nút Hủy popup bước kiểm tra</t>
  </si>
  <si>
    <t>B1: Bấm Thêm mới
B2: Bấm thêm mới (Các bước kiểm tra)
B3: Bấm Hủy</t>
  </si>
  <si>
    <t>Đóng cửa sổ Thêm các bước kiểm tra</t>
  </si>
  <si>
    <t>Xóa Kế hoạch kiểm tra</t>
  </si>
  <si>
    <t>Kiểm tra hiển thị icon thùng rác kế hoạch kiểm tra</t>
  </si>
  <si>
    <t xml:space="preserve">Kiểm tra hiển thị Cửa sổ xác nhận xóa kế hoạch kiểm tra khi bấm vào icon thùng rác xóa kế hoạch kiểm tra </t>
  </si>
  <si>
    <t xml:space="preserve"> B1: Bấm vào icon xóa kế hoạch  kiểm tra</t>
  </si>
  <si>
    <t>Kiểm tra xóa kế hoạch kiểm tra không thành công khi bấm vào "Hủy"</t>
  </si>
  <si>
    <t>Kiểm tra xóa kế hoạch kiểm tra thành công khi bấm vào "Xác nhận"</t>
  </si>
  <si>
    <t xml:space="preserve"> B1: Bấm vào icon xóa kế hoạch kiểm tra
 B3: Bấm vào nút “Xác nhận”</t>
  </si>
  <si>
    <t>Hệ thống xóa kế hoạch  kiểm tra thành công, dữ liệu không còn hiển thị trong danh sách kế hoạch kiểm tra</t>
  </si>
  <si>
    <t>Kiểm tra xóa kế hoạch kiểm tra không thành công khi bấm ra ngoài Cửa sổ xác nhận xóa</t>
  </si>
  <si>
    <t>Kiểm tra trường văn bản tìm kiếm theo Tên kế hoạch</t>
  </si>
  <si>
    <t>B1: Nhập Tên kế hoạch "NVL chính"</t>
  </si>
  <si>
    <t>Hiển thị đúng kế hoạch chứa tên đã nhập</t>
  </si>
  <si>
    <t>B1: Nhập Tên kế hoạch "NVL chinh"</t>
  </si>
  <si>
    <t>B1: Nhập Tên kế hoạch "$%#"</t>
  </si>
  <si>
    <t>B1: Nhập Tên kế hoạch "kiem kho"</t>
  </si>
  <si>
    <t>Kiểm tra textbox tìm kiếm Mã kế hoạch</t>
  </si>
  <si>
    <t>B1: Nhấn vào trường văn bản “Mã kế hoạch”</t>
  </si>
  <si>
    <t>Kiểm tra tìm kiếm theo Mã kế hoạch đầy đủ</t>
  </si>
  <si>
    <t>B1: Nhập “QCPL-1194”</t>
  </si>
  <si>
    <t>Kiểm tra tìm kiếm theo Mã kế hoạch gần đúng</t>
  </si>
  <si>
    <t>B1: Nhập “1194”</t>
  </si>
  <si>
    <t>Hiển thị các dữ liệu chứa “1194”</t>
  </si>
  <si>
    <t>Kiểm tra tìm kiếm Mã kế hoạch không tồn tại</t>
  </si>
  <si>
    <t>B1: Nhập "QCPL-9180”</t>
  </si>
  <si>
    <t>Kiểm tra tìm kiếm Mã kế hoạch có khoảng trắng đầu cuối</t>
  </si>
  <si>
    <t>B1: Nhập “ QCPL-1180 ”</t>
  </si>
  <si>
    <t>Kiểm tra tìm kiếm Mã kế hoạch không phân biệt hoa thường</t>
  </si>
  <si>
    <t>B1: Nhập “qcpl-1180”</t>
  </si>
  <si>
    <t>Kiểm tra nhập ký tự đặc biệt tại trường văn bản Mã kế hoạch</t>
  </si>
  <si>
    <t>Kiểm tra để trống trường văn bản Mã kế hoạch</t>
  </si>
  <si>
    <t>Hiển thị các trạng thái: Bản nháp, Đã xác nhận, Đã áp dụng, Không sử dụng</t>
  </si>
  <si>
    <t>Kiểm tra lọc 1 trạng thái “Đã áp dụng”</t>
  </si>
  <si>
    <t>B1: Chọn trạng thái “Đã áp dụng”</t>
  </si>
  <si>
    <t>Chỉ hiển thị dữ liệu có trạng thái “Đã áp dụng”</t>
  </si>
  <si>
    <t>B1: Chọn trạng thái "Bản nháp"
B2: Chọn trạng thái “Đã áp dụng”</t>
  </si>
  <si>
    <t>Kiểm tra kết hợp điều kiện</t>
  </si>
  <si>
    <t>B1: Nhập mã kế hoạch "QCPL-1194"
B2: Chọn trạng thái “Đã áp dụng”</t>
  </si>
  <si>
    <t>Hiển thị dữ liệu theo đúng điều kiện tìm kiếm</t>
  </si>
  <si>
    <t>Sửa kế hoạch kiểm tra</t>
  </si>
  <si>
    <t>Kiểm tra giao diện màn sửa kế hoạch kiểm tra</t>
  </si>
  <si>
    <t>B1: Bấm Mã kế hoạch "QCPL-1180"</t>
  </si>
  <si>
    <t>Hiển thị:
- Trường văn bản: Mã kế hoạch(hệ thống tự sinh), Tên kế hoạch,, Mô tả
- Danh sách thả xuống: Tân suất( lấy dữ liệu từ bảng tần suất kiểm tra), Sản phẩm kiểm tra ( Lấy dữ liệu từ bảng sản phẩm)
- Trạng thái gồm các radio button: Bản nháp, Đã xác nhận, Đã áp dụng, Không còn sử dụng
- Button: Lưu. Thêm mới, Đặt lại, Kế hoạch kiểm tra
- Bảng Các bước kiểm tra gồm các cột: ĐỘ ƯU TIÊN, ĐẶC TÍNH, TÊN THIẾT BỊ, HÀNH ĐỘNG (sửa, xóa)</t>
  </si>
  <si>
    <t>B1: Bấm Mã kế hoạch "QCPL-1180"
B2: Bấm vào trường mã
B3: Sửa mã</t>
  </si>
  <si>
    <t>Kiểm tra sửa Tên kế hoạch</t>
  </si>
  <si>
    <t>B1: Bấm Mã kế hoạch "QCPL-1180"
B2: Sửa Tên kế hoạch
B3: Bấm Lưu</t>
  </si>
  <si>
    <t>Hiển thị thông báo Thành công</t>
  </si>
  <si>
    <t>B1: Bấm Mã kế hoạch "QCPL-1180"
B2: Nhập tên có độ dài hơn 256 ký tự
B3: Bấm Lưu</t>
  </si>
  <si>
    <t>B1: Bấm Mã kế hoạch "QCPL-1180"
B2: Nhập vào trường Tên kế hoạch: "kiem tra"
B3: Bấm Lưu</t>
  </si>
  <si>
    <t>B1: Bấm Mã kế hoạch "QCPL-1180"
B2: Nhập vào trường Tên kế hoạch: "đội kiểm tra"
B3: Bấm Lưu</t>
  </si>
  <si>
    <t>B1: Bấm Mã kế hoạch "QCPL-1180"
B2: Nhập vào trường Tên kế hoạch: "ĐỘI KIỂM TRA"
B3: Bấm Lưu</t>
  </si>
  <si>
    <t>B1: Bấm Mã kế hoạch "QCPL-1180"
B2: Nhập vào trường Tên kế hoạch: "ĐỘI 1"
B3: Bấm Lưu</t>
  </si>
  <si>
    <t>B1: Bấm Mã kế hoạch "QCPL-1180"
B2: Nhập vào trường Tên kế hoạch: "@$%"
B3: Bấm Lưu</t>
  </si>
  <si>
    <t>B1: Bấm Mã kế hoạch "QCPL-1180"
B2: Nhập vào trường Tên kế hoạch: " ĐỘI 1"
B3: Bấm Lưu</t>
  </si>
  <si>
    <t xml:space="preserve">B1: Bấm Mã kế hoạch "QCPL-1180"
B2: Nhập vào trường Tên kế hoạch: "ĐỘI "
B3: Bấm Lưu
</t>
  </si>
  <si>
    <t>B1: Bấm Mã kế hoạch "QCPL-1180"
B2: Nhập vào trường Tên kế hoạch: "   "
B3: Bấm Lưu</t>
  </si>
  <si>
    <t>B1: Bấm Mã kế hoạch "QCPL-1180"
B2: Bấm vào danh sách thả xuống Tần suất</t>
  </si>
  <si>
    <t>Hiển thị danh sách Tần suất(lấy dữ liệu từ bảng tần suất kiểm tra)</t>
  </si>
  <si>
    <t>B1: Bấm Mã kế hoạch "QCPL-1180"
B2: Chọn lại tần suất: “1 (Kilogam) mỗi 100 (Kilogam)"</t>
  </si>
  <si>
    <t>Kiểm tra xóa Tần suất đã chọn</t>
  </si>
  <si>
    <t>B1: Bấm Mã kế hoạch "QCPL-1180"
B2: Chọn Tần xuất “1 (Kilogam) mỗi 100(Kilogam)"
B3: Xóa dữ liệu đã chọn</t>
  </si>
  <si>
    <t>B1: Bấm Mã kế hoạch "QCPL-1180"
B2: Bấm vào danh sách thả xuống Sản phẩm kiểm tra</t>
  </si>
  <si>
    <t>Hiển thị danh sách Sản phẩm(lấy dữ liệu từ bảng sản phẩm)</t>
  </si>
  <si>
    <t>Kiểm tra dữ liệu hiển thị danh sách thả xuống Sản phẩm</t>
  </si>
  <si>
    <t>B1: Bấm Mã kế hoạch "QCPL-1180"
B2: Xóa dữ liệu đã chọn</t>
  </si>
  <si>
    <t>B1: Bấm Mã kế hoạch "QCPL-1180"
B2: Nhập vào trường mô tả: "thử"</t>
  </si>
  <si>
    <t>Kiểm tra nhập chữ cái không dấu vào trường mô tả</t>
  </si>
  <si>
    <t>B1: Bấm Mã kế hoạch "QCPL-1180"
B2: Nhập vào trường mô tả: "phieu nhap nguyen vat lieu"</t>
  </si>
  <si>
    <t>B1: Bấm Mã kế hoạch "QCPL-1180"
B2: Nhập vào trường mô tả: "phiếu nhập"</t>
  </si>
  <si>
    <t>B1: Bấm Mã kế hoạch "QCPL-1180"
B2: Nhập vào trường mô tả: "PHIẾU"</t>
  </si>
  <si>
    <t>B1: Bấm Mã kế hoạch "QCPL-1180"
B2: Nhập vào trường mô tả: "PHIẾU 3"</t>
  </si>
  <si>
    <t>B1: Bấm Mã kế hoạch "QCPL-1180"
B2: Nhập vào trường mô tả: "@$%"</t>
  </si>
  <si>
    <t xml:space="preserve">B1: Bấm Mã kế hoạch "QCPL-1180"
B2: Nhập vào trường mô tả: " PHIẾU 3"
</t>
  </si>
  <si>
    <t>B1: Bấm Mã kế hoạch "QCPL-1180"
B2: Nhập vào trường mô tả: "PHIẾU 3 "</t>
  </si>
  <si>
    <t>B1: Bấm Mã kế hoạch "QCPL-1180"
B2: Nhập vào trường mô tả: "   "</t>
  </si>
  <si>
    <t>B1: Bấm Mã kế hoạch "QCPL-1180"
B2: Nhập vào trường mô tả: chuỗi 256 ký tự</t>
  </si>
  <si>
    <t>B1: Bấm Mã kế hoạch "QCPL-1180"
B2:  Nhập vào trường Tên kế hoạch: "kt"
B3: Chọn Tần suất 
B4: Chọn Sản phẩm kiểm tra
B5: Nhập vào trường mô tả: "Kiem tra"
B6: Bấm Thêm mới bước kiểm tra
B7: Nhập thông tin các bước kiểm tra
B8: Bấm Lưu
B9: Bấm Lưu</t>
  </si>
  <si>
    <t>B1: Bấm Mã kế hoạch "QCPL-1180"
B2: Chọn trạng thái Đã xác nhận</t>
  </si>
  <si>
    <t>B1: Bấm Mã kế hoạch "QCPL-1180"
B2: Bấm Đặt lại</t>
  </si>
  <si>
    <t>B1: Bấm Mã kế hoạch "QCPL-1180"
B2: Bấm &lt;-Kế hoạch kiểm tra</t>
  </si>
  <si>
    <t>B1: Bấm Mã kế hoạch "QCPL-1180"
B2: Bấm nút "&gt;"</t>
  </si>
  <si>
    <t>B1: Bấm Mã kế hoạch "QCPL-1180"
B2: Bấm nút “&lt;”</t>
  </si>
  <si>
    <t>B1: Bấm Mã kế hoạch "QCPL-1180"
B2: Chọn “10” bản ghi/trang</t>
  </si>
  <si>
    <t>B1: Bấm Mã kế hoạch "QCPL-1180"
B2: Bấm vào số trang "5"</t>
  </si>
  <si>
    <t>Kiểm tra xóa Các bước kiểm tra</t>
  </si>
  <si>
    <t>B1: Bấm Mã kế hoạch "QCPL-1180"
B2: Xóa bước kiểm tra (có độ ưu tiên số 1)</t>
  </si>
  <si>
    <t>Hệ thống hiển thị cửa sổ xác nhận xóa</t>
  </si>
  <si>
    <t>Sửa các bước kiểm tra</t>
  </si>
  <si>
    <t>Kiểm tra giao diện màn sửa các bước kiểm tra</t>
  </si>
  <si>
    <t>B1: Bấm Mã kế hoạch "QCPL-1180"
B2: Bấm thêm mới (Các bước kiểm tra)</t>
  </si>
  <si>
    <t>Sửa đội ưu tiên</t>
  </si>
  <si>
    <t>B1: Bấm Mã kế hoạch "QCPL-1180"
B2: Bấm thêm mới (Các bước kiểm tra)
B4: Nhập Độ ưu tiên số &gt;0</t>
  </si>
  <si>
    <t>Cho phép sửa</t>
  </si>
  <si>
    <t>B1: Bấm Mã kế hoạch "QCPL-1180"
B2: Bấm thêm mới (Các bước kiểm tra)
B4: Nhập số  -3</t>
  </si>
  <si>
    <t>B1: Bấm Mã kế hoạch "QCPL-1180"
B2: Bấm thêm mới (Các bước kiểm tra)
B4: Nhập chữ "j"</t>
  </si>
  <si>
    <t>B1: Bấm Mã kế hoạch "QCPL-1180"
B2: Bấm thêm mới (Các bước kiểm tra)
B3: Bấm Lưu</t>
  </si>
  <si>
    <t>B1: Bấm Mã kế hoạch "QCPL-1180"
B2: Bấm thêm mới (Các bước kiểm tra)
B3: Bấm danh sách thả xuống Đặc tính</t>
  </si>
  <si>
    <t>B1: Bấm Mã kế hoạch "QCPL-1180"
B2: Bấm thêm mới (Các bước kiểm tra)
B3: Chọn tiếp “Độ bục”</t>
  </si>
  <si>
    <t>B1: Bấm Mã kế hoạch "QCPL-1180"
B2: Bấm thêm mới (Các bước kiểm tra)
B3: Xóa dữ liệu đã chọn</t>
  </si>
  <si>
    <t>Kiểm tra sửa Tên</t>
  </si>
  <si>
    <t>B1: Bấm Mã kế hoạch "QCPL-1180"
B2: Bấm thêm mới (Các bước kiểm tra)
B3: Nhập tên mới "ktra"
B4: Bấm Lưu</t>
  </si>
  <si>
    <t>B1: Bấm Mã kế hoạch "QCPL-1180"
B2: Bấm thêm mới (Các bước kiểm tra)
B3: Nhập tên có độ dài hơn 256 ký tự</t>
  </si>
  <si>
    <t>B1: Bấm Mã kế hoạch "QCPL-1180"
B2: Bấm thêm mới (Các bước kiểm tra)
B3: Nhập vào trường Tên: "doi kiem tra"</t>
  </si>
  <si>
    <t>B1: Bấm Mã kế hoạch "QCPL-1180"
B2: Bấm thêm mới (Các bước kiểm tra)
B3:  Nhập vào trường Tên đội: "đội kiểm tra"</t>
  </si>
  <si>
    <t>B1: Bấm Mã kế hoạch "QCPL-1180"
B2: Bấm thêm mới (Các bước kiểm tra)
B2: Nhập vào trường Tên: "ĐỘI KIỂM TRA"</t>
  </si>
  <si>
    <t>B1: Bấm Mã kế hoạch "QCPL-1180"
B2: Bấm thêm mới (Các bước kiểm tra)
B3:Nhập vào trường Tên "ĐỘI 1"</t>
  </si>
  <si>
    <t>B1: Bấm Mã kế hoạch "QCPL-1180"
B2: Bấm thêm mới (Các bước kiểm tra)
B3: Nhập vào trường Tên: "@$%"</t>
  </si>
  <si>
    <t>B1: Bấm Mã kế hoạch "QCPL-1180"B2: Bấm thêm mới (Các bước kiểm tra)
B3: Chọn đặc tính
B4:  Nhập vào trường Tên: " ĐỘI 1"
B5: Chọn thiết bị
B6: Bấm Lưu</t>
  </si>
  <si>
    <t xml:space="preserve">B1: Bấm Mã kế hoạch "QCPL-1180"
B2: Bấm thêm mới (Các bước kiểm tra)
B3: Chọn đặc tính
B4: Nhập vào trường Tên: "ĐỘI "
B5: Chọn thiết bị
B6: Bấm Lưu
</t>
  </si>
  <si>
    <t>B1: Bấm Mã kế hoạch "QCPL-1180"
B2: Bấm thêm mới (Các bước kiểm tra)
B3: Chọn đặc tính
B4: Nhập vào trường Tên: "     "
B5: Chọn thiết bị
B6: Bấm Lưu</t>
  </si>
  <si>
    <t>B1: Bấm Mã kế hoạch "QCPL-1180"
B2: Bấm thêm mới (Các bước kiểm tra)
B3: Bấm danh sách thả xuống Thiết bị</t>
  </si>
  <si>
    <t>Kiểm tra sửa danh sách thả xuống Thiết bị</t>
  </si>
  <si>
    <t>B1: Bấm Mã kế hoạch "QCPL-1180"
B2: Bấm thêm mới (Các bước kiểm tra)
B3: Bấm vào danh sách thả xuống Thiết bị, chọn "Máy đo độ ẩm (TOOL-1144)"</t>
  </si>
  <si>
    <t>Chop phép sửa</t>
  </si>
  <si>
    <t>B1: Bấm Mã kế hoạch "QCPL-1180"
B2: Bấm thêm mới (Các bước kiểm tra)
B3: Chọn "Máy đo độ ẩm (TOOL-1143)"
B3: Xóa dữ liệu đã chọn</t>
  </si>
  <si>
    <t>Kiểm tra sửa trường Mô tả</t>
  </si>
  <si>
    <t>B1: Bấm Mã kế hoạch "QCPL-1180"
B2: Bấm thêm mới (Các bước kiểm tra)
B3: Nhập độ ưu tiên
B4: Chọn đặc tính
B5: Nhập tên
B6: Chọn thiết bị
B7: Sửa nội dung trường mô tả
B8: Bấm Lưu</t>
  </si>
  <si>
    <t>B1: Bấm Mã kế hoạch "QCPL-1180"
B2: Bấm thêm mới (Các bước kiểm tra)
B3: Nhập vào trường mô tả: "phieu nhap nguyen vat lieu"</t>
  </si>
  <si>
    <t>B1: Bấm Mã kế hoạch "QCPL-1180"
B2: Bấm thêm mới (Các bước kiểm tra)
B3: Nhập vào trường mô tả: "phiếu nhập"</t>
  </si>
  <si>
    <t>B1: Bấm Mã kế hoạch "QCPL-1180"
B2: Bấm thêm mới (Các bước kiểm tra)
B3:Nhập vào trường mô tả: "PHIẾU"</t>
  </si>
  <si>
    <t>B1: Bấm Mã kế hoạch "QCPL-1180"
B2: Bấm thêm mới (Các bước kiểm tra)
B3: Nhập vào trường mô tả: "PHIẾU 3"</t>
  </si>
  <si>
    <t>B1: Bấm Mã kế hoạch "QCPL-1180"
B2: Bấm thêm mới (Các bước kiểm tra)
B3: Nhập vào trường mô tả: "@$%"</t>
  </si>
  <si>
    <t>B1: Bấm Mã kế hoạch "QCPL-1180"
B2: Bấm thêm mới (Các bước kiểm tra)
B3: Nhập vào trường mô tả: " PHIẾU 3"</t>
  </si>
  <si>
    <t>B1: Bấm Mã kế hoạch "QCPL-1180"
B2: Bấm thêm mới (Các bước kiểm tra)
B3: Nhập vào trường mô tả: "PHIẾU 3 "</t>
  </si>
  <si>
    <t>B1: Bấm Mã kế hoạch "QCPL-1180"
B2: Bấm thêm mới (Các bước kiểm tra)
B3: Nhập vào trường mô tả: "     "</t>
  </si>
  <si>
    <t>B1: Bấm Mã kế hoạch "QCPL-1180"
B2: Bấm thêm mới (Các bước kiểm tra)
B3: Nhập vào trường mô tả: chuỗi 256 ký tự</t>
  </si>
  <si>
    <t>B1: Bấm Mã kế hoạch "QCPL-1180"
B2: Bấm thêm mới (Các bước kiểm tra)
B3: Tích vào Tùy chỉnh tần suất</t>
  </si>
  <si>
    <t>B1: Bấm Mã kế hoạch "QCPL-1180"
B2: Bấm thêm mới (Các bước kiểm tra)
B3: Nhập độ ưu tiên
B4: Chọn đặc tính
B5: Nhập tên
B6: Chọn thiết bị
B7: Tích Tùy chỉnh tần suất
B8: Bấm Lưu</t>
  </si>
  <si>
    <t>B1: Bấm Mã kế hoạch "QCPL-1180"
B2: Bấm thêm mới (Các bước kiểm tra)
B3: Nhập độ ưu tiên
B4: Chọn đặc tính
B5: Nhập tên
B6: Chọn thiết bị
B7: Bấm Lưu</t>
  </si>
  <si>
    <t>B1: Bấm Mã kế hoạch "QCPL-1180"
B2: Bấm thêm mới (Các bước kiểm tra)
B3: Bấm Hủy</t>
  </si>
  <si>
    <t>Xóa các bước kiểm tra</t>
  </si>
  <si>
    <t>Kiểm tra hiển thị icon thùng rác bước kiểm tra</t>
  </si>
  <si>
    <t>Kiểm tra xóa các bước kiểm tra không thành công khi bấm vào "Hủy"</t>
  </si>
  <si>
    <t>Kiểm tra xóa bước kiểm tra thành công khi bấm vào "Xác nhận"</t>
  </si>
  <si>
    <t xml:space="preserve"> B1: Bấm vào icon xóa bước kiểm tra
 B3: Bấm vào nút “Xác nhận”</t>
  </si>
  <si>
    <t>Hệ thống xóa bước kiểm tra thành công, dữ liệu không còn hiển thị trong danh sách các bước kiểm tra</t>
  </si>
  <si>
    <t>Kiểm tra xóa bước kiểm tra không thành công khi bấm ra ngoài Cửa sổ xác nhận xóa</t>
  </si>
  <si>
    <t xml:space="preserve">Kiểm tra hiển thị Cửa sổ xác nhận xóa bước kiểm tra khi bấm vào icon thùng rác xóa kế hoạch kiểm tra </t>
  </si>
  <si>
    <t xml:space="preserve"> B1: Bấm vào icon xóa bước  kiểm tra</t>
  </si>
  <si>
    <t>PNT</t>
  </si>
  <si>
    <r>
      <rPr>
        <rFont val="Times New Roman"/>
        <b/>
        <color rgb="FFFF0000"/>
        <sz val="14.0"/>
      </rPr>
      <t xml:space="preserve">Chức năng </t>
    </r>
    <r>
      <rPr>
        <rFont val="Times New Roman"/>
        <b/>
        <color rgb="FF000000"/>
        <sz val="14.0"/>
      </rPr>
      <t>: Màn hình Kế hoạch kiểm tra</t>
    </r>
  </si>
  <si>
    <t>Tiền điều kiện:
B1: Đăng nhập vào hệ thống
B2: Chọn Module Chất lượng
B3: Chọn Phiếu nghiệm thu</t>
  </si>
  <si>
    <t>Kiểm tra hiển thị màn hình Phiếu nghiệm thu</t>
  </si>
  <si>
    <t>Hiển thị:
- Tiều đề: Phiếu nghiệm thu
- Trường văn bản: Mã phiếu
- Danh sách thả xuống phân cấp: Chọn khu vực sản xuất
- Danh sách thả xuống: Trạng thái
- Nút bẩm: 
+ Đặt lại
+ Nhập file
+ Xuất file
+ Thêm mới
- Bảng hiển thị đủ 3 cột: MÃPHIẾU, KẾ HOẠCH KIỂM TRA, LOẠI KIỂM TRA, ĐỘI KIỂM TRA, TRẠNG THÁI, HÀNH ĐỘNG (Các cột hiển thị đúng theo dữ liệu lưu trên bảng phiếu kiểm tra của hệ thống)
- Phân trang hiển thị: tổng số bản ghi, dropdown số dòng/trang (10,20,50), nút đầu/cuối/trước/sau"</t>
  </si>
  <si>
    <t>B1: Nhập mã phiếu: "QCI-1418"
B2: Chọn số trang hiển thị "5"</t>
  </si>
  <si>
    <t>B1: Nhập vào trường Mã phiếu "QCI-1413"
 B2: Bấm chọn nút xuất file
 B3: Xuất file
 B4: Mở file đã tải</t>
  </si>
  <si>
    <t>Hệ thống import dữ liệu thành công và hiển thị thông báo đã import dữ liệu. Dữ liệu được lưu đúng trong cơ sở dữ liệu và hiển thị chính xác trên danh sách phiếu nghiệm thu</t>
  </si>
  <si>
    <t>B1: Nhập vào trường Mã phiếu "QCI-1413"
B2:  Bấm Đặt lại</t>
  </si>
  <si>
    <t>B1: Bấm Thêm mới
B2:Chọn Loại kiểm tra " PQC/FQC"</t>
  </si>
  <si>
    <t>Hiển thị:
- Trường văn bản: Mã phiếu(hệ thống tự sinh), Số sản phẩm, Số mẫu
- Danh sách thả xuống: Loại kiểm tra(lấy dữ liệu từ bảng loại kiểm tra), Đội kiểm tra( lấy dữ liệu từ bảng đội kiểm tra), Kế hoạch sản xuất(lấy dữ liệu từ bảng kế hoạch sản xuất), Kế hoạch kiểm tra( lấy dữ liệu từ bảng kế hoạch kiểm tra), công đoạn, lệnh làm việc, sản phẩm kiểm tra, nhà cung cấp(khi chọn loại kiểm tra là IQC)
- Biểu tượng trạng thái: Nháp, Đáng thực hiện, Hoàn thành, Đã hủy
- Dánh sách thả xuống phân cấp: Đơn vị sản xuất
- Date picker: Thời gian bắt đầu, Thời gian kết thúc (theo định dạng dd/mm/yyyy hh:mm)
- Button: Lưu, Đặt lại, &lt;- Phiếu nghiệm thu</t>
  </si>
  <si>
    <t>Hệ thống tự sinh mã dạng: QCI_[ID]</t>
  </si>
  <si>
    <t>Kiểm tra danh sách thả xuống Loại kiểm tra</t>
  </si>
  <si>
    <t>B1: Bấm Thêm mới
B2: Bấm danh sách thả xuống Loại kiểm tra</t>
  </si>
  <si>
    <t>Hiển thị đầy đủ danh sách Loại kiểm tra: PQC,FQC,IQC</t>
  </si>
  <si>
    <t>B1: Bấm Thêm mới
B2: Bấm vào danh sách thả xuống Loại kiểm tra, chọn "PQC"</t>
  </si>
  <si>
    <t>Chỉ hiển thị dữ liệu Loại kiểm tra PQC</t>
  </si>
  <si>
    <t>Hiển thị “Vui lòng chọn  Loại kiểm tra”</t>
  </si>
  <si>
    <t>Kiểm tra khi thay đổi chọn Loại kiểm tra'</t>
  </si>
  <si>
    <t>B1: Bấm Thêm mới
B2: Chọn “PQC"
B3: Chọn tiếp “FQC"</t>
  </si>
  <si>
    <t>Kiểm tra xóa Loại kiểm tra đã chọn</t>
  </si>
  <si>
    <t>B1: Bấm Thêm mới
B2: Bấm vào danh sách thả xuống Loại kiểm tra, chọn "PQC"
B3: Xóa dữ liệu đã chọn</t>
  </si>
  <si>
    <t>Kiểm tra danh sách thả xuống Đội kiểm tra</t>
  </si>
  <si>
    <t>B1: Bấm Thêm mới
B2: Bấm danh sách thả xuống Đội kiểm tra</t>
  </si>
  <si>
    <t>Hiển thị đầy đủ danh sách Đội kiểm tra(Lấy dữ liệu từ bảng Đội kiểm tra)</t>
  </si>
  <si>
    <t>B1: Bấm Thêm mới
B2: Bấm vào danh sách thả xuống Đội kiểm tra, Chọn "Đội kiểm tra chất lượng thành phẩm"</t>
  </si>
  <si>
    <t>Chỉ hiển thị dữ liệu Đội kiểm tra "Đội kiểm tra chất lượng thành phẩm"</t>
  </si>
  <si>
    <t>Kiểm tra khi không chọn  Đội kiểm tra</t>
  </si>
  <si>
    <t>Hiển thị “Vui lòng chọn  Đội kiểm tra”</t>
  </si>
  <si>
    <t>Kiểm tra khi thay đổi chọn Đội kiểm tra</t>
  </si>
  <si>
    <t>B1: Bấm Thêm mới
B2: Chọn "Đội kiểm tra chất lượng thành phẩm"
B3: Chọn "Đợi kiểm tra Nguyên vật liệu đầu vào"</t>
  </si>
  <si>
    <t>Kiểm tra xóa Đội kiểm tra đã chọn</t>
  </si>
  <si>
    <t>B1: Bấm Thêm mới
B2: Chọn Tần xuất “Đợi kiểm tra Nguyên vật liệu đầu vào"
B3: Xóa dữ liệu đã chọn</t>
  </si>
  <si>
    <t>Kiểm tra danh sách thả xuống phân cấp Đơn vị sản xuất</t>
  </si>
  <si>
    <t>B1: Bấm Thêm mới
B2: Bấm danh sách thả xuống phân cấp  Đơn vị sản xuất</t>
  </si>
  <si>
    <t>Hiển thị đầy đủ danh sách  Đơn vị sản xuất(Lấy dữ liệu từ bảng  Đơn vị sản xuất)</t>
  </si>
  <si>
    <t>Kiểm tra danh sách thả xuống  Đơn vị sản xuất</t>
  </si>
  <si>
    <t>B1: Bấm Thêm mới
B2: Bấm vào danh sách thả xuống phân cấp  Đơn vị sản xuất, chọn "Nhà máy sản xuất giấy Lam Sơn"</t>
  </si>
  <si>
    <t>Chỉ hiển thị dữ liệu  Đơn vị sản xuất " Nhà máy sản xuất giấy Lam Sơn"</t>
  </si>
  <si>
    <t>Kiểm tra khi không chọn  Đơn vị sản xuất</t>
  </si>
  <si>
    <t>Hiển thị “Vui lòng chọn  Đơn vị sản xuất”</t>
  </si>
  <si>
    <t>Kiểm tra khi chọn nhiều Đơn vị sản xuất</t>
  </si>
  <si>
    <t>B1: Bấm Thêm mới
B2: Chọn “Nhà máy sản xuất giấy Lam Sơn"
B3: Chọn tiếp “TỔ XEO GIẤY"</t>
  </si>
  <si>
    <t>Hiển thị dữ liệu của cả 2 dữ liệu mới nhập vào</t>
  </si>
  <si>
    <t>Kiểm tra xóa Đơn vị sản xuất đã chọn</t>
  </si>
  <si>
    <t>B1: Bấm Thêm mới
B2: Chọn Đơn vị sản xuất "TỔ XEO GIẤY"
B3: Xóa dữ liệu đã chọn</t>
  </si>
  <si>
    <t>Kiểm tra danh sách thả xuống Kế hoạch sản xuất</t>
  </si>
  <si>
    <t>B1: Bấm Thêm mới
B2: Bấm danh sách thả xuống Kế hoạch sản xuất</t>
  </si>
  <si>
    <t>Hiển thị đầy đủ danh sách Kế hoạch sản xuất (Lấy dữ liệu ở bảng Kế hoạch sản xuất)</t>
  </si>
  <si>
    <t>B1: Bấm Thêm mới
B2: Bấm vào danh sách thả xuống Kế hoạch sản xuất, chọn "MO-19052026-2057"</t>
  </si>
  <si>
    <t>Chỉ hiển thị dữ liệu "MO-19052026-2057"</t>
  </si>
  <si>
    <t>Kiểm tra khi không chọn  Kế hoạch sản xuất</t>
  </si>
  <si>
    <t>Hiển thị “Vui lòng chọn Kế hoạch sản xuất”</t>
  </si>
  <si>
    <t>Kiểm tra thay đổi Kế hoạch sản xuất</t>
  </si>
  <si>
    <t>B1: Bấm Thêm mới
B2: Chọn “MO-19052026-2057” 
B3: Chọn tiếp “MO-18052026-2055"</t>
  </si>
  <si>
    <t>Kiểm tra xóa Kế hoạch sản xuất đã chọn</t>
  </si>
  <si>
    <t>B1: Bấm Thêm mới
B2: Chọn sản phẩm "MO-18052026-2055"
B3: Xóa dữ liệu đã chọn</t>
  </si>
  <si>
    <t>Kiểm tra danh sách thả xuống Kế hoạch kiểm tra</t>
  </si>
  <si>
    <t>B1: Bấm Thêm mới
B2: Bấm danh sách thả xuống Kế hoạch kiểm tra</t>
  </si>
  <si>
    <t>Hiển thị đầy đủ danh sách Kế hoạch kiểm tra (Lấy dữ liệu ở bảng Kế hoạch kiểm tra )</t>
  </si>
  <si>
    <t xml:space="preserve">Kiểm tra danh sách thả xuống Kế hoạch kiểm tra </t>
  </si>
  <si>
    <t>B1: Bấm Thêm mới
B2: Bấm vào danh sách thả xuống Kế hoạch kiểm tra , chọn "NVL chính"</t>
  </si>
  <si>
    <t>Chỉ hiển thị dữ liệu "NVL chính"</t>
  </si>
  <si>
    <t>Kiểm tra khi không chọn  Kế hoạch kiểm tra</t>
  </si>
  <si>
    <t>Hiển thị “Vui lòng chọn Kế hoạch kiểm tra”</t>
  </si>
  <si>
    <t>Kiểm tra thay đổi Kế hoạch kiểm tra</t>
  </si>
  <si>
    <t>B1: Bấm Thêm mới
B2: Chọn “NVL chính” 
B3: Chọn tiếp “NVL BỘT GIẤY (CHÍNH)"</t>
  </si>
  <si>
    <t>Hệ thống hiển thị giá trị mới nhất được chọn</t>
  </si>
  <si>
    <t>Kiểm tra xóa Kế hoạch kiểm tra</t>
  </si>
  <si>
    <t>B1: Bấm Thêm mới
B2: Chọn "NVL BỘT GIẤY (CHÍNH)"
B3: Xóa dữ liệu đã chọn</t>
  </si>
  <si>
    <t>Kiểm tra danh sách thả xuống Nhà cung cấp</t>
  </si>
  <si>
    <t>B1: Bấm Thêm mới
B2: Bấm danh sách thả xuống Nhà cung cấp</t>
  </si>
  <si>
    <t>Hiển thị đầy đủ danh sách Nhà cung cấp(Lấy dữ liệu ở bảng nhà cung cấp)</t>
  </si>
  <si>
    <t>B1: Bấm Thêm mới
B2: Bấm vào danh sách thả xuống Nhà cung cấp , chọn "Công ty TNHH Đầu tư PT Bình Minh"</t>
  </si>
  <si>
    <t>Chỉ hiển thị dữ liệu "Công ty TNHH Đầu tư PT Bình Minh"</t>
  </si>
  <si>
    <t>Kiểm tra khi không chọn  Nhà cung cấp</t>
  </si>
  <si>
    <t>Hiển thị “Vui lòng chọn Nhà cung cấp”</t>
  </si>
  <si>
    <t>Kiểm tra thay đổi Nhà cung cấp</t>
  </si>
  <si>
    <t>B1: Bấm Thêm mới
B2: Chọn “Công ty TNHH Đầu tư PT Bình Minh” 
B3: Chọn tiếp “CÔNG TY TNHH XDTM THẮNG PHÁT"</t>
  </si>
  <si>
    <t>Kiểm tra xóa Nhà cung cấp</t>
  </si>
  <si>
    <t>B1: Bấm Thêm mới
B2: Chọn "CÔNG TY TNHH XDTM THẮNG PHÁT"
B3: Xóa dữ liệu đã chọn</t>
  </si>
  <si>
    <t>Kiểm tra hiển thị danh sách thả xuống công đoạn</t>
  </si>
  <si>
    <t>B1: Bấm Thêm mới
B2: Chọn Loại kiểm tra
B3: Chọn Đội kiểm tra
B4: Chọn Đơn vị sản xuất
B5: Chọn Kế hoạch sản xuất</t>
  </si>
  <si>
    <t>Hiển thị danh sách thả xuống Công đoạn khi đã chọn kế hoạch sản xuất</t>
  </si>
  <si>
    <t>Kiểm tra danh sách thả xuống Công đoạn</t>
  </si>
  <si>
    <t>B1: Bấm Thêm mới
B2: Chọn Loại kiểm tra
B3: Chọn Đội kiểm tra
B4: Chọn Đơn vị sản xuất
B5: Chọn Kế hoạch sản xuất
B6: Chọn Công đoạn</t>
  </si>
  <si>
    <t>Hiển thị đầy đủ danh sách Công đoạn(Lấy dữ liệu ở bảng Kế hoạch sản xuất trường Công đoạn)</t>
  </si>
  <si>
    <t>Chỉ hiển thị dữ liệu đúng với Công đoạn của kế hoạch sản xuất đã chọn</t>
  </si>
  <si>
    <t>Kiểm tra khi không chọn  Công đoạn</t>
  </si>
  <si>
    <t>B1: Bấm Thêm mới
B2: Chọn Loại kiểm tra
B3: Chọn Đội kiểm tra
B4: Chọn Đơn vị sản xuất
B5: Chọn Kế hoạch sản xuất
B6: Bấm Lưu</t>
  </si>
  <si>
    <t>Hiển thị “Vui lòng chọn Công đoạn”</t>
  </si>
  <si>
    <t>Kiểm tra thay đổi Công đoạn</t>
  </si>
  <si>
    <t>B1: Bấm Thêm mới
B2: Chọn Loại kiểm tra
B3: Chọn Đội kiểm tra
B4: Chọn Đơn vị sản xuất
B5: Chọn Kế hoạch sản xuất
B6: Chọn Công đoạn " Nghiền bột"
B7: Chọn lại Công đoạn "Xeo giấy"</t>
  </si>
  <si>
    <t>Kiểm tra xóa Công đoạn</t>
  </si>
  <si>
    <t>B1: Bấm Thêm mới
B2: Chọn Loại kiểm tra
B3: Chọn Đội kiểm tra
B4: Chọn Đơn vị sản xuất
B5: Chọn Kế hoạch sản xuất
B6: Chọn Công đoạn " Nghiền bột"
B7: Xóa Công đoạn đã chọn</t>
  </si>
  <si>
    <t>Kiểm tra hiển thị danh sách thả xuống Lệnh làm việc</t>
  </si>
  <si>
    <t>Hiển thị danh sách thả xuống Công đoạn khi đã chọn Công đoạn</t>
  </si>
  <si>
    <t>Kiểm tra danh sách thả xuống Lệnh làm việc</t>
  </si>
  <si>
    <t>B1: Bấm Thêm mới
B2: Chọn Loại kiểm tra
B3: Chọn Đội kiểm tra
B4: Chọn Đơn vị sản xuất
B5: Chọn Kế hoạch sản xuất
B6: Chọn Công đoạn
B7: Chọn  Lệnh làm việc</t>
  </si>
  <si>
    <t>Hiển thị đầy đủ danh sách  Lệnh làm việc(Lấy dữ liệu ở bảng  Lệnh làm việc)</t>
  </si>
  <si>
    <t>Kiểm tra danh sách thả xuống  Lệnh làm việc</t>
  </si>
  <si>
    <t>Chỉ hiển thị dữ liệu đúng Lệnh làm việc của Công đoạn đó</t>
  </si>
  <si>
    <t>Kiểm tra khi không chọn Lệnh làm việc</t>
  </si>
  <si>
    <t>B1: Bấm Thêm mới
B2: Chọn Loại kiểm tra
B3: Chọn Đội kiểm tra
B4: Chọn Đơn vị sản xuất
B5: Chọn Kế hoạch sản xuất
B6: Chọn Công đoạn
B7: Bấm Lưu</t>
  </si>
  <si>
    <t>Hiển thị “Vui lòng chọn Lệnh làm việc”</t>
  </si>
  <si>
    <t>Kiểm tra xóa Lệnh làm việc</t>
  </si>
  <si>
    <t>B1: Bấm Thêm mới
B2: Chọn Loại kiểm tra
B3: Chọn Đội kiểm tra
B4: Chọn Đơn vị sản xuất
B5: Chọn Kế hoạch sản xuất
B6: Chọn Công đoạn " Nghiền bột"
B7: Chọn Lệnh làm việc " WO-1935"
B8: Xóa Lệnh làm việc đã chọn</t>
  </si>
  <si>
    <t>Kiểm tra hiển thị Sản phẩm kiểm tra sau khi chọn tới Lệnh làm việc</t>
  </si>
  <si>
    <t>B1: Bấm Thêm mới
B2: Chọn Loại kiểm tra
B3: Chọn Đội kiểm tra
B4: Chọn Đơn vị sản xuất
B5: Chọn Kế hoạch sản xuất
B6: Chọn Công đoạn " Nghiền bột"
B7: Chọn Lệnh làm việc " WO-1935"</t>
  </si>
  <si>
    <t>Hệ thống hiển thị sản phẩm kiểm tra của Lệnh làm việc đó</t>
  </si>
  <si>
    <t>Nhập Số sản phẩm hợp lệ</t>
  </si>
  <si>
    <t>Để trống Số sản phẩm</t>
  </si>
  <si>
    <t>Kiểm tra bắt buộc Ngày bắt đầu</t>
  </si>
  <si>
    <t>Kiểm tra bắt buộc Ngày kết thúc</t>
  </si>
  <si>
    <t>Kiểm tra ngày kết thúc nhỏ hơn ngày bắt đầu</t>
  </si>
  <si>
    <t>B1: Bấm Thêm mới
B2: Chọn ngày bắt đầu 27/05/2026
     - Chọn ngày kết thúc 26/05/2026
B3: Bấm Lưu</t>
  </si>
  <si>
    <t>Hiển thị cảnh báo ngày kết thúc phải lớn hơn ngày bắt đầu</t>
  </si>
  <si>
    <t>Kiểm tra nhập sai định dạng ngày bắt đầu</t>
  </si>
  <si>
    <t>B1: Bấm Thêm mới
B2: Nhập vào trường ngày bắt đầu:  "2026/05/27 24/10"</t>
  </si>
  <si>
    <t>Kiểm tra nhập ký tự chữ vào trường ngày bắt đầu</t>
  </si>
  <si>
    <t>B1: Bấm Thêm mới
B2: Nhập vào trường ngày bắt đầu chữ "s"</t>
  </si>
  <si>
    <t>Kiểm tra nhập ký tự đặc biệt vào trường ngày bắt đầu</t>
  </si>
  <si>
    <t>B1: Bấm Thêm mới
B2: Nhập vào trường ngày bắt đầu chữ "@"</t>
  </si>
  <si>
    <t>Kiểm tra chọn lại ngày bắt đầu khác</t>
  </si>
  <si>
    <t>B1: Bấm Thêm mới
B2: Chọn ngày bắt đầu 27/05/2026
     - Chọn ngày bắt đầu 26/05/2026
B3: Bấm Lưu</t>
  </si>
  <si>
    <t>Kiểm tra nhập sai định dạng ngày kết thúc</t>
  </si>
  <si>
    <t>B1: Bấm Thêm mới
B2: Nhập vào trường ngày \kết thúc:  "2026/05/27 24/10"</t>
  </si>
  <si>
    <t>Kiểm tra nhập ký tự chữ vào trường ngày  kết thúc</t>
  </si>
  <si>
    <t>B1: Bấm Thêm mới
B2: Nhập vào trường ngày  kết thúc chữ "s"</t>
  </si>
  <si>
    <t>Kiểm tra nhập ký tự đặc biệt vào trường ngày kết thúc</t>
  </si>
  <si>
    <t>B1: Bấm Thêm mới
B2: Nhập vào trường ngày kết thúc ký tự đặc biệt "@#$%^"</t>
  </si>
  <si>
    <t>Kiểm tra chọn lại ngày kết thúc khác</t>
  </si>
  <si>
    <t>B1: Bấm Thêm mới
B2: Chọn ngày kết thúc 27/05/2026
     - Chọn ngày kết thúc 26/05/2026
B3: Bấm Lưu</t>
  </si>
  <si>
    <t>B1: Bấm Thêm mới
B2: Bấm &lt;-Phiếu nghiệm thu</t>
  </si>
  <si>
    <t>B1: Bấm Thêm mới
B2: Bấm nút "&gt;"</t>
  </si>
  <si>
    <t>B1: Bấm Thêm mới
B2: Bấm nút “&lt;”</t>
  </si>
  <si>
    <t xml:space="preserve">
B1: Bấm Thêm mới
B2: Chọn “10” bản ghi/trang</t>
  </si>
  <si>
    <t>B1: Bấm Thêm mới
B2: Bấm vào số trang "5"</t>
  </si>
  <si>
    <t>Kiểm tra trạng thái mặc định khi tạo mới</t>
  </si>
  <si>
    <t>B1: Bấm Thêm mới
B2: Chọn Loại kiểm tra
B3: Chọn Đội kiểm tra
B4: Chọn Đơn vị sản xuất
B5: Chọn Kế hoạch sản xuất
B6: Chọn kế hoạch kiểm tra
B7: Nhập số sản phẩm
B8: Bấm Lưu</t>
  </si>
  <si>
    <t>Mặc định trạng thái Nháp</t>
  </si>
  <si>
    <t>Kiểm tra tự động tính Số mẫu</t>
  </si>
  <si>
    <t>B1: Bấm Thêm mới
B2: Chọn Loại kiểm tra
B3: Chọn Đội kiểm tra
B4: Chọn Đơn vị sản xuất
B5: Chọn Kế hoạch sản xuất
B6: Chọn kế hoạch kiểm tra
B7: Nhập số sản phẩm</t>
  </si>
  <si>
    <t>Hệ thống tự tính số mẫu (Sau khi nhập Số sản phẩm thì số mẫu sẽ tự động được tính dựa trên Kế hoạch kiểm tra định ra trước đó)</t>
  </si>
  <si>
    <t>Kiểm tra trường Sản phẩm tự sinh khi có Kế hoạch kiểm tra</t>
  </si>
  <si>
    <t>B1: Bấm Thêm mới
B2: Chọn Loại kiểm tra
B3: Chọn Đội kiểm tra
B4: Chọn Đơn vị sản xuất
B5: Chọn Kế hoạch sản xuất
B6: Chọn kế hoạch kiểm tra</t>
  </si>
  <si>
    <t>Khi chọn Kế hoạch kiểm tra, hệ thống chỉ hiển thị danh sách Sản phẩm kiểm tra đã được cấu hình trong kế hoạch đó để người dùng lựa chọn( có thể chọn 1 hay nhiều)</t>
  </si>
  <si>
    <t>Kiểm tra lưu phiếu nghiệm thu thành công</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</si>
  <si>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t>
  </si>
  <si>
    <t>- Hệ thống lưu thành công phiếu nghiệm thu và chuyển sang màn hình Chi tiết phiếu nghiệm thu ở trạng thái “Nháp”
- Hiển thị:
+  Hành động: nút Tạo mẫu kiểm tra và Xuất file</t>
  </si>
  <si>
    <t>Kiểm tra chuyển trạng thái Nháp--&gt; Đang thực hiện</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</si>
  <si>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t>
  </si>
  <si>
    <t>Hiển thị thay đổi trạng thái từ Nháp--&gt; Đang thực hiện</t>
  </si>
  <si>
    <t>Kiểm tra giao diện hiển thị sau khi đổi trạng thái Đang thực hiện</t>
  </si>
  <si>
    <r>
      <rPr>
        <rFont val="Times New Roman"/>
        <color rgb="FF000000"/>
        <sz val="14.0"/>
      </rPr>
      <t xml:space="preserve">Hiển thị:
-  Hiển thị:
- Trường văn bản: Mã phiếu (hệ thống tự sinh), Số sản phẩm, Số mẫu </t>
    </r>
    <r>
      <rPr>
        <rFont val="Times New Roman"/>
        <b/>
        <color rgb="FF000000"/>
        <sz val="14.0"/>
      </rPr>
      <t xml:space="preserve">(Không cho phép sửa)
</t>
    </r>
    <r>
      <rPr>
        <rFont val="Times New Roman"/>
        <color rgb="FF000000"/>
        <sz val="14.0"/>
      </rPr>
      <t xml:space="preserve">- Danh sách thả xuống: Loại kiểm tra(lấy dữ liệu từ bảng loại kiểm tra), Đội kiểm tra( lấy dữ liệu từ bảng đội kiểm tra), Kế hoạch sản xuất(lấy dữ liệu từ bảng kế hoạch sản xuất), Kế hoạch kiểm tra( lấy dữ liệu từ bảng kế hoạch kiểm tra), công đoạn, lệnh làm việc, sản phẩm kiểm tra, nhà cung cấp(khi chọn loại kiểm tra là IQC) </t>
    </r>
    <r>
      <rPr>
        <rFont val="Times New Roman"/>
        <b/>
        <color rgb="FF000000"/>
        <sz val="14.0"/>
      </rPr>
      <t xml:space="preserve">(Không cho phép sửa)
</t>
    </r>
    <r>
      <rPr>
        <rFont val="Times New Roman"/>
        <color rgb="FF000000"/>
        <sz val="14.0"/>
      </rPr>
      <t xml:space="preserve">- Biểu tượng trạng thái: Nháp, Đáng thực hiện, Hoàn thành, Đã hủy
- Dánh sách thả xuống phân cấp: Đơn vị sản xuất </t>
    </r>
    <r>
      <rPr>
        <rFont val="Times New Roman"/>
        <b/>
        <color rgb="FF000000"/>
        <sz val="14.0"/>
      </rPr>
      <t xml:space="preserve">(Không cho phép sửa)
</t>
    </r>
    <r>
      <rPr>
        <rFont val="Times New Roman"/>
        <color rgb="FF000000"/>
        <sz val="14.0"/>
      </rPr>
      <t>- Date picker: Thời gian bắt đầu, Thời gian kết thúc (theo định dạng dd/mm/yyyy hh:mm)</t>
    </r>
    <r>
      <rPr>
        <rFont val="Times New Roman"/>
        <b/>
        <color rgb="FF000000"/>
        <sz val="14.0"/>
      </rPr>
      <t xml:space="preserve">(Không cho phép sửa)
</t>
    </r>
    <r>
      <rPr>
        <rFont val="Times New Roman"/>
        <color rgb="FF000000"/>
        <sz val="14.0"/>
      </rPr>
      <t>- Button: Lưu, &lt;- Phiếu nghiệm thu, Đạt, Không đạt, Thương lượng, Hủy kiểm tra, Xuất file
- Bảng hiển thị: Tổng số mẫu, Số mẫu đạt, Tỷ lệ đạt, Kết quả</t>
    </r>
    <r>
      <rPr>
        <rFont val="Times New Roman"/>
        <b/>
        <color rgb="FF000000"/>
        <sz val="14.0"/>
      </rPr>
      <t xml:space="preserve"> (Không cho phép sửa)
</t>
    </r>
    <r>
      <rPr>
        <rFont val="Times New Roman"/>
        <color rgb="FF000000"/>
        <sz val="14.0"/>
      </rPr>
      <t>- Bảng kết quả kiểm tra: SỐ THỨ TỰ, MÃ THOI DÕI, ĐẠT TỔNG THỂ, HÀNH ĐỘNG</t>
    </r>
  </si>
  <si>
    <t xml:space="preserve">Kiểm tra nút Lưu </t>
  </si>
  <si>
    <t xml:space="preserve">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Lưu(cửa sổ sửa kết quả kiểm tra)
B16: Bấm Lưu
</t>
  </si>
  <si>
    <t>Lưu thành công vào hệ thống</t>
  </si>
  <si>
    <t>Kiểm tra nút Đạt</t>
  </si>
  <si>
    <t xml:space="preserve">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Lưu(cửa sổ sửa kết quả kiểm tra)
B16: Bấm Đạt
</t>
  </si>
  <si>
    <t xml:space="preserve">Hệ thống hiển thị trong bảng Kết quả là Đạt và chuyển trạng thái thành hoàn thành </t>
  </si>
  <si>
    <t>Kiểm tra nút Không đạt</t>
  </si>
  <si>
    <t xml:space="preserve">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Lưu(cửa sổ sửa kết quả kiểm tra)
B16: Bấm Không Đạt
</t>
  </si>
  <si>
    <t xml:space="preserve">Hệ thống hiển thị trong bảng Kết quả là Không đạt và chuyển trạng thái thành hoàn thành </t>
  </si>
  <si>
    <t>Kiểm tra nút Thương lượng</t>
  </si>
  <si>
    <t xml:space="preserve">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Lưu(cửa sổ sửa kết quả kiểm tra)
B16: Bấm Thương lượng
</t>
  </si>
  <si>
    <t xml:space="preserve">Hệ thống hiển thị trong bảng Kết quả là Thương lượng và chuyển trạng thái thành hoàn thành </t>
  </si>
  <si>
    <t>Kiểm tra nút Hủy kiểm tra</t>
  </si>
  <si>
    <t xml:space="preserve">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Lưu(cửa sổ sửa kết quả kiểm tra)
B16: Bấm Hủy kiểm tra
</t>
  </si>
  <si>
    <t>Hệ thống hiển thị chuyển trạng thái thành Đã hủy</t>
  </si>
  <si>
    <t>Kiểm tra xem trước báo cáo</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</si>
  <si>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Lưu(cửa sổ sửa kết quả kiểm tra)
B16: Bấm Đạt
B17: Bấm chọn nút xuất file</t>
  </si>
  <si>
    <t>Hiển thị báo cáo phiếu nghiệm thu:
- Tiêu đề: Phiếu nghiệm thu
- Thông tin: Mã phiếu, loại, Sản phẩm, Mã truy xuất, Tổng số mẫu, Số mẫu đạt, Tỷ lệ đạt
- Bảng kết quả: STT, Mã mẫu, Kết quả</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</si>
  <si>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Lưu(cửa sổ sửa kết quả kiểm tra)
B16: Bấm Đạt
B17: Bấm chọn nút xuất file
B18: Bấm icon Tải xuống</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</si>
  <si>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Lưu(cửa sổ sửa kết quả kiểm tra)
B16: Bấm Đạt
B17: Bấm chọn nút xuất file
B18: Bấm icon Tải xuống
B19: Mở file đã xuất thành công</t>
  </si>
  <si>
    <t>Kiểm tra xuất thành công khi không có dữ liệu</t>
  </si>
  <si>
    <t>Xuất file thành công với các trường thông tin và để trống các cột, thông tin không có dữ liệu</t>
  </si>
  <si>
    <t>Kiểm tra hành động sửa tại bảng kết quả kiểm tra</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</si>
  <si>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t>
  </si>
  <si>
    <t>Hiển thị cửa sổ sửa thông tin kết quả kiểm tra:
- Trường văn bản: Số thứ tự (tự sinh), Mã theo dõi
- Checkbox đạt tổng thể (Chỉ xem)
- Bảng Dòng kết quả kiểm tra: ĐẶC TÍNH KIỂM TRA, TÊN MỤC KIỂM TRA, KẾT QUẢ (TEXT), ĐẠT, HÀNH ĐỘNG
- Phân trang hiển thị: tổng số bản ghi, dropdown số dòng/trang (10,20,50), nút đầu/cuối/trước/sau"
- Nút: Hủy, Lưu</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</si>
  <si>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Bấm Hủy</t>
  </si>
  <si>
    <t>Đóng cửa sổ Sửa thông tin kết quả kiểm tra</t>
  </si>
  <si>
    <t>Kiểm tra chỉ đọc trường số thứ tự</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</si>
  <si>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Sửa số thứ tự</t>
  </si>
  <si>
    <t>Không cho phép sửa</t>
  </si>
  <si>
    <t>Kiểm tra trường Mã theo dõi nhận giá trị khi quét QR/ Barcode</t>
  </si>
  <si>
    <t xml:space="preserve">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Quét QR/ Barcode </t>
  </si>
  <si>
    <t>Hệ thống tự động điền và hiển thị giá trị</t>
  </si>
  <si>
    <t>Kiểm tra nhập giá trị vào trường Mã theo dõi</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</si>
  <si>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Nhập QR/ Barcode: "124973222334"</t>
  </si>
  <si>
    <t>Kiểm tra nhập ký tự chữ vào trường Mã theo dõi</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</si>
  <si>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Nhập QR/ Barcode: "k"</t>
  </si>
  <si>
    <t>Kiểm tra nhập khoảng trắng đầu cuối trường Mã theo dõi</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</si>
  <si>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Nhập QR/ Barcode: " 124973222334 "</t>
  </si>
  <si>
    <t>Hệ thống tự động xóa khoảng trắng</t>
  </si>
  <si>
    <t>Kiểm tra nhập ký tự đặc biệt vào trường Mã theo dõi</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</si>
  <si>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Nhập QR/ Barcode: " @#$% "</t>
  </si>
  <si>
    <t>Kiểm tra nút tích tại cột hành động</t>
  </si>
  <si>
    <t>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B14: Bấm icon sửa ở bảng Kết quả kiểm tra
B15: Tích vào icon tại cột hành động</t>
  </si>
  <si>
    <t>Chuyển trạng thái từ không đạt thành đạt( hoặc từ không đạt thành đạt)</t>
  </si>
  <si>
    <t>Kiểm tra giao diện hiển thị sau khi đổi trạng thái Hoàn thành</t>
  </si>
  <si>
    <r>
      <rPr>
        <rFont val="Times New Roman"/>
        <color rgb="FF000000"/>
        <sz val="14.0"/>
      </rPr>
      <t xml:space="preserve">Hiển thị:
-  Hiển thị:
- Trường văn bản: Mã phiếu (hệ thống tự sinh), Số sản phẩm, Số mẫu </t>
    </r>
    <r>
      <rPr>
        <rFont val="Times New Roman"/>
        <b/>
        <color rgb="FF000000"/>
        <sz val="14.0"/>
      </rPr>
      <t xml:space="preserve">(Không cho phép sửa)
</t>
    </r>
    <r>
      <rPr>
        <rFont val="Times New Roman"/>
        <color rgb="FF000000"/>
        <sz val="14.0"/>
      </rPr>
      <t xml:space="preserve">- Danh sách thả xuống: Loại kiểm tra(lấy dữ liệu từ bảng loại kiểm tra), Đội kiểm tra( lấy dữ liệu từ bảng đội kiểm tra), Kế hoạch sản xuất(lấy dữ liệu từ bảng kế hoạch sản xuất), Kế hoạch kiểm tra( lấy dữ liệu từ bảng kế hoạch kiểm tra), công đoạn, lệnh làm việc, sản phẩm kiểm tra, nhà cung cấp(khi chọn loại kiểm tra là IQC) </t>
    </r>
    <r>
      <rPr>
        <rFont val="Times New Roman"/>
        <b/>
        <color rgb="FF000000"/>
        <sz val="14.0"/>
      </rPr>
      <t xml:space="preserve">(Không cho phép sửa)
</t>
    </r>
    <r>
      <rPr>
        <rFont val="Times New Roman"/>
        <color rgb="FF000000"/>
        <sz val="14.0"/>
      </rPr>
      <t xml:space="preserve">- Biểu tượng trạng thái: Nháp, Đáng thực hiện, Hoàn thành, Đã hủy
- Dánh sách thả xuống phân cấp: Đơn vị sản xuất </t>
    </r>
    <r>
      <rPr>
        <rFont val="Times New Roman"/>
        <b/>
        <color rgb="FF000000"/>
        <sz val="14.0"/>
      </rPr>
      <t xml:space="preserve">(Không cho phép sửa)
</t>
    </r>
    <r>
      <rPr>
        <rFont val="Times New Roman"/>
        <color rgb="FF000000"/>
        <sz val="14.0"/>
      </rPr>
      <t>- Date picker: Thời gian bắt đầu, Thời gian kết thúc (theo định dạng dd/mm/yyyy hh:mm)</t>
    </r>
    <r>
      <rPr>
        <rFont val="Times New Roman"/>
        <b/>
        <color rgb="FF000000"/>
        <sz val="14.0"/>
      </rPr>
      <t xml:space="preserve">(Không cho phép sửa)
</t>
    </r>
    <r>
      <rPr>
        <rFont val="Times New Roman"/>
        <color rgb="FF000000"/>
        <sz val="14.0"/>
      </rPr>
      <t>- Button: &lt;- Phiếu nghiệm thu, Xuất file
- Bảng hiển thị: Tổng số mẫu, Số mẫu đạt, Tỷ lệ đạt, Kết quả</t>
    </r>
    <r>
      <rPr>
        <rFont val="Times New Roman"/>
        <b/>
        <color rgb="FF000000"/>
        <sz val="14.0"/>
      </rPr>
      <t xml:space="preserve"> (Không cho phép sửa)
</t>
    </r>
    <r>
      <rPr>
        <rFont val="Times New Roman"/>
        <color rgb="FF000000"/>
        <sz val="14.0"/>
      </rPr>
      <t>- Bảng kết quả kiểm tra: SỐ THỨ TỰ, MÃ THOI DÕI, ĐẠT TỔNG THỂ, HÀNH ĐỘNG</t>
    </r>
    <r>
      <rPr>
        <rFont val="Times New Roman"/>
        <b/>
        <color rgb="FF000000"/>
        <sz val="14.0"/>
      </rPr>
      <t xml:space="preserve"> (Không cho phép sửa)</t>
    </r>
  </si>
  <si>
    <t>Kiểm tra giao diện hiển thị sau khi đổi trạng thái Đã hủy</t>
  </si>
  <si>
    <r>
      <rPr>
        <rFont val="Times New Roman"/>
        <color rgb="FF000000"/>
        <sz val="14.0"/>
      </rPr>
      <t xml:space="preserve">Hiển thị:
-  Hiển thị:
- Trường văn bản: Mã phiếu (hệ thống tự sinh), Số sản phẩm, Số mẫu </t>
    </r>
    <r>
      <rPr>
        <rFont val="Times New Roman"/>
        <b/>
        <color rgb="FF000000"/>
        <sz val="14.0"/>
      </rPr>
      <t xml:space="preserve">(Không cho phép sửa)
</t>
    </r>
    <r>
      <rPr>
        <rFont val="Times New Roman"/>
        <color rgb="FF000000"/>
        <sz val="14.0"/>
      </rPr>
      <t xml:space="preserve">- Danh sách thả xuống: Loại kiểm tra(lấy dữ liệu từ bảng loại kiểm tra), Đội kiểm tra( lấy dữ liệu từ bảng đội kiểm tra), Kế hoạch sản xuất(lấy dữ liệu từ bảng kế hoạch sản xuất), Kế hoạch kiểm tra( lấy dữ liệu từ bảng kế hoạch kiểm tra), công đoạn, lệnh làm việc, sản phẩm kiểm tra, nhà cung cấp(khi chọn loại kiểm tra là IQC) </t>
    </r>
    <r>
      <rPr>
        <rFont val="Times New Roman"/>
        <b/>
        <color rgb="FF000000"/>
        <sz val="14.0"/>
      </rPr>
      <t xml:space="preserve">(Không cho phép sửa)
</t>
    </r>
    <r>
      <rPr>
        <rFont val="Times New Roman"/>
        <color rgb="FF000000"/>
        <sz val="14.0"/>
      </rPr>
      <t xml:space="preserve">- Biểu tượng trạng thái: Nháp, Đáng thực hiện, Hoàn thành, Đã hủy
- Dánh sách thả xuống phân cấp: Đơn vị sản xuất </t>
    </r>
    <r>
      <rPr>
        <rFont val="Times New Roman"/>
        <b/>
        <color rgb="FF000000"/>
        <sz val="14.0"/>
      </rPr>
      <t xml:space="preserve">(Không cho phép sửa)
</t>
    </r>
    <r>
      <rPr>
        <rFont val="Times New Roman"/>
        <color rgb="FF000000"/>
        <sz val="14.0"/>
      </rPr>
      <t>- Date picker: Thời gian bắt đầu, Thời gian kết thúc (theo định dạng dd/mm/yyyy hh:mm)</t>
    </r>
    <r>
      <rPr>
        <rFont val="Times New Roman"/>
        <b/>
        <color rgb="FF000000"/>
        <sz val="14.0"/>
      </rPr>
      <t xml:space="preserve">(Không cho phép sửa)
</t>
    </r>
    <r>
      <rPr>
        <rFont val="Times New Roman"/>
        <color rgb="FF000000"/>
        <sz val="14.0"/>
      </rPr>
      <t>- Button: &lt;- Phiếu nghiệm thu, Xuất file
- Bảng hiển thị: Tổng số mẫu, Số mẫu đạt, Tỷ lệ đạt, Kết quả</t>
    </r>
    <r>
      <rPr>
        <rFont val="Times New Roman"/>
        <b/>
        <color rgb="FF000000"/>
        <sz val="14.0"/>
      </rPr>
      <t xml:space="preserve"> (Không cho phép sửa)
</t>
    </r>
    <r>
      <rPr>
        <rFont val="Times New Roman"/>
        <color rgb="FF000000"/>
        <sz val="14.0"/>
      </rPr>
      <t>- Bảng kết quả kiểm tra: SỐ THỨ TỰ, MÃ THOI DÕI, ĐẠT TỔNG THỂ, HÀNH ĐỘNG</t>
    </r>
    <r>
      <rPr>
        <rFont val="Times New Roman"/>
        <b/>
        <color rgb="FF000000"/>
        <sz val="14.0"/>
      </rPr>
      <t xml:space="preserve"> (Không cho phép sửa)</t>
    </r>
  </si>
  <si>
    <t>Xóa Phiếu nghiệm thu</t>
  </si>
  <si>
    <t>Kiểm tra hiển thị icon thùng rác phiếu nghiệm thu</t>
  </si>
  <si>
    <t xml:space="preserve">Kiểm tra hiển thị Cửa sổ xác nhận xóa phiếu nghiệm thu khi bấm vào icon thùng rác xóa phiếu nghiệm thu </t>
  </si>
  <si>
    <t xml:space="preserve"> B1: Bấm vào icon xóa phiếu nghiệm thu</t>
  </si>
  <si>
    <t>Kiểm tra xóa phiếu nghiệm thu không thành công khi bấm vào "Hủy"</t>
  </si>
  <si>
    <t>Kiểm tra xóa phiếu nghiệm thu thành công khi bấm vào "Xác nhận"</t>
  </si>
  <si>
    <t xml:space="preserve"> B1: Bấm vào icon xóa phiếu nghiệm thu
 B3: Bấm vào nút “Xác nhận”</t>
  </si>
  <si>
    <t>Hệ thống xóa phiếu nghiệm thu thành công, dữ liệu không còn hiển thị trong danh sách phiếu nghiệm thu</t>
  </si>
  <si>
    <t>Kiểm tra xóa phiếu nghiệm thu không thành công khi bấm ra ngoài Cửa sổ xác nhận xóa</t>
  </si>
  <si>
    <t>Kiểm tra danh sách thả xuống phân cấp Chọn khu vực sản xuất</t>
  </si>
  <si>
    <t>B1: Chọn "Chọn khu vực sản xuất"</t>
  </si>
  <si>
    <t>Hiển thị đúng các khu vực sản xuất(lấy dữ liệu từ bảng Đơn vị sản xuất)</t>
  </si>
  <si>
    <t>Kiểm tra chọn 1 khu vực sản xuất</t>
  </si>
  <si>
    <t>B1: Chọn khu vực sản xuất “Nhà máy sản xuất giấy Lam Sơn”</t>
  </si>
  <si>
    <t>Chỉ hiển thị dữ liệu có khu vực sản xuất “Nhà máy sản xuất giấy Lam Sơn”</t>
  </si>
  <si>
    <t xml:space="preserve">Kiểm tra chọn nhiều Khu vực sản xuất </t>
  </si>
  <si>
    <t>B1: Chọn khu vực sản xuất “Nhà máy sản xuất giấy Lam Sơn”
B2: Chọn tiếp khu vực " TỔ XEO GIẤY"</t>
  </si>
  <si>
    <t>Hệ thống hiển thị cả 2 khu vực sản xuất</t>
  </si>
  <si>
    <t>Kiểm tra khi không chọn khu vực sản xuất</t>
  </si>
  <si>
    <t>Kiểm tra tìm kiếm khu vực sản xuất không có dữ liệu</t>
  </si>
  <si>
    <t>B1: Chọn khu vực sản xuất "TỔ XEO GIẤY"</t>
  </si>
  <si>
    <t>Kiểm tra textbox tìm kiếm Mã phiếu</t>
  </si>
  <si>
    <t>B1: Nhấn vào trường văn bản “Mã phiếu”</t>
  </si>
  <si>
    <t>Kiểm tra tìm kiếm theo Mã phiếu đầy đủ</t>
  </si>
  <si>
    <t>B1: Nhập “QCI-1442”</t>
  </si>
  <si>
    <t>Kiểm tra tìm kiếm theo Mã phiếu gần đúng</t>
  </si>
  <si>
    <t>B1: Nhập “1442”</t>
  </si>
  <si>
    <t>Hiển thị các dữ liệu chứa “1442”</t>
  </si>
  <si>
    <t>Kiểm tra tìm kiếm Mã phiếu không tồn tại</t>
  </si>
  <si>
    <t>B1: Nhập "QCI-9180”</t>
  </si>
  <si>
    <t>Kiểm tra tìm kiếm Mã phiếu có khoảng trắng đầu cuối</t>
  </si>
  <si>
    <t>B1: Nhập “ QCI-1410 ”</t>
  </si>
  <si>
    <t>Kiểm tra tìm kiếm Mã phiếu không phân biệt hoa thường</t>
  </si>
  <si>
    <t>B1: Nhập “qci-1410”</t>
  </si>
  <si>
    <t>Kiểm tra nhập ký tự đặc biệt tại trường văn bản Mã phiếu</t>
  </si>
  <si>
    <t>Kiểm tra để trống trường văn bản Mã phiếu</t>
  </si>
  <si>
    <t>Hiển thị các trạng thái: Nháp, Đang thực hiện, Hoàn thành, Đã hủy</t>
  </si>
  <si>
    <t>Kiểm tra lọc 1 trạng thái “Đang thực hiện”</t>
  </si>
  <si>
    <t>B1: Chọn trạng thái “Đang thực hiện”</t>
  </si>
  <si>
    <t>Chỉ hiển thị dữ liệu có trạng thái “Đang thực hiện”</t>
  </si>
  <si>
    <t>B1: Chọn trạng thái "Nháp"
B2: Chọn trạng thái “Đang thực hiện”</t>
  </si>
  <si>
    <t>B1: Nhập mã phiếu "QCI-1429"
B2: Chọn trạng thái “Đang thực hiện”</t>
  </si>
  <si>
    <t>Sửa phiếu nghiệm thu</t>
  </si>
  <si>
    <t>Kiểm tra sửa ở trạng thái Nháp</t>
  </si>
  <si>
    <t xml:space="preserve">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B13: Bấm tạo mẫu kiểm tra
</t>
  </si>
  <si>
    <t>Hệ thống chuyển trạng thái từ Nháp --&gt; Đang thực hiện</t>
  </si>
  <si>
    <t>Sửa phiếu ở trạng thái Đang thực hiện</t>
  </si>
  <si>
    <t xml:space="preserve">B1: Bấm Thêm mới
B2: Chọn Loại kiểm tra "FQC"
B3: Chọn Đội kiểm tra"Đội kiểm tra chất lượng thành phẩm"
B4: Chọn Đơn vị sản xuất" Nhà máy sản xuất giấy Lam Sơn"
B5: Chọn Kế hoạch sản xuất"MO-13052026-2041"
B6: Chọn Công đoạn " Nghiền bột"
B7: Chọn Lệnh làm việc " WO-1918"
B8: Chọn kế hoạch kiểm tra "Kiểm tra thành phẩm"
B9: Nhập số sản phẩm "1000"
B10: Chọn thời gian bắt đầu
B11: Chọn thời gian kết thúc
B12: Bấm Lưu
</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</si>
</sst>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sz val="14.0"/>
      <color rgb="FF000000"/>
      <name val="Times New Roman"/>
    </font>
    <font>
      <sz val="14.0"/>
      <color theme="1"/>
      <name val="Times New Roman"/>
    </font>
    <font>
      <sz val="13.0"/>
      <color rgb="FF000000"/>
      <name val="Times New Roman"/>
    </font>
    <font>
      <b/>
      <sz val="18.0"/>
      <color rgb="FF000000"/>
      <name val="Times New Roman"/>
    </font>
    <font>
      <sz val="13.0"/>
      <color theme="1"/>
      <name val="Times New Roman"/>
    </font>
    <font>
      <b/>
      <sz val="13.0"/>
      <color theme="0"/>
      <name val="Times New Roman"/>
    </font>
    <font/>
    <font>
      <b/>
      <sz val="13.0"/>
      <color theme="1"/>
      <name val="Times New Roman"/>
    </font>
    <font>
      <strike/>
      <sz val="13.0"/>
      <color theme="1"/>
      <name val="Times New Roman"/>
    </font>
    <font>
      <sz val="13.0"/>
      <color rgb="FFFFFFFF"/>
      <name val="Times New Roman"/>
    </font>
    <font>
      <u/>
      <sz val="13.0"/>
      <color rgb="FF0000FF"/>
      <name val="Times New Roman"/>
    </font>
    <font>
      <b/>
      <sz val="14.0"/>
      <color rgb="FF000000"/>
      <name val="Times New Roman"/>
    </font>
    <font>
      <b/>
      <sz val="14.0"/>
      <color theme="1"/>
      <name val="Times New Roman"/>
    </font>
    <font>
      <b/>
      <u/>
      <sz val="14.0"/>
      <color theme="4"/>
      <name val="Times New Roman"/>
    </font>
    <font>
      <u/>
      <sz val="10.0"/>
      <color theme="10"/>
      <name val="Arial"/>
    </font>
    <font>
      <u/>
      <sz val="10.0"/>
      <color theme="10"/>
      <name val="Arial"/>
    </font>
    <font>
      <b/>
      <sz val="13.0"/>
      <color rgb="FFFF0000"/>
      <name val="Times New Roman"/>
    </font>
    <font>
      <sz val="13.0"/>
      <color rgb="FFFF0000"/>
      <name val="Times New Roman"/>
    </font>
    <font>
      <sz val="13.0"/>
      <color theme="0"/>
      <name val="Times New Roman"/>
    </font>
    <font>
      <u/>
      <sz val="13.0"/>
      <color theme="10"/>
      <name val="Times New Roman"/>
    </font>
    <font>
      <sz val="13.0"/>
      <color rgb="FF000000"/>
      <name val="Arial"/>
    </font>
    <font>
      <b/>
      <sz val="13.0"/>
      <color rgb="FF000000"/>
      <name val="Times New Roman"/>
    </font>
    <font>
      <u/>
      <sz val="13.0"/>
      <color theme="0"/>
      <name val="Times New Roman"/>
    </font>
    <font>
      <u/>
      <sz val="13.0"/>
      <color rgb="FF0000FF"/>
      <name val="Times New Roman"/>
    </font>
    <font>
      <sz val="10.0"/>
      <color theme="1"/>
      <name val="Arial"/>
    </font>
    <font>
      <sz val="11.0"/>
      <color theme="1"/>
      <name val="Arial"/>
    </font>
    <font>
      <u/>
      <sz val="14.0"/>
      <color theme="0"/>
      <name val="Times New Roman"/>
    </font>
    <font>
      <b/>
      <sz val="14.0"/>
      <color rgb="FFFF0000"/>
      <name val="Times New Roman"/>
    </font>
    <font>
      <sz val="14.0"/>
      <color theme="1"/>
      <name val="Arial"/>
    </font>
    <font>
      <sz val="11.0"/>
      <color rgb="FF000000"/>
      <name val="Aptos Narrow"/>
    </font>
    <font>
      <b/>
      <sz val="14.0"/>
      <color rgb="FFFEF1CC"/>
      <name val="Times New Roman"/>
    </font>
    <font>
      <b/>
      <sz val="11.0"/>
      <color theme="1"/>
      <name val="Arial"/>
    </font>
    <font>
      <b/>
      <sz val="11.0"/>
      <color rgb="FF000000"/>
      <name val="Aptos Narrow"/>
    </font>
    <font>
      <sz val="12.0"/>
      <color theme="1"/>
      <name val="Times New Roman"/>
    </font>
    <font>
      <sz val="14.0"/>
      <color rgb="FF00BAD1"/>
      <name val="Times New Roman"/>
    </font>
    <font>
      <sz val="14.0"/>
      <color theme="0"/>
      <name val="Times New Roman"/>
    </font>
  </fonts>
  <fills count="22">
    <fill>
      <patternFill patternType="none"/>
    </fill>
    <fill>
      <patternFill patternType="lightGray"/>
    </fill>
    <fill>
      <patternFill patternType="solid">
        <fgColor rgb="FFFFFF00"/>
        <bgColor rgb="FFFFFF00"/>
      </patternFill>
    </fill>
    <fill>
      <patternFill patternType="solid">
        <fgColor rgb="FF8DB5F8"/>
        <bgColor rgb="FF8DB5F8"/>
      </patternFill>
    </fill>
    <fill>
      <patternFill patternType="solid">
        <fgColor rgb="FF92D050"/>
        <bgColor rgb="FF92D050"/>
      </patternFill>
    </fill>
    <fill>
      <patternFill patternType="solid">
        <fgColor rgb="FFFF0000"/>
        <bgColor rgb="FFFF0000"/>
      </patternFill>
    </fill>
    <fill>
      <patternFill patternType="solid">
        <fgColor rgb="FFFFC000"/>
        <bgColor rgb="FFFFC000"/>
      </patternFill>
    </fill>
    <fill>
      <patternFill patternType="solid">
        <fgColor rgb="FF7F7F7F"/>
        <bgColor rgb="FF7F7F7F"/>
      </patternFill>
    </fill>
    <fill>
      <patternFill patternType="solid">
        <fgColor rgb="FFB4E4E8"/>
        <bgColor rgb="FFB4E4E8"/>
      </patternFill>
    </fill>
    <fill>
      <patternFill patternType="solid">
        <fgColor rgb="FFD9E6FC"/>
        <bgColor rgb="FFD9E6FC"/>
      </patternFill>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theme="0"/>
        <bgColor theme="0"/>
      </patternFill>
    </fill>
    <fill>
      <patternFill patternType="solid">
        <fgColor rgb="FFFEF1CC"/>
        <bgColor rgb="FFFEF1CC"/>
      </patternFill>
    </fill>
    <fill>
      <patternFill patternType="solid">
        <fgColor rgb="FFC1F0C8"/>
        <bgColor rgb="FFC1F0C8"/>
      </patternFill>
    </fill>
    <fill>
      <patternFill patternType="solid">
        <fgColor rgb="FFD2F1DA"/>
        <bgColor rgb="FFD2F1DA"/>
      </patternFill>
    </fill>
    <fill>
      <patternFill patternType="solid">
        <fgColor rgb="FFB4C6E7"/>
        <bgColor rgb="FFB4C6E7"/>
      </patternFill>
    </fill>
    <fill>
      <patternFill patternType="solid">
        <fgColor rgb="FFB6D7A8"/>
        <bgColor rgb="FFB6D7A8"/>
      </patternFill>
    </fill>
    <fill>
      <patternFill patternType="solid">
        <fgColor rgb="FFC9DAF8"/>
        <bgColor rgb="FFC9DAF8"/>
      </patternFill>
    </fill>
    <fill>
      <patternFill patternType="solid">
        <fgColor rgb="FFCFE2F3"/>
        <bgColor rgb="FFCFE2F3"/>
      </patternFill>
    </fill>
    <fill>
      <patternFill patternType="solid">
        <fgColor rgb="FFD9F1F3"/>
        <bgColor rgb="FFD9F1F3"/>
      </patternFill>
    </fill>
  </fills>
  <borders count="32">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top/>
      <bottom/>
    </border>
    <border>
      <right/>
      <top/>
      <bottom/>
    </border>
    <border>
      <left style="thin">
        <color rgb="FF000000"/>
      </left>
      <right style="thin">
        <color rgb="FF000000"/>
      </right>
      <bottom/>
    </border>
    <border>
      <left style="thin">
        <color rgb="FF000000"/>
      </left>
      <right style="thin">
        <color rgb="FF000000"/>
      </right>
      <top style="thin">
        <color rgb="FF000000"/>
      </top>
      <bottom/>
    </border>
    <border>
      <left style="thin">
        <color rgb="FF000000"/>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bottom/>
    </border>
    <border>
      <left style="thin">
        <color rgb="FF000000"/>
      </left>
      <right/>
      <top/>
      <bottom/>
    </border>
    <border>
      <left style="thin">
        <color rgb="FF000000"/>
      </left>
      <bottom style="thin">
        <color rgb="FF000000"/>
      </bottom>
    </border>
    <border>
      <left style="thin">
        <color rgb="FF000000"/>
      </left>
      <right/>
      <top style="thin">
        <color rgb="FF000000"/>
      </top>
      <bottom/>
    </border>
    <border>
      <left/>
      <right style="thin">
        <color rgb="FF000000"/>
      </right>
      <top/>
      <bottom/>
    </border>
    <border>
      <right style="thin">
        <color rgb="FF000000"/>
      </right>
      <bottom style="thin">
        <color rgb="FF000000"/>
      </bottom>
    </border>
    <border>
      <left/>
      <right style="thin">
        <color rgb="FF000000"/>
      </right>
      <top style="thin">
        <color rgb="FF000000"/>
      </top>
      <bottom/>
    </border>
    <border>
      <left style="thin">
        <color rgb="FF000000"/>
      </left>
    </border>
  </borders>
  <cellStyleXfs count="1">
    <xf borderId="0" fillId="0" fontId="0" numFmtId="0" applyAlignment="1" applyFont="1"/>
  </cellStyleXfs>
  <cellXfs count="30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0" fillId="0" fontId="2" numFmtId="0" xfId="0" applyAlignment="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1" fillId="5" fontId="2" numFmtId="0" xfId="0" applyAlignment="1" applyBorder="1" applyFill="1" applyFont="1">
      <alignment horizontal="center" vertical="center"/>
    </xf>
    <xf borderId="0" fillId="0" fontId="1" numFmtId="0" xfId="0" applyAlignment="1" applyFont="1">
      <alignment horizontal="center" vertical="center"/>
    </xf>
    <xf borderId="1" fillId="6" fontId="2" numFmtId="0" xfId="0" applyAlignment="1" applyBorder="1" applyFill="1" applyFont="1">
      <alignment horizontal="center" vertical="center"/>
    </xf>
    <xf borderId="0" fillId="0" fontId="3" numFmtId="0" xfId="0" applyAlignment="1" applyFont="1">
      <alignment horizontal="center" vertical="center"/>
    </xf>
    <xf borderId="0" fillId="0" fontId="4" numFmtId="0" xfId="0" applyAlignment="1" applyFont="1">
      <alignment horizontal="center" vertical="center"/>
    </xf>
    <xf borderId="0" fillId="0" fontId="3" numFmtId="0" xfId="0" applyAlignment="1" applyFont="1">
      <alignment vertical="top"/>
    </xf>
    <xf borderId="0" fillId="0" fontId="5" numFmtId="0" xfId="0" applyAlignment="1" applyFont="1">
      <alignment vertical="top"/>
    </xf>
    <xf borderId="2" fillId="7" fontId="6" numFmtId="0" xfId="0" applyAlignment="1" applyBorder="1" applyFill="1" applyFont="1">
      <alignment horizontal="center" vertical="center"/>
    </xf>
    <xf borderId="3" fillId="7" fontId="6" numFmtId="0" xfId="0" applyAlignment="1" applyBorder="1" applyFont="1">
      <alignment horizontal="center" vertical="center"/>
    </xf>
    <xf borderId="4" fillId="0" fontId="7" numFmtId="0" xfId="0" applyBorder="1" applyFont="1"/>
    <xf borderId="5" fillId="0" fontId="7" numFmtId="0" xfId="0" applyBorder="1" applyFont="1"/>
    <xf borderId="0" fillId="0" fontId="3" numFmtId="0" xfId="0" applyAlignment="1" applyFont="1">
      <alignment horizontal="center" vertical="top"/>
    </xf>
    <xf borderId="0" fillId="0" fontId="5" numFmtId="0" xfId="0" applyAlignment="1" applyFont="1">
      <alignment horizontal="center" vertical="top"/>
    </xf>
    <xf borderId="6" fillId="0" fontId="7" numFmtId="0" xfId="0" applyBorder="1" applyFont="1"/>
    <xf borderId="7" fillId="7" fontId="6" numFmtId="0" xfId="0" applyAlignment="1" applyBorder="1" applyFont="1">
      <alignment horizontal="center" vertical="center"/>
    </xf>
    <xf borderId="7" fillId="7" fontId="6" numFmtId="1" xfId="0" applyAlignment="1" applyBorder="1" applyFont="1" applyNumberFormat="1">
      <alignment horizontal="center" shrinkToFit="0" vertical="center" wrapText="1"/>
    </xf>
    <xf borderId="8" fillId="8" fontId="5" numFmtId="0" xfId="0" applyAlignment="1" applyBorder="1" applyFill="1" applyFont="1">
      <alignment horizontal="center" vertical="top"/>
    </xf>
    <xf borderId="8" fillId="8" fontId="8" numFmtId="0" xfId="0" applyAlignment="1" applyBorder="1" applyFont="1">
      <alignment horizontal="left" vertical="center"/>
    </xf>
    <xf borderId="9" fillId="8" fontId="5" numFmtId="0" xfId="0" applyAlignment="1" applyBorder="1" applyFont="1">
      <alignment horizontal="center" vertical="top"/>
    </xf>
    <xf borderId="9" fillId="8" fontId="5" numFmtId="1" xfId="0" applyAlignment="1" applyBorder="1" applyFont="1" applyNumberFormat="1">
      <alignment horizontal="center" vertical="top"/>
    </xf>
    <xf borderId="10" fillId="8" fontId="5" numFmtId="0" xfId="0" applyAlignment="1" applyBorder="1" applyFont="1">
      <alignment horizontal="left" vertical="top"/>
    </xf>
    <xf borderId="7" fillId="0" fontId="5" numFmtId="0" xfId="0" applyAlignment="1" applyBorder="1" applyFont="1">
      <alignment horizontal="center" vertical="top"/>
    </xf>
    <xf borderId="6" fillId="0" fontId="5" numFmtId="0" xfId="0" applyAlignment="1" applyBorder="1" applyFont="1">
      <alignment horizontal="left" vertical="center"/>
    </xf>
    <xf borderId="6" fillId="0" fontId="5" numFmtId="0" xfId="0" applyAlignment="1" applyBorder="1" applyFont="1">
      <alignment horizontal="center" vertical="top"/>
    </xf>
    <xf borderId="6" fillId="0" fontId="5" numFmtId="1" xfId="0" applyAlignment="1" applyBorder="1" applyFont="1" applyNumberFormat="1">
      <alignment horizontal="center" vertical="top"/>
    </xf>
    <xf borderId="6" fillId="0" fontId="5" numFmtId="0" xfId="0" applyAlignment="1" applyBorder="1" applyFont="1">
      <alignment horizontal="left" vertical="top"/>
    </xf>
    <xf borderId="7" fillId="0" fontId="5" numFmtId="0" xfId="0" applyAlignment="1" applyBorder="1" applyFont="1">
      <alignment horizontal="left" vertical="center"/>
    </xf>
    <xf borderId="7" fillId="0" fontId="5" numFmtId="1" xfId="0" applyAlignment="1" applyBorder="1" applyFont="1" applyNumberFormat="1">
      <alignment horizontal="center" vertical="top"/>
    </xf>
    <xf borderId="7" fillId="0" fontId="5" numFmtId="0" xfId="0" applyAlignment="1" applyBorder="1" applyFont="1">
      <alignment horizontal="left" vertical="top"/>
    </xf>
    <xf borderId="2" fillId="0" fontId="5" numFmtId="0" xfId="0" applyAlignment="1" applyBorder="1" applyFont="1">
      <alignment horizontal="left" vertical="center"/>
    </xf>
    <xf borderId="2" fillId="0" fontId="5" numFmtId="1" xfId="0" applyAlignment="1" applyBorder="1" applyFont="1" applyNumberFormat="1">
      <alignment horizontal="center" vertical="top"/>
    </xf>
    <xf borderId="2" fillId="0" fontId="5" numFmtId="0" xfId="0" applyAlignment="1" applyBorder="1" applyFont="1">
      <alignment horizontal="left" vertical="top"/>
    </xf>
    <xf borderId="7" fillId="0" fontId="9" numFmtId="1" xfId="0" applyAlignment="1" applyBorder="1" applyFont="1" applyNumberFormat="1">
      <alignment horizontal="center" vertical="top"/>
    </xf>
    <xf borderId="7" fillId="0" fontId="9" numFmtId="0" xfId="0" applyAlignment="1" applyBorder="1" applyFont="1">
      <alignment horizontal="left" vertical="top"/>
    </xf>
    <xf borderId="0" fillId="0" fontId="9" numFmtId="0" xfId="0" applyAlignment="1" applyFont="1">
      <alignment vertical="top"/>
    </xf>
    <xf borderId="2" fillId="0" fontId="5" numFmtId="0" xfId="0" applyAlignment="1" applyBorder="1" applyFont="1">
      <alignment horizontal="center" vertical="top"/>
    </xf>
    <xf borderId="7" fillId="8" fontId="5" numFmtId="0" xfId="0" applyAlignment="1" applyBorder="1" applyFont="1">
      <alignment horizontal="center" vertical="top"/>
    </xf>
    <xf borderId="9" fillId="8" fontId="8" numFmtId="0" xfId="0" applyAlignment="1" applyBorder="1" applyFont="1">
      <alignment horizontal="left" vertical="center"/>
    </xf>
    <xf borderId="2" fillId="0" fontId="9" numFmtId="1" xfId="0" applyAlignment="1" applyBorder="1" applyFont="1" applyNumberFormat="1">
      <alignment horizontal="center" vertical="top"/>
    </xf>
    <xf borderId="2" fillId="0" fontId="9" numFmtId="0" xfId="0" applyAlignment="1" applyBorder="1" applyFont="1">
      <alignment horizontal="left" vertical="top"/>
    </xf>
    <xf borderId="6" fillId="0" fontId="10" numFmtId="0" xfId="0" applyAlignment="1" applyBorder="1" applyFont="1">
      <alignment horizontal="center" readingOrder="0" vertical="top"/>
    </xf>
    <xf borderId="7" fillId="0" fontId="8" numFmtId="0" xfId="0" applyAlignment="1" applyBorder="1" applyFont="1">
      <alignment horizontal="left" vertical="center"/>
    </xf>
    <xf borderId="0" fillId="0" fontId="3" numFmtId="0" xfId="0" applyAlignment="1" applyFont="1">
      <alignment horizontal="left" vertical="top"/>
    </xf>
    <xf borderId="0" fillId="0" fontId="1" numFmtId="0" xfId="0" applyAlignment="1" applyFont="1">
      <alignment horizontal="left" vertical="top"/>
    </xf>
    <xf borderId="0" fillId="0" fontId="1" numFmtId="0" xfId="0" applyAlignment="1" applyFont="1">
      <alignment vertical="top"/>
    </xf>
    <xf borderId="0" fillId="0" fontId="11" numFmtId="0" xfId="0" applyAlignment="1" applyFont="1">
      <alignment readingOrder="0" vertical="top"/>
    </xf>
    <xf borderId="0" fillId="0" fontId="1" numFmtId="0" xfId="0" applyAlignment="1" applyFont="1">
      <alignment horizontal="left" shrinkToFit="0" vertical="top" wrapText="1"/>
    </xf>
    <xf borderId="0" fillId="0" fontId="1" numFmtId="0" xfId="0" applyAlignment="1" applyFont="1">
      <alignment horizontal="center" vertical="top"/>
    </xf>
    <xf borderId="0" fillId="0" fontId="2" numFmtId="0" xfId="0" applyAlignment="1" applyFont="1">
      <alignment vertical="top"/>
    </xf>
    <xf borderId="2" fillId="9" fontId="12" numFmtId="0" xfId="0" applyAlignment="1" applyBorder="1" applyFill="1" applyFont="1">
      <alignment horizontal="center" vertical="top"/>
    </xf>
    <xf borderId="7" fillId="9" fontId="13" numFmtId="0" xfId="0" applyAlignment="1" applyBorder="1" applyFont="1">
      <alignment horizontal="center" shrinkToFit="0" vertical="top" wrapText="1"/>
    </xf>
    <xf borderId="2" fillId="9" fontId="13" numFmtId="0" xfId="0" applyAlignment="1" applyBorder="1" applyFont="1">
      <alignment horizontal="center" shrinkToFit="0" vertical="top" wrapText="1"/>
    </xf>
    <xf borderId="7" fillId="9" fontId="12" numFmtId="0" xfId="0" applyAlignment="1" applyBorder="1" applyFont="1">
      <alignment horizontal="center" vertical="top"/>
    </xf>
    <xf borderId="0" fillId="0" fontId="2" numFmtId="0" xfId="0" applyAlignment="1" applyFont="1">
      <alignment horizontal="center" vertical="top"/>
    </xf>
    <xf borderId="7" fillId="9" fontId="14" numFmtId="0" xfId="0" applyAlignment="1" applyBorder="1" applyFont="1">
      <alignment horizontal="center" shrinkToFit="0" vertical="top" wrapText="1"/>
    </xf>
    <xf borderId="7" fillId="0" fontId="1" numFmtId="0" xfId="0" applyAlignment="1" applyBorder="1" applyFont="1">
      <alignment horizontal="left" vertical="top"/>
    </xf>
    <xf borderId="7" fillId="0" fontId="1" numFmtId="14" xfId="0" applyAlignment="1" applyBorder="1" applyFont="1" applyNumberFormat="1">
      <alignment horizontal="center" vertical="top"/>
    </xf>
    <xf borderId="7" fillId="0" fontId="1" numFmtId="0" xfId="0" applyAlignment="1" applyBorder="1" applyFont="1">
      <alignment horizontal="left" shrinkToFit="0" vertical="top" wrapText="1"/>
    </xf>
    <xf quotePrefix="1" borderId="7" fillId="0" fontId="1" numFmtId="0" xfId="0" applyAlignment="1" applyBorder="1" applyFont="1">
      <alignment horizontal="left" shrinkToFit="0" vertical="top" wrapText="1"/>
    </xf>
    <xf borderId="7" fillId="0" fontId="15" numFmtId="0" xfId="0" applyAlignment="1" applyBorder="1" applyFont="1">
      <alignment horizontal="center" vertical="center"/>
    </xf>
    <xf borderId="7" fillId="0" fontId="1" numFmtId="0" xfId="0" applyAlignment="1" applyBorder="1" applyFont="1">
      <alignment horizontal="center" vertical="top"/>
    </xf>
    <xf borderId="7" fillId="0" fontId="16" numFmtId="0" xfId="0" applyAlignment="1" applyBorder="1" applyFont="1">
      <alignment horizontal="center" vertical="top"/>
    </xf>
    <xf borderId="0" fillId="0" fontId="5" numFmtId="0" xfId="0" applyAlignment="1" applyFont="1">
      <alignment vertical="center"/>
    </xf>
    <xf borderId="1" fillId="10" fontId="17" numFmtId="0" xfId="0" applyAlignment="1" applyBorder="1" applyFill="1" applyFont="1">
      <alignment horizontal="left" shrinkToFit="0" vertical="center" wrapText="1"/>
    </xf>
    <xf borderId="0" fillId="0" fontId="3" numFmtId="0" xfId="0" applyAlignment="1" applyFont="1">
      <alignment shrinkToFit="0" vertical="center" wrapText="1"/>
    </xf>
    <xf borderId="0" fillId="0" fontId="18" numFmtId="0" xfId="0" applyAlignment="1" applyFont="1">
      <alignment vertical="center"/>
    </xf>
    <xf borderId="0" fillId="0" fontId="19" numFmtId="0" xfId="0" applyAlignment="1" applyFont="1">
      <alignment vertical="center"/>
    </xf>
    <xf borderId="7" fillId="10" fontId="8" numFmtId="0" xfId="0" applyAlignment="1" applyBorder="1" applyFont="1">
      <alignment horizontal="left" shrinkToFit="0" vertical="center" wrapText="1"/>
    </xf>
    <xf borderId="7" fillId="11" fontId="5" numFmtId="0" xfId="0" applyAlignment="1" applyBorder="1" applyFill="1" applyFont="1">
      <alignment horizontal="right" shrinkToFit="0" vertical="center" wrapText="1"/>
    </xf>
    <xf borderId="7" fillId="11" fontId="5" numFmtId="10" xfId="0" applyAlignment="1" applyBorder="1" applyFont="1" applyNumberFormat="1">
      <alignment horizontal="right" shrinkToFit="0" vertical="center" wrapText="1"/>
    </xf>
    <xf borderId="0" fillId="0" fontId="3" numFmtId="0" xfId="0" applyFont="1"/>
    <xf borderId="0" fillId="0" fontId="20" numFmtId="0" xfId="0" applyFont="1"/>
    <xf borderId="0" fillId="0" fontId="21" numFmtId="0" xfId="0" applyFont="1"/>
    <xf borderId="0" fillId="0" fontId="3" numFmtId="0" xfId="0" applyAlignment="1" applyFont="1">
      <alignment horizontal="left" vertical="center"/>
    </xf>
    <xf borderId="11" fillId="0" fontId="8" numFmtId="0" xfId="0" applyAlignment="1" applyBorder="1" applyFont="1">
      <alignment horizontal="center" vertical="center"/>
    </xf>
    <xf borderId="12" fillId="0" fontId="7" numFmtId="0" xfId="0" applyBorder="1" applyFont="1"/>
    <xf borderId="13" fillId="0" fontId="7" numFmtId="0" xfId="0" applyBorder="1" applyFont="1"/>
    <xf borderId="7" fillId="11" fontId="8" numFmtId="0" xfId="0" applyAlignment="1" applyBorder="1" applyFont="1">
      <alignment horizontal="center" shrinkToFit="0" vertical="center" wrapText="1"/>
    </xf>
    <xf borderId="7" fillId="11" fontId="22" numFmtId="0" xfId="0" applyAlignment="1" applyBorder="1" applyFont="1">
      <alignment horizontal="center" shrinkToFit="0" vertical="center" wrapText="1"/>
    </xf>
    <xf borderId="0" fillId="0" fontId="8" numFmtId="0" xfId="0" applyAlignment="1" applyFont="1">
      <alignment vertical="center"/>
    </xf>
    <xf borderId="0" fillId="0" fontId="5" numFmtId="0" xfId="0" applyAlignment="1" applyFont="1">
      <alignment horizontal="right" vertical="center"/>
    </xf>
    <xf borderId="0" fillId="0" fontId="23" numFmtId="0" xfId="0" applyAlignment="1" applyFont="1">
      <alignment vertical="center"/>
    </xf>
    <xf borderId="3" fillId="0" fontId="8" numFmtId="0" xfId="0" applyAlignment="1" applyBorder="1" applyFont="1">
      <alignment shrinkToFit="0" vertical="center" wrapText="1"/>
    </xf>
    <xf borderId="5" fillId="0" fontId="8" numFmtId="0" xfId="0" applyAlignment="1" applyBorder="1" applyFont="1">
      <alignment shrinkToFit="0" vertical="center" wrapText="1"/>
    </xf>
    <xf borderId="4" fillId="0" fontId="8" numFmtId="0" xfId="0" applyAlignment="1" applyBorder="1" applyFont="1">
      <alignment shrinkToFit="0" vertical="center" wrapText="1"/>
    </xf>
    <xf borderId="0" fillId="0" fontId="8" numFmtId="0" xfId="0" applyAlignment="1" applyFont="1">
      <alignment horizontal="left" vertical="center"/>
    </xf>
    <xf borderId="7" fillId="0" fontId="5" numFmtId="0" xfId="0" applyAlignment="1" applyBorder="1" applyFont="1">
      <alignment horizontal="center" vertical="center"/>
    </xf>
    <xf borderId="7" fillId="0" fontId="24" numFmtId="0" xfId="0" applyAlignment="1" applyBorder="1" applyFont="1">
      <alignment vertical="center"/>
    </xf>
    <xf borderId="7" fillId="10" fontId="5" numFmtId="0" xfId="0" applyAlignment="1" applyBorder="1" applyFont="1">
      <alignment horizontal="right" vertical="center"/>
    </xf>
    <xf borderId="7" fillId="0" fontId="5" numFmtId="10" xfId="0" applyAlignment="1" applyBorder="1" applyFont="1" applyNumberFormat="1">
      <alignment horizontal="right" vertical="center"/>
    </xf>
    <xf borderId="7" fillId="0" fontId="5" numFmtId="0" xfId="0" applyAlignment="1" applyBorder="1" applyFont="1">
      <alignment horizontal="right" vertical="center"/>
    </xf>
    <xf borderId="7" fillId="0" fontId="3" numFmtId="0" xfId="0" applyAlignment="1" applyBorder="1" applyFont="1">
      <alignment shrinkToFit="0" vertical="center" wrapText="1"/>
    </xf>
    <xf borderId="0" fillId="0" fontId="25" numFmtId="0" xfId="0" applyAlignment="1" applyFont="1">
      <alignment vertical="center"/>
    </xf>
    <xf borderId="0" fillId="0" fontId="5" numFmtId="0" xfId="0" applyAlignment="1" applyFont="1">
      <alignment horizontal="left" vertical="center"/>
    </xf>
    <xf borderId="7" fillId="10" fontId="3" numFmtId="0" xfId="0" applyAlignment="1" applyBorder="1" applyFont="1">
      <alignment shrinkToFit="0" vertical="center" wrapText="1"/>
    </xf>
    <xf borderId="0" fillId="0" fontId="5" numFmtId="0" xfId="0" applyFont="1"/>
    <xf borderId="0" fillId="0" fontId="8" numFmtId="0" xfId="0" applyFont="1"/>
    <xf borderId="7" fillId="11" fontId="22" numFmtId="0" xfId="0" applyAlignment="1" applyBorder="1" applyFont="1">
      <alignment vertical="center"/>
    </xf>
    <xf borderId="7" fillId="11" fontId="8" numFmtId="0" xfId="0" applyAlignment="1" applyBorder="1" applyFont="1">
      <alignment horizontal="left" shrinkToFit="0" vertical="center" wrapText="1"/>
    </xf>
    <xf borderId="7" fillId="11" fontId="22" numFmtId="0" xfId="0" applyAlignment="1" applyBorder="1" applyFont="1">
      <alignment horizontal="right" vertical="center"/>
    </xf>
    <xf borderId="7" fillId="11" fontId="22" numFmtId="10" xfId="0" applyAlignment="1" applyBorder="1" applyFont="1" applyNumberFormat="1">
      <alignment horizontal="right" vertical="center"/>
    </xf>
    <xf borderId="7" fillId="11" fontId="22" numFmtId="0" xfId="0" applyAlignment="1" applyBorder="1" applyFont="1">
      <alignment shrinkToFit="0" vertical="center" wrapText="1"/>
    </xf>
    <xf borderId="0" fillId="0" fontId="3" numFmtId="0" xfId="0" applyAlignment="1" applyFont="1">
      <alignment vertical="center"/>
    </xf>
    <xf borderId="1" fillId="10" fontId="2" numFmtId="0" xfId="0" applyAlignment="1" applyBorder="1" applyFont="1">
      <alignment horizontal="center" shrinkToFit="0" vertical="center" wrapText="1"/>
    </xf>
    <xf borderId="1" fillId="10" fontId="2" numFmtId="0" xfId="0" applyAlignment="1" applyBorder="1" applyFont="1">
      <alignment shrinkToFit="0" vertical="center" wrapText="1"/>
    </xf>
    <xf borderId="14" fillId="10" fontId="13" numFmtId="0" xfId="0" applyAlignment="1" applyBorder="1" applyFont="1">
      <alignment horizontal="center" shrinkToFit="0" vertical="center" wrapText="1"/>
    </xf>
    <xf borderId="15" fillId="0" fontId="7" numFmtId="0" xfId="0" applyBorder="1" applyFont="1"/>
    <xf borderId="1" fillId="10" fontId="2" numFmtId="0" xfId="0" applyAlignment="1" applyBorder="1" applyFont="1">
      <alignment horizontal="left" shrinkToFit="0" vertical="center" wrapText="1"/>
    </xf>
    <xf borderId="0" fillId="0" fontId="26" numFmtId="0" xfId="0" applyFont="1"/>
    <xf borderId="7" fillId="10" fontId="13" numFmtId="0" xfId="0" applyAlignment="1" applyBorder="1" applyFont="1">
      <alignment horizontal="left" shrinkToFit="0" vertical="center" wrapText="1"/>
    </xf>
    <xf borderId="7" fillId="10" fontId="2" numFmtId="0" xfId="0" applyAlignment="1" applyBorder="1" applyFont="1">
      <alignment horizontal="left" shrinkToFit="0" vertical="center" wrapText="1"/>
    </xf>
    <xf borderId="7" fillId="11" fontId="2" numFmtId="0" xfId="0" applyAlignment="1" applyBorder="1" applyFont="1">
      <alignment horizontal="left" shrinkToFit="0" vertical="center" wrapText="1"/>
    </xf>
    <xf borderId="0" fillId="0" fontId="27" numFmtId="0" xfId="0" applyAlignment="1" applyFont="1">
      <alignment vertical="center"/>
    </xf>
    <xf borderId="2" fillId="12" fontId="13" numFmtId="0" xfId="0" applyAlignment="1" applyBorder="1" applyFill="1" applyFont="1">
      <alignment horizontal="center" shrinkToFit="0" vertical="center" wrapText="1"/>
    </xf>
    <xf borderId="3" fillId="12" fontId="13" numFmtId="0" xfId="0" applyAlignment="1" applyBorder="1" applyFont="1">
      <alignment horizontal="center" shrinkToFit="0" vertical="center" wrapText="1"/>
    </xf>
    <xf borderId="16" fillId="0" fontId="7" numFmtId="0" xfId="0" applyBorder="1" applyFont="1"/>
    <xf borderId="17" fillId="12" fontId="13" numFmtId="0" xfId="0" applyAlignment="1" applyBorder="1" applyFont="1">
      <alignment horizontal="center" shrinkToFit="0" vertical="center" wrapText="1"/>
    </xf>
    <xf borderId="8" fillId="13" fontId="2" numFmtId="0" xfId="0" applyAlignment="1" applyBorder="1" applyFill="1" applyFont="1">
      <alignment horizontal="center" shrinkToFit="0" vertical="center" wrapText="1"/>
    </xf>
    <xf borderId="7" fillId="13" fontId="13" numFmtId="0" xfId="0" applyAlignment="1" applyBorder="1" applyFont="1">
      <alignment shrinkToFit="0" vertical="center" wrapText="1"/>
    </xf>
    <xf borderId="7" fillId="13" fontId="2" numFmtId="0" xfId="0" applyAlignment="1" applyBorder="1" applyFont="1">
      <alignment horizontal="center" shrinkToFit="0" vertical="center" wrapText="1"/>
    </xf>
    <xf borderId="18" fillId="13" fontId="28" numFmtId="0" xfId="0" applyAlignment="1" applyBorder="1" applyFont="1">
      <alignment shrinkToFit="0" vertical="center" wrapText="1"/>
    </xf>
    <xf borderId="19" fillId="13" fontId="28" numFmtId="0" xfId="0" applyAlignment="1" applyBorder="1" applyFont="1">
      <alignment shrinkToFit="0" vertical="center" wrapText="1"/>
    </xf>
    <xf borderId="7" fillId="8" fontId="13" numFmtId="0" xfId="0" applyAlignment="1" applyBorder="1" applyFont="1">
      <alignment vertical="center"/>
    </xf>
    <xf borderId="7" fillId="8" fontId="13" numFmtId="0" xfId="0" applyAlignment="1" applyBorder="1" applyFont="1">
      <alignment horizontal="left" vertical="center"/>
    </xf>
    <xf borderId="9" fillId="8" fontId="13" numFmtId="0" xfId="0" applyAlignment="1" applyBorder="1" applyFont="1">
      <alignment horizontal="left" shrinkToFit="0" vertical="center" wrapText="1"/>
    </xf>
    <xf borderId="20" fillId="8" fontId="13" numFmtId="0" xfId="0" applyAlignment="1" applyBorder="1" applyFont="1">
      <alignment horizontal="left" shrinkToFit="0" vertical="center" wrapText="1"/>
    </xf>
    <xf borderId="7" fillId="0" fontId="13" numFmtId="0" xfId="0" applyAlignment="1" applyBorder="1" applyFont="1">
      <alignment horizontal="center" shrinkToFit="0" vertical="center" wrapText="1"/>
    </xf>
    <xf borderId="7" fillId="0" fontId="2" numFmtId="49" xfId="0" applyAlignment="1" applyBorder="1" applyFont="1" applyNumberFormat="1">
      <alignment horizontal="left" shrinkToFit="0" vertical="center" wrapText="1"/>
    </xf>
    <xf borderId="7" fillId="0" fontId="2" numFmtId="0" xfId="0" applyAlignment="1" applyBorder="1" applyFont="1">
      <alignment shrinkToFit="0" vertical="center" wrapText="1"/>
    </xf>
    <xf borderId="7" fillId="0" fontId="29" numFmtId="0" xfId="0" applyBorder="1" applyFont="1"/>
    <xf borderId="7" fillId="0" fontId="2" numFmtId="0" xfId="0" applyAlignment="1" applyBorder="1" applyFont="1">
      <alignment horizontal="left" shrinkToFit="0" vertical="center" wrapText="1"/>
    </xf>
    <xf borderId="7" fillId="0" fontId="1" numFmtId="0" xfId="0" applyBorder="1" applyFont="1"/>
    <xf borderId="7" fillId="0" fontId="2" numFmtId="49" xfId="0" applyAlignment="1" applyBorder="1" applyFont="1" applyNumberFormat="1">
      <alignment shrinkToFit="0" vertical="top" wrapText="1"/>
    </xf>
    <xf borderId="7" fillId="14" fontId="13" numFmtId="0" xfId="0" applyAlignment="1" applyBorder="1" applyFill="1" applyFont="1">
      <alignment horizontal="left" shrinkToFit="0" vertical="center" wrapText="1"/>
    </xf>
    <xf borderId="7" fillId="14" fontId="2" numFmtId="0" xfId="0" applyAlignment="1" applyBorder="1" applyFont="1">
      <alignment horizontal="left" shrinkToFit="0" vertical="center" wrapText="1"/>
    </xf>
    <xf borderId="7" fillId="13" fontId="1" numFmtId="0" xfId="0" applyBorder="1" applyFont="1"/>
    <xf borderId="7" fillId="13" fontId="2" numFmtId="0" xfId="0" applyAlignment="1" applyBorder="1" applyFont="1">
      <alignment horizontal="left" shrinkToFit="0" vertical="center" wrapText="1"/>
    </xf>
    <xf borderId="1" fillId="14" fontId="12" numFmtId="0" xfId="0" applyBorder="1" applyFont="1"/>
    <xf borderId="1" fillId="14" fontId="1" numFmtId="0" xfId="0" applyBorder="1" applyFont="1"/>
    <xf borderId="7" fillId="13" fontId="13" numFmtId="0" xfId="0" applyAlignment="1" applyBorder="1" applyFont="1">
      <alignment horizontal="center" shrinkToFit="0" vertical="center" wrapText="1"/>
    </xf>
    <xf borderId="7" fillId="13" fontId="12" numFmtId="0" xfId="0" applyBorder="1" applyFont="1"/>
    <xf borderId="7" fillId="14" fontId="13" numFmtId="0" xfId="0" applyAlignment="1" applyBorder="1" applyFont="1">
      <alignment shrinkToFit="0" vertical="center" wrapText="1"/>
    </xf>
    <xf borderId="7" fillId="14" fontId="2" numFmtId="0" xfId="0" applyAlignment="1" applyBorder="1" applyFont="1">
      <alignment shrinkToFit="0" vertical="center" wrapText="1"/>
    </xf>
    <xf borderId="7" fillId="13" fontId="2" numFmtId="0" xfId="0" applyAlignment="1" applyBorder="1" applyFont="1">
      <alignment shrinkToFit="0" vertical="center" wrapText="1"/>
    </xf>
    <xf borderId="1" fillId="13" fontId="26" numFmtId="0" xfId="0" applyBorder="1" applyFont="1"/>
    <xf borderId="7" fillId="0" fontId="1" numFmtId="0" xfId="0" applyAlignment="1" applyBorder="1" applyFont="1">
      <alignment shrinkToFit="0" wrapText="1"/>
    </xf>
    <xf borderId="7" fillId="10" fontId="2" numFmtId="0" xfId="0" applyAlignment="1" applyBorder="1" applyFont="1">
      <alignment shrinkToFit="0" vertical="center" wrapText="1"/>
    </xf>
    <xf borderId="10" fillId="15" fontId="12" numFmtId="0" xfId="0" applyAlignment="1" applyBorder="1" applyFill="1" applyFont="1">
      <alignment shrinkToFit="0" wrapText="1"/>
    </xf>
    <xf borderId="20" fillId="10" fontId="1" numFmtId="0" xfId="0" applyAlignment="1" applyBorder="1" applyFont="1">
      <alignment shrinkToFit="0" wrapText="1"/>
    </xf>
    <xf borderId="0" fillId="0" fontId="30" numFmtId="0" xfId="0" applyFont="1"/>
    <xf borderId="7" fillId="16" fontId="1" numFmtId="0" xfId="0" applyBorder="1" applyFill="1" applyFont="1"/>
    <xf borderId="7" fillId="16" fontId="13" numFmtId="0" xfId="0" applyAlignment="1" applyBorder="1" applyFont="1">
      <alignment horizontal="left" shrinkToFit="0" vertical="center" wrapText="1"/>
    </xf>
    <xf borderId="7" fillId="16" fontId="1" numFmtId="0" xfId="0" applyAlignment="1" applyBorder="1" applyFont="1">
      <alignment shrinkToFit="0" wrapText="1"/>
    </xf>
    <xf borderId="7" fillId="16" fontId="2" numFmtId="0" xfId="0" applyAlignment="1" applyBorder="1" applyFont="1">
      <alignment horizontal="left" shrinkToFit="0" vertical="center" wrapText="1"/>
    </xf>
    <xf borderId="7" fillId="13" fontId="1" numFmtId="0" xfId="0" applyAlignment="1" applyBorder="1" applyFont="1">
      <alignment shrinkToFit="0" wrapText="1"/>
    </xf>
    <xf borderId="7" fillId="14" fontId="13" numFmtId="0" xfId="0" applyAlignment="1" applyBorder="1" applyFont="1">
      <alignment horizontal="center" shrinkToFit="0" vertical="center" wrapText="1"/>
    </xf>
    <xf borderId="7" fillId="12" fontId="13" numFmtId="0" xfId="0" applyAlignment="1" applyBorder="1" applyFont="1">
      <alignment horizontal="center" shrinkToFit="0" vertical="center" wrapText="1"/>
    </xf>
    <xf borderId="3" fillId="13" fontId="13" numFmtId="0" xfId="0" applyAlignment="1" applyBorder="1" applyFont="1">
      <alignment horizontal="left" shrinkToFit="0" vertical="center" wrapText="1"/>
    </xf>
    <xf borderId="3" fillId="13" fontId="28" numFmtId="0" xfId="0" applyAlignment="1" applyBorder="1" applyFont="1">
      <alignment horizontal="left" shrinkToFit="0" vertical="center" wrapText="1"/>
    </xf>
    <xf borderId="21" fillId="0" fontId="7" numFmtId="0" xfId="0" applyBorder="1" applyFont="1"/>
    <xf borderId="10" fillId="8" fontId="13" numFmtId="0" xfId="0" applyAlignment="1" applyBorder="1" applyFont="1">
      <alignment horizontal="left" shrinkToFit="0" vertical="center" wrapText="1"/>
    </xf>
    <xf borderId="10" fillId="14" fontId="13" numFmtId="0" xfId="0" applyAlignment="1" applyBorder="1" applyFont="1">
      <alignment horizontal="left" shrinkToFit="0" vertical="center" wrapText="1"/>
    </xf>
    <xf borderId="10" fillId="14" fontId="2" numFmtId="0" xfId="0" applyAlignment="1" applyBorder="1" applyFont="1">
      <alignment shrinkToFit="0" vertical="center" wrapText="1"/>
    </xf>
    <xf borderId="10" fillId="14" fontId="2" numFmtId="0" xfId="0" applyAlignment="1" applyBorder="1" applyFont="1">
      <alignment horizontal="left" shrinkToFit="0" vertical="center" wrapText="1"/>
    </xf>
    <xf borderId="10" fillId="14" fontId="13" numFmtId="0" xfId="0" applyAlignment="1" applyBorder="1" applyFont="1">
      <alignment shrinkToFit="0" vertical="center" wrapText="1"/>
    </xf>
    <xf borderId="10" fillId="14" fontId="31" numFmtId="0" xfId="0" applyAlignment="1" applyBorder="1" applyFont="1">
      <alignment horizontal="left" shrinkToFit="0" vertical="center" wrapText="1"/>
    </xf>
    <xf borderId="7" fillId="0" fontId="12" numFmtId="0" xfId="0" applyBorder="1" applyFont="1"/>
    <xf borderId="0" fillId="0" fontId="32" numFmtId="0" xfId="0" applyFont="1"/>
    <xf borderId="10" fillId="10" fontId="2" numFmtId="0" xfId="0" applyAlignment="1" applyBorder="1" applyFont="1">
      <alignment horizontal="left" shrinkToFit="0" vertical="center" wrapText="1"/>
    </xf>
    <xf borderId="1" fillId="10" fontId="13" numFmtId="0" xfId="0" applyAlignment="1" applyBorder="1" applyFont="1">
      <alignment horizontal="center" shrinkToFit="0" vertical="center" wrapText="1"/>
    </xf>
    <xf borderId="7" fillId="8" fontId="13" numFmtId="0" xfId="0" applyAlignment="1" applyBorder="1" applyFont="1">
      <alignment horizontal="center" vertical="center"/>
    </xf>
    <xf borderId="1" fillId="14" fontId="12" numFmtId="0" xfId="0" applyAlignment="1" applyBorder="1" applyFont="1">
      <alignment horizontal="center"/>
    </xf>
    <xf borderId="7" fillId="0" fontId="12" numFmtId="0" xfId="0" applyAlignment="1" applyBorder="1" applyFont="1">
      <alignment horizontal="center"/>
    </xf>
    <xf borderId="7" fillId="14" fontId="12" numFmtId="0" xfId="0" applyAlignment="1" applyBorder="1" applyFont="1">
      <alignment horizontal="center"/>
    </xf>
    <xf borderId="7" fillId="15" fontId="12" numFmtId="0" xfId="0" applyAlignment="1" applyBorder="1" applyFont="1">
      <alignment horizontal="center" shrinkToFit="0" wrapText="1"/>
    </xf>
    <xf borderId="6" fillId="0" fontId="12" numFmtId="0" xfId="0" applyAlignment="1" applyBorder="1" applyFont="1">
      <alignment horizontal="center"/>
    </xf>
    <xf borderId="0" fillId="0" fontId="33" numFmtId="0" xfId="0" applyAlignment="1" applyFont="1">
      <alignment horizontal="center"/>
    </xf>
    <xf borderId="7" fillId="16" fontId="12" numFmtId="0" xfId="0" applyAlignment="1" applyBorder="1" applyFont="1">
      <alignment horizontal="center"/>
    </xf>
    <xf borderId="0" fillId="0" fontId="32" numFmtId="0" xfId="0" applyAlignment="1" applyFont="1">
      <alignment horizontal="center"/>
    </xf>
    <xf borderId="7" fillId="11" fontId="2" numFmtId="0" xfId="0" applyAlignment="1" applyBorder="1" applyFont="1">
      <alignment horizontal="center" shrinkToFit="0" vertical="center" wrapText="1"/>
    </xf>
    <xf borderId="7" fillId="17" fontId="13" numFmtId="0" xfId="0" applyAlignment="1" applyBorder="1" applyFill="1" applyFont="1">
      <alignment shrinkToFit="0" vertical="center" wrapText="1"/>
    </xf>
    <xf borderId="7" fillId="18" fontId="13" numFmtId="0" xfId="0" applyAlignment="1" applyBorder="1" applyFill="1" applyFont="1">
      <alignment horizontal="center" vertical="center"/>
    </xf>
    <xf borderId="7" fillId="18" fontId="13" numFmtId="0" xfId="0" applyAlignment="1" applyBorder="1" applyFont="1">
      <alignment shrinkToFit="0" vertical="center" wrapText="1"/>
    </xf>
    <xf borderId="7" fillId="18" fontId="13" numFmtId="0" xfId="0" applyAlignment="1" applyBorder="1" applyFont="1">
      <alignment vertical="center"/>
    </xf>
    <xf borderId="7" fillId="18" fontId="13" numFmtId="0" xfId="0" applyAlignment="1" applyBorder="1" applyFont="1">
      <alignment horizontal="left" vertical="center"/>
    </xf>
    <xf borderId="7" fillId="18" fontId="2" numFmtId="0" xfId="0" applyAlignment="1" applyBorder="1" applyFont="1">
      <alignment horizontal="left" shrinkToFit="0" vertical="center" wrapText="1"/>
    </xf>
    <xf borderId="7" fillId="18" fontId="2" numFmtId="0" xfId="0" applyAlignment="1" applyBorder="1" applyFont="1">
      <alignment horizontal="center" vertical="center"/>
    </xf>
    <xf borderId="7" fillId="18" fontId="2" numFmtId="0" xfId="0" applyAlignment="1" applyBorder="1" applyFont="1">
      <alignment horizontal="center" shrinkToFit="0" vertical="center" wrapText="1"/>
    </xf>
    <xf borderId="7" fillId="18" fontId="2" numFmtId="0" xfId="0" applyAlignment="1" applyBorder="1" applyFont="1">
      <alignment horizontal="left" vertical="center"/>
    </xf>
    <xf borderId="7" fillId="0" fontId="1" numFmtId="0" xfId="0" applyAlignment="1" applyBorder="1" applyFont="1">
      <alignment horizontal="center" vertical="center"/>
    </xf>
    <xf borderId="7" fillId="0" fontId="2" numFmtId="0" xfId="0" applyAlignment="1" applyBorder="1" applyFont="1">
      <alignment horizontal="center" shrinkToFit="0" vertical="center" wrapText="1"/>
    </xf>
    <xf borderId="7" fillId="13" fontId="34" numFmtId="0" xfId="0" applyAlignment="1" applyBorder="1" applyFont="1">
      <alignment horizontal="center" shrinkToFit="0" vertical="center" wrapText="1"/>
    </xf>
    <xf borderId="7" fillId="19" fontId="2" numFmtId="0" xfId="0" applyAlignment="1" applyBorder="1" applyFill="1" applyFont="1">
      <alignment shrinkToFit="0" vertical="center" wrapText="1"/>
    </xf>
    <xf borderId="7" fillId="19" fontId="2" numFmtId="0" xfId="0" applyAlignment="1" applyBorder="1" applyFont="1">
      <alignment horizontal="left" shrinkToFit="0" vertical="center" wrapText="1"/>
    </xf>
    <xf borderId="7" fillId="0" fontId="1" numFmtId="0" xfId="0" applyAlignment="1" applyBorder="1" applyFont="1">
      <alignment horizontal="left" shrinkToFit="0" vertical="center" wrapText="1"/>
    </xf>
    <xf borderId="0" fillId="0" fontId="1" numFmtId="0" xfId="0" applyAlignment="1" applyFont="1">
      <alignment shrinkToFit="0"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1" fillId="13" fontId="34" numFmtId="0" xfId="0" applyAlignment="1" applyBorder="1" applyFont="1">
      <alignment horizontal="center" shrinkToFit="0" vertical="center" wrapText="1"/>
    </xf>
    <xf borderId="0" fillId="0" fontId="35" numFmtId="0" xfId="0" applyAlignment="1" applyFont="1">
      <alignment horizontal="center" shrinkToFit="0" vertical="center" wrapText="1"/>
    </xf>
    <xf borderId="1" fillId="10" fontId="36" numFmtId="0" xfId="0" applyAlignment="1" applyBorder="1" applyFont="1">
      <alignment shrinkToFit="0" vertical="center" wrapText="1"/>
    </xf>
    <xf borderId="7" fillId="0" fontId="2" numFmtId="0" xfId="0" applyAlignment="1" applyBorder="1" applyFont="1">
      <alignment vertical="center"/>
    </xf>
    <xf borderId="17" fillId="18" fontId="13" numFmtId="0" xfId="0" applyAlignment="1" applyBorder="1" applyFont="1">
      <alignment shrinkToFit="0" vertical="center" wrapText="1"/>
    </xf>
    <xf borderId="8" fillId="13" fontId="13" numFmtId="0" xfId="0" applyAlignment="1" applyBorder="1" applyFont="1">
      <alignment horizontal="center" vertical="center"/>
    </xf>
    <xf borderId="10" fillId="13" fontId="2" numFmtId="0" xfId="0" applyAlignment="1" applyBorder="1" applyFont="1">
      <alignment horizontal="left" shrinkToFit="0" vertical="center" wrapText="1"/>
    </xf>
    <xf borderId="7" fillId="13" fontId="2" numFmtId="0" xfId="0" applyAlignment="1" applyBorder="1" applyFont="1">
      <alignment horizontal="center" vertical="center"/>
    </xf>
    <xf borderId="7" fillId="13" fontId="2" numFmtId="0" xfId="0" applyAlignment="1" applyBorder="1" applyFont="1">
      <alignment horizontal="left" vertical="center"/>
    </xf>
    <xf borderId="1" fillId="13" fontId="1" numFmtId="0" xfId="0" applyBorder="1" applyFont="1"/>
    <xf borderId="3" fillId="0" fontId="2" numFmtId="0" xfId="0" applyAlignment="1" applyBorder="1" applyFont="1">
      <alignment horizontal="center" shrinkToFit="0" vertical="center" wrapText="1"/>
    </xf>
    <xf borderId="22" fillId="0" fontId="2" numFmtId="0" xfId="0" applyAlignment="1" applyBorder="1" applyFont="1">
      <alignment shrinkToFit="0" vertical="center" wrapText="1"/>
    </xf>
    <xf borderId="23" fillId="0" fontId="2" numFmtId="0" xfId="0" applyAlignment="1" applyBorder="1" applyFont="1">
      <alignment shrinkToFit="0" vertical="center" wrapText="1"/>
    </xf>
    <xf borderId="22" fillId="0" fontId="2" numFmtId="0" xfId="0" applyAlignment="1" applyBorder="1" applyFont="1">
      <alignment horizontal="left" shrinkToFit="0" vertical="center" wrapText="1"/>
    </xf>
    <xf borderId="7" fillId="0" fontId="1" numFmtId="0" xfId="0" applyAlignment="1" applyBorder="1" applyFont="1">
      <alignment shrinkToFit="0" vertical="top" wrapText="1"/>
    </xf>
    <xf borderId="2" fillId="0" fontId="2" numFmtId="0" xfId="0" applyAlignment="1" applyBorder="1" applyFont="1">
      <alignment shrinkToFit="0" vertical="center" wrapText="1"/>
    </xf>
    <xf borderId="11" fillId="0" fontId="2" numFmtId="0" xfId="0" applyAlignment="1" applyBorder="1" applyFont="1">
      <alignment shrinkToFit="0" vertical="center" wrapText="1"/>
    </xf>
    <xf borderId="2" fillId="0" fontId="2" numFmtId="0" xfId="0" applyAlignment="1" applyBorder="1" applyFont="1">
      <alignment horizontal="left" shrinkToFit="0" vertical="center" wrapText="1"/>
    </xf>
    <xf borderId="13" fillId="0" fontId="2" numFmtId="0" xfId="0" applyAlignment="1" applyBorder="1" applyFont="1">
      <alignment horizontal="left" shrinkToFit="0" vertical="center" wrapText="1"/>
    </xf>
    <xf borderId="10" fillId="13" fontId="34" numFmtId="0" xfId="0" applyAlignment="1" applyBorder="1" applyFont="1">
      <alignment horizontal="center" shrinkToFit="0" vertical="center" wrapText="1"/>
    </xf>
    <xf borderId="12" fillId="0" fontId="2" numFmtId="0" xfId="0" applyAlignment="1" applyBorder="1" applyFont="1">
      <alignment shrinkToFit="0" vertical="center" wrapText="1"/>
    </xf>
    <xf borderId="13" fillId="0" fontId="2" numFmtId="0" xfId="0" applyAlignment="1" applyBorder="1" applyFont="1">
      <alignment shrinkToFit="0" vertical="center" wrapText="1"/>
    </xf>
    <xf borderId="5" fillId="0" fontId="2" numFmtId="0" xfId="0" applyAlignment="1" applyBorder="1" applyFont="1">
      <alignment shrinkToFit="0" vertical="center" wrapText="1"/>
    </xf>
    <xf borderId="4" fillId="0" fontId="2" numFmtId="0" xfId="0" applyAlignment="1" applyBorder="1" applyFont="1">
      <alignment horizontal="left" shrinkToFit="0" vertical="center" wrapText="1"/>
    </xf>
    <xf borderId="19" fillId="20" fontId="2" numFmtId="0" xfId="0" applyAlignment="1" applyBorder="1" applyFill="1" applyFont="1">
      <alignment vertical="center"/>
    </xf>
    <xf borderId="17" fillId="20" fontId="2" numFmtId="0" xfId="0" applyAlignment="1" applyBorder="1" applyFont="1">
      <alignment vertical="center"/>
    </xf>
    <xf borderId="7" fillId="20" fontId="2" numFmtId="0" xfId="0" applyAlignment="1" applyBorder="1" applyFont="1">
      <alignment vertical="center"/>
    </xf>
    <xf borderId="7" fillId="21" fontId="1" numFmtId="0" xfId="0" applyBorder="1" applyFill="1" applyFont="1"/>
    <xf borderId="1" fillId="21" fontId="1" numFmtId="0" xfId="0" applyBorder="1" applyFont="1"/>
    <xf borderId="19" fillId="10" fontId="1" numFmtId="0" xfId="0" applyAlignment="1" applyBorder="1" applyFont="1">
      <alignment shrinkToFit="0" wrapText="1"/>
    </xf>
    <xf borderId="6" fillId="0" fontId="2" numFmtId="0" xfId="0" applyAlignment="1" applyBorder="1" applyFont="1">
      <alignment shrinkToFit="0" vertical="center" wrapText="1"/>
    </xf>
    <xf borderId="6" fillId="0" fontId="2" numFmtId="0" xfId="0" applyAlignment="1" applyBorder="1" applyFont="1">
      <alignment horizontal="left" shrinkToFit="0" vertical="center" wrapText="1"/>
    </xf>
    <xf borderId="17" fillId="10" fontId="1" numFmtId="0" xfId="0" applyAlignment="1" applyBorder="1" applyFont="1">
      <alignment shrinkToFit="0" wrapText="1"/>
    </xf>
    <xf borderId="7" fillId="10" fontId="1" numFmtId="0" xfId="0" applyAlignment="1" applyBorder="1" applyFont="1">
      <alignment shrinkToFit="0" wrapText="1"/>
    </xf>
    <xf borderId="24" fillId="10" fontId="1" numFmtId="0" xfId="0" applyAlignment="1" applyBorder="1" applyFont="1">
      <alignment shrinkToFit="0" wrapText="1"/>
    </xf>
    <xf borderId="17" fillId="13" fontId="34" numFmtId="0" xfId="0" applyAlignment="1" applyBorder="1" applyFont="1">
      <alignment horizontal="center" shrinkToFit="0" vertical="center" wrapText="1"/>
    </xf>
    <xf borderId="2" fillId="0" fontId="1" numFmtId="0" xfId="0" applyBorder="1" applyFont="1"/>
    <xf borderId="25" fillId="10" fontId="1" numFmtId="0" xfId="0" applyAlignment="1" applyBorder="1" applyFont="1">
      <alignment shrinkToFit="0" wrapText="1"/>
    </xf>
    <xf borderId="26" fillId="0" fontId="2" numFmtId="0" xfId="0" applyAlignment="1" applyBorder="1" applyFont="1">
      <alignment shrinkToFit="0" vertical="center" wrapText="1"/>
    </xf>
    <xf borderId="20" fillId="13" fontId="34" numFmtId="0" xfId="0" applyAlignment="1" applyBorder="1" applyFont="1">
      <alignment horizontal="center" shrinkToFit="0" vertical="center" wrapText="1"/>
    </xf>
    <xf borderId="19" fillId="13" fontId="34" numFmtId="0" xfId="0" applyAlignment="1" applyBorder="1" applyFont="1">
      <alignment horizontal="center" shrinkToFit="0" vertical="center" wrapText="1"/>
    </xf>
    <xf borderId="6" fillId="0" fontId="1" numFmtId="0" xfId="0" applyBorder="1" applyFont="1"/>
    <xf borderId="3" fillId="0" fontId="2" numFmtId="0" xfId="0" applyAlignment="1" applyBorder="1" applyFont="1">
      <alignment shrinkToFit="0" vertical="center" wrapText="1"/>
    </xf>
    <xf borderId="8" fillId="10" fontId="1" numFmtId="0" xfId="0" applyAlignment="1" applyBorder="1" applyFont="1">
      <alignment shrinkToFit="0" wrapText="1"/>
    </xf>
    <xf borderId="27" fillId="10" fontId="1" numFmtId="0" xfId="0" applyAlignment="1" applyBorder="1" applyFont="1">
      <alignment shrinkToFit="0" wrapText="1"/>
    </xf>
    <xf borderId="28" fillId="13" fontId="34" numFmtId="0" xfId="0" applyAlignment="1" applyBorder="1" applyFont="1">
      <alignment horizontal="center" shrinkToFit="0" vertical="center" wrapText="1"/>
    </xf>
    <xf borderId="24" fillId="13" fontId="34" numFmtId="0" xfId="0" applyAlignment="1" applyBorder="1" applyFont="1">
      <alignment horizontal="center" shrinkToFit="0" vertical="center" wrapText="1"/>
    </xf>
    <xf borderId="22" fillId="0" fontId="1" numFmtId="0" xfId="0" applyBorder="1" applyFont="1"/>
    <xf borderId="24" fillId="21" fontId="1" numFmtId="0" xfId="0" applyAlignment="1" applyBorder="1" applyFont="1">
      <alignment shrinkToFit="0" wrapText="1"/>
    </xf>
    <xf borderId="24" fillId="21" fontId="2" numFmtId="0" xfId="0" applyAlignment="1" applyBorder="1" applyFont="1">
      <alignment shrinkToFit="0" vertical="center" wrapText="1"/>
    </xf>
    <xf borderId="24" fillId="21" fontId="2" numFmtId="0" xfId="0" applyAlignment="1" applyBorder="1" applyFont="1">
      <alignment horizontal="left" shrinkToFit="0" vertical="center" wrapText="1"/>
    </xf>
    <xf borderId="11" fillId="0" fontId="2" numFmtId="0" xfId="0" applyAlignment="1" applyBorder="1" applyFont="1">
      <alignment horizontal="center" shrinkToFit="0" vertical="center" wrapText="1"/>
    </xf>
    <xf borderId="10" fillId="10" fontId="1" numFmtId="0" xfId="0" applyAlignment="1" applyBorder="1" applyFont="1">
      <alignment shrinkToFit="0" wrapText="1"/>
    </xf>
    <xf borderId="25" fillId="21" fontId="2" numFmtId="0" xfId="0" applyAlignment="1" applyBorder="1" applyFont="1">
      <alignment shrinkToFit="0" vertical="center" wrapText="1"/>
    </xf>
    <xf borderId="7" fillId="21" fontId="2" numFmtId="0" xfId="0" applyAlignment="1" applyBorder="1" applyFont="1">
      <alignment shrinkToFit="0" vertical="center" wrapText="1"/>
    </xf>
    <xf borderId="26" fillId="0" fontId="2" numFmtId="0" xfId="0" applyAlignment="1" applyBorder="1" applyFont="1">
      <alignment horizontal="center" shrinkToFit="0" vertical="center" wrapText="1"/>
    </xf>
    <xf borderId="28" fillId="21" fontId="2" numFmtId="0" xfId="0" applyAlignment="1" applyBorder="1" applyFont="1">
      <alignment horizontal="left" shrinkToFit="0" vertical="center" wrapText="1"/>
    </xf>
    <xf borderId="7" fillId="13" fontId="2" numFmtId="0" xfId="0" applyAlignment="1" applyBorder="1" applyFont="1">
      <alignment horizontal="left" shrinkToFit="0" wrapText="1"/>
    </xf>
    <xf borderId="7" fillId="20" fontId="2" numFmtId="0" xfId="0" applyAlignment="1" applyBorder="1" applyFont="1">
      <alignment shrinkToFit="0" vertical="center" wrapText="1"/>
    </xf>
    <xf borderId="7" fillId="20" fontId="2" numFmtId="0" xfId="0" applyAlignment="1" applyBorder="1" applyFont="1">
      <alignment horizontal="left" vertical="center"/>
    </xf>
    <xf borderId="7" fillId="20" fontId="2" numFmtId="0" xfId="0" applyAlignment="1" applyBorder="1" applyFont="1">
      <alignment horizontal="left" shrinkToFit="0" vertical="center" wrapText="1"/>
    </xf>
    <xf borderId="6" fillId="0" fontId="2" numFmtId="0" xfId="0" applyAlignment="1" applyBorder="1" applyFont="1">
      <alignment vertical="center"/>
    </xf>
    <xf borderId="3" fillId="0" fontId="2" numFmtId="0" xfId="0" applyAlignment="1" applyBorder="1" applyFont="1">
      <alignment vertical="center"/>
    </xf>
    <xf borderId="11" fillId="0" fontId="2" numFmtId="0" xfId="0" applyAlignment="1" applyBorder="1" applyFont="1">
      <alignment vertical="center"/>
    </xf>
    <xf borderId="29" fillId="0" fontId="2" numFmtId="0" xfId="0" applyAlignment="1" applyBorder="1" applyFont="1">
      <alignment horizontal="left" shrinkToFit="0" vertical="center" wrapText="1"/>
    </xf>
    <xf borderId="2" fillId="0" fontId="2" numFmtId="0" xfId="0" applyAlignment="1" applyBorder="1" applyFont="1">
      <alignment vertical="center"/>
    </xf>
    <xf borderId="7" fillId="20" fontId="2" numFmtId="0" xfId="0" applyBorder="1" applyFont="1"/>
    <xf borderId="7" fillId="0" fontId="2" numFmtId="0" xfId="0" applyAlignment="1" applyBorder="1" applyFont="1">
      <alignment horizontal="left" vertical="center"/>
    </xf>
    <xf borderId="7" fillId="13" fontId="2" numFmtId="0" xfId="0" applyAlignment="1" applyBorder="1" applyFont="1">
      <alignment vertical="center"/>
    </xf>
    <xf borderId="7" fillId="13" fontId="2" numFmtId="0" xfId="0" applyAlignment="1" applyBorder="1" applyFont="1">
      <alignment shrinkToFit="0" wrapText="1"/>
    </xf>
    <xf quotePrefix="1" borderId="7" fillId="0" fontId="2" numFmtId="0" xfId="0" applyAlignment="1" applyBorder="1" applyFont="1">
      <alignment horizontal="left" shrinkToFit="0" vertical="center" wrapText="1"/>
    </xf>
    <xf quotePrefix="1" borderId="7" fillId="13" fontId="2" numFmtId="0" xfId="0" applyAlignment="1" applyBorder="1" applyFont="1">
      <alignment horizontal="left" shrinkToFit="0" vertical="center" wrapText="1"/>
    </xf>
    <xf borderId="4" fillId="0" fontId="1" numFmtId="0" xfId="0" applyAlignment="1" applyBorder="1" applyFont="1">
      <alignment shrinkToFit="0" wrapText="1"/>
    </xf>
    <xf borderId="17" fillId="14" fontId="2" numFmtId="0" xfId="0" applyAlignment="1" applyBorder="1" applyFont="1">
      <alignment shrinkToFit="0" vertical="center" wrapText="1"/>
    </xf>
    <xf borderId="8" fillId="18" fontId="13" numFmtId="0" xfId="0" applyAlignment="1" applyBorder="1" applyFont="1">
      <alignment horizontal="center" vertical="center"/>
    </xf>
    <xf borderId="10" fillId="18" fontId="13" numFmtId="0" xfId="0" applyAlignment="1" applyBorder="1" applyFont="1">
      <alignment vertical="center"/>
    </xf>
    <xf borderId="3" fillId="0" fontId="1" numFmtId="0" xfId="0" applyAlignment="1" applyBorder="1" applyFont="1">
      <alignment shrinkToFit="0" wrapText="1"/>
    </xf>
    <xf borderId="30" fillId="18" fontId="13" numFmtId="0" xfId="0" applyAlignment="1" applyBorder="1" applyFont="1">
      <alignment vertical="center"/>
    </xf>
    <xf borderId="17" fillId="18" fontId="13" numFmtId="0" xfId="0" applyAlignment="1" applyBorder="1" applyFont="1">
      <alignment horizontal="left" vertical="center"/>
    </xf>
    <xf borderId="17" fillId="18" fontId="2" numFmtId="0" xfId="0" applyAlignment="1" applyBorder="1" applyFont="1">
      <alignment horizontal="left" shrinkToFit="0" vertical="center" wrapText="1"/>
    </xf>
    <xf borderId="31" fillId="0" fontId="2" numFmtId="0" xfId="0" applyAlignment="1" applyBorder="1" applyFont="1">
      <alignment vertical="center"/>
    </xf>
    <xf borderId="23" fillId="0" fontId="2" numFmtId="0" xfId="0" applyAlignment="1" applyBorder="1" applyFont="1">
      <alignment horizontal="left" shrinkToFit="0" vertical="center" wrapText="1"/>
    </xf>
    <xf borderId="11" fillId="0" fontId="2" numFmtId="0" xfId="0" applyAlignment="1" applyBorder="1" applyFont="1">
      <alignment horizontal="left" shrinkToFit="0" vertical="center" wrapText="1"/>
    </xf>
    <xf borderId="3" fillId="0" fontId="2" numFmtId="0" xfId="0" applyAlignment="1" applyBorder="1" applyFont="1">
      <alignment horizontal="left" shrinkToFit="0" vertical="center" wrapText="1"/>
    </xf>
    <xf borderId="2" fillId="0" fontId="2" numFmtId="0" xfId="0" applyAlignment="1" applyBorder="1" applyFont="1">
      <alignment horizontal="center" shrinkToFit="0" vertical="center" wrapText="1"/>
    </xf>
    <xf borderId="13" fillId="0" fontId="1" numFmtId="0" xfId="0" applyAlignment="1" applyBorder="1" applyFont="1">
      <alignment shrinkToFit="0" wrapText="1"/>
    </xf>
    <xf borderId="2" fillId="0" fontId="1" numFmtId="0" xfId="0" applyAlignment="1" applyBorder="1" applyFont="1">
      <alignment shrinkToFit="0" wrapText="1"/>
    </xf>
    <xf borderId="26" fillId="0" fontId="2" numFmtId="0" xfId="0" applyAlignment="1" applyBorder="1" applyFont="1">
      <alignment vertical="center"/>
    </xf>
    <xf borderId="29" fillId="0" fontId="1" numFmtId="0" xfId="0" applyAlignment="1" applyBorder="1" applyFont="1">
      <alignment shrinkToFit="0" wrapText="1"/>
    </xf>
    <xf borderId="0" fillId="0" fontId="2" numFmtId="0" xfId="0" applyAlignment="1" applyFont="1">
      <alignment vertical="center"/>
    </xf>
    <xf borderId="22" fillId="0" fontId="2" numFmtId="0" xfId="0" applyAlignment="1" applyBorder="1" applyFont="1">
      <alignment vertical="center"/>
    </xf>
    <xf borderId="4" fillId="0" fontId="2" numFmtId="0" xfId="0" applyAlignment="1" applyBorder="1" applyFont="1">
      <alignment vertical="center"/>
    </xf>
    <xf borderId="4" fillId="0" fontId="1" numFmtId="0" xfId="0" applyBorder="1" applyFont="1"/>
    <xf borderId="7" fillId="13" fontId="13" numFmtId="0" xfId="0" applyAlignment="1" applyBorder="1" applyFont="1">
      <alignment horizontal="center" vertical="center"/>
    </xf>
    <xf borderId="10" fillId="13" fontId="1" numFmtId="0" xfId="0" applyBorder="1" applyFont="1"/>
    <xf borderId="4" fillId="0" fontId="1" numFmtId="0" xfId="0" applyAlignment="1" applyBorder="1" applyFont="1">
      <alignment shrinkToFit="0" vertical="top" wrapText="1"/>
    </xf>
    <xf borderId="29" fillId="0" fontId="1" numFmtId="0" xfId="0" applyBorder="1" applyFont="1"/>
  </cellXfs>
  <cellStyles count="1">
    <cellStyle xfId="0" name="Normal" builtinId="0"/>
  </cellStyles>
  <dxfs count="4">
    <dxf>
      <font>
        <color rgb="FF9C5700"/>
      </font>
      <fill>
        <patternFill patternType="solid">
          <fgColor rgb="FFFFEB9C"/>
          <bgColor rgb="FFFFEB9C"/>
        </patternFill>
      </fill>
      <border/>
    </dxf>
    <dxf>
      <font>
        <color theme="0"/>
      </font>
      <fill>
        <patternFill patternType="solid">
          <fgColor theme="7"/>
          <bgColor theme="7"/>
        </patternFill>
      </fill>
      <border/>
    </dxf>
    <dxf>
      <font>
        <color rgb="FFFF0000"/>
      </font>
      <fill>
        <patternFill patternType="none"/>
      </fill>
      <border/>
    </dxf>
    <dxf>
      <font>
        <color rgb="FF0000FF"/>
      </font>
      <fill>
        <patternFill patternType="none"/>
      </fill>
      <border/>
    </dxf>
  </dxfs>
</styleSheet>
</file>

<file path=xl/_rels/workbook.xml.rels><?xml version="1.0" encoding="UTF-8" standalone="yes"?><Relationships xmlns="http://schemas.openxmlformats.org/package/2006/relationships"><Relationship Id="rId40" Type="http://schemas.openxmlformats.org/officeDocument/2006/relationships/externalLink" Target="externalLinks/externalLink8.xml"/><Relationship Id="rId42" Type="http://schemas.openxmlformats.org/officeDocument/2006/relationships/externalLink" Target="externalLinks/externalLink10.xml"/><Relationship Id="rId41" Type="http://schemas.openxmlformats.org/officeDocument/2006/relationships/externalLink" Target="externalLinks/externalLink9.xml"/><Relationship Id="rId44" Type="http://schemas.openxmlformats.org/officeDocument/2006/relationships/externalLink" Target="externalLinks/externalLink12.xml"/><Relationship Id="rId43" Type="http://schemas.openxmlformats.org/officeDocument/2006/relationships/externalLink" Target="externalLinks/externalLink11.xml"/><Relationship Id="rId46" Type="http://schemas.openxmlformats.org/officeDocument/2006/relationships/externalLink" Target="externalLinks/externalLink14.xml"/><Relationship Id="rId45" Type="http://schemas.openxmlformats.org/officeDocument/2006/relationships/externalLink" Target="externalLinks/externalLink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externalLink" Target="externalLinks/externalLink16.xml"/><Relationship Id="rId47" Type="http://schemas.openxmlformats.org/officeDocument/2006/relationships/externalLink" Target="externalLinks/externalLink15.xml"/><Relationship Id="rId49" Type="http://schemas.openxmlformats.org/officeDocument/2006/relationships/externalLink" Target="externalLinks/externalLink17.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externalLink" Target="externalLinks/externalLink41.xml"/><Relationship Id="rId72" Type="http://schemas.openxmlformats.org/officeDocument/2006/relationships/externalLink" Target="externalLinks/externalLink40.xml"/><Relationship Id="rId31" Type="http://schemas.openxmlformats.org/officeDocument/2006/relationships/worksheet" Target="worksheets/sheet28.xml"/><Relationship Id="rId75" Type="http://schemas.openxmlformats.org/officeDocument/2006/relationships/externalLink" Target="externalLinks/externalLink43.xml"/><Relationship Id="rId30" Type="http://schemas.openxmlformats.org/officeDocument/2006/relationships/worksheet" Target="worksheets/sheet27.xml"/><Relationship Id="rId74" Type="http://schemas.openxmlformats.org/officeDocument/2006/relationships/externalLink" Target="externalLinks/externalLink42.xml"/><Relationship Id="rId33" Type="http://schemas.openxmlformats.org/officeDocument/2006/relationships/externalLink" Target="externalLinks/externalLink1.xml"/><Relationship Id="rId77" Type="http://schemas.openxmlformats.org/officeDocument/2006/relationships/externalLink" Target="externalLinks/externalLink45.xml"/><Relationship Id="rId32" Type="http://schemas.openxmlformats.org/officeDocument/2006/relationships/worksheet" Target="worksheets/sheet29.xml"/><Relationship Id="rId76" Type="http://schemas.openxmlformats.org/officeDocument/2006/relationships/externalLink" Target="externalLinks/externalLink44.xml"/><Relationship Id="rId35" Type="http://schemas.openxmlformats.org/officeDocument/2006/relationships/externalLink" Target="externalLinks/externalLink3.xml"/><Relationship Id="rId34" Type="http://schemas.openxmlformats.org/officeDocument/2006/relationships/externalLink" Target="externalLinks/externalLink2.xml"/><Relationship Id="rId78" Type="http://customschemas.google.com/relationships/workbookmetadata" Target="metadata"/><Relationship Id="rId71" Type="http://schemas.openxmlformats.org/officeDocument/2006/relationships/externalLink" Target="externalLinks/externalLink39.xml"/><Relationship Id="rId70" Type="http://schemas.openxmlformats.org/officeDocument/2006/relationships/externalLink" Target="externalLinks/externalLink38.xml"/><Relationship Id="rId37" Type="http://schemas.openxmlformats.org/officeDocument/2006/relationships/externalLink" Target="externalLinks/externalLink5.xml"/><Relationship Id="rId36" Type="http://schemas.openxmlformats.org/officeDocument/2006/relationships/externalLink" Target="externalLinks/externalLink4.xml"/><Relationship Id="rId39" Type="http://schemas.openxmlformats.org/officeDocument/2006/relationships/externalLink" Target="externalLinks/externalLink7.xml"/><Relationship Id="rId38" Type="http://schemas.openxmlformats.org/officeDocument/2006/relationships/externalLink" Target="externalLinks/externalLink6.xml"/><Relationship Id="rId62" Type="http://schemas.openxmlformats.org/officeDocument/2006/relationships/externalLink" Target="externalLinks/externalLink30.xml"/><Relationship Id="rId61" Type="http://schemas.openxmlformats.org/officeDocument/2006/relationships/externalLink" Target="externalLinks/externalLink29.xml"/><Relationship Id="rId20" Type="http://schemas.openxmlformats.org/officeDocument/2006/relationships/worksheet" Target="worksheets/sheet17.xml"/><Relationship Id="rId64" Type="http://schemas.openxmlformats.org/officeDocument/2006/relationships/externalLink" Target="externalLinks/externalLink32.xml"/><Relationship Id="rId63" Type="http://schemas.openxmlformats.org/officeDocument/2006/relationships/externalLink" Target="externalLinks/externalLink31.xml"/><Relationship Id="rId22" Type="http://schemas.openxmlformats.org/officeDocument/2006/relationships/worksheet" Target="worksheets/sheet19.xml"/><Relationship Id="rId66" Type="http://schemas.openxmlformats.org/officeDocument/2006/relationships/externalLink" Target="externalLinks/externalLink34.xml"/><Relationship Id="rId21" Type="http://schemas.openxmlformats.org/officeDocument/2006/relationships/worksheet" Target="worksheets/sheet18.xml"/><Relationship Id="rId65" Type="http://schemas.openxmlformats.org/officeDocument/2006/relationships/externalLink" Target="externalLinks/externalLink33.xml"/><Relationship Id="rId24" Type="http://schemas.openxmlformats.org/officeDocument/2006/relationships/worksheet" Target="worksheets/sheet21.xml"/><Relationship Id="rId68" Type="http://schemas.openxmlformats.org/officeDocument/2006/relationships/externalLink" Target="externalLinks/externalLink36.xml"/><Relationship Id="rId23" Type="http://schemas.openxmlformats.org/officeDocument/2006/relationships/worksheet" Target="worksheets/sheet20.xml"/><Relationship Id="rId67" Type="http://schemas.openxmlformats.org/officeDocument/2006/relationships/externalLink" Target="externalLinks/externalLink35.xml"/><Relationship Id="rId60" Type="http://schemas.openxmlformats.org/officeDocument/2006/relationships/externalLink" Target="externalLinks/externalLink28.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externalLink" Target="externalLinks/externalLink37.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externalLink" Target="externalLinks/externalLink19.xml"/><Relationship Id="rId50" Type="http://schemas.openxmlformats.org/officeDocument/2006/relationships/externalLink" Target="externalLinks/externalLink18.xml"/><Relationship Id="rId53" Type="http://schemas.openxmlformats.org/officeDocument/2006/relationships/externalLink" Target="externalLinks/externalLink21.xml"/><Relationship Id="rId52" Type="http://schemas.openxmlformats.org/officeDocument/2006/relationships/externalLink" Target="externalLinks/externalLink20.xml"/><Relationship Id="rId11" Type="http://schemas.openxmlformats.org/officeDocument/2006/relationships/worksheet" Target="worksheets/sheet8.xml"/><Relationship Id="rId55" Type="http://schemas.openxmlformats.org/officeDocument/2006/relationships/externalLink" Target="externalLinks/externalLink23.xml"/><Relationship Id="rId10" Type="http://schemas.openxmlformats.org/officeDocument/2006/relationships/worksheet" Target="worksheets/sheet7.xml"/><Relationship Id="rId54" Type="http://schemas.openxmlformats.org/officeDocument/2006/relationships/externalLink" Target="externalLinks/externalLink22.xml"/><Relationship Id="rId13" Type="http://schemas.openxmlformats.org/officeDocument/2006/relationships/worksheet" Target="worksheets/sheet10.xml"/><Relationship Id="rId57" Type="http://schemas.openxmlformats.org/officeDocument/2006/relationships/externalLink" Target="externalLinks/externalLink25.xml"/><Relationship Id="rId12" Type="http://schemas.openxmlformats.org/officeDocument/2006/relationships/worksheet" Target="worksheets/sheet9.xml"/><Relationship Id="rId56" Type="http://schemas.openxmlformats.org/officeDocument/2006/relationships/externalLink" Target="externalLinks/externalLink24.xml"/><Relationship Id="rId15" Type="http://schemas.openxmlformats.org/officeDocument/2006/relationships/worksheet" Target="worksheets/sheet12.xml"/><Relationship Id="rId59" Type="http://schemas.openxmlformats.org/officeDocument/2006/relationships/externalLink" Target="externalLinks/externalLink27.xml"/><Relationship Id="rId14" Type="http://schemas.openxmlformats.org/officeDocument/2006/relationships/worksheet" Target="worksheets/sheet11.xml"/><Relationship Id="rId58" Type="http://schemas.openxmlformats.org/officeDocument/2006/relationships/externalLink" Target="externalLinks/externalLink26.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b6ae8ac14bceda8/Project/DTNN/TCNN-Danh%20sach%20tinh%20nang%20FULL_20231118-Kickof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chLamViec"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eKho"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oTriThietBi"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nTu"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hanCongNhanVien"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haCungCap"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ngHopLenhSanXuat"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uKy"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IXuatNhapKho"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nTuCanPheDuyet"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uHinhMa"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chSuDungMay"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nThanhPha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euCauBaoTri"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nViSanXuat"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ngMucBaoTri"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Quyen"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ieuThuNguyenVatLieu"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QuyTrinhMau"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iKhoan"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Vach"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ngHopCaSanXuat"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QuyenDuLieu"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hanVien"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raNguyenVatLieu"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QuyTrinhGiaoViec"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oSoKySo"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atTu"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angChamCongThang"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aoCaoBaoTri"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DinhMucNVL"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LapLichTongHopC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auBaoCao"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QuyTrinhCongNghe"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CaLamViec"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BacTho"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ChamCong"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PhanCongSanXuat"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TichHop"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ngPhanCaThang"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ThaoTacSanXuat"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VaiTro"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TanSuatKie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LichSuHoatDong"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uHinh"/>
      <sheetName val="Full"/>
      <sheetName val="Kịch bản kiểm thử đợt 1"/>
      <sheetName val="Danh sach khoi luong nghiem thu"/>
      <sheetName val="Testplan"/>
      <sheetName val="PL Cong NB &amp; Internet"/>
      <sheetName val="Phu luc ... đợt 1"/>
      <sheetName val="Plan"/>
      <sheetName val="Data Thê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chLamViec"/>
    </sheetNames>
    <sheetDataSet>
      <sheetData sheetId="0"/>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KeKho"/>
    </sheetNames>
    <sheetDataSet>
      <sheetData sheetId="0"/>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oTriThietBi"/>
    </sheetNames>
    <sheetDataSet>
      <sheetData sheetId="0"/>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onTu"/>
    </sheetNames>
    <sheetDataSet>
      <sheetData sheetId="0"/>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hanCongNhanVien"/>
    </sheetNames>
    <sheetDataSet>
      <sheetData sheetId="0"/>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haCungCap"/>
    </sheetNames>
    <sheetDataSet>
      <sheetData sheetId="0"/>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ngHopLenhSanXuat"/>
    </sheetNames>
    <sheetDataSet>
      <sheetData sheetId="0"/>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uKy"/>
    </sheetNames>
    <sheetDataSet>
      <sheetData sheetId="0"/>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IXuatNhapKho"/>
    </sheetNames>
    <sheetDataSet>
      <sheetData sheetId="0"/>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onTuCanPheDuyet"/>
    </sheetNames>
    <sheetDataSet>
      <sheetData sheetId="0"/>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uHinhMa"/>
    </sheetNames>
    <sheetDataSet>
      <sheetData sheetId="0"/>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chSuDungMay"/>
    </sheetNames>
    <sheetDataSet>
      <sheetData sheetId="0"/>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nThanhPham"/>
    </sheetNames>
    <sheetDataSet>
      <sheetData sheetId="0"/>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YeuCauBaoTri"/>
    </sheetNames>
    <sheetDataSet>
      <sheetData sheetId="0"/>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onViSanXuat"/>
    </sheetNames>
    <sheetDataSet>
      <sheetData sheetId="0"/>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angMucBaoTri"/>
    </sheetNames>
    <sheetDataSet>
      <sheetData sheetId="0"/>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Quyen"/>
    </sheetNames>
    <sheetDataSet>
      <sheetData sheetId="0"/>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ieuThuNguyenVatLieu"/>
    </sheetNames>
    <sheetDataSet>
      <sheetData sheetId="0"/>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QuyTrinhMau"/>
    </sheetNames>
    <sheetDataSet>
      <sheetData sheetId="0"/>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aiKhoan"/>
    </sheetNames>
    <sheetDataSet>
      <sheetData sheetId="0"/>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Vach"/>
    </sheetNames>
    <sheetDataSet>
      <sheetData sheetId="0"/>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ngHopCaSanXuat"/>
    </sheetNames>
    <sheetDataSet>
      <sheetData sheetId="0"/>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QuyenDuLieu"/>
    </sheetNames>
    <sheetDataSet>
      <sheetData sheetId="0"/>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hanVien"/>
    </sheetNames>
    <sheetDataSet>
      <sheetData sheetId="0"/>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raNguyenVatLieu"/>
    </sheetNames>
    <sheetDataSet>
      <sheetData sheetId="0"/>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QuyTrinhGiaoViec"/>
    </sheetNames>
    <sheetDataSet>
      <sheetData sheetId="0"/>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SoKySo"/>
    </sheetNames>
    <sheetDataSet>
      <sheetData sheetId="0"/>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atTu"/>
    </sheetNames>
    <sheetDataSet>
      <sheetData sheetId="0"/>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ngChamCongThang"/>
    </sheetNames>
    <sheetDataSet>
      <sheetData sheetId="0"/>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oCaoBaoTri"/>
    </sheetNames>
    <sheetDataSet>
      <sheetData sheetId="0"/>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inhMucNVL"/>
    </sheetNames>
    <sheetDataSet>
      <sheetData sheetId="0"/>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apLichTongHopCa"/>
    </sheetNames>
    <sheetDataSet>
      <sheetData sheetId="0"/>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uBaoCao"/>
    </sheetNames>
    <sheetDataSet>
      <sheetData sheetId="0"/>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QuyTrinhCongNghe"/>
    </sheetNames>
    <sheetDataSet>
      <sheetData sheetId="0"/>
    </sheetDataSet>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LamViec"/>
    </sheetNames>
    <sheetDataSet>
      <sheetData sheetId="0"/>
    </sheetDataSet>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cTho"/>
    </sheetNames>
    <sheetDataSet>
      <sheetData sheetId="0"/>
    </sheetDataSet>
  </externalBook>
</externalLink>
</file>

<file path=xl/externalLinks/externalLink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hamCong"/>
    </sheetNames>
    <sheetDataSet>
      <sheetData sheetId="0"/>
    </sheetDataSet>
  </externalBook>
</externalLink>
</file>

<file path=xl/externalLinks/externalLink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hanCongSanXuat"/>
    </sheetNames>
    <sheetDataSet>
      <sheetData sheetId="0"/>
    </sheetDataSet>
  </externalBook>
</externalLink>
</file>

<file path=xl/externalLinks/externalLink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ichHop"/>
    </sheetNames>
    <sheetDataSet>
      <sheetData sheetId="0"/>
    </sheetDataSet>
  </externalBook>
</externalLink>
</file>

<file path=xl/externalLinks/externalLink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ngPhanCaThang"/>
    </sheetNames>
    <sheetDataSet>
      <sheetData sheetId="0"/>
    </sheetDataSet>
  </externalBook>
</externalLink>
</file>

<file path=xl/externalLinks/externalLink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haoTacSanXuat"/>
    </sheetNames>
    <sheetDataSet>
      <sheetData sheetId="0"/>
    </sheetDataSet>
  </externalBook>
</externalLink>
</file>

<file path=xl/externalLinks/externalLink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aiTro"/>
    </sheetNames>
    <sheetDataSet>
      <sheetData sheetId="0"/>
    </sheetDataSet>
  </externalBook>
</externalLink>
</file>

<file path=xl/externalLinks/externalLink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anSuatKiem"/>
    </sheetNames>
    <sheetDataSet>
      <sheetData sheetId="0"/>
    </sheetDataSet>
  </externalBook>
</externalLink>
</file>

<file path=xl/externalLinks/externalLink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chSuHoatDong"/>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es-demo.intechno.vn/" TargetMode="External"/><Relationship Id="rId2" Type="http://schemas.openxmlformats.org/officeDocument/2006/relationships/hyperlink" Target="https://1drv.ms/f/c/fb6ae8ac14bceda8/IgBO4DeV-QplRbX0K6OhH4w5AfH5WGrRtLbj3XwrvcBFKAw?e=Pn1dyW" TargetMode="External"/><Relationship Id="rId3" Type="http://schemas.openxmlformats.org/officeDocument/2006/relationships/hyperlink" Target="https://1drv.ms/v/c/fb6ae8ac14bceda8/IQA1vA588rITRIqVdCG8BwdnAepWojF8t0ZX6fRXtFaiShw?e=ZnGgaz" TargetMode="External"/><Relationship Id="rId4" Type="http://schemas.openxmlformats.org/officeDocument/2006/relationships/hyperlink" Target="https://1drv.ms/v/c/fb6ae8ac14bceda8/IQCWAWqs25X-QoKMFRPKnn7nAZPkq7jjvojNGkNCJ60qKyU?e=11wI9i"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es-demo.intechno.v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0"/>
    <col customWidth="1" min="3" max="3" width="23.38"/>
    <col customWidth="1" min="4" max="4" width="17.75"/>
    <col customWidth="1" min="5" max="5" width="24.25"/>
    <col customWidth="1" min="6" max="6" width="17.88"/>
    <col customWidth="1" min="7" max="26" width="9.13"/>
  </cols>
  <sheetData>
    <row r="1" ht="18.0" customHeight="1">
      <c r="A1" s="1"/>
      <c r="B1" s="1"/>
      <c r="C1" s="1"/>
      <c r="D1" s="1"/>
      <c r="E1" s="1"/>
      <c r="F1" s="1"/>
      <c r="G1" s="1"/>
      <c r="H1" s="1"/>
      <c r="I1" s="1"/>
      <c r="J1" s="1"/>
      <c r="K1" s="1"/>
      <c r="L1" s="1"/>
      <c r="M1" s="1"/>
      <c r="N1" s="1"/>
      <c r="O1" s="1"/>
      <c r="P1" s="1"/>
      <c r="Q1" s="1"/>
      <c r="R1" s="1"/>
      <c r="S1" s="1"/>
      <c r="T1" s="1"/>
      <c r="U1" s="1"/>
      <c r="V1" s="1"/>
      <c r="W1" s="1"/>
      <c r="X1" s="1"/>
      <c r="Y1" s="1"/>
      <c r="Z1" s="1"/>
    </row>
    <row r="2" ht="18.0" customHeight="1">
      <c r="A2" s="1"/>
      <c r="B2" s="2" t="s">
        <v>0</v>
      </c>
      <c r="C2" s="3" t="s">
        <v>1</v>
      </c>
      <c r="D2" s="3" t="s">
        <v>2</v>
      </c>
      <c r="E2" s="3" t="s">
        <v>3</v>
      </c>
      <c r="F2" s="3" t="s">
        <v>4</v>
      </c>
      <c r="G2" s="1"/>
      <c r="H2" s="1"/>
      <c r="I2" s="1"/>
      <c r="J2" s="1"/>
      <c r="K2" s="1"/>
      <c r="L2" s="1"/>
      <c r="M2" s="1"/>
      <c r="N2" s="1"/>
      <c r="O2" s="1"/>
      <c r="P2" s="1"/>
      <c r="Q2" s="1"/>
      <c r="R2" s="1"/>
      <c r="S2" s="1"/>
      <c r="T2" s="1"/>
      <c r="U2" s="1"/>
      <c r="V2" s="1"/>
      <c r="W2" s="1"/>
      <c r="X2" s="1"/>
      <c r="Y2" s="1"/>
      <c r="Z2" s="1"/>
    </row>
    <row r="3" ht="18.0" customHeight="1">
      <c r="A3" s="1"/>
      <c r="B3" s="4" t="s">
        <v>5</v>
      </c>
      <c r="C3" s="3" t="s">
        <v>6</v>
      </c>
      <c r="D3" s="3" t="s">
        <v>7</v>
      </c>
      <c r="E3" s="3" t="s">
        <v>8</v>
      </c>
      <c r="F3" s="3" t="s">
        <v>5</v>
      </c>
      <c r="G3" s="1"/>
      <c r="H3" s="1"/>
      <c r="I3" s="1"/>
      <c r="J3" s="1"/>
      <c r="K3" s="1"/>
      <c r="L3" s="1"/>
      <c r="M3" s="1"/>
      <c r="N3" s="1"/>
      <c r="O3" s="1"/>
      <c r="P3" s="1"/>
      <c r="Q3" s="1"/>
      <c r="R3" s="1"/>
      <c r="S3" s="1"/>
      <c r="T3" s="1"/>
      <c r="U3" s="1"/>
      <c r="V3" s="1"/>
      <c r="W3" s="1"/>
      <c r="X3" s="1"/>
      <c r="Y3" s="1"/>
      <c r="Z3" s="1"/>
    </row>
    <row r="4" ht="18.0" customHeight="1">
      <c r="A4" s="1"/>
      <c r="B4" s="5" t="s">
        <v>4</v>
      </c>
      <c r="C4" s="3" t="s">
        <v>9</v>
      </c>
      <c r="D4" s="3"/>
      <c r="E4" s="3" t="s">
        <v>10</v>
      </c>
      <c r="F4" s="3" t="s">
        <v>11</v>
      </c>
      <c r="G4" s="1"/>
      <c r="H4" s="1"/>
      <c r="I4" s="1"/>
      <c r="J4" s="1"/>
      <c r="K4" s="1"/>
      <c r="L4" s="1"/>
      <c r="M4" s="1"/>
      <c r="N4" s="1"/>
      <c r="O4" s="1"/>
      <c r="P4" s="1"/>
      <c r="Q4" s="1"/>
      <c r="R4" s="1"/>
      <c r="S4" s="1"/>
      <c r="T4" s="1"/>
      <c r="U4" s="1"/>
      <c r="V4" s="1"/>
      <c r="W4" s="1"/>
      <c r="X4" s="1"/>
      <c r="Y4" s="1"/>
      <c r="Z4" s="1"/>
    </row>
    <row r="5" ht="18.0" customHeight="1">
      <c r="A5" s="1"/>
      <c r="B5" s="6" t="s">
        <v>12</v>
      </c>
      <c r="C5" s="3"/>
      <c r="D5" s="3"/>
      <c r="E5" s="3" t="s">
        <v>13</v>
      </c>
      <c r="F5" s="7"/>
      <c r="G5" s="1"/>
      <c r="H5" s="1"/>
      <c r="I5" s="1"/>
      <c r="J5" s="1"/>
      <c r="K5" s="1"/>
      <c r="L5" s="1"/>
      <c r="M5" s="1"/>
      <c r="N5" s="1"/>
      <c r="O5" s="1"/>
      <c r="P5" s="1"/>
      <c r="Q5" s="1"/>
      <c r="R5" s="1"/>
      <c r="S5" s="1"/>
      <c r="T5" s="1"/>
      <c r="U5" s="1"/>
      <c r="V5" s="1"/>
      <c r="W5" s="1"/>
      <c r="X5" s="1"/>
      <c r="Y5" s="1"/>
      <c r="Z5" s="1"/>
    </row>
    <row r="6" ht="18.0" customHeight="1">
      <c r="A6" s="1"/>
      <c r="B6" s="8" t="s">
        <v>14</v>
      </c>
      <c r="C6" s="7"/>
      <c r="D6" s="7"/>
      <c r="E6" s="7"/>
      <c r="F6" s="7"/>
      <c r="G6" s="1"/>
      <c r="H6" s="1"/>
      <c r="I6" s="1"/>
      <c r="J6" s="1"/>
      <c r="K6" s="1"/>
      <c r="L6" s="1"/>
      <c r="M6" s="1"/>
      <c r="N6" s="1"/>
      <c r="O6" s="1"/>
      <c r="P6" s="1"/>
      <c r="Q6" s="1"/>
      <c r="R6" s="1"/>
      <c r="S6" s="1"/>
      <c r="T6" s="1"/>
      <c r="U6" s="1"/>
      <c r="V6" s="1"/>
      <c r="W6" s="1"/>
      <c r="X6" s="1"/>
      <c r="Y6" s="1"/>
      <c r="Z6" s="1"/>
    </row>
    <row r="7" ht="18.0" customHeight="1">
      <c r="A7" s="1"/>
      <c r="B7" s="1"/>
      <c r="C7" s="1"/>
      <c r="D7" s="1"/>
      <c r="E7" s="1"/>
      <c r="F7" s="1"/>
      <c r="G7" s="1"/>
      <c r="H7" s="1"/>
      <c r="I7" s="1"/>
      <c r="J7" s="1"/>
      <c r="K7" s="1"/>
      <c r="L7" s="1"/>
      <c r="M7" s="1"/>
      <c r="N7" s="1"/>
      <c r="O7" s="1"/>
      <c r="P7" s="1"/>
      <c r="Q7" s="1"/>
      <c r="R7" s="1"/>
      <c r="S7" s="1"/>
      <c r="T7" s="1"/>
      <c r="U7" s="1"/>
      <c r="V7" s="1"/>
      <c r="W7" s="1"/>
      <c r="X7" s="1"/>
      <c r="Y7" s="1"/>
      <c r="Z7" s="1"/>
    </row>
    <row r="8" ht="18.0" customHeight="1">
      <c r="A8" s="1"/>
      <c r="B8" s="1"/>
      <c r="C8" s="1"/>
      <c r="D8" s="1"/>
      <c r="E8" s="1"/>
      <c r="F8" s="1"/>
      <c r="G8" s="1"/>
      <c r="H8" s="1"/>
      <c r="I8" s="1"/>
      <c r="J8" s="1"/>
      <c r="K8" s="1"/>
      <c r="L8" s="1"/>
      <c r="M8" s="1"/>
      <c r="N8" s="1"/>
      <c r="O8" s="1"/>
      <c r="P8" s="1"/>
      <c r="Q8" s="1"/>
      <c r="R8" s="1"/>
      <c r="S8" s="1"/>
      <c r="T8" s="1"/>
      <c r="U8" s="1"/>
      <c r="V8" s="1"/>
      <c r="W8" s="1"/>
      <c r="X8" s="1"/>
      <c r="Y8" s="1"/>
      <c r="Z8" s="1"/>
    </row>
    <row r="9" ht="18.0" customHeight="1">
      <c r="A9" s="1"/>
      <c r="B9" s="1"/>
      <c r="C9" s="1"/>
      <c r="D9" s="1"/>
      <c r="E9" s="1"/>
      <c r="F9" s="1"/>
      <c r="G9" s="1"/>
      <c r="H9" s="1"/>
      <c r="I9" s="1"/>
      <c r="J9" s="1"/>
      <c r="K9" s="1"/>
      <c r="L9" s="1"/>
      <c r="M9" s="1"/>
      <c r="N9" s="1"/>
      <c r="O9" s="1"/>
      <c r="P9" s="1"/>
      <c r="Q9" s="1"/>
      <c r="R9" s="1"/>
      <c r="S9" s="1"/>
      <c r="T9" s="1"/>
      <c r="U9" s="1"/>
      <c r="V9" s="1"/>
      <c r="W9" s="1"/>
      <c r="X9" s="1"/>
      <c r="Y9" s="1"/>
      <c r="Z9" s="1"/>
    </row>
    <row r="10" ht="18.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8.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8.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8.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8.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8.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8.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8.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8.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8.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8.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8.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8.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8.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8.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8.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8.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8.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8.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8.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8.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8.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8.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8.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8.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8.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8.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8.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8.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8.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8.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8.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7.38"/>
    <col customWidth="1" min="2" max="2" width="39.13"/>
    <col customWidth="1" min="3" max="3" width="20.0"/>
    <col customWidth="1" min="4" max="4" width="17.13"/>
    <col customWidth="1" min="5" max="5" width="21.25"/>
    <col customWidth="1" min="6" max="6" width="27.88"/>
    <col customWidth="1" min="7" max="7" width="17.13"/>
    <col customWidth="1" min="8" max="8" width="29.38"/>
    <col customWidth="1" min="9" max="9" width="32.75"/>
    <col customWidth="1" min="10" max="13" width="12.75"/>
    <col customWidth="1" min="14" max="14" width="14.38"/>
    <col customWidth="1" min="15" max="26" width="12.75"/>
  </cols>
  <sheetData>
    <row r="1" ht="36.0" customHeight="1">
      <c r="A1" s="9"/>
      <c r="B1" s="10" t="s">
        <v>15</v>
      </c>
      <c r="J1" s="11"/>
      <c r="K1" s="12"/>
      <c r="L1" s="12"/>
      <c r="M1" s="12"/>
      <c r="N1" s="12"/>
      <c r="O1" s="12"/>
      <c r="P1" s="12"/>
      <c r="Q1" s="12"/>
      <c r="R1" s="12"/>
      <c r="S1" s="12"/>
      <c r="T1" s="12"/>
      <c r="U1" s="12"/>
      <c r="V1" s="12"/>
      <c r="W1" s="12"/>
      <c r="X1" s="11"/>
      <c r="Y1" s="11"/>
      <c r="Z1" s="11"/>
    </row>
    <row r="2" ht="27.75" customHeight="1">
      <c r="A2" s="13" t="s">
        <v>16</v>
      </c>
      <c r="B2" s="13" t="s">
        <v>17</v>
      </c>
      <c r="C2" s="14" t="s">
        <v>18</v>
      </c>
      <c r="D2" s="15"/>
      <c r="E2" s="14" t="s">
        <v>19</v>
      </c>
      <c r="F2" s="16"/>
      <c r="G2" s="16"/>
      <c r="H2" s="15"/>
      <c r="I2" s="13" t="s">
        <v>20</v>
      </c>
      <c r="J2" s="17"/>
      <c r="K2" s="18"/>
      <c r="L2" s="18"/>
      <c r="M2" s="18"/>
      <c r="N2" s="18"/>
      <c r="O2" s="18"/>
      <c r="P2" s="18"/>
      <c r="Q2" s="18"/>
      <c r="R2" s="18"/>
      <c r="S2" s="18"/>
      <c r="T2" s="18"/>
      <c r="U2" s="18"/>
      <c r="V2" s="18"/>
      <c r="W2" s="18"/>
      <c r="X2" s="17"/>
      <c r="Y2" s="17"/>
      <c r="Z2" s="17"/>
    </row>
    <row r="3" ht="27.75" customHeight="1">
      <c r="A3" s="19"/>
      <c r="B3" s="19"/>
      <c r="C3" s="20" t="s">
        <v>21</v>
      </c>
      <c r="D3" s="20" t="s">
        <v>4</v>
      </c>
      <c r="E3" s="20" t="s">
        <v>21</v>
      </c>
      <c r="F3" s="21" t="s">
        <v>22</v>
      </c>
      <c r="G3" s="20">
        <f>(COUNTIF(G5:G999,"Hoàn thành")/COUNTA(C5:C999))*100</f>
        <v>59.25925926</v>
      </c>
      <c r="H3" s="21" t="s">
        <v>23</v>
      </c>
      <c r="I3" s="19"/>
      <c r="J3" s="17"/>
      <c r="K3" s="18"/>
      <c r="L3" s="18"/>
      <c r="M3" s="18"/>
      <c r="N3" s="18"/>
      <c r="O3" s="18"/>
      <c r="P3" s="18"/>
      <c r="Q3" s="18"/>
      <c r="R3" s="18"/>
      <c r="S3" s="18"/>
      <c r="T3" s="18"/>
      <c r="U3" s="18"/>
      <c r="V3" s="18"/>
      <c r="W3" s="18"/>
      <c r="X3" s="17"/>
      <c r="Y3" s="17"/>
      <c r="Z3" s="17"/>
    </row>
    <row r="4" ht="16.5" customHeight="1">
      <c r="A4" s="22" t="str">
        <f t="shared" ref="A4:A80" si="1">IF(C4&lt;&gt;"",COUNTA($C$4:C4),"")</f>
        <v/>
      </c>
      <c r="B4" s="23" t="s">
        <v>24</v>
      </c>
      <c r="C4" s="24"/>
      <c r="D4" s="24"/>
      <c r="E4" s="24"/>
      <c r="F4" s="25"/>
      <c r="G4" s="24"/>
      <c r="H4" s="25"/>
      <c r="I4" s="26"/>
      <c r="J4" s="11"/>
      <c r="K4" s="12"/>
      <c r="L4" s="12"/>
      <c r="M4" s="12"/>
      <c r="N4" s="12"/>
      <c r="O4" s="12"/>
      <c r="P4" s="12"/>
      <c r="Q4" s="12"/>
      <c r="R4" s="12"/>
      <c r="S4" s="12"/>
      <c r="T4" s="12"/>
      <c r="U4" s="12"/>
      <c r="V4" s="12"/>
      <c r="W4" s="12"/>
      <c r="X4" s="11"/>
      <c r="Y4" s="11"/>
      <c r="Z4" s="11"/>
    </row>
    <row r="5" ht="16.5" customHeight="1">
      <c r="A5" s="27">
        <f t="shared" si="1"/>
        <v>1</v>
      </c>
      <c r="B5" s="28" t="s">
        <v>25</v>
      </c>
      <c r="C5" s="29" t="s">
        <v>13</v>
      </c>
      <c r="D5" s="29" t="s">
        <v>4</v>
      </c>
      <c r="E5" s="29" t="s">
        <v>13</v>
      </c>
      <c r="F5" s="30"/>
      <c r="G5" s="29" t="s">
        <v>4</v>
      </c>
      <c r="H5" s="30"/>
      <c r="I5" s="31"/>
      <c r="J5" s="11"/>
      <c r="K5" s="12"/>
      <c r="L5" s="12"/>
      <c r="M5" s="12"/>
      <c r="N5" s="12"/>
      <c r="O5" s="12"/>
      <c r="P5" s="12"/>
      <c r="Q5" s="12"/>
      <c r="R5" s="12"/>
      <c r="S5" s="12"/>
      <c r="T5" s="12"/>
      <c r="U5" s="12"/>
      <c r="V5" s="12"/>
      <c r="W5" s="12"/>
      <c r="X5" s="11"/>
      <c r="Y5" s="11"/>
      <c r="Z5" s="11"/>
    </row>
    <row r="6" ht="16.5" customHeight="1">
      <c r="A6" s="27">
        <f t="shared" si="1"/>
        <v>2</v>
      </c>
      <c r="B6" s="32" t="s">
        <v>26</v>
      </c>
      <c r="C6" s="29" t="s">
        <v>13</v>
      </c>
      <c r="D6" s="29" t="s">
        <v>4</v>
      </c>
      <c r="E6" s="29" t="s">
        <v>13</v>
      </c>
      <c r="F6" s="33">
        <v>1.0</v>
      </c>
      <c r="G6" s="29" t="s">
        <v>4</v>
      </c>
      <c r="H6" s="33"/>
      <c r="I6" s="34"/>
      <c r="J6" s="11"/>
      <c r="K6" s="12"/>
      <c r="L6" s="12"/>
      <c r="M6" s="12"/>
      <c r="N6" s="12"/>
      <c r="O6" s="12"/>
      <c r="P6" s="12"/>
      <c r="Q6" s="12"/>
      <c r="R6" s="12"/>
      <c r="S6" s="12"/>
      <c r="T6" s="12"/>
      <c r="U6" s="12"/>
      <c r="V6" s="12"/>
      <c r="W6" s="12"/>
      <c r="X6" s="11"/>
      <c r="Y6" s="11"/>
      <c r="Z6" s="11"/>
    </row>
    <row r="7" ht="16.5" customHeight="1">
      <c r="A7" s="27">
        <f t="shared" si="1"/>
        <v>3</v>
      </c>
      <c r="B7" s="32" t="s">
        <v>27</v>
      </c>
      <c r="C7" s="29" t="s">
        <v>13</v>
      </c>
      <c r="D7" s="29" t="s">
        <v>4</v>
      </c>
      <c r="E7" s="29" t="s">
        <v>13</v>
      </c>
      <c r="F7" s="33">
        <v>1.0</v>
      </c>
      <c r="G7" s="29" t="s">
        <v>4</v>
      </c>
      <c r="H7" s="33"/>
      <c r="I7" s="34"/>
      <c r="J7" s="11"/>
      <c r="K7" s="12"/>
      <c r="L7" s="12"/>
      <c r="M7" s="12"/>
      <c r="N7" s="12"/>
      <c r="O7" s="12"/>
      <c r="P7" s="12"/>
      <c r="Q7" s="12"/>
      <c r="R7" s="12"/>
      <c r="S7" s="12"/>
      <c r="T7" s="12"/>
      <c r="U7" s="12"/>
      <c r="V7" s="12"/>
      <c r="W7" s="12"/>
      <c r="X7" s="11"/>
      <c r="Y7" s="11"/>
      <c r="Z7" s="11"/>
    </row>
    <row r="8" ht="16.5" customHeight="1">
      <c r="A8" s="27">
        <f t="shared" si="1"/>
        <v>4</v>
      </c>
      <c r="B8" s="32" t="s">
        <v>28</v>
      </c>
      <c r="C8" s="29" t="s">
        <v>13</v>
      </c>
      <c r="D8" s="29" t="s">
        <v>4</v>
      </c>
      <c r="E8" s="29" t="s">
        <v>13</v>
      </c>
      <c r="F8" s="33">
        <v>1.0</v>
      </c>
      <c r="G8" s="29" t="s">
        <v>4</v>
      </c>
      <c r="H8" s="33"/>
      <c r="I8" s="34"/>
      <c r="J8" s="11"/>
      <c r="K8" s="12"/>
      <c r="L8" s="12"/>
      <c r="M8" s="12"/>
      <c r="N8" s="12"/>
      <c r="O8" s="12"/>
      <c r="P8" s="12"/>
      <c r="Q8" s="12"/>
      <c r="R8" s="12"/>
      <c r="S8" s="12"/>
      <c r="T8" s="12"/>
      <c r="U8" s="12"/>
      <c r="V8" s="12"/>
      <c r="W8" s="12"/>
      <c r="X8" s="11"/>
      <c r="Y8" s="11"/>
      <c r="Z8" s="11"/>
    </row>
    <row r="9" ht="16.5" customHeight="1">
      <c r="A9" s="27">
        <f t="shared" si="1"/>
        <v>5</v>
      </c>
      <c r="B9" s="32" t="s">
        <v>29</v>
      </c>
      <c r="C9" s="29" t="s">
        <v>13</v>
      </c>
      <c r="D9" s="29" t="s">
        <v>4</v>
      </c>
      <c r="E9" s="29" t="s">
        <v>13</v>
      </c>
      <c r="F9" s="33">
        <v>1.0</v>
      </c>
      <c r="G9" s="29" t="s">
        <v>4</v>
      </c>
      <c r="H9" s="33"/>
      <c r="I9" s="34"/>
      <c r="J9" s="11"/>
      <c r="K9" s="12"/>
      <c r="L9" s="12"/>
      <c r="M9" s="12"/>
      <c r="N9" s="12"/>
      <c r="O9" s="12"/>
      <c r="P9" s="12"/>
      <c r="Q9" s="12"/>
      <c r="R9" s="12"/>
      <c r="S9" s="12"/>
      <c r="T9" s="12"/>
      <c r="U9" s="12"/>
      <c r="V9" s="12"/>
      <c r="W9" s="12"/>
      <c r="X9" s="11"/>
      <c r="Y9" s="11"/>
      <c r="Z9" s="11"/>
    </row>
    <row r="10" ht="16.5" customHeight="1">
      <c r="A10" s="27">
        <f t="shared" si="1"/>
        <v>6</v>
      </c>
      <c r="B10" s="32" t="s">
        <v>30</v>
      </c>
      <c r="C10" s="29" t="s">
        <v>13</v>
      </c>
      <c r="D10" s="29" t="s">
        <v>4</v>
      </c>
      <c r="E10" s="29" t="s">
        <v>13</v>
      </c>
      <c r="F10" s="33">
        <v>1.0</v>
      </c>
      <c r="G10" s="29" t="s">
        <v>4</v>
      </c>
      <c r="H10" s="33"/>
      <c r="I10" s="34"/>
      <c r="J10" s="11"/>
      <c r="K10" s="12"/>
      <c r="L10" s="12"/>
      <c r="M10" s="12"/>
      <c r="N10" s="12"/>
      <c r="O10" s="12"/>
      <c r="P10" s="12"/>
      <c r="Q10" s="12"/>
      <c r="R10" s="12"/>
      <c r="S10" s="12"/>
      <c r="T10" s="12"/>
      <c r="U10" s="12"/>
      <c r="V10" s="12"/>
      <c r="W10" s="12"/>
      <c r="X10" s="11"/>
      <c r="Y10" s="11"/>
      <c r="Z10" s="11"/>
    </row>
    <row r="11" ht="16.5" customHeight="1">
      <c r="A11" s="27">
        <f t="shared" si="1"/>
        <v>7</v>
      </c>
      <c r="B11" s="32" t="s">
        <v>31</v>
      </c>
      <c r="C11" s="29" t="s">
        <v>13</v>
      </c>
      <c r="D11" s="29" t="s">
        <v>4</v>
      </c>
      <c r="E11" s="29" t="s">
        <v>13</v>
      </c>
      <c r="F11" s="33">
        <v>1.0</v>
      </c>
      <c r="G11" s="29" t="s">
        <v>4</v>
      </c>
      <c r="H11" s="33"/>
      <c r="I11" s="34"/>
      <c r="J11" s="11"/>
      <c r="K11" s="12"/>
      <c r="L11" s="12"/>
      <c r="M11" s="12"/>
      <c r="N11" s="12"/>
      <c r="O11" s="12"/>
      <c r="P11" s="12"/>
      <c r="Q11" s="12"/>
      <c r="R11" s="12"/>
      <c r="S11" s="12"/>
      <c r="T11" s="12"/>
      <c r="U11" s="12"/>
      <c r="V11" s="12"/>
      <c r="W11" s="12"/>
      <c r="X11" s="11"/>
      <c r="Y11" s="11"/>
      <c r="Z11" s="11"/>
    </row>
    <row r="12" ht="16.5" customHeight="1">
      <c r="A12" s="27">
        <f t="shared" si="1"/>
        <v>8</v>
      </c>
      <c r="B12" s="32" t="s">
        <v>32</v>
      </c>
      <c r="C12" s="29" t="s">
        <v>3</v>
      </c>
      <c r="D12" s="29" t="s">
        <v>4</v>
      </c>
      <c r="E12" s="29" t="s">
        <v>13</v>
      </c>
      <c r="F12" s="33">
        <v>1.0</v>
      </c>
      <c r="G12" s="29" t="s">
        <v>4</v>
      </c>
      <c r="H12" s="33"/>
      <c r="I12" s="34"/>
      <c r="J12" s="11"/>
      <c r="K12" s="12"/>
      <c r="L12" s="12"/>
      <c r="M12" s="12"/>
      <c r="N12" s="12"/>
      <c r="O12" s="12"/>
      <c r="P12" s="12"/>
      <c r="Q12" s="12"/>
      <c r="R12" s="12"/>
      <c r="S12" s="12"/>
      <c r="T12" s="12"/>
      <c r="U12" s="12"/>
      <c r="V12" s="12"/>
      <c r="W12" s="12"/>
      <c r="X12" s="11"/>
      <c r="Y12" s="11"/>
      <c r="Z12" s="11"/>
    </row>
    <row r="13" ht="16.5" customHeight="1">
      <c r="A13" s="27">
        <f t="shared" si="1"/>
        <v>9</v>
      </c>
      <c r="B13" s="32" t="s">
        <v>33</v>
      </c>
      <c r="C13" s="29" t="s">
        <v>3</v>
      </c>
      <c r="D13" s="29" t="s">
        <v>4</v>
      </c>
      <c r="E13" s="29" t="s">
        <v>13</v>
      </c>
      <c r="F13" s="33">
        <v>1.0</v>
      </c>
      <c r="G13" s="29" t="s">
        <v>4</v>
      </c>
      <c r="H13" s="33"/>
      <c r="I13" s="34"/>
      <c r="J13" s="11"/>
      <c r="K13" s="12"/>
      <c r="L13" s="12"/>
      <c r="M13" s="12"/>
      <c r="N13" s="12"/>
      <c r="O13" s="12"/>
      <c r="P13" s="12"/>
      <c r="Q13" s="12"/>
      <c r="R13" s="12"/>
      <c r="S13" s="12"/>
      <c r="T13" s="12"/>
      <c r="U13" s="12"/>
      <c r="V13" s="12"/>
      <c r="W13" s="12"/>
      <c r="X13" s="11"/>
      <c r="Y13" s="11"/>
      <c r="Z13" s="11"/>
    </row>
    <row r="14" ht="16.5" customHeight="1">
      <c r="A14" s="27">
        <f t="shared" si="1"/>
        <v>10</v>
      </c>
      <c r="B14" s="32" t="s">
        <v>34</v>
      </c>
      <c r="C14" s="29" t="s">
        <v>3</v>
      </c>
      <c r="D14" s="29" t="s">
        <v>4</v>
      </c>
      <c r="E14" s="29" t="s">
        <v>13</v>
      </c>
      <c r="F14" s="33">
        <v>1.0</v>
      </c>
      <c r="G14" s="29" t="s">
        <v>4</v>
      </c>
      <c r="H14" s="33"/>
      <c r="I14" s="34"/>
      <c r="J14" s="11"/>
      <c r="K14" s="12"/>
      <c r="L14" s="12"/>
      <c r="M14" s="12"/>
      <c r="N14" s="12"/>
      <c r="O14" s="12"/>
      <c r="P14" s="12"/>
      <c r="Q14" s="12"/>
      <c r="R14" s="12"/>
      <c r="S14" s="12"/>
      <c r="T14" s="12"/>
      <c r="U14" s="12"/>
      <c r="V14" s="12"/>
      <c r="W14" s="12"/>
      <c r="X14" s="11"/>
      <c r="Y14" s="11"/>
      <c r="Z14" s="11"/>
    </row>
    <row r="15" ht="16.5" customHeight="1">
      <c r="A15" s="27">
        <f t="shared" si="1"/>
        <v>11</v>
      </c>
      <c r="B15" s="32" t="s">
        <v>35</v>
      </c>
      <c r="C15" s="29" t="s">
        <v>3</v>
      </c>
      <c r="D15" s="29" t="s">
        <v>4</v>
      </c>
      <c r="E15" s="29" t="s">
        <v>13</v>
      </c>
      <c r="F15" s="33">
        <v>1.0</v>
      </c>
      <c r="G15" s="29" t="s">
        <v>4</v>
      </c>
      <c r="H15" s="33"/>
      <c r="I15" s="34"/>
      <c r="J15" s="11"/>
      <c r="K15" s="12"/>
      <c r="L15" s="12"/>
      <c r="M15" s="12"/>
      <c r="N15" s="12"/>
      <c r="O15" s="12"/>
      <c r="P15" s="12"/>
      <c r="Q15" s="12"/>
      <c r="R15" s="12"/>
      <c r="S15" s="12"/>
      <c r="T15" s="12"/>
      <c r="U15" s="12"/>
      <c r="V15" s="12"/>
      <c r="W15" s="12"/>
      <c r="X15" s="11"/>
      <c r="Y15" s="11"/>
      <c r="Z15" s="11"/>
    </row>
    <row r="16" ht="16.5" customHeight="1">
      <c r="A16" s="27">
        <f t="shared" si="1"/>
        <v>12</v>
      </c>
      <c r="B16" s="32" t="s">
        <v>36</v>
      </c>
      <c r="C16" s="29" t="s">
        <v>3</v>
      </c>
      <c r="D16" s="29" t="s">
        <v>4</v>
      </c>
      <c r="E16" s="29" t="s">
        <v>13</v>
      </c>
      <c r="F16" s="33">
        <v>1.0</v>
      </c>
      <c r="G16" s="29" t="s">
        <v>4</v>
      </c>
      <c r="H16" s="33"/>
      <c r="I16" s="34"/>
      <c r="J16" s="11"/>
      <c r="K16" s="12"/>
      <c r="L16" s="12"/>
      <c r="M16" s="12"/>
      <c r="N16" s="12"/>
      <c r="O16" s="12"/>
      <c r="P16" s="12"/>
      <c r="Q16" s="12"/>
      <c r="R16" s="12"/>
      <c r="S16" s="12"/>
      <c r="T16" s="12"/>
      <c r="U16" s="12"/>
      <c r="V16" s="12"/>
      <c r="W16" s="12"/>
      <c r="X16" s="11"/>
      <c r="Y16" s="11"/>
      <c r="Z16" s="11"/>
    </row>
    <row r="17" ht="16.5" customHeight="1">
      <c r="A17" s="27">
        <f t="shared" si="1"/>
        <v>13</v>
      </c>
      <c r="B17" s="32" t="s">
        <v>37</v>
      </c>
      <c r="C17" s="29" t="s">
        <v>3</v>
      </c>
      <c r="D17" s="29" t="s">
        <v>4</v>
      </c>
      <c r="E17" s="29" t="s">
        <v>13</v>
      </c>
      <c r="F17" s="33">
        <v>1.0</v>
      </c>
      <c r="G17" s="29"/>
      <c r="H17" s="33"/>
      <c r="I17" s="34"/>
      <c r="J17" s="11"/>
      <c r="K17" s="12"/>
      <c r="L17" s="12"/>
      <c r="M17" s="12"/>
      <c r="N17" s="12"/>
      <c r="O17" s="12"/>
      <c r="P17" s="12"/>
      <c r="Q17" s="12"/>
      <c r="R17" s="12"/>
      <c r="S17" s="12"/>
      <c r="T17" s="12"/>
      <c r="U17" s="12"/>
      <c r="V17" s="12"/>
      <c r="W17" s="12"/>
      <c r="X17" s="11"/>
      <c r="Y17" s="11"/>
      <c r="Z17" s="11"/>
    </row>
    <row r="18" ht="16.5" customHeight="1">
      <c r="A18" s="27">
        <f t="shared" si="1"/>
        <v>14</v>
      </c>
      <c r="B18" s="32" t="s">
        <v>38</v>
      </c>
      <c r="C18" s="29" t="s">
        <v>3</v>
      </c>
      <c r="D18" s="29" t="s">
        <v>4</v>
      </c>
      <c r="E18" s="29" t="s">
        <v>13</v>
      </c>
      <c r="F18" s="33">
        <v>1.0</v>
      </c>
      <c r="G18" s="29" t="s">
        <v>4</v>
      </c>
      <c r="H18" s="33"/>
      <c r="I18" s="34"/>
      <c r="J18" s="11"/>
      <c r="K18" s="12"/>
      <c r="L18" s="12"/>
      <c r="M18" s="12"/>
      <c r="N18" s="12"/>
      <c r="O18" s="12"/>
      <c r="P18" s="12"/>
      <c r="Q18" s="12"/>
      <c r="R18" s="12"/>
      <c r="S18" s="12"/>
      <c r="T18" s="12"/>
      <c r="U18" s="12"/>
      <c r="V18" s="12"/>
      <c r="W18" s="12"/>
      <c r="X18" s="11"/>
      <c r="Y18" s="11"/>
      <c r="Z18" s="11"/>
    </row>
    <row r="19" ht="16.5" customHeight="1">
      <c r="A19" s="27">
        <f t="shared" si="1"/>
        <v>15</v>
      </c>
      <c r="B19" s="32" t="s">
        <v>39</v>
      </c>
      <c r="C19" s="29" t="s">
        <v>10</v>
      </c>
      <c r="D19" s="29" t="s">
        <v>4</v>
      </c>
      <c r="E19" s="29" t="s">
        <v>13</v>
      </c>
      <c r="F19" s="33">
        <v>1.0</v>
      </c>
      <c r="G19" s="29" t="s">
        <v>4</v>
      </c>
      <c r="H19" s="33"/>
      <c r="I19" s="34"/>
      <c r="J19" s="11"/>
      <c r="K19" s="12"/>
      <c r="L19" s="12"/>
      <c r="M19" s="12"/>
      <c r="N19" s="12"/>
      <c r="O19" s="12"/>
      <c r="P19" s="12"/>
      <c r="Q19" s="12"/>
      <c r="R19" s="12"/>
      <c r="S19" s="12"/>
      <c r="T19" s="12"/>
      <c r="U19" s="12"/>
      <c r="V19" s="12"/>
      <c r="W19" s="12"/>
      <c r="X19" s="11"/>
      <c r="Y19" s="11"/>
      <c r="Z19" s="11"/>
    </row>
    <row r="20" ht="16.5" customHeight="1">
      <c r="A20" s="27">
        <f t="shared" si="1"/>
        <v>16</v>
      </c>
      <c r="B20" s="32" t="s">
        <v>40</v>
      </c>
      <c r="C20" s="29" t="s">
        <v>10</v>
      </c>
      <c r="D20" s="29" t="s">
        <v>4</v>
      </c>
      <c r="E20" s="29" t="s">
        <v>13</v>
      </c>
      <c r="F20" s="33">
        <v>1.0</v>
      </c>
      <c r="G20" s="29" t="s">
        <v>11</v>
      </c>
      <c r="H20" s="33"/>
      <c r="I20" s="34"/>
      <c r="J20" s="11"/>
      <c r="K20" s="12"/>
      <c r="L20" s="12"/>
      <c r="M20" s="12"/>
      <c r="N20" s="12"/>
      <c r="O20" s="12"/>
      <c r="P20" s="12"/>
      <c r="Q20" s="12"/>
      <c r="R20" s="12"/>
      <c r="S20" s="12"/>
      <c r="T20" s="12"/>
      <c r="U20" s="12"/>
      <c r="V20" s="12"/>
      <c r="W20" s="12"/>
      <c r="X20" s="11"/>
      <c r="Y20" s="11"/>
      <c r="Z20" s="11"/>
    </row>
    <row r="21" ht="16.5" customHeight="1">
      <c r="A21" s="27">
        <f t="shared" si="1"/>
        <v>17</v>
      </c>
      <c r="B21" s="32" t="s">
        <v>41</v>
      </c>
      <c r="C21" s="29" t="s">
        <v>10</v>
      </c>
      <c r="D21" s="29" t="s">
        <v>4</v>
      </c>
      <c r="E21" s="29" t="s">
        <v>13</v>
      </c>
      <c r="F21" s="33">
        <v>1.0</v>
      </c>
      <c r="G21" s="29" t="s">
        <v>4</v>
      </c>
      <c r="H21" s="33"/>
      <c r="I21" s="34"/>
      <c r="J21" s="11"/>
      <c r="K21" s="12"/>
      <c r="L21" s="12"/>
      <c r="M21" s="12"/>
      <c r="N21" s="12"/>
      <c r="O21" s="12"/>
      <c r="P21" s="12"/>
      <c r="Q21" s="12"/>
      <c r="R21" s="12"/>
      <c r="S21" s="12"/>
      <c r="T21" s="12"/>
      <c r="U21" s="12"/>
      <c r="V21" s="12"/>
      <c r="W21" s="12"/>
      <c r="X21" s="11"/>
      <c r="Y21" s="11"/>
      <c r="Z21" s="11"/>
    </row>
    <row r="22" ht="16.5" customHeight="1">
      <c r="A22" s="27">
        <f t="shared" si="1"/>
        <v>18</v>
      </c>
      <c r="B22" s="32" t="s">
        <v>42</v>
      </c>
      <c r="C22" s="29" t="s">
        <v>10</v>
      </c>
      <c r="D22" s="29" t="s">
        <v>4</v>
      </c>
      <c r="E22" s="29" t="s">
        <v>13</v>
      </c>
      <c r="F22" s="33">
        <v>1.0</v>
      </c>
      <c r="G22" s="29" t="s">
        <v>4</v>
      </c>
      <c r="H22" s="33"/>
      <c r="I22" s="34"/>
      <c r="J22" s="11"/>
      <c r="K22" s="12"/>
      <c r="L22" s="12"/>
      <c r="M22" s="12"/>
      <c r="N22" s="12"/>
      <c r="O22" s="12"/>
      <c r="P22" s="12"/>
      <c r="Q22" s="12"/>
      <c r="R22" s="12"/>
      <c r="S22" s="12"/>
      <c r="T22" s="12"/>
      <c r="U22" s="12"/>
      <c r="V22" s="12"/>
      <c r="W22" s="12"/>
      <c r="X22" s="11"/>
      <c r="Y22" s="11"/>
      <c r="Z22" s="11"/>
    </row>
    <row r="23" ht="16.5" customHeight="1">
      <c r="A23" s="27">
        <f t="shared" si="1"/>
        <v>19</v>
      </c>
      <c r="B23" s="32" t="s">
        <v>43</v>
      </c>
      <c r="C23" s="29" t="s">
        <v>10</v>
      </c>
      <c r="D23" s="29" t="s">
        <v>4</v>
      </c>
      <c r="E23" s="29" t="s">
        <v>13</v>
      </c>
      <c r="F23" s="33">
        <v>1.0</v>
      </c>
      <c r="G23" s="29"/>
      <c r="H23" s="33"/>
      <c r="I23" s="34"/>
      <c r="J23" s="11"/>
      <c r="K23" s="12"/>
      <c r="L23" s="12"/>
      <c r="M23" s="12"/>
      <c r="N23" s="12"/>
      <c r="O23" s="12"/>
      <c r="P23" s="12"/>
      <c r="Q23" s="12"/>
      <c r="R23" s="12"/>
      <c r="S23" s="12"/>
      <c r="T23" s="12"/>
      <c r="U23" s="12"/>
      <c r="V23" s="12"/>
      <c r="W23" s="12"/>
      <c r="X23" s="11"/>
      <c r="Y23" s="11"/>
      <c r="Z23" s="11"/>
    </row>
    <row r="24" ht="16.5" customHeight="1">
      <c r="A24" s="27">
        <f t="shared" si="1"/>
        <v>20</v>
      </c>
      <c r="B24" s="32" t="s">
        <v>44</v>
      </c>
      <c r="C24" s="29" t="s">
        <v>10</v>
      </c>
      <c r="D24" s="29" t="s">
        <v>4</v>
      </c>
      <c r="E24" s="29" t="s">
        <v>13</v>
      </c>
      <c r="F24" s="33">
        <v>1.0</v>
      </c>
      <c r="G24" s="29" t="s">
        <v>4</v>
      </c>
      <c r="H24" s="33"/>
      <c r="I24" s="34"/>
      <c r="J24" s="11"/>
      <c r="K24" s="12"/>
      <c r="L24" s="12"/>
      <c r="M24" s="12"/>
      <c r="N24" s="12"/>
      <c r="O24" s="12"/>
      <c r="P24" s="12"/>
      <c r="Q24" s="12"/>
      <c r="R24" s="12"/>
      <c r="S24" s="12"/>
      <c r="T24" s="12"/>
      <c r="U24" s="12"/>
      <c r="V24" s="12"/>
      <c r="W24" s="12"/>
      <c r="X24" s="11"/>
      <c r="Y24" s="11"/>
      <c r="Z24" s="11"/>
    </row>
    <row r="25" ht="16.5" customHeight="1">
      <c r="A25" s="27">
        <f t="shared" si="1"/>
        <v>21</v>
      </c>
      <c r="B25" s="32" t="s">
        <v>45</v>
      </c>
      <c r="C25" s="29" t="s">
        <v>10</v>
      </c>
      <c r="D25" s="29" t="s">
        <v>4</v>
      </c>
      <c r="E25" s="29" t="s">
        <v>13</v>
      </c>
      <c r="F25" s="33">
        <v>1.0</v>
      </c>
      <c r="G25" s="29"/>
      <c r="H25" s="33"/>
      <c r="I25" s="34"/>
      <c r="J25" s="11"/>
      <c r="K25" s="12"/>
      <c r="L25" s="12"/>
      <c r="M25" s="12"/>
      <c r="N25" s="12"/>
      <c r="O25" s="12"/>
      <c r="P25" s="12"/>
      <c r="Q25" s="12"/>
      <c r="R25" s="12"/>
      <c r="S25" s="12"/>
      <c r="T25" s="12"/>
      <c r="U25" s="12"/>
      <c r="V25" s="12"/>
      <c r="W25" s="12"/>
      <c r="X25" s="11"/>
      <c r="Y25" s="11"/>
      <c r="Z25" s="11"/>
    </row>
    <row r="26" ht="16.5" customHeight="1">
      <c r="A26" s="27">
        <f t="shared" si="1"/>
        <v>22</v>
      </c>
      <c r="B26" s="32" t="s">
        <v>46</v>
      </c>
      <c r="C26" s="29" t="s">
        <v>10</v>
      </c>
      <c r="D26" s="29" t="s">
        <v>4</v>
      </c>
      <c r="E26" s="29" t="s">
        <v>13</v>
      </c>
      <c r="F26" s="33">
        <v>1.0</v>
      </c>
      <c r="G26" s="29" t="s">
        <v>4</v>
      </c>
      <c r="H26" s="33"/>
      <c r="I26" s="34"/>
      <c r="J26" s="11"/>
      <c r="K26" s="12"/>
      <c r="L26" s="12"/>
      <c r="M26" s="12"/>
      <c r="N26" s="12"/>
      <c r="O26" s="12"/>
      <c r="P26" s="12"/>
      <c r="Q26" s="12"/>
      <c r="R26" s="12"/>
      <c r="S26" s="12"/>
      <c r="T26" s="12"/>
      <c r="U26" s="12"/>
      <c r="V26" s="12"/>
      <c r="W26" s="12"/>
      <c r="X26" s="11"/>
      <c r="Y26" s="11"/>
      <c r="Z26" s="11"/>
    </row>
    <row r="27" ht="16.5" customHeight="1">
      <c r="A27" s="27">
        <f t="shared" si="1"/>
        <v>23</v>
      </c>
      <c r="B27" s="32" t="s">
        <v>47</v>
      </c>
      <c r="C27" s="29" t="s">
        <v>10</v>
      </c>
      <c r="D27" s="29" t="s">
        <v>4</v>
      </c>
      <c r="E27" s="29" t="s">
        <v>13</v>
      </c>
      <c r="F27" s="33">
        <v>1.0</v>
      </c>
      <c r="G27" s="29" t="s">
        <v>4</v>
      </c>
      <c r="H27" s="33"/>
      <c r="I27" s="34"/>
      <c r="J27" s="11"/>
      <c r="K27" s="12"/>
      <c r="L27" s="12"/>
      <c r="M27" s="12"/>
      <c r="N27" s="12"/>
      <c r="O27" s="12"/>
      <c r="P27" s="12"/>
      <c r="Q27" s="12"/>
      <c r="R27" s="12"/>
      <c r="S27" s="12"/>
      <c r="T27" s="12"/>
      <c r="U27" s="12"/>
      <c r="V27" s="12"/>
      <c r="W27" s="12"/>
      <c r="X27" s="11"/>
      <c r="Y27" s="11"/>
      <c r="Z27" s="11"/>
    </row>
    <row r="28" ht="16.5" customHeight="1">
      <c r="A28" s="27" t="str">
        <f t="shared" si="1"/>
        <v/>
      </c>
      <c r="B28" s="32" t="s">
        <v>48</v>
      </c>
      <c r="C28" s="29"/>
      <c r="D28" s="29"/>
      <c r="E28" s="29"/>
      <c r="F28" s="33"/>
      <c r="G28" s="29" t="s">
        <v>4</v>
      </c>
      <c r="H28" s="33"/>
      <c r="I28" s="34"/>
      <c r="J28" s="11"/>
      <c r="K28" s="12"/>
      <c r="L28" s="12"/>
      <c r="M28" s="12"/>
      <c r="N28" s="12"/>
      <c r="O28" s="12"/>
      <c r="P28" s="12"/>
      <c r="Q28" s="12"/>
      <c r="R28" s="12"/>
      <c r="S28" s="12"/>
      <c r="T28" s="12"/>
      <c r="U28" s="12"/>
      <c r="V28" s="12"/>
      <c r="W28" s="12"/>
      <c r="X28" s="11"/>
      <c r="Y28" s="11"/>
      <c r="Z28" s="11"/>
    </row>
    <row r="29" ht="16.5" customHeight="1">
      <c r="A29" s="27" t="str">
        <f t="shared" si="1"/>
        <v/>
      </c>
      <c r="B29" s="35" t="s">
        <v>49</v>
      </c>
      <c r="C29" s="29"/>
      <c r="D29" s="29"/>
      <c r="E29" s="29"/>
      <c r="F29" s="36"/>
      <c r="G29" s="29"/>
      <c r="H29" s="36"/>
      <c r="I29" s="37"/>
      <c r="J29" s="11"/>
      <c r="K29" s="12"/>
      <c r="L29" s="12"/>
      <c r="M29" s="12"/>
      <c r="N29" s="12"/>
      <c r="O29" s="12"/>
      <c r="P29" s="12"/>
      <c r="Q29" s="12"/>
      <c r="R29" s="12"/>
      <c r="S29" s="12"/>
      <c r="T29" s="12"/>
      <c r="U29" s="12"/>
      <c r="V29" s="12"/>
      <c r="W29" s="12"/>
      <c r="X29" s="11"/>
      <c r="Y29" s="11"/>
      <c r="Z29" s="11"/>
    </row>
    <row r="30" ht="16.5" customHeight="1">
      <c r="A30" s="22" t="str">
        <f t="shared" si="1"/>
        <v/>
      </c>
      <c r="B30" s="23" t="s">
        <v>50</v>
      </c>
      <c r="C30" s="24"/>
      <c r="D30" s="24"/>
      <c r="E30" s="24"/>
      <c r="F30" s="25"/>
      <c r="G30" s="24"/>
      <c r="H30" s="25"/>
      <c r="I30" s="26"/>
      <c r="J30" s="11"/>
      <c r="K30" s="12"/>
      <c r="L30" s="12"/>
      <c r="M30" s="12"/>
      <c r="N30" s="12"/>
      <c r="O30" s="12"/>
      <c r="P30" s="12"/>
      <c r="Q30" s="12"/>
      <c r="R30" s="12"/>
      <c r="S30" s="12"/>
      <c r="T30" s="12"/>
      <c r="U30" s="12"/>
      <c r="V30" s="12"/>
      <c r="W30" s="12"/>
      <c r="X30" s="11"/>
      <c r="Y30" s="11"/>
      <c r="Z30" s="11"/>
    </row>
    <row r="31" ht="16.5" customHeight="1">
      <c r="A31" s="27">
        <f t="shared" si="1"/>
        <v>24</v>
      </c>
      <c r="B31" s="28" t="s">
        <v>51</v>
      </c>
      <c r="C31" s="29" t="s">
        <v>8</v>
      </c>
      <c r="D31" s="29" t="s">
        <v>4</v>
      </c>
      <c r="E31" s="29" t="s">
        <v>8</v>
      </c>
      <c r="F31" s="30">
        <v>8.0</v>
      </c>
      <c r="G31" s="29" t="s">
        <v>4</v>
      </c>
      <c r="H31" s="30"/>
      <c r="I31" s="31"/>
      <c r="J31" s="11"/>
      <c r="K31" s="12"/>
      <c r="L31" s="12"/>
      <c r="M31" s="12"/>
      <c r="N31" s="12"/>
      <c r="O31" s="12"/>
      <c r="P31" s="12"/>
      <c r="Q31" s="12"/>
      <c r="R31" s="12"/>
      <c r="S31" s="12"/>
      <c r="T31" s="12"/>
      <c r="U31" s="12"/>
      <c r="V31" s="12"/>
      <c r="W31" s="12"/>
      <c r="X31" s="11"/>
      <c r="Y31" s="11"/>
      <c r="Z31" s="11"/>
    </row>
    <row r="32" ht="16.5" customHeight="1">
      <c r="A32" s="27">
        <f t="shared" si="1"/>
        <v>25</v>
      </c>
      <c r="B32" s="32" t="s">
        <v>52</v>
      </c>
      <c r="C32" s="29" t="s">
        <v>8</v>
      </c>
      <c r="D32" s="29" t="s">
        <v>4</v>
      </c>
      <c r="E32" s="29" t="s">
        <v>8</v>
      </c>
      <c r="F32" s="33">
        <v>1.0</v>
      </c>
      <c r="G32" s="29"/>
      <c r="H32" s="33"/>
      <c r="I32" s="34"/>
      <c r="J32" s="11"/>
      <c r="K32" s="12"/>
      <c r="L32" s="12"/>
      <c r="M32" s="12"/>
      <c r="N32" s="12"/>
      <c r="O32" s="12"/>
      <c r="P32" s="12"/>
      <c r="Q32" s="12"/>
      <c r="R32" s="12"/>
      <c r="S32" s="12"/>
      <c r="T32" s="12"/>
      <c r="U32" s="12"/>
      <c r="V32" s="12"/>
      <c r="W32" s="12"/>
      <c r="X32" s="11"/>
      <c r="Y32" s="11"/>
      <c r="Z32" s="11"/>
    </row>
    <row r="33" ht="16.5" customHeight="1">
      <c r="A33" s="27">
        <f t="shared" si="1"/>
        <v>26</v>
      </c>
      <c r="B33" s="32" t="s">
        <v>53</v>
      </c>
      <c r="C33" s="29" t="s">
        <v>8</v>
      </c>
      <c r="D33" s="29" t="s">
        <v>4</v>
      </c>
      <c r="E33" s="29" t="s">
        <v>8</v>
      </c>
      <c r="F33" s="33">
        <v>1.0</v>
      </c>
      <c r="G33" s="29"/>
      <c r="H33" s="33"/>
      <c r="I33" s="34"/>
      <c r="J33" s="11"/>
      <c r="K33" s="12"/>
      <c r="L33" s="12"/>
      <c r="M33" s="12"/>
      <c r="N33" s="12"/>
      <c r="O33" s="12"/>
      <c r="P33" s="12"/>
      <c r="Q33" s="12"/>
      <c r="R33" s="12"/>
      <c r="S33" s="12"/>
      <c r="T33" s="12"/>
      <c r="U33" s="12"/>
      <c r="V33" s="12"/>
      <c r="W33" s="12"/>
      <c r="X33" s="11"/>
      <c r="Y33" s="11"/>
      <c r="Z33" s="11"/>
    </row>
    <row r="34" ht="16.5" customHeight="1">
      <c r="A34" s="27">
        <f t="shared" si="1"/>
        <v>27</v>
      </c>
      <c r="B34" s="32" t="s">
        <v>54</v>
      </c>
      <c r="C34" s="29" t="s">
        <v>8</v>
      </c>
      <c r="D34" s="29" t="s">
        <v>4</v>
      </c>
      <c r="E34" s="29" t="s">
        <v>8</v>
      </c>
      <c r="F34" s="33">
        <v>1.0</v>
      </c>
      <c r="G34" s="29"/>
      <c r="H34" s="38"/>
      <c r="I34" s="39"/>
      <c r="J34" s="40"/>
      <c r="K34" s="40"/>
      <c r="L34" s="40"/>
      <c r="M34" s="40"/>
      <c r="N34" s="40"/>
      <c r="O34" s="40"/>
      <c r="P34" s="40"/>
      <c r="Q34" s="40"/>
      <c r="R34" s="40"/>
      <c r="S34" s="40"/>
      <c r="T34" s="40"/>
      <c r="U34" s="40"/>
      <c r="V34" s="12"/>
      <c r="W34" s="12"/>
      <c r="X34" s="11"/>
      <c r="Y34" s="11"/>
      <c r="Z34" s="11"/>
    </row>
    <row r="35" ht="16.5" customHeight="1">
      <c r="A35" s="27">
        <f t="shared" si="1"/>
        <v>28</v>
      </c>
      <c r="B35" s="32" t="s">
        <v>55</v>
      </c>
      <c r="C35" s="29" t="s">
        <v>8</v>
      </c>
      <c r="D35" s="29" t="s">
        <v>4</v>
      </c>
      <c r="E35" s="29" t="s">
        <v>8</v>
      </c>
      <c r="F35" s="33">
        <v>1.0</v>
      </c>
      <c r="G35" s="29"/>
      <c r="H35" s="33"/>
      <c r="I35" s="34"/>
      <c r="J35" s="11"/>
      <c r="K35" s="12"/>
      <c r="L35" s="12"/>
      <c r="M35" s="12"/>
      <c r="N35" s="12"/>
      <c r="O35" s="12"/>
      <c r="P35" s="12"/>
      <c r="Q35" s="12"/>
      <c r="R35" s="12"/>
      <c r="S35" s="12"/>
      <c r="T35" s="12"/>
      <c r="U35" s="12"/>
      <c r="V35" s="12"/>
      <c r="W35" s="12"/>
      <c r="X35" s="11"/>
      <c r="Y35" s="11"/>
      <c r="Z35" s="11"/>
    </row>
    <row r="36" ht="16.5" customHeight="1">
      <c r="A36" s="27">
        <f t="shared" si="1"/>
        <v>29</v>
      </c>
      <c r="B36" s="32" t="s">
        <v>56</v>
      </c>
      <c r="C36" s="29" t="s">
        <v>8</v>
      </c>
      <c r="D36" s="29" t="s">
        <v>4</v>
      </c>
      <c r="E36" s="29" t="s">
        <v>8</v>
      </c>
      <c r="F36" s="33">
        <v>1.0</v>
      </c>
      <c r="G36" s="29"/>
      <c r="H36" s="33"/>
      <c r="I36" s="34"/>
      <c r="J36" s="11"/>
      <c r="K36" s="12"/>
      <c r="L36" s="12"/>
      <c r="M36" s="12"/>
      <c r="N36" s="12"/>
      <c r="O36" s="12"/>
      <c r="P36" s="12"/>
      <c r="Q36" s="12"/>
      <c r="R36" s="12"/>
      <c r="S36" s="12"/>
      <c r="T36" s="12"/>
      <c r="U36" s="12"/>
      <c r="V36" s="12"/>
      <c r="W36" s="12"/>
      <c r="X36" s="11"/>
      <c r="Y36" s="11"/>
      <c r="Z36" s="11"/>
    </row>
    <row r="37" ht="16.5" customHeight="1">
      <c r="A37" s="27">
        <f t="shared" si="1"/>
        <v>30</v>
      </c>
      <c r="B37" s="32" t="s">
        <v>57</v>
      </c>
      <c r="C37" s="29" t="s">
        <v>8</v>
      </c>
      <c r="D37" s="29" t="s">
        <v>4</v>
      </c>
      <c r="E37" s="29" t="s">
        <v>10</v>
      </c>
      <c r="F37" s="33">
        <v>1.0</v>
      </c>
      <c r="G37" s="29"/>
      <c r="H37" s="33"/>
      <c r="I37" s="34"/>
      <c r="J37" s="11"/>
      <c r="K37" s="12"/>
      <c r="L37" s="12"/>
      <c r="M37" s="12"/>
      <c r="N37" s="12"/>
      <c r="O37" s="12"/>
      <c r="P37" s="12"/>
      <c r="Q37" s="12"/>
      <c r="R37" s="12"/>
      <c r="S37" s="12"/>
      <c r="T37" s="12"/>
      <c r="U37" s="12"/>
      <c r="V37" s="12"/>
      <c r="W37" s="12"/>
      <c r="X37" s="11"/>
      <c r="Y37" s="11"/>
      <c r="Z37" s="11"/>
    </row>
    <row r="38" ht="16.5" customHeight="1">
      <c r="A38" s="27">
        <f t="shared" si="1"/>
        <v>31</v>
      </c>
      <c r="B38" s="32" t="s">
        <v>58</v>
      </c>
      <c r="C38" s="29" t="s">
        <v>8</v>
      </c>
      <c r="D38" s="29" t="s">
        <v>4</v>
      </c>
      <c r="E38" s="29" t="s">
        <v>10</v>
      </c>
      <c r="F38" s="33">
        <v>1.0</v>
      </c>
      <c r="G38" s="29"/>
      <c r="H38" s="33"/>
      <c r="I38" s="34"/>
      <c r="J38" s="11"/>
      <c r="K38" s="12"/>
      <c r="L38" s="12"/>
      <c r="M38" s="12"/>
      <c r="N38" s="12"/>
      <c r="O38" s="12"/>
      <c r="P38" s="12"/>
      <c r="Q38" s="12"/>
      <c r="R38" s="12"/>
      <c r="S38" s="12"/>
      <c r="T38" s="12"/>
      <c r="U38" s="12"/>
      <c r="V38" s="12"/>
      <c r="W38" s="12"/>
      <c r="X38" s="11"/>
      <c r="Y38" s="11"/>
      <c r="Z38" s="11"/>
    </row>
    <row r="39" ht="16.5" customHeight="1">
      <c r="A39" s="27">
        <f t="shared" si="1"/>
        <v>32</v>
      </c>
      <c r="B39" s="32" t="s">
        <v>59</v>
      </c>
      <c r="C39" s="29" t="s">
        <v>8</v>
      </c>
      <c r="D39" s="29" t="s">
        <v>4</v>
      </c>
      <c r="E39" s="29" t="s">
        <v>10</v>
      </c>
      <c r="F39" s="33">
        <v>1.0</v>
      </c>
      <c r="G39" s="29"/>
      <c r="H39" s="33"/>
      <c r="I39" s="34"/>
      <c r="J39" s="11"/>
      <c r="K39" s="12"/>
      <c r="L39" s="12"/>
      <c r="M39" s="12"/>
      <c r="N39" s="12"/>
      <c r="O39" s="12"/>
      <c r="P39" s="12"/>
      <c r="Q39" s="12"/>
      <c r="R39" s="12"/>
      <c r="S39" s="12"/>
      <c r="T39" s="12"/>
      <c r="U39" s="12"/>
      <c r="V39" s="12"/>
      <c r="W39" s="12"/>
      <c r="X39" s="11"/>
      <c r="Y39" s="11"/>
      <c r="Z39" s="11"/>
    </row>
    <row r="40" ht="16.5" customHeight="1">
      <c r="A40" s="27" t="str">
        <f t="shared" si="1"/>
        <v/>
      </c>
      <c r="B40" s="32" t="s">
        <v>60</v>
      </c>
      <c r="C40" s="29"/>
      <c r="D40" s="29"/>
      <c r="E40" s="29"/>
      <c r="F40" s="33"/>
      <c r="G40" s="29"/>
      <c r="H40" s="33"/>
      <c r="I40" s="34"/>
      <c r="J40" s="11"/>
      <c r="K40" s="12"/>
      <c r="L40" s="12"/>
      <c r="M40" s="12"/>
      <c r="N40" s="12"/>
      <c r="O40" s="12"/>
      <c r="P40" s="12"/>
      <c r="Q40" s="12"/>
      <c r="R40" s="12"/>
      <c r="S40" s="12"/>
      <c r="T40" s="12"/>
      <c r="U40" s="12"/>
      <c r="V40" s="12"/>
      <c r="W40" s="12"/>
      <c r="X40" s="11"/>
      <c r="Y40" s="11"/>
      <c r="Z40" s="11"/>
    </row>
    <row r="41" ht="16.5" customHeight="1">
      <c r="A41" s="41" t="str">
        <f t="shared" si="1"/>
        <v/>
      </c>
      <c r="B41" s="35" t="s">
        <v>61</v>
      </c>
      <c r="C41" s="29"/>
      <c r="D41" s="29"/>
      <c r="E41" s="29"/>
      <c r="F41" s="36"/>
      <c r="G41" s="29"/>
      <c r="H41" s="36"/>
      <c r="I41" s="37"/>
      <c r="J41" s="11"/>
      <c r="K41" s="12"/>
      <c r="L41" s="12"/>
      <c r="M41" s="12"/>
      <c r="N41" s="12"/>
      <c r="O41" s="12"/>
      <c r="P41" s="12"/>
      <c r="Q41" s="12"/>
      <c r="R41" s="12"/>
      <c r="S41" s="12"/>
      <c r="T41" s="12"/>
      <c r="U41" s="12"/>
      <c r="V41" s="12"/>
      <c r="W41" s="12"/>
      <c r="X41" s="11"/>
      <c r="Y41" s="11"/>
      <c r="Z41" s="11"/>
    </row>
    <row r="42" ht="16.5" customHeight="1">
      <c r="A42" s="42" t="str">
        <f t="shared" si="1"/>
        <v/>
      </c>
      <c r="B42" s="43" t="s">
        <v>39</v>
      </c>
      <c r="C42" s="24"/>
      <c r="D42" s="24"/>
      <c r="E42" s="24"/>
      <c r="F42" s="25"/>
      <c r="G42" s="24"/>
      <c r="H42" s="25"/>
      <c r="I42" s="26"/>
      <c r="J42" s="11"/>
      <c r="K42" s="12"/>
      <c r="L42" s="12"/>
      <c r="M42" s="12"/>
      <c r="N42" s="12"/>
      <c r="O42" s="12"/>
      <c r="P42" s="12"/>
      <c r="Q42" s="12"/>
      <c r="R42" s="12"/>
      <c r="S42" s="12"/>
      <c r="T42" s="12"/>
      <c r="U42" s="12"/>
      <c r="V42" s="12"/>
      <c r="W42" s="12"/>
      <c r="X42" s="11"/>
      <c r="Y42" s="11"/>
      <c r="Z42" s="11"/>
    </row>
    <row r="43" ht="16.5" customHeight="1">
      <c r="A43" s="29">
        <f t="shared" si="1"/>
        <v>33</v>
      </c>
      <c r="B43" s="28" t="s">
        <v>62</v>
      </c>
      <c r="C43" s="29" t="s">
        <v>10</v>
      </c>
      <c r="D43" s="29" t="s">
        <v>4</v>
      </c>
      <c r="E43" s="29" t="s">
        <v>10</v>
      </c>
      <c r="F43" s="30">
        <v>8.0</v>
      </c>
      <c r="G43" s="29" t="s">
        <v>4</v>
      </c>
      <c r="H43" s="30"/>
      <c r="I43" s="31"/>
      <c r="J43" s="11"/>
      <c r="K43" s="12"/>
      <c r="L43" s="12"/>
      <c r="M43" s="12"/>
      <c r="N43" s="12"/>
      <c r="O43" s="12"/>
      <c r="P43" s="12"/>
      <c r="Q43" s="12"/>
      <c r="R43" s="12"/>
      <c r="S43" s="12"/>
      <c r="T43" s="12"/>
      <c r="U43" s="12"/>
      <c r="V43" s="12"/>
      <c r="W43" s="12"/>
      <c r="X43" s="11"/>
      <c r="Y43" s="11"/>
      <c r="Z43" s="11"/>
    </row>
    <row r="44" ht="16.5" customHeight="1">
      <c r="A44" s="27">
        <f t="shared" si="1"/>
        <v>34</v>
      </c>
      <c r="B44" s="32" t="s">
        <v>63</v>
      </c>
      <c r="C44" s="29" t="s">
        <v>10</v>
      </c>
      <c r="D44" s="29" t="s">
        <v>4</v>
      </c>
      <c r="E44" s="29" t="s">
        <v>10</v>
      </c>
      <c r="F44" s="33">
        <v>1.0</v>
      </c>
      <c r="G44" s="29" t="s">
        <v>4</v>
      </c>
      <c r="H44" s="33"/>
      <c r="I44" s="34"/>
      <c r="J44" s="11"/>
      <c r="K44" s="12"/>
      <c r="L44" s="12"/>
      <c r="M44" s="12"/>
      <c r="N44" s="12"/>
      <c r="O44" s="12"/>
      <c r="P44" s="12"/>
      <c r="Q44" s="12"/>
      <c r="R44" s="12"/>
      <c r="S44" s="12"/>
      <c r="T44" s="12"/>
      <c r="U44" s="12"/>
      <c r="V44" s="12"/>
      <c r="W44" s="12"/>
      <c r="X44" s="11"/>
      <c r="Y44" s="11"/>
      <c r="Z44" s="11"/>
    </row>
    <row r="45" ht="16.5" customHeight="1">
      <c r="A45" s="27">
        <f t="shared" si="1"/>
        <v>35</v>
      </c>
      <c r="B45" s="32" t="s">
        <v>64</v>
      </c>
      <c r="C45" s="29" t="s">
        <v>10</v>
      </c>
      <c r="D45" s="29" t="s">
        <v>4</v>
      </c>
      <c r="E45" s="29" t="s">
        <v>10</v>
      </c>
      <c r="F45" s="33">
        <v>1.0</v>
      </c>
      <c r="G45" s="29" t="s">
        <v>4</v>
      </c>
      <c r="H45" s="33"/>
      <c r="I45" s="34"/>
      <c r="J45" s="11"/>
      <c r="K45" s="12"/>
      <c r="L45" s="12"/>
      <c r="M45" s="12"/>
      <c r="N45" s="12"/>
      <c r="O45" s="12"/>
      <c r="P45" s="12"/>
      <c r="Q45" s="12"/>
      <c r="R45" s="12"/>
      <c r="S45" s="12"/>
      <c r="T45" s="12"/>
      <c r="U45" s="12"/>
      <c r="V45" s="12"/>
      <c r="W45" s="12"/>
      <c r="X45" s="11"/>
      <c r="Y45" s="11"/>
      <c r="Z45" s="11"/>
    </row>
    <row r="46" ht="16.5" customHeight="1">
      <c r="A46" s="27">
        <f t="shared" si="1"/>
        <v>36</v>
      </c>
      <c r="B46" s="32" t="s">
        <v>65</v>
      </c>
      <c r="C46" s="29" t="s">
        <v>10</v>
      </c>
      <c r="D46" s="29" t="s">
        <v>4</v>
      </c>
      <c r="E46" s="29" t="s">
        <v>10</v>
      </c>
      <c r="F46" s="33">
        <v>1.0</v>
      </c>
      <c r="G46" s="29" t="s">
        <v>4</v>
      </c>
      <c r="H46" s="33"/>
      <c r="I46" s="34"/>
      <c r="J46" s="11"/>
      <c r="K46" s="12"/>
      <c r="L46" s="12"/>
      <c r="M46" s="12"/>
      <c r="N46" s="12"/>
      <c r="O46" s="12"/>
      <c r="P46" s="12"/>
      <c r="Q46" s="12"/>
      <c r="R46" s="12"/>
      <c r="S46" s="12"/>
      <c r="T46" s="12"/>
      <c r="U46" s="12"/>
      <c r="V46" s="12"/>
      <c r="W46" s="12"/>
      <c r="X46" s="11"/>
      <c r="Y46" s="11"/>
      <c r="Z46" s="11"/>
    </row>
    <row r="47" ht="16.5" customHeight="1">
      <c r="A47" s="27">
        <f t="shared" si="1"/>
        <v>37</v>
      </c>
      <c r="B47" s="32" t="s">
        <v>66</v>
      </c>
      <c r="C47" s="29" t="s">
        <v>10</v>
      </c>
      <c r="D47" s="29" t="s">
        <v>4</v>
      </c>
      <c r="E47" s="29" t="s">
        <v>10</v>
      </c>
      <c r="F47" s="33">
        <v>1.0</v>
      </c>
      <c r="G47" s="29" t="s">
        <v>4</v>
      </c>
      <c r="H47" s="33"/>
      <c r="I47" s="34"/>
      <c r="J47" s="11"/>
      <c r="K47" s="12"/>
      <c r="L47" s="12"/>
      <c r="M47" s="12"/>
      <c r="N47" s="12"/>
      <c r="O47" s="12"/>
      <c r="P47" s="12"/>
      <c r="Q47" s="12"/>
      <c r="R47" s="12"/>
      <c r="S47" s="12"/>
      <c r="T47" s="12"/>
      <c r="U47" s="12"/>
      <c r="V47" s="12"/>
      <c r="W47" s="12"/>
      <c r="X47" s="11"/>
      <c r="Y47" s="11"/>
      <c r="Z47" s="11"/>
    </row>
    <row r="48" ht="16.5" customHeight="1">
      <c r="A48" s="27">
        <f t="shared" si="1"/>
        <v>38</v>
      </c>
      <c r="B48" s="32" t="s">
        <v>67</v>
      </c>
      <c r="C48" s="29" t="s">
        <v>10</v>
      </c>
      <c r="D48" s="29" t="s">
        <v>4</v>
      </c>
      <c r="E48" s="29" t="s">
        <v>10</v>
      </c>
      <c r="F48" s="33">
        <v>1.0</v>
      </c>
      <c r="G48" s="29" t="s">
        <v>4</v>
      </c>
      <c r="H48" s="33"/>
      <c r="I48" s="34"/>
      <c r="J48" s="11"/>
      <c r="K48" s="12"/>
      <c r="L48" s="12"/>
      <c r="M48" s="12"/>
      <c r="N48" s="12"/>
      <c r="O48" s="12"/>
      <c r="P48" s="12"/>
      <c r="Q48" s="12"/>
      <c r="R48" s="12"/>
      <c r="S48" s="12"/>
      <c r="T48" s="12"/>
      <c r="U48" s="12"/>
      <c r="V48" s="12"/>
      <c r="W48" s="12"/>
      <c r="X48" s="11"/>
      <c r="Y48" s="11"/>
      <c r="Z48" s="11"/>
    </row>
    <row r="49" ht="16.5" customHeight="1">
      <c r="A49" s="27">
        <f t="shared" si="1"/>
        <v>39</v>
      </c>
      <c r="B49" s="35" t="s">
        <v>68</v>
      </c>
      <c r="C49" s="29" t="s">
        <v>10</v>
      </c>
      <c r="D49" s="29" t="s">
        <v>4</v>
      </c>
      <c r="E49" s="29" t="s">
        <v>10</v>
      </c>
      <c r="F49" s="33">
        <v>1.0</v>
      </c>
      <c r="G49" s="29" t="s">
        <v>4</v>
      </c>
      <c r="H49" s="44"/>
      <c r="I49" s="45"/>
      <c r="J49" s="11"/>
      <c r="K49" s="12"/>
      <c r="L49" s="12"/>
      <c r="M49" s="12"/>
      <c r="N49" s="12"/>
      <c r="O49" s="12"/>
      <c r="P49" s="12"/>
      <c r="Q49" s="12"/>
      <c r="R49" s="12"/>
      <c r="S49" s="12"/>
      <c r="T49" s="12"/>
      <c r="U49" s="12"/>
      <c r="V49" s="12"/>
      <c r="W49" s="12"/>
      <c r="X49" s="11"/>
      <c r="Y49" s="11"/>
      <c r="Z49" s="11"/>
    </row>
    <row r="50" ht="16.5" customHeight="1">
      <c r="A50" s="22" t="str">
        <f t="shared" si="1"/>
        <v/>
      </c>
      <c r="B50" s="23" t="s">
        <v>69</v>
      </c>
      <c r="C50" s="24"/>
      <c r="D50" s="24"/>
      <c r="E50" s="24"/>
      <c r="F50" s="25"/>
      <c r="G50" s="24"/>
      <c r="H50" s="25"/>
      <c r="I50" s="26"/>
      <c r="J50" s="11"/>
      <c r="K50" s="12"/>
      <c r="L50" s="12"/>
      <c r="M50" s="12"/>
      <c r="N50" s="12"/>
      <c r="O50" s="12"/>
      <c r="P50" s="12"/>
      <c r="Q50" s="12"/>
      <c r="R50" s="12"/>
      <c r="S50" s="12"/>
      <c r="T50" s="12"/>
      <c r="U50" s="12"/>
      <c r="V50" s="12"/>
      <c r="W50" s="12"/>
      <c r="X50" s="11"/>
      <c r="Y50" s="11"/>
      <c r="Z50" s="11"/>
    </row>
    <row r="51" ht="16.5" customHeight="1">
      <c r="A51" s="27">
        <f t="shared" si="1"/>
        <v>40</v>
      </c>
      <c r="B51" s="28" t="s">
        <v>70</v>
      </c>
      <c r="C51" s="29" t="s">
        <v>13</v>
      </c>
      <c r="D51" s="29" t="s">
        <v>4</v>
      </c>
      <c r="E51" s="29" t="s">
        <v>10</v>
      </c>
      <c r="F51" s="30">
        <v>1.0</v>
      </c>
      <c r="G51" s="46" t="s">
        <v>4</v>
      </c>
      <c r="H51" s="30"/>
      <c r="I51" s="31"/>
      <c r="J51" s="11"/>
      <c r="K51" s="12"/>
      <c r="L51" s="12"/>
      <c r="M51" s="12"/>
      <c r="N51" s="12"/>
      <c r="O51" s="12"/>
      <c r="P51" s="12"/>
      <c r="Q51" s="12"/>
      <c r="R51" s="12"/>
      <c r="S51" s="12"/>
      <c r="T51" s="12"/>
      <c r="U51" s="12"/>
      <c r="V51" s="12"/>
      <c r="W51" s="12"/>
      <c r="X51" s="11"/>
      <c r="Y51" s="11"/>
      <c r="Z51" s="11"/>
    </row>
    <row r="52" ht="16.5" customHeight="1">
      <c r="A52" s="27">
        <f t="shared" si="1"/>
        <v>41</v>
      </c>
      <c r="B52" s="32" t="s">
        <v>71</v>
      </c>
      <c r="C52" s="29" t="s">
        <v>13</v>
      </c>
      <c r="D52" s="29" t="s">
        <v>4</v>
      </c>
      <c r="E52" s="29" t="s">
        <v>10</v>
      </c>
      <c r="F52" s="30">
        <v>1.0</v>
      </c>
      <c r="G52" s="29" t="s">
        <v>4</v>
      </c>
      <c r="H52" s="33"/>
      <c r="I52" s="34"/>
      <c r="J52" s="11"/>
      <c r="K52" s="12"/>
      <c r="L52" s="12"/>
      <c r="M52" s="12"/>
      <c r="N52" s="12"/>
      <c r="O52" s="12"/>
      <c r="P52" s="12"/>
      <c r="Q52" s="12"/>
      <c r="R52" s="12"/>
      <c r="S52" s="12"/>
      <c r="T52" s="12"/>
      <c r="U52" s="12"/>
      <c r="V52" s="12"/>
      <c r="W52" s="12"/>
      <c r="X52" s="11"/>
      <c r="Y52" s="11"/>
      <c r="Z52" s="11"/>
    </row>
    <row r="53" ht="16.5" customHeight="1">
      <c r="A53" s="27">
        <f t="shared" si="1"/>
        <v>42</v>
      </c>
      <c r="B53" s="32" t="s">
        <v>72</v>
      </c>
      <c r="C53" s="29" t="s">
        <v>13</v>
      </c>
      <c r="D53" s="29" t="s">
        <v>4</v>
      </c>
      <c r="E53" s="29" t="s">
        <v>10</v>
      </c>
      <c r="F53" s="30">
        <v>1.0</v>
      </c>
      <c r="G53" s="29" t="s">
        <v>4</v>
      </c>
      <c r="H53" s="33"/>
      <c r="I53" s="34"/>
      <c r="J53" s="11"/>
      <c r="K53" s="12"/>
      <c r="L53" s="12"/>
      <c r="M53" s="12"/>
      <c r="N53" s="12"/>
      <c r="O53" s="12"/>
      <c r="P53" s="12"/>
      <c r="Q53" s="12"/>
      <c r="R53" s="12"/>
      <c r="S53" s="12"/>
      <c r="T53" s="12"/>
      <c r="U53" s="12"/>
      <c r="V53" s="12"/>
      <c r="W53" s="12"/>
      <c r="X53" s="11"/>
      <c r="Y53" s="11"/>
      <c r="Z53" s="11"/>
    </row>
    <row r="54" ht="16.5" customHeight="1">
      <c r="A54" s="27">
        <f t="shared" si="1"/>
        <v>43</v>
      </c>
      <c r="B54" s="32" t="s">
        <v>73</v>
      </c>
      <c r="C54" s="29" t="s">
        <v>13</v>
      </c>
      <c r="D54" s="29" t="s">
        <v>4</v>
      </c>
      <c r="E54" s="29" t="s">
        <v>10</v>
      </c>
      <c r="F54" s="30">
        <v>1.0</v>
      </c>
      <c r="G54" s="29" t="s">
        <v>4</v>
      </c>
      <c r="H54" s="33"/>
      <c r="I54" s="34"/>
      <c r="J54" s="11"/>
      <c r="K54" s="12"/>
      <c r="L54" s="12"/>
      <c r="M54" s="12"/>
      <c r="N54" s="12"/>
      <c r="O54" s="12"/>
      <c r="P54" s="12"/>
      <c r="Q54" s="12"/>
      <c r="R54" s="12"/>
      <c r="S54" s="12"/>
      <c r="T54" s="12"/>
      <c r="U54" s="12"/>
      <c r="V54" s="12"/>
      <c r="W54" s="12"/>
      <c r="X54" s="11"/>
      <c r="Y54" s="11"/>
      <c r="Z54" s="11"/>
    </row>
    <row r="55" ht="16.5" customHeight="1">
      <c r="A55" s="27">
        <f t="shared" si="1"/>
        <v>44</v>
      </c>
      <c r="B55" s="32" t="s">
        <v>74</v>
      </c>
      <c r="C55" s="29" t="s">
        <v>13</v>
      </c>
      <c r="D55" s="29" t="s">
        <v>4</v>
      </c>
      <c r="E55" s="29" t="s">
        <v>10</v>
      </c>
      <c r="F55" s="30">
        <v>1.0</v>
      </c>
      <c r="G55" s="29" t="s">
        <v>5</v>
      </c>
      <c r="H55" s="33"/>
      <c r="I55" s="34"/>
      <c r="J55" s="11"/>
      <c r="K55" s="12"/>
      <c r="L55" s="12"/>
      <c r="M55" s="12"/>
      <c r="N55" s="12"/>
      <c r="O55" s="12"/>
      <c r="P55" s="12"/>
      <c r="Q55" s="12"/>
      <c r="R55" s="12"/>
      <c r="S55" s="12"/>
      <c r="T55" s="12"/>
      <c r="U55" s="12"/>
      <c r="V55" s="12"/>
      <c r="W55" s="12"/>
      <c r="X55" s="11"/>
      <c r="Y55" s="11"/>
      <c r="Z55" s="11"/>
    </row>
    <row r="56" ht="16.5" customHeight="1">
      <c r="A56" s="27">
        <f t="shared" si="1"/>
        <v>45</v>
      </c>
      <c r="B56" s="32" t="s">
        <v>75</v>
      </c>
      <c r="C56" s="29" t="s">
        <v>13</v>
      </c>
      <c r="D56" s="29" t="s">
        <v>4</v>
      </c>
      <c r="E56" s="29" t="s">
        <v>10</v>
      </c>
      <c r="F56" s="30">
        <v>1.0</v>
      </c>
      <c r="G56" s="29"/>
      <c r="H56" s="33"/>
      <c r="I56" s="34"/>
      <c r="J56" s="11"/>
      <c r="K56" s="12"/>
      <c r="L56" s="12"/>
      <c r="M56" s="12"/>
      <c r="N56" s="12"/>
      <c r="O56" s="12"/>
      <c r="P56" s="12"/>
      <c r="Q56" s="12"/>
      <c r="R56" s="12"/>
      <c r="S56" s="12"/>
      <c r="T56" s="12"/>
      <c r="U56" s="12"/>
      <c r="V56" s="12"/>
      <c r="W56" s="12"/>
      <c r="X56" s="11"/>
      <c r="Y56" s="11"/>
      <c r="Z56" s="11"/>
    </row>
    <row r="57" ht="16.5" customHeight="1">
      <c r="A57" s="22" t="str">
        <f t="shared" si="1"/>
        <v/>
      </c>
      <c r="B57" s="23" t="s">
        <v>76</v>
      </c>
      <c r="C57" s="24"/>
      <c r="D57" s="24"/>
      <c r="E57" s="24"/>
      <c r="F57" s="25"/>
      <c r="G57" s="24"/>
      <c r="H57" s="25"/>
      <c r="I57" s="26"/>
      <c r="J57" s="11"/>
      <c r="K57" s="12"/>
      <c r="L57" s="12"/>
      <c r="M57" s="12"/>
      <c r="N57" s="12"/>
      <c r="O57" s="12"/>
      <c r="P57" s="12"/>
      <c r="Q57" s="12"/>
      <c r="R57" s="12"/>
      <c r="S57" s="12"/>
      <c r="T57" s="12"/>
      <c r="U57" s="12"/>
      <c r="V57" s="12"/>
      <c r="W57" s="12"/>
      <c r="X57" s="11"/>
      <c r="Y57" s="11"/>
      <c r="Z57" s="11"/>
    </row>
    <row r="58" ht="16.5" customHeight="1">
      <c r="A58" s="27">
        <f t="shared" si="1"/>
        <v>46</v>
      </c>
      <c r="B58" s="32" t="s">
        <v>77</v>
      </c>
      <c r="C58" s="29" t="s">
        <v>3</v>
      </c>
      <c r="D58" s="29" t="s">
        <v>4</v>
      </c>
      <c r="E58" s="29" t="s">
        <v>10</v>
      </c>
      <c r="F58" s="33">
        <v>1.0</v>
      </c>
      <c r="G58" s="29"/>
      <c r="H58" s="33"/>
      <c r="I58" s="34"/>
      <c r="J58" s="11"/>
      <c r="K58" s="12"/>
      <c r="L58" s="12"/>
      <c r="M58" s="12"/>
      <c r="N58" s="12"/>
      <c r="O58" s="12"/>
      <c r="P58" s="12"/>
      <c r="Q58" s="12"/>
      <c r="R58" s="12"/>
      <c r="S58" s="12"/>
      <c r="T58" s="12"/>
      <c r="U58" s="12"/>
      <c r="V58" s="12"/>
      <c r="W58" s="12"/>
      <c r="X58" s="11"/>
      <c r="Y58" s="11"/>
      <c r="Z58" s="11"/>
    </row>
    <row r="59" ht="16.5" customHeight="1">
      <c r="A59" s="27">
        <f t="shared" si="1"/>
        <v>47</v>
      </c>
      <c r="B59" s="32" t="s">
        <v>78</v>
      </c>
      <c r="C59" s="29" t="s">
        <v>3</v>
      </c>
      <c r="D59" s="29" t="s">
        <v>4</v>
      </c>
      <c r="E59" s="29" t="s">
        <v>10</v>
      </c>
      <c r="F59" s="33">
        <v>1.0</v>
      </c>
      <c r="G59" s="29"/>
      <c r="H59" s="33"/>
      <c r="I59" s="34"/>
      <c r="J59" s="11"/>
      <c r="K59" s="12"/>
      <c r="L59" s="12"/>
      <c r="M59" s="12"/>
      <c r="N59" s="12"/>
      <c r="O59" s="12"/>
      <c r="P59" s="12"/>
      <c r="Q59" s="12"/>
      <c r="R59" s="12"/>
      <c r="S59" s="12"/>
      <c r="T59" s="12"/>
      <c r="U59" s="12"/>
      <c r="V59" s="12"/>
      <c r="W59" s="12"/>
      <c r="X59" s="11"/>
      <c r="Y59" s="11"/>
      <c r="Z59" s="11"/>
    </row>
    <row r="60" ht="16.5" customHeight="1">
      <c r="A60" s="27">
        <f t="shared" si="1"/>
        <v>48</v>
      </c>
      <c r="B60" s="32" t="s">
        <v>79</v>
      </c>
      <c r="C60" s="29" t="s">
        <v>3</v>
      </c>
      <c r="D60" s="29" t="s">
        <v>4</v>
      </c>
      <c r="E60" s="29" t="s">
        <v>10</v>
      </c>
      <c r="F60" s="33">
        <v>1.0</v>
      </c>
      <c r="G60" s="29"/>
      <c r="H60" s="33"/>
      <c r="I60" s="34"/>
      <c r="J60" s="11"/>
      <c r="K60" s="12"/>
      <c r="L60" s="12"/>
      <c r="M60" s="12"/>
      <c r="N60" s="12"/>
      <c r="O60" s="12"/>
      <c r="P60" s="12"/>
      <c r="Q60" s="12"/>
      <c r="R60" s="12"/>
      <c r="S60" s="12"/>
      <c r="T60" s="12"/>
      <c r="U60" s="12"/>
      <c r="V60" s="12"/>
      <c r="W60" s="12"/>
      <c r="X60" s="11"/>
      <c r="Y60" s="11"/>
      <c r="Z60" s="11"/>
    </row>
    <row r="61" ht="16.5" customHeight="1">
      <c r="A61" s="27">
        <f t="shared" si="1"/>
        <v>49</v>
      </c>
      <c r="B61" s="32" t="s">
        <v>80</v>
      </c>
      <c r="C61" s="29" t="s">
        <v>3</v>
      </c>
      <c r="D61" s="29" t="s">
        <v>4</v>
      </c>
      <c r="E61" s="29" t="s">
        <v>10</v>
      </c>
      <c r="F61" s="33">
        <v>1.0</v>
      </c>
      <c r="G61" s="29"/>
      <c r="H61" s="33"/>
      <c r="I61" s="34"/>
      <c r="J61" s="11"/>
      <c r="K61" s="12"/>
      <c r="L61" s="12"/>
      <c r="M61" s="12"/>
      <c r="N61" s="12"/>
      <c r="O61" s="12"/>
      <c r="P61" s="12"/>
      <c r="Q61" s="12"/>
      <c r="R61" s="12"/>
      <c r="S61" s="12"/>
      <c r="T61" s="12"/>
      <c r="U61" s="12"/>
      <c r="V61" s="12"/>
      <c r="W61" s="12"/>
      <c r="X61" s="11"/>
      <c r="Y61" s="11"/>
      <c r="Z61" s="11"/>
    </row>
    <row r="62" ht="16.5" customHeight="1">
      <c r="A62" s="27">
        <f t="shared" si="1"/>
        <v>50</v>
      </c>
      <c r="B62" s="32" t="s">
        <v>81</v>
      </c>
      <c r="C62" s="29" t="s">
        <v>3</v>
      </c>
      <c r="D62" s="29" t="s">
        <v>4</v>
      </c>
      <c r="E62" s="29" t="s">
        <v>10</v>
      </c>
      <c r="F62" s="33">
        <v>1.0</v>
      </c>
      <c r="G62" s="29"/>
      <c r="H62" s="33"/>
      <c r="I62" s="34"/>
      <c r="J62" s="11"/>
      <c r="K62" s="12"/>
      <c r="L62" s="12"/>
      <c r="M62" s="12"/>
      <c r="N62" s="12"/>
      <c r="O62" s="12"/>
      <c r="P62" s="12"/>
      <c r="Q62" s="12"/>
      <c r="R62" s="12"/>
      <c r="S62" s="12"/>
      <c r="T62" s="12"/>
      <c r="U62" s="12"/>
      <c r="V62" s="12"/>
      <c r="W62" s="12"/>
      <c r="X62" s="11"/>
      <c r="Y62" s="11"/>
      <c r="Z62" s="11"/>
    </row>
    <row r="63" ht="16.5" customHeight="1">
      <c r="A63" s="22" t="str">
        <f t="shared" si="1"/>
        <v/>
      </c>
      <c r="B63" s="23" t="s">
        <v>82</v>
      </c>
      <c r="C63" s="24"/>
      <c r="D63" s="24"/>
      <c r="E63" s="24"/>
      <c r="F63" s="25"/>
      <c r="G63" s="24"/>
      <c r="H63" s="25"/>
      <c r="I63" s="26"/>
      <c r="J63" s="11"/>
      <c r="K63" s="12"/>
      <c r="L63" s="12"/>
      <c r="M63" s="12"/>
      <c r="N63" s="12"/>
      <c r="O63" s="12"/>
      <c r="P63" s="12"/>
      <c r="Q63" s="12"/>
      <c r="R63" s="12"/>
      <c r="S63" s="12"/>
      <c r="T63" s="12"/>
      <c r="U63" s="12"/>
      <c r="V63" s="12"/>
      <c r="W63" s="12"/>
      <c r="X63" s="11"/>
      <c r="Y63" s="11"/>
      <c r="Z63" s="11"/>
    </row>
    <row r="64" ht="16.5" customHeight="1">
      <c r="A64" s="27" t="str">
        <f t="shared" si="1"/>
        <v/>
      </c>
      <c r="B64" s="32" t="s">
        <v>83</v>
      </c>
      <c r="C64" s="29"/>
      <c r="D64" s="29"/>
      <c r="E64" s="29"/>
      <c r="F64" s="33"/>
      <c r="G64" s="29"/>
      <c r="H64" s="33"/>
      <c r="I64" s="34"/>
      <c r="J64" s="11"/>
      <c r="K64" s="12"/>
      <c r="L64" s="12"/>
      <c r="M64" s="12"/>
      <c r="N64" s="12"/>
      <c r="O64" s="12"/>
      <c r="P64" s="12"/>
      <c r="Q64" s="12"/>
      <c r="R64" s="12"/>
      <c r="S64" s="12"/>
      <c r="T64" s="12"/>
      <c r="U64" s="12"/>
      <c r="V64" s="12"/>
      <c r="W64" s="12"/>
      <c r="X64" s="11"/>
      <c r="Y64" s="11"/>
      <c r="Z64" s="11"/>
    </row>
    <row r="65" ht="16.5" customHeight="1">
      <c r="A65" s="27" t="str">
        <f t="shared" si="1"/>
        <v/>
      </c>
      <c r="B65" s="32" t="s">
        <v>84</v>
      </c>
      <c r="C65" s="29"/>
      <c r="D65" s="29"/>
      <c r="E65" s="29"/>
      <c r="F65" s="33"/>
      <c r="G65" s="29"/>
      <c r="H65" s="33"/>
      <c r="I65" s="34"/>
      <c r="J65" s="11"/>
      <c r="K65" s="12"/>
      <c r="L65" s="12"/>
      <c r="M65" s="12"/>
      <c r="N65" s="12"/>
      <c r="O65" s="12"/>
      <c r="P65" s="12"/>
      <c r="Q65" s="12"/>
      <c r="R65" s="12"/>
      <c r="S65" s="12"/>
      <c r="T65" s="12"/>
      <c r="U65" s="12"/>
      <c r="V65" s="12"/>
      <c r="W65" s="12"/>
      <c r="X65" s="11"/>
      <c r="Y65" s="11"/>
      <c r="Z65" s="11"/>
    </row>
    <row r="66" ht="16.5" customHeight="1">
      <c r="A66" s="22" t="str">
        <f t="shared" si="1"/>
        <v/>
      </c>
      <c r="B66" s="23" t="s">
        <v>85</v>
      </c>
      <c r="C66" s="24"/>
      <c r="D66" s="24"/>
      <c r="E66" s="24"/>
      <c r="F66" s="25"/>
      <c r="G66" s="24"/>
      <c r="H66" s="25"/>
      <c r="I66" s="26"/>
      <c r="J66" s="11"/>
      <c r="K66" s="12"/>
      <c r="L66" s="12"/>
      <c r="M66" s="12"/>
      <c r="N66" s="12"/>
      <c r="O66" s="12"/>
      <c r="P66" s="12"/>
      <c r="Q66" s="12"/>
      <c r="R66" s="12"/>
      <c r="S66" s="12"/>
      <c r="T66" s="12"/>
      <c r="U66" s="12"/>
      <c r="V66" s="12"/>
      <c r="W66" s="12"/>
      <c r="X66" s="11"/>
      <c r="Y66" s="11"/>
      <c r="Z66" s="11"/>
    </row>
    <row r="67" ht="16.5" customHeight="1">
      <c r="A67" s="27" t="str">
        <f t="shared" si="1"/>
        <v/>
      </c>
      <c r="B67" s="32" t="s">
        <v>86</v>
      </c>
      <c r="C67" s="29"/>
      <c r="D67" s="29"/>
      <c r="E67" s="29"/>
      <c r="F67" s="33"/>
      <c r="G67" s="29"/>
      <c r="H67" s="33"/>
      <c r="I67" s="34"/>
      <c r="J67" s="11"/>
      <c r="K67" s="12"/>
      <c r="L67" s="12"/>
      <c r="M67" s="12"/>
      <c r="N67" s="12"/>
      <c r="O67" s="12"/>
      <c r="P67" s="12"/>
      <c r="Q67" s="12"/>
      <c r="R67" s="12"/>
      <c r="S67" s="12"/>
      <c r="T67" s="12"/>
      <c r="U67" s="12"/>
      <c r="V67" s="12"/>
      <c r="W67" s="12"/>
      <c r="X67" s="11"/>
      <c r="Y67" s="11"/>
      <c r="Z67" s="11"/>
    </row>
    <row r="68" ht="16.5" customHeight="1">
      <c r="A68" s="27" t="str">
        <f t="shared" si="1"/>
        <v/>
      </c>
      <c r="B68" s="32" t="s">
        <v>87</v>
      </c>
      <c r="C68" s="29"/>
      <c r="D68" s="29"/>
      <c r="E68" s="29"/>
      <c r="F68" s="33"/>
      <c r="G68" s="29"/>
      <c r="H68" s="33"/>
      <c r="I68" s="34"/>
      <c r="J68" s="11"/>
      <c r="K68" s="12"/>
      <c r="L68" s="12"/>
      <c r="M68" s="12"/>
      <c r="N68" s="12"/>
      <c r="O68" s="12"/>
      <c r="P68" s="12"/>
      <c r="Q68" s="12"/>
      <c r="R68" s="12"/>
      <c r="S68" s="12"/>
      <c r="T68" s="12"/>
      <c r="U68" s="12"/>
      <c r="V68" s="12"/>
      <c r="W68" s="12"/>
      <c r="X68" s="11"/>
      <c r="Y68" s="11"/>
      <c r="Z68" s="11"/>
    </row>
    <row r="69" ht="16.5" customHeight="1">
      <c r="A69" s="27" t="str">
        <f t="shared" si="1"/>
        <v/>
      </c>
      <c r="B69" s="32" t="s">
        <v>88</v>
      </c>
      <c r="C69" s="29"/>
      <c r="D69" s="29"/>
      <c r="E69" s="29"/>
      <c r="F69" s="33"/>
      <c r="G69" s="29"/>
      <c r="H69" s="33"/>
      <c r="I69" s="34"/>
      <c r="J69" s="11"/>
      <c r="K69" s="12"/>
      <c r="L69" s="12"/>
      <c r="M69" s="12"/>
      <c r="N69" s="12"/>
      <c r="O69" s="12"/>
      <c r="P69" s="12"/>
      <c r="Q69" s="12"/>
      <c r="R69" s="12"/>
      <c r="S69" s="12"/>
      <c r="T69" s="12"/>
      <c r="U69" s="12"/>
      <c r="V69" s="12"/>
      <c r="W69" s="12"/>
      <c r="X69" s="11"/>
      <c r="Y69" s="11"/>
      <c r="Z69" s="11"/>
    </row>
    <row r="70" ht="16.5" customHeight="1">
      <c r="A70" s="22" t="str">
        <f t="shared" si="1"/>
        <v/>
      </c>
      <c r="B70" s="23" t="s">
        <v>89</v>
      </c>
      <c r="C70" s="24"/>
      <c r="D70" s="24"/>
      <c r="E70" s="24"/>
      <c r="F70" s="25"/>
      <c r="G70" s="24"/>
      <c r="H70" s="25"/>
      <c r="I70" s="26"/>
      <c r="J70" s="11"/>
      <c r="K70" s="12"/>
      <c r="L70" s="12"/>
      <c r="M70" s="12"/>
      <c r="N70" s="12"/>
      <c r="O70" s="12"/>
      <c r="P70" s="12"/>
      <c r="Q70" s="12"/>
      <c r="R70" s="12"/>
      <c r="S70" s="12"/>
      <c r="T70" s="12"/>
      <c r="U70" s="12"/>
      <c r="V70" s="12"/>
      <c r="W70" s="12"/>
      <c r="X70" s="11"/>
      <c r="Y70" s="11"/>
      <c r="Z70" s="11"/>
    </row>
    <row r="71" ht="16.5" customHeight="1">
      <c r="A71" s="27">
        <f t="shared" si="1"/>
        <v>51</v>
      </c>
      <c r="B71" s="32" t="s">
        <v>90</v>
      </c>
      <c r="C71" s="29" t="s">
        <v>13</v>
      </c>
      <c r="D71" s="29" t="s">
        <v>4</v>
      </c>
      <c r="E71" s="29" t="s">
        <v>13</v>
      </c>
      <c r="F71" s="33">
        <v>1.0</v>
      </c>
      <c r="G71" s="29"/>
      <c r="H71" s="33"/>
      <c r="I71" s="34"/>
      <c r="J71" s="11"/>
      <c r="K71" s="12"/>
      <c r="L71" s="12"/>
      <c r="M71" s="12"/>
      <c r="N71" s="12"/>
      <c r="O71" s="12"/>
      <c r="P71" s="12"/>
      <c r="Q71" s="12"/>
      <c r="R71" s="12"/>
      <c r="S71" s="12"/>
      <c r="T71" s="12"/>
      <c r="U71" s="12"/>
      <c r="V71" s="12"/>
      <c r="W71" s="12"/>
      <c r="X71" s="11"/>
      <c r="Y71" s="11"/>
      <c r="Z71" s="11"/>
    </row>
    <row r="72" ht="16.5" customHeight="1">
      <c r="A72" s="27">
        <f t="shared" si="1"/>
        <v>52</v>
      </c>
      <c r="B72" s="32" t="s">
        <v>91</v>
      </c>
      <c r="C72" s="29" t="s">
        <v>13</v>
      </c>
      <c r="D72" s="29" t="s">
        <v>4</v>
      </c>
      <c r="E72" s="29" t="s">
        <v>13</v>
      </c>
      <c r="F72" s="33">
        <v>1.0</v>
      </c>
      <c r="G72" s="29"/>
      <c r="H72" s="33"/>
      <c r="I72" s="34"/>
      <c r="J72" s="11"/>
      <c r="K72" s="12"/>
      <c r="L72" s="12"/>
      <c r="M72" s="12"/>
      <c r="N72" s="12"/>
      <c r="O72" s="12"/>
      <c r="P72" s="12"/>
      <c r="Q72" s="12"/>
      <c r="R72" s="12"/>
      <c r="S72" s="12"/>
      <c r="T72" s="12"/>
      <c r="U72" s="12"/>
      <c r="V72" s="12"/>
      <c r="W72" s="12"/>
      <c r="X72" s="11"/>
      <c r="Y72" s="11"/>
      <c r="Z72" s="11"/>
    </row>
    <row r="73" ht="16.5" customHeight="1">
      <c r="A73" s="27">
        <f t="shared" si="1"/>
        <v>53</v>
      </c>
      <c r="B73" s="32" t="s">
        <v>92</v>
      </c>
      <c r="C73" s="29" t="s">
        <v>13</v>
      </c>
      <c r="D73" s="29" t="s">
        <v>4</v>
      </c>
      <c r="E73" s="29" t="s">
        <v>13</v>
      </c>
      <c r="F73" s="33">
        <v>1.0</v>
      </c>
      <c r="G73" s="29"/>
      <c r="H73" s="33"/>
      <c r="I73" s="34"/>
      <c r="J73" s="11"/>
      <c r="K73" s="12"/>
      <c r="L73" s="12"/>
      <c r="M73" s="12"/>
      <c r="N73" s="12"/>
      <c r="O73" s="12"/>
      <c r="P73" s="12"/>
      <c r="Q73" s="12"/>
      <c r="R73" s="12"/>
      <c r="S73" s="12"/>
      <c r="T73" s="12"/>
      <c r="U73" s="12"/>
      <c r="V73" s="12"/>
      <c r="W73" s="12"/>
      <c r="X73" s="11"/>
      <c r="Y73" s="11"/>
      <c r="Z73" s="11"/>
    </row>
    <row r="74" ht="16.5" customHeight="1">
      <c r="A74" s="27">
        <f t="shared" si="1"/>
        <v>54</v>
      </c>
      <c r="B74" s="32" t="s">
        <v>93</v>
      </c>
      <c r="C74" s="29" t="s">
        <v>13</v>
      </c>
      <c r="D74" s="29" t="s">
        <v>4</v>
      </c>
      <c r="E74" s="29" t="s">
        <v>13</v>
      </c>
      <c r="F74" s="33">
        <v>1.0</v>
      </c>
      <c r="G74" s="29"/>
      <c r="H74" s="33"/>
      <c r="I74" s="34"/>
      <c r="J74" s="11"/>
      <c r="K74" s="12"/>
      <c r="L74" s="12"/>
      <c r="M74" s="12"/>
      <c r="N74" s="12"/>
      <c r="O74" s="12"/>
      <c r="P74" s="12"/>
      <c r="Q74" s="12"/>
      <c r="R74" s="12"/>
      <c r="S74" s="12"/>
      <c r="T74" s="12"/>
      <c r="U74" s="12"/>
      <c r="V74" s="12"/>
      <c r="W74" s="12"/>
      <c r="X74" s="11"/>
      <c r="Y74" s="11"/>
      <c r="Z74" s="11"/>
    </row>
    <row r="75" ht="16.5" customHeight="1">
      <c r="A75" s="27" t="str">
        <f t="shared" si="1"/>
        <v/>
      </c>
      <c r="B75" s="32" t="s">
        <v>94</v>
      </c>
      <c r="C75" s="29"/>
      <c r="D75" s="29"/>
      <c r="E75" s="29"/>
      <c r="F75" s="33"/>
      <c r="G75" s="29"/>
      <c r="H75" s="33"/>
      <c r="I75" s="34"/>
      <c r="J75" s="11"/>
      <c r="K75" s="12"/>
      <c r="L75" s="12"/>
      <c r="M75" s="12"/>
      <c r="N75" s="12"/>
      <c r="O75" s="12"/>
      <c r="P75" s="12"/>
      <c r="Q75" s="12"/>
      <c r="R75" s="12"/>
      <c r="S75" s="12"/>
      <c r="T75" s="12"/>
      <c r="U75" s="12"/>
      <c r="V75" s="12"/>
      <c r="W75" s="12"/>
      <c r="X75" s="11"/>
      <c r="Y75" s="11"/>
      <c r="Z75" s="11"/>
    </row>
    <row r="76" ht="16.5" customHeight="1">
      <c r="A76" s="27" t="str">
        <f t="shared" si="1"/>
        <v/>
      </c>
      <c r="B76" s="32" t="s">
        <v>95</v>
      </c>
      <c r="C76" s="29"/>
      <c r="D76" s="29"/>
      <c r="E76" s="29"/>
      <c r="F76" s="33"/>
      <c r="G76" s="29"/>
      <c r="H76" s="33"/>
      <c r="I76" s="34"/>
      <c r="J76" s="11"/>
      <c r="K76" s="12"/>
      <c r="L76" s="12"/>
      <c r="M76" s="12"/>
      <c r="N76" s="12"/>
      <c r="O76" s="12"/>
      <c r="P76" s="12"/>
      <c r="Q76" s="12"/>
      <c r="R76" s="12"/>
      <c r="S76" s="12"/>
      <c r="T76" s="12"/>
      <c r="U76" s="12"/>
      <c r="V76" s="12"/>
      <c r="W76" s="12"/>
      <c r="X76" s="11"/>
      <c r="Y76" s="11"/>
      <c r="Z76" s="11"/>
    </row>
    <row r="77" ht="16.5" customHeight="1">
      <c r="A77" s="27" t="str">
        <f t="shared" si="1"/>
        <v/>
      </c>
      <c r="B77" s="32" t="s">
        <v>96</v>
      </c>
      <c r="C77" s="29"/>
      <c r="D77" s="29"/>
      <c r="E77" s="29"/>
      <c r="F77" s="17"/>
      <c r="G77" s="29"/>
      <c r="H77" s="33"/>
      <c r="I77" s="34"/>
      <c r="J77" s="11"/>
      <c r="K77" s="12"/>
      <c r="L77" s="12"/>
      <c r="M77" s="12"/>
      <c r="N77" s="12"/>
      <c r="O77" s="12"/>
      <c r="P77" s="12"/>
      <c r="Q77" s="12"/>
      <c r="R77" s="12"/>
      <c r="S77" s="12"/>
      <c r="T77" s="12"/>
      <c r="U77" s="12"/>
      <c r="V77" s="12"/>
      <c r="W77" s="12"/>
      <c r="X77" s="11"/>
      <c r="Y77" s="11"/>
      <c r="Z77" s="11"/>
    </row>
    <row r="78" ht="16.5" customHeight="1">
      <c r="A78" s="27" t="str">
        <f t="shared" si="1"/>
        <v/>
      </c>
      <c r="B78" s="32" t="s">
        <v>97</v>
      </c>
      <c r="C78" s="29"/>
      <c r="D78" s="29"/>
      <c r="E78" s="29"/>
      <c r="F78" s="33"/>
      <c r="G78" s="29"/>
      <c r="H78" s="33"/>
      <c r="I78" s="34"/>
      <c r="J78" s="11"/>
      <c r="K78" s="12"/>
      <c r="L78" s="12"/>
      <c r="M78" s="12"/>
      <c r="N78" s="12"/>
      <c r="O78" s="12"/>
      <c r="P78" s="12"/>
      <c r="Q78" s="12"/>
      <c r="R78" s="12"/>
      <c r="S78" s="12"/>
      <c r="T78" s="12"/>
      <c r="U78" s="12"/>
      <c r="V78" s="12"/>
      <c r="W78" s="12"/>
      <c r="X78" s="11"/>
      <c r="Y78" s="11"/>
      <c r="Z78" s="11"/>
    </row>
    <row r="79" ht="16.5" customHeight="1">
      <c r="A79" s="27" t="str">
        <f t="shared" si="1"/>
        <v/>
      </c>
      <c r="B79" s="32" t="s">
        <v>98</v>
      </c>
      <c r="C79" s="29"/>
      <c r="D79" s="29"/>
      <c r="E79" s="29"/>
      <c r="F79" s="33"/>
      <c r="G79" s="29"/>
      <c r="H79" s="33"/>
      <c r="I79" s="34"/>
      <c r="J79" s="11"/>
      <c r="K79" s="12"/>
      <c r="L79" s="12"/>
      <c r="M79" s="12"/>
      <c r="N79" s="12"/>
      <c r="O79" s="12"/>
      <c r="P79" s="12"/>
      <c r="Q79" s="12"/>
      <c r="R79" s="12"/>
      <c r="S79" s="12"/>
      <c r="T79" s="12"/>
      <c r="U79" s="12"/>
      <c r="V79" s="12"/>
      <c r="W79" s="12"/>
      <c r="X79" s="11"/>
      <c r="Y79" s="11"/>
      <c r="Z79" s="11"/>
    </row>
    <row r="80" ht="16.5" customHeight="1">
      <c r="A80" s="27" t="str">
        <f t="shared" si="1"/>
        <v/>
      </c>
      <c r="B80" s="47" t="s">
        <v>99</v>
      </c>
      <c r="C80" s="29"/>
      <c r="D80" s="29"/>
      <c r="E80" s="29"/>
      <c r="F80" s="33"/>
      <c r="G80" s="29"/>
      <c r="H80" s="33"/>
      <c r="I80" s="34"/>
      <c r="J80" s="11"/>
      <c r="K80" s="12"/>
      <c r="L80" s="12"/>
      <c r="M80" s="12"/>
      <c r="N80" s="12"/>
      <c r="O80" s="12"/>
      <c r="P80" s="12"/>
      <c r="Q80" s="12"/>
      <c r="R80" s="12"/>
      <c r="S80" s="12"/>
      <c r="T80" s="12"/>
      <c r="U80" s="12"/>
      <c r="V80" s="12"/>
      <c r="W80" s="12"/>
      <c r="X80" s="11"/>
      <c r="Y80" s="11"/>
      <c r="Z80" s="11"/>
    </row>
    <row r="81" ht="16.5" customHeight="1">
      <c r="A81" s="17"/>
      <c r="B81" s="48"/>
      <c r="C81" s="17"/>
      <c r="D81" s="17"/>
      <c r="E81" s="17"/>
      <c r="F81" s="17"/>
      <c r="G81" s="17"/>
      <c r="H81" s="17"/>
      <c r="I81" s="48"/>
      <c r="J81" s="11"/>
      <c r="K81" s="12"/>
      <c r="L81" s="12"/>
      <c r="M81" s="12"/>
      <c r="N81" s="12"/>
      <c r="O81" s="12"/>
      <c r="P81" s="12"/>
      <c r="Q81" s="12"/>
      <c r="R81" s="12"/>
      <c r="S81" s="12"/>
      <c r="T81" s="12"/>
      <c r="U81" s="12"/>
      <c r="V81" s="12"/>
      <c r="W81" s="12"/>
      <c r="X81" s="11"/>
      <c r="Y81" s="11"/>
      <c r="Z81" s="11"/>
    </row>
    <row r="82" ht="16.5" customHeight="1">
      <c r="A82" s="17"/>
      <c r="B82" s="48"/>
      <c r="C82" s="17"/>
      <c r="D82" s="17"/>
      <c r="E82" s="17"/>
      <c r="F82" s="17"/>
      <c r="G82" s="17"/>
      <c r="H82" s="17"/>
      <c r="I82" s="48"/>
      <c r="J82" s="11"/>
      <c r="K82" s="12"/>
      <c r="L82" s="12"/>
      <c r="M82" s="12"/>
      <c r="N82" s="12"/>
      <c r="O82" s="12"/>
      <c r="P82" s="12"/>
      <c r="Q82" s="12"/>
      <c r="R82" s="12"/>
      <c r="S82" s="12"/>
      <c r="T82" s="12"/>
      <c r="U82" s="12"/>
      <c r="V82" s="12"/>
      <c r="W82" s="12"/>
      <c r="X82" s="11"/>
      <c r="Y82" s="11"/>
      <c r="Z82" s="11"/>
    </row>
    <row r="83" ht="16.5" customHeight="1">
      <c r="A83" s="17"/>
      <c r="B83" s="48"/>
      <c r="C83" s="17"/>
      <c r="D83" s="17"/>
      <c r="E83" s="17"/>
      <c r="F83" s="17"/>
      <c r="G83" s="17"/>
      <c r="H83" s="17"/>
      <c r="I83" s="48"/>
      <c r="J83" s="11"/>
      <c r="K83" s="12"/>
      <c r="L83" s="12"/>
      <c r="M83" s="12"/>
      <c r="N83" s="12"/>
      <c r="O83" s="12"/>
      <c r="P83" s="12"/>
      <c r="Q83" s="12"/>
      <c r="R83" s="12"/>
      <c r="S83" s="12"/>
      <c r="T83" s="12"/>
      <c r="U83" s="12"/>
      <c r="V83" s="12"/>
      <c r="W83" s="12"/>
      <c r="X83" s="11"/>
      <c r="Y83" s="11"/>
      <c r="Z83" s="11"/>
    </row>
    <row r="84" ht="16.5" customHeight="1">
      <c r="A84" s="17"/>
      <c r="B84" s="48"/>
      <c r="C84" s="17"/>
      <c r="D84" s="17"/>
      <c r="E84" s="17"/>
      <c r="F84" s="17"/>
      <c r="G84" s="17"/>
      <c r="H84" s="17"/>
      <c r="I84" s="48"/>
      <c r="J84" s="11"/>
      <c r="K84" s="12"/>
      <c r="L84" s="12"/>
      <c r="M84" s="12"/>
      <c r="N84" s="12"/>
      <c r="O84" s="12"/>
      <c r="P84" s="12"/>
      <c r="Q84" s="12"/>
      <c r="R84" s="12"/>
      <c r="S84" s="12"/>
      <c r="T84" s="12"/>
      <c r="U84" s="12"/>
      <c r="V84" s="12"/>
      <c r="W84" s="12"/>
      <c r="X84" s="11"/>
      <c r="Y84" s="11"/>
      <c r="Z84" s="11"/>
    </row>
    <row r="85" ht="16.5" customHeight="1">
      <c r="A85" s="17"/>
      <c r="B85" s="48"/>
      <c r="C85" s="17"/>
      <c r="D85" s="17"/>
      <c r="E85" s="17"/>
      <c r="F85" s="17"/>
      <c r="G85" s="17"/>
      <c r="H85" s="17"/>
      <c r="I85" s="48"/>
      <c r="J85" s="11"/>
      <c r="K85" s="12"/>
      <c r="L85" s="12"/>
      <c r="M85" s="12"/>
      <c r="N85" s="12"/>
      <c r="O85" s="12"/>
      <c r="P85" s="12"/>
      <c r="Q85" s="12"/>
      <c r="R85" s="12"/>
      <c r="S85" s="12"/>
      <c r="T85" s="12"/>
      <c r="U85" s="12"/>
      <c r="V85" s="12"/>
      <c r="W85" s="12"/>
      <c r="X85" s="11"/>
      <c r="Y85" s="11"/>
      <c r="Z85" s="11"/>
    </row>
    <row r="86" ht="16.5" customHeight="1">
      <c r="A86" s="17"/>
      <c r="B86" s="48"/>
      <c r="C86" s="17"/>
      <c r="D86" s="17"/>
      <c r="E86" s="17"/>
      <c r="F86" s="17"/>
      <c r="G86" s="17"/>
      <c r="H86" s="17"/>
      <c r="I86" s="48"/>
      <c r="J86" s="11"/>
      <c r="K86" s="12"/>
      <c r="L86" s="12"/>
      <c r="M86" s="12"/>
      <c r="N86" s="12"/>
      <c r="O86" s="12"/>
      <c r="P86" s="12"/>
      <c r="Q86" s="12"/>
      <c r="R86" s="12"/>
      <c r="S86" s="12"/>
      <c r="T86" s="12"/>
      <c r="U86" s="12"/>
      <c r="V86" s="12"/>
      <c r="W86" s="12"/>
      <c r="X86" s="11"/>
      <c r="Y86" s="11"/>
      <c r="Z86" s="11"/>
    </row>
    <row r="87" ht="16.5" customHeight="1">
      <c r="A87" s="17"/>
      <c r="B87" s="48"/>
      <c r="C87" s="17"/>
      <c r="D87" s="17"/>
      <c r="E87" s="17"/>
      <c r="F87" s="17"/>
      <c r="G87" s="17"/>
      <c r="H87" s="17"/>
      <c r="I87" s="48"/>
      <c r="J87" s="11"/>
      <c r="K87" s="12"/>
      <c r="L87" s="12"/>
      <c r="M87" s="12"/>
      <c r="N87" s="12"/>
      <c r="O87" s="12"/>
      <c r="P87" s="12"/>
      <c r="Q87" s="12"/>
      <c r="R87" s="12"/>
      <c r="S87" s="12"/>
      <c r="T87" s="12"/>
      <c r="U87" s="12"/>
      <c r="V87" s="12"/>
      <c r="W87" s="12"/>
      <c r="X87" s="11"/>
      <c r="Y87" s="11"/>
      <c r="Z87" s="11"/>
    </row>
    <row r="88" ht="16.5" customHeight="1">
      <c r="A88" s="17"/>
      <c r="B88" s="48"/>
      <c r="C88" s="17"/>
      <c r="D88" s="17"/>
      <c r="E88" s="17"/>
      <c r="F88" s="17"/>
      <c r="G88" s="17"/>
      <c r="H88" s="17"/>
      <c r="I88" s="48"/>
      <c r="J88" s="11"/>
      <c r="K88" s="12"/>
      <c r="L88" s="12"/>
      <c r="M88" s="12"/>
      <c r="N88" s="12"/>
      <c r="O88" s="12"/>
      <c r="P88" s="12"/>
      <c r="Q88" s="12"/>
      <c r="R88" s="12"/>
      <c r="S88" s="12"/>
      <c r="T88" s="12"/>
      <c r="U88" s="12"/>
      <c r="V88" s="12"/>
      <c r="W88" s="12"/>
      <c r="X88" s="11"/>
      <c r="Y88" s="11"/>
      <c r="Z88" s="11"/>
    </row>
    <row r="89" ht="16.5" customHeight="1">
      <c r="A89" s="17"/>
      <c r="B89" s="48"/>
      <c r="C89" s="17"/>
      <c r="D89" s="17"/>
      <c r="E89" s="17"/>
      <c r="F89" s="17"/>
      <c r="G89" s="17"/>
      <c r="H89" s="17"/>
      <c r="I89" s="48"/>
      <c r="J89" s="11"/>
      <c r="K89" s="12"/>
      <c r="L89" s="12"/>
      <c r="M89" s="12"/>
      <c r="N89" s="12"/>
      <c r="O89" s="12"/>
      <c r="P89" s="12"/>
      <c r="Q89" s="12"/>
      <c r="R89" s="12"/>
      <c r="S89" s="12"/>
      <c r="T89" s="12"/>
      <c r="U89" s="12"/>
      <c r="V89" s="12"/>
      <c r="W89" s="12"/>
      <c r="X89" s="11"/>
      <c r="Y89" s="11"/>
      <c r="Z89" s="11"/>
    </row>
    <row r="90" ht="16.5" customHeight="1">
      <c r="A90" s="17"/>
      <c r="B90" s="48"/>
      <c r="C90" s="17"/>
      <c r="D90" s="17"/>
      <c r="E90" s="17"/>
      <c r="F90" s="17"/>
      <c r="G90" s="17"/>
      <c r="H90" s="17"/>
      <c r="I90" s="48"/>
      <c r="J90" s="11"/>
      <c r="K90" s="12"/>
      <c r="L90" s="12"/>
      <c r="M90" s="12"/>
      <c r="N90" s="12"/>
      <c r="O90" s="12"/>
      <c r="P90" s="12"/>
      <c r="Q90" s="12"/>
      <c r="R90" s="12"/>
      <c r="S90" s="12"/>
      <c r="T90" s="12"/>
      <c r="U90" s="12"/>
      <c r="V90" s="12"/>
      <c r="W90" s="12"/>
      <c r="X90" s="11"/>
      <c r="Y90" s="11"/>
      <c r="Z90" s="11"/>
    </row>
    <row r="91" ht="16.5" customHeight="1">
      <c r="A91" s="17"/>
      <c r="B91" s="48"/>
      <c r="C91" s="17"/>
      <c r="D91" s="17"/>
      <c r="E91" s="17"/>
      <c r="F91" s="17"/>
      <c r="G91" s="17"/>
      <c r="H91" s="17"/>
      <c r="I91" s="48"/>
      <c r="J91" s="11"/>
      <c r="K91" s="12"/>
      <c r="L91" s="12"/>
      <c r="M91" s="12"/>
      <c r="N91" s="12"/>
      <c r="O91" s="12"/>
      <c r="P91" s="12"/>
      <c r="Q91" s="12"/>
      <c r="R91" s="12"/>
      <c r="S91" s="12"/>
      <c r="T91" s="12"/>
      <c r="U91" s="12"/>
      <c r="V91" s="12"/>
      <c r="W91" s="12"/>
      <c r="X91" s="11"/>
      <c r="Y91" s="11"/>
      <c r="Z91" s="11"/>
    </row>
    <row r="92" ht="16.5" customHeight="1">
      <c r="A92" s="17"/>
      <c r="B92" s="48"/>
      <c r="C92" s="17"/>
      <c r="D92" s="17"/>
      <c r="E92" s="17"/>
      <c r="F92" s="17"/>
      <c r="G92" s="17"/>
      <c r="H92" s="17"/>
      <c r="I92" s="48"/>
      <c r="J92" s="11"/>
      <c r="K92" s="12"/>
      <c r="L92" s="12"/>
      <c r="M92" s="12"/>
      <c r="N92" s="12"/>
      <c r="O92" s="12"/>
      <c r="P92" s="12"/>
      <c r="Q92" s="12"/>
      <c r="R92" s="12"/>
      <c r="S92" s="12"/>
      <c r="T92" s="12"/>
      <c r="U92" s="12"/>
      <c r="V92" s="12"/>
      <c r="W92" s="12"/>
      <c r="X92" s="11"/>
      <c r="Y92" s="11"/>
      <c r="Z92" s="11"/>
    </row>
    <row r="93" ht="16.5" customHeight="1">
      <c r="A93" s="17"/>
      <c r="B93" s="48"/>
      <c r="C93" s="17"/>
      <c r="D93" s="17"/>
      <c r="E93" s="17"/>
      <c r="F93" s="17"/>
      <c r="G93" s="17"/>
      <c r="H93" s="17"/>
      <c r="I93" s="48"/>
      <c r="J93" s="11"/>
      <c r="K93" s="12"/>
      <c r="L93" s="12"/>
      <c r="M93" s="12"/>
      <c r="N93" s="12"/>
      <c r="O93" s="12"/>
      <c r="P93" s="12"/>
      <c r="Q93" s="12"/>
      <c r="R93" s="12"/>
      <c r="S93" s="12"/>
      <c r="T93" s="12"/>
      <c r="U93" s="12"/>
      <c r="V93" s="12"/>
      <c r="W93" s="12"/>
      <c r="X93" s="11"/>
      <c r="Y93" s="11"/>
      <c r="Z93" s="11"/>
    </row>
    <row r="94" ht="16.5" customHeight="1">
      <c r="A94" s="17"/>
      <c r="B94" s="48"/>
      <c r="C94" s="17"/>
      <c r="D94" s="17"/>
      <c r="E94" s="17"/>
      <c r="F94" s="17"/>
      <c r="G94" s="17"/>
      <c r="H94" s="17"/>
      <c r="I94" s="48"/>
      <c r="J94" s="11"/>
      <c r="K94" s="12"/>
      <c r="L94" s="12"/>
      <c r="M94" s="12"/>
      <c r="N94" s="12"/>
      <c r="O94" s="12"/>
      <c r="P94" s="12"/>
      <c r="Q94" s="12"/>
      <c r="R94" s="12"/>
      <c r="S94" s="12"/>
      <c r="T94" s="12"/>
      <c r="U94" s="12"/>
      <c r="V94" s="12"/>
      <c r="W94" s="12"/>
      <c r="X94" s="11"/>
      <c r="Y94" s="11"/>
      <c r="Z94" s="11"/>
    </row>
    <row r="95" ht="16.5" customHeight="1">
      <c r="A95" s="17"/>
      <c r="B95" s="48"/>
      <c r="C95" s="17"/>
      <c r="D95" s="17"/>
      <c r="E95" s="17"/>
      <c r="F95" s="17"/>
      <c r="G95" s="17"/>
      <c r="H95" s="17"/>
      <c r="I95" s="48"/>
      <c r="J95" s="11"/>
      <c r="K95" s="12"/>
      <c r="L95" s="12"/>
      <c r="M95" s="12"/>
      <c r="N95" s="12"/>
      <c r="O95" s="12"/>
      <c r="P95" s="12"/>
      <c r="Q95" s="12"/>
      <c r="R95" s="12"/>
      <c r="S95" s="12"/>
      <c r="T95" s="12"/>
      <c r="U95" s="12"/>
      <c r="V95" s="12"/>
      <c r="W95" s="12"/>
      <c r="X95" s="11"/>
      <c r="Y95" s="11"/>
      <c r="Z95" s="11"/>
    </row>
    <row r="96" ht="16.5" customHeight="1">
      <c r="A96" s="17"/>
      <c r="B96" s="48"/>
      <c r="C96" s="17"/>
      <c r="D96" s="17"/>
      <c r="E96" s="17"/>
      <c r="F96" s="17"/>
      <c r="G96" s="17"/>
      <c r="H96" s="17"/>
      <c r="I96" s="48"/>
      <c r="J96" s="11"/>
      <c r="K96" s="12"/>
      <c r="L96" s="12"/>
      <c r="M96" s="12"/>
      <c r="N96" s="12"/>
      <c r="O96" s="12"/>
      <c r="P96" s="12"/>
      <c r="Q96" s="12"/>
      <c r="R96" s="12"/>
      <c r="S96" s="12"/>
      <c r="T96" s="12"/>
      <c r="U96" s="12"/>
      <c r="V96" s="12"/>
      <c r="W96" s="12"/>
      <c r="X96" s="11"/>
      <c r="Y96" s="11"/>
      <c r="Z96" s="11"/>
    </row>
    <row r="97" ht="16.5" customHeight="1">
      <c r="A97" s="17"/>
      <c r="B97" s="48"/>
      <c r="C97" s="17"/>
      <c r="D97" s="17"/>
      <c r="E97" s="17"/>
      <c r="F97" s="17"/>
      <c r="G97" s="17"/>
      <c r="H97" s="17"/>
      <c r="I97" s="48"/>
      <c r="J97" s="11"/>
      <c r="K97" s="12"/>
      <c r="L97" s="12"/>
      <c r="M97" s="12"/>
      <c r="N97" s="12"/>
      <c r="O97" s="12"/>
      <c r="P97" s="12"/>
      <c r="Q97" s="12"/>
      <c r="R97" s="12"/>
      <c r="S97" s="12"/>
      <c r="T97" s="12"/>
      <c r="U97" s="12"/>
      <c r="V97" s="12"/>
      <c r="W97" s="12"/>
      <c r="X97" s="11"/>
      <c r="Y97" s="11"/>
      <c r="Z97" s="11"/>
    </row>
    <row r="98" ht="16.5" customHeight="1">
      <c r="A98" s="17"/>
      <c r="B98" s="48"/>
      <c r="C98" s="17"/>
      <c r="D98" s="17"/>
      <c r="E98" s="17"/>
      <c r="F98" s="17"/>
      <c r="G98" s="17"/>
      <c r="H98" s="17"/>
      <c r="I98" s="48"/>
      <c r="J98" s="11"/>
      <c r="K98" s="12"/>
      <c r="L98" s="12"/>
      <c r="M98" s="12"/>
      <c r="N98" s="12"/>
      <c r="O98" s="12"/>
      <c r="P98" s="12"/>
      <c r="Q98" s="12"/>
      <c r="R98" s="12"/>
      <c r="S98" s="12"/>
      <c r="T98" s="12"/>
      <c r="U98" s="12"/>
      <c r="V98" s="12"/>
      <c r="W98" s="12"/>
      <c r="X98" s="11"/>
      <c r="Y98" s="11"/>
      <c r="Z98" s="11"/>
    </row>
    <row r="99" ht="16.5" customHeight="1">
      <c r="A99" s="17"/>
      <c r="B99" s="48"/>
      <c r="C99" s="17"/>
      <c r="D99" s="17"/>
      <c r="E99" s="17"/>
      <c r="F99" s="17"/>
      <c r="G99" s="17"/>
      <c r="H99" s="17"/>
      <c r="I99" s="48"/>
      <c r="J99" s="11"/>
      <c r="K99" s="12"/>
      <c r="L99" s="12"/>
      <c r="M99" s="12"/>
      <c r="N99" s="12"/>
      <c r="O99" s="12"/>
      <c r="P99" s="12"/>
      <c r="Q99" s="12"/>
      <c r="R99" s="12"/>
      <c r="S99" s="12"/>
      <c r="T99" s="12"/>
      <c r="U99" s="12"/>
      <c r="V99" s="12"/>
      <c r="W99" s="12"/>
      <c r="X99" s="11"/>
      <c r="Y99" s="11"/>
      <c r="Z99" s="11"/>
    </row>
    <row r="100" ht="16.5" customHeight="1">
      <c r="A100" s="17"/>
      <c r="B100" s="48"/>
      <c r="C100" s="17"/>
      <c r="D100" s="17"/>
      <c r="E100" s="17"/>
      <c r="F100" s="17"/>
      <c r="G100" s="17"/>
      <c r="H100" s="17"/>
      <c r="I100" s="48"/>
      <c r="J100" s="11"/>
      <c r="K100" s="12"/>
      <c r="L100" s="12"/>
      <c r="M100" s="12"/>
      <c r="N100" s="12"/>
      <c r="O100" s="12"/>
      <c r="P100" s="12"/>
      <c r="Q100" s="12"/>
      <c r="R100" s="12"/>
      <c r="S100" s="12"/>
      <c r="T100" s="12"/>
      <c r="U100" s="12"/>
      <c r="V100" s="12"/>
      <c r="W100" s="12"/>
      <c r="X100" s="11"/>
      <c r="Y100" s="11"/>
      <c r="Z100" s="11"/>
    </row>
    <row r="101" ht="16.5" customHeight="1">
      <c r="A101" s="17"/>
      <c r="B101" s="48"/>
      <c r="C101" s="17"/>
      <c r="D101" s="17"/>
      <c r="E101" s="17"/>
      <c r="F101" s="17"/>
      <c r="G101" s="17"/>
      <c r="H101" s="17"/>
      <c r="I101" s="48"/>
      <c r="J101" s="11"/>
      <c r="K101" s="12"/>
      <c r="L101" s="12"/>
      <c r="M101" s="12"/>
      <c r="N101" s="12"/>
      <c r="O101" s="12"/>
      <c r="P101" s="12"/>
      <c r="Q101" s="12"/>
      <c r="R101" s="12"/>
      <c r="S101" s="12"/>
      <c r="T101" s="12"/>
      <c r="U101" s="12"/>
      <c r="V101" s="12"/>
      <c r="W101" s="12"/>
      <c r="X101" s="11"/>
      <c r="Y101" s="11"/>
      <c r="Z101" s="11"/>
    </row>
    <row r="102" ht="16.5" customHeight="1">
      <c r="A102" s="17"/>
      <c r="B102" s="48"/>
      <c r="C102" s="17"/>
      <c r="D102" s="17"/>
      <c r="E102" s="17"/>
      <c r="F102" s="17"/>
      <c r="G102" s="17"/>
      <c r="H102" s="17"/>
      <c r="I102" s="48"/>
      <c r="J102" s="11"/>
      <c r="K102" s="12"/>
      <c r="L102" s="12"/>
      <c r="M102" s="12"/>
      <c r="N102" s="12"/>
      <c r="O102" s="12"/>
      <c r="P102" s="12"/>
      <c r="Q102" s="12"/>
      <c r="R102" s="12"/>
      <c r="S102" s="12"/>
      <c r="T102" s="12"/>
      <c r="U102" s="12"/>
      <c r="V102" s="12"/>
      <c r="W102" s="12"/>
      <c r="X102" s="11"/>
      <c r="Y102" s="11"/>
      <c r="Z102" s="11"/>
    </row>
    <row r="103" ht="16.5" customHeight="1">
      <c r="A103" s="17"/>
      <c r="B103" s="48"/>
      <c r="C103" s="17"/>
      <c r="D103" s="17"/>
      <c r="E103" s="17"/>
      <c r="F103" s="17"/>
      <c r="G103" s="17"/>
      <c r="H103" s="17"/>
      <c r="I103" s="48"/>
      <c r="J103" s="11"/>
      <c r="K103" s="12"/>
      <c r="L103" s="12"/>
      <c r="M103" s="12"/>
      <c r="N103" s="12"/>
      <c r="O103" s="12"/>
      <c r="P103" s="12"/>
      <c r="Q103" s="12"/>
      <c r="R103" s="12"/>
      <c r="S103" s="12"/>
      <c r="T103" s="12"/>
      <c r="U103" s="12"/>
      <c r="V103" s="12"/>
      <c r="W103" s="12"/>
      <c r="X103" s="11"/>
      <c r="Y103" s="11"/>
      <c r="Z103" s="11"/>
    </row>
    <row r="104" ht="16.5" customHeight="1">
      <c r="A104" s="17"/>
      <c r="B104" s="48"/>
      <c r="C104" s="17"/>
      <c r="D104" s="17"/>
      <c r="E104" s="17"/>
      <c r="F104" s="17"/>
      <c r="G104" s="17"/>
      <c r="H104" s="17"/>
      <c r="I104" s="48"/>
      <c r="J104" s="11"/>
      <c r="K104" s="12"/>
      <c r="L104" s="12"/>
      <c r="M104" s="12"/>
      <c r="N104" s="12"/>
      <c r="O104" s="12"/>
      <c r="P104" s="12"/>
      <c r="Q104" s="12"/>
      <c r="R104" s="12"/>
      <c r="S104" s="12"/>
      <c r="T104" s="12"/>
      <c r="U104" s="12"/>
      <c r="V104" s="12"/>
      <c r="W104" s="12"/>
      <c r="X104" s="11"/>
      <c r="Y104" s="11"/>
      <c r="Z104" s="11"/>
    </row>
    <row r="105" ht="16.5" customHeight="1">
      <c r="A105" s="17"/>
      <c r="B105" s="48"/>
      <c r="C105" s="17"/>
      <c r="D105" s="17"/>
      <c r="E105" s="17"/>
      <c r="F105" s="17"/>
      <c r="G105" s="17"/>
      <c r="H105" s="17"/>
      <c r="I105" s="48"/>
      <c r="J105" s="11"/>
      <c r="K105" s="12"/>
      <c r="L105" s="12"/>
      <c r="M105" s="12"/>
      <c r="N105" s="12"/>
      <c r="O105" s="12"/>
      <c r="P105" s="12"/>
      <c r="Q105" s="12"/>
      <c r="R105" s="12"/>
      <c r="S105" s="12"/>
      <c r="T105" s="12"/>
      <c r="U105" s="12"/>
      <c r="V105" s="12"/>
      <c r="W105" s="12"/>
      <c r="X105" s="11"/>
      <c r="Y105" s="11"/>
      <c r="Z105" s="11"/>
    </row>
    <row r="106" ht="16.5" customHeight="1">
      <c r="A106" s="17"/>
      <c r="B106" s="48"/>
      <c r="C106" s="17"/>
      <c r="D106" s="17"/>
      <c r="E106" s="17"/>
      <c r="F106" s="17"/>
      <c r="G106" s="17"/>
      <c r="H106" s="17"/>
      <c r="I106" s="48"/>
      <c r="J106" s="11"/>
      <c r="K106" s="12"/>
      <c r="L106" s="12"/>
      <c r="M106" s="12"/>
      <c r="N106" s="12"/>
      <c r="O106" s="12"/>
      <c r="P106" s="12"/>
      <c r="Q106" s="12"/>
      <c r="R106" s="12"/>
      <c r="S106" s="12"/>
      <c r="T106" s="12"/>
      <c r="U106" s="12"/>
      <c r="V106" s="12"/>
      <c r="W106" s="12"/>
      <c r="X106" s="11"/>
      <c r="Y106" s="11"/>
      <c r="Z106" s="11"/>
    </row>
    <row r="107" ht="16.5" customHeight="1">
      <c r="A107" s="17"/>
      <c r="B107" s="48"/>
      <c r="C107" s="17"/>
      <c r="D107" s="17"/>
      <c r="E107" s="17"/>
      <c r="F107" s="17"/>
      <c r="G107" s="17"/>
      <c r="H107" s="17"/>
      <c r="I107" s="48"/>
      <c r="J107" s="11"/>
      <c r="K107" s="12"/>
      <c r="L107" s="12"/>
      <c r="M107" s="12"/>
      <c r="N107" s="12"/>
      <c r="O107" s="12"/>
      <c r="P107" s="12"/>
      <c r="Q107" s="12"/>
      <c r="R107" s="12"/>
      <c r="S107" s="12"/>
      <c r="T107" s="12"/>
      <c r="U107" s="12"/>
      <c r="V107" s="12"/>
      <c r="W107" s="12"/>
      <c r="X107" s="11"/>
      <c r="Y107" s="11"/>
      <c r="Z107" s="11"/>
    </row>
    <row r="108" ht="16.5" customHeight="1">
      <c r="A108" s="17"/>
      <c r="B108" s="48"/>
      <c r="C108" s="17"/>
      <c r="D108" s="17"/>
      <c r="E108" s="17"/>
      <c r="F108" s="17"/>
      <c r="G108" s="17"/>
      <c r="H108" s="17"/>
      <c r="I108" s="48"/>
      <c r="J108" s="11"/>
      <c r="K108" s="12"/>
      <c r="L108" s="12"/>
      <c r="M108" s="12"/>
      <c r="N108" s="12"/>
      <c r="O108" s="12"/>
      <c r="P108" s="12"/>
      <c r="Q108" s="12"/>
      <c r="R108" s="12"/>
      <c r="S108" s="12"/>
      <c r="T108" s="12"/>
      <c r="U108" s="12"/>
      <c r="V108" s="12"/>
      <c r="W108" s="12"/>
      <c r="X108" s="11"/>
      <c r="Y108" s="11"/>
      <c r="Z108" s="11"/>
    </row>
    <row r="109" ht="16.5" customHeight="1">
      <c r="A109" s="17"/>
      <c r="B109" s="48"/>
      <c r="C109" s="17"/>
      <c r="D109" s="17"/>
      <c r="E109" s="17"/>
      <c r="F109" s="17"/>
      <c r="G109" s="17"/>
      <c r="H109" s="17"/>
      <c r="I109" s="48"/>
      <c r="J109" s="11"/>
      <c r="K109" s="12"/>
      <c r="L109" s="12"/>
      <c r="M109" s="12"/>
      <c r="N109" s="12"/>
      <c r="O109" s="12"/>
      <c r="P109" s="12"/>
      <c r="Q109" s="12"/>
      <c r="R109" s="12"/>
      <c r="S109" s="12"/>
      <c r="T109" s="12"/>
      <c r="U109" s="12"/>
      <c r="V109" s="12"/>
      <c r="W109" s="12"/>
      <c r="X109" s="11"/>
      <c r="Y109" s="11"/>
      <c r="Z109" s="11"/>
    </row>
    <row r="110" ht="16.5" customHeight="1">
      <c r="A110" s="17"/>
      <c r="B110" s="48"/>
      <c r="C110" s="17"/>
      <c r="D110" s="17"/>
      <c r="E110" s="17"/>
      <c r="F110" s="17"/>
      <c r="G110" s="17"/>
      <c r="H110" s="17"/>
      <c r="I110" s="48"/>
      <c r="J110" s="11"/>
      <c r="K110" s="12"/>
      <c r="L110" s="12"/>
      <c r="M110" s="12"/>
      <c r="N110" s="12"/>
      <c r="O110" s="12"/>
      <c r="P110" s="12"/>
      <c r="Q110" s="12"/>
      <c r="R110" s="12"/>
      <c r="S110" s="12"/>
      <c r="T110" s="12"/>
      <c r="U110" s="12"/>
      <c r="V110" s="12"/>
      <c r="W110" s="12"/>
      <c r="X110" s="11"/>
      <c r="Y110" s="11"/>
      <c r="Z110" s="11"/>
    </row>
    <row r="111" ht="16.5" customHeight="1">
      <c r="A111" s="17"/>
      <c r="B111" s="48"/>
      <c r="C111" s="17"/>
      <c r="D111" s="17"/>
      <c r="E111" s="17"/>
      <c r="F111" s="17"/>
      <c r="G111" s="17"/>
      <c r="H111" s="17"/>
      <c r="I111" s="48"/>
      <c r="J111" s="11"/>
      <c r="K111" s="12"/>
      <c r="L111" s="12"/>
      <c r="M111" s="12"/>
      <c r="N111" s="12"/>
      <c r="O111" s="12"/>
      <c r="P111" s="12"/>
      <c r="Q111" s="12"/>
      <c r="R111" s="12"/>
      <c r="S111" s="12"/>
      <c r="T111" s="12"/>
      <c r="U111" s="12"/>
      <c r="V111" s="12"/>
      <c r="W111" s="12"/>
      <c r="X111" s="11"/>
      <c r="Y111" s="11"/>
      <c r="Z111" s="11"/>
    </row>
    <row r="112" ht="16.5" customHeight="1">
      <c r="A112" s="17"/>
      <c r="B112" s="48"/>
      <c r="C112" s="17"/>
      <c r="D112" s="17"/>
      <c r="E112" s="17"/>
      <c r="F112" s="17"/>
      <c r="G112" s="17"/>
      <c r="H112" s="17"/>
      <c r="I112" s="48"/>
      <c r="J112" s="11"/>
      <c r="K112" s="12"/>
      <c r="L112" s="12"/>
      <c r="M112" s="12"/>
      <c r="N112" s="12"/>
      <c r="O112" s="12"/>
      <c r="P112" s="12"/>
      <c r="Q112" s="12"/>
      <c r="R112" s="12"/>
      <c r="S112" s="12"/>
      <c r="T112" s="12"/>
      <c r="U112" s="12"/>
      <c r="V112" s="12"/>
      <c r="W112" s="12"/>
      <c r="X112" s="11"/>
      <c r="Y112" s="11"/>
      <c r="Z112" s="11"/>
    </row>
    <row r="113" ht="16.5" customHeight="1">
      <c r="A113" s="17"/>
      <c r="B113" s="48"/>
      <c r="C113" s="17"/>
      <c r="D113" s="17"/>
      <c r="E113" s="17"/>
      <c r="F113" s="17"/>
      <c r="G113" s="17"/>
      <c r="H113" s="17"/>
      <c r="I113" s="48"/>
      <c r="J113" s="11"/>
      <c r="K113" s="12"/>
      <c r="L113" s="12"/>
      <c r="M113" s="12"/>
      <c r="N113" s="12"/>
      <c r="O113" s="12"/>
      <c r="P113" s="12"/>
      <c r="Q113" s="12"/>
      <c r="R113" s="12"/>
      <c r="S113" s="12"/>
      <c r="T113" s="12"/>
      <c r="U113" s="12"/>
      <c r="V113" s="12"/>
      <c r="W113" s="12"/>
      <c r="X113" s="11"/>
      <c r="Y113" s="11"/>
      <c r="Z113" s="11"/>
    </row>
    <row r="114" ht="16.5" customHeight="1">
      <c r="A114" s="17"/>
      <c r="B114" s="48"/>
      <c r="C114" s="17"/>
      <c r="D114" s="17"/>
      <c r="E114" s="17"/>
      <c r="F114" s="17"/>
      <c r="G114" s="17"/>
      <c r="H114" s="17"/>
      <c r="I114" s="48"/>
      <c r="J114" s="11"/>
      <c r="K114" s="12"/>
      <c r="L114" s="12"/>
      <c r="M114" s="12"/>
      <c r="N114" s="12"/>
      <c r="O114" s="12"/>
      <c r="P114" s="12"/>
      <c r="Q114" s="12"/>
      <c r="R114" s="12"/>
      <c r="S114" s="12"/>
      <c r="T114" s="12"/>
      <c r="U114" s="12"/>
      <c r="V114" s="12"/>
      <c r="W114" s="12"/>
      <c r="X114" s="11"/>
      <c r="Y114" s="11"/>
      <c r="Z114" s="11"/>
    </row>
    <row r="115" ht="16.5" customHeight="1">
      <c r="A115" s="17"/>
      <c r="B115" s="48"/>
      <c r="C115" s="17"/>
      <c r="D115" s="17"/>
      <c r="E115" s="17"/>
      <c r="F115" s="17"/>
      <c r="G115" s="17"/>
      <c r="H115" s="17"/>
      <c r="I115" s="48"/>
      <c r="J115" s="11"/>
      <c r="K115" s="12"/>
      <c r="L115" s="12"/>
      <c r="M115" s="12"/>
      <c r="N115" s="12"/>
      <c r="O115" s="12"/>
      <c r="P115" s="12"/>
      <c r="Q115" s="12"/>
      <c r="R115" s="12"/>
      <c r="S115" s="12"/>
      <c r="T115" s="12"/>
      <c r="U115" s="12"/>
      <c r="V115" s="12"/>
      <c r="W115" s="12"/>
      <c r="X115" s="11"/>
      <c r="Y115" s="11"/>
      <c r="Z115" s="11"/>
    </row>
    <row r="116" ht="16.5" customHeight="1">
      <c r="A116" s="17"/>
      <c r="B116" s="48"/>
      <c r="C116" s="17"/>
      <c r="D116" s="17"/>
      <c r="E116" s="17"/>
      <c r="F116" s="17"/>
      <c r="G116" s="17"/>
      <c r="H116" s="17"/>
      <c r="I116" s="48"/>
      <c r="J116" s="11"/>
      <c r="K116" s="12"/>
      <c r="L116" s="12"/>
      <c r="M116" s="12"/>
      <c r="N116" s="12"/>
      <c r="O116" s="12"/>
      <c r="P116" s="12"/>
      <c r="Q116" s="12"/>
      <c r="R116" s="12"/>
      <c r="S116" s="12"/>
      <c r="T116" s="12"/>
      <c r="U116" s="12"/>
      <c r="V116" s="12"/>
      <c r="W116" s="12"/>
      <c r="X116" s="11"/>
      <c r="Y116" s="11"/>
      <c r="Z116" s="11"/>
    </row>
    <row r="117" ht="16.5" customHeight="1">
      <c r="A117" s="17"/>
      <c r="B117" s="48"/>
      <c r="C117" s="17"/>
      <c r="D117" s="17"/>
      <c r="E117" s="17"/>
      <c r="F117" s="17"/>
      <c r="G117" s="17"/>
      <c r="H117" s="17"/>
      <c r="I117" s="48"/>
      <c r="J117" s="11"/>
      <c r="K117" s="12"/>
      <c r="L117" s="12"/>
      <c r="M117" s="12"/>
      <c r="N117" s="12"/>
      <c r="O117" s="12"/>
      <c r="P117" s="12"/>
      <c r="Q117" s="12"/>
      <c r="R117" s="12"/>
      <c r="S117" s="12"/>
      <c r="T117" s="12"/>
      <c r="U117" s="12"/>
      <c r="V117" s="12"/>
      <c r="W117" s="12"/>
      <c r="X117" s="11"/>
      <c r="Y117" s="11"/>
      <c r="Z117" s="11"/>
    </row>
    <row r="118" ht="16.5" customHeight="1">
      <c r="A118" s="17"/>
      <c r="B118" s="48"/>
      <c r="C118" s="17"/>
      <c r="D118" s="17"/>
      <c r="E118" s="17"/>
      <c r="F118" s="17"/>
      <c r="G118" s="17"/>
      <c r="H118" s="17"/>
      <c r="I118" s="48"/>
      <c r="J118" s="11"/>
      <c r="K118" s="12"/>
      <c r="L118" s="12"/>
      <c r="M118" s="12"/>
      <c r="N118" s="12"/>
      <c r="O118" s="12"/>
      <c r="P118" s="12"/>
      <c r="Q118" s="12"/>
      <c r="R118" s="12"/>
      <c r="S118" s="12"/>
      <c r="T118" s="12"/>
      <c r="U118" s="12"/>
      <c r="V118" s="12"/>
      <c r="W118" s="12"/>
      <c r="X118" s="11"/>
      <c r="Y118" s="11"/>
      <c r="Z118" s="11"/>
    </row>
    <row r="119" ht="16.5" customHeight="1">
      <c r="A119" s="17"/>
      <c r="B119" s="48"/>
      <c r="C119" s="17"/>
      <c r="D119" s="17"/>
      <c r="E119" s="17"/>
      <c r="F119" s="17"/>
      <c r="G119" s="17"/>
      <c r="H119" s="17"/>
      <c r="I119" s="48"/>
      <c r="J119" s="11"/>
      <c r="K119" s="12"/>
      <c r="L119" s="12"/>
      <c r="M119" s="12"/>
      <c r="N119" s="12"/>
      <c r="O119" s="12"/>
      <c r="P119" s="12"/>
      <c r="Q119" s="12"/>
      <c r="R119" s="12"/>
      <c r="S119" s="12"/>
      <c r="T119" s="12"/>
      <c r="U119" s="12"/>
      <c r="V119" s="12"/>
      <c r="W119" s="12"/>
      <c r="X119" s="11"/>
      <c r="Y119" s="11"/>
      <c r="Z119" s="11"/>
    </row>
    <row r="120" ht="16.5" customHeight="1">
      <c r="A120" s="17"/>
      <c r="B120" s="48"/>
      <c r="C120" s="17"/>
      <c r="D120" s="17"/>
      <c r="E120" s="17"/>
      <c r="F120" s="17"/>
      <c r="G120" s="17"/>
      <c r="H120" s="17"/>
      <c r="I120" s="48"/>
      <c r="J120" s="11"/>
      <c r="K120" s="12"/>
      <c r="L120" s="12"/>
      <c r="M120" s="12"/>
      <c r="N120" s="12"/>
      <c r="O120" s="12"/>
      <c r="P120" s="12"/>
      <c r="Q120" s="12"/>
      <c r="R120" s="12"/>
      <c r="S120" s="12"/>
      <c r="T120" s="12"/>
      <c r="U120" s="12"/>
      <c r="V120" s="12"/>
      <c r="W120" s="12"/>
      <c r="X120" s="11"/>
      <c r="Y120" s="11"/>
      <c r="Z120" s="11"/>
    </row>
    <row r="121" ht="16.5" customHeight="1">
      <c r="A121" s="17"/>
      <c r="B121" s="48"/>
      <c r="C121" s="17"/>
      <c r="D121" s="17"/>
      <c r="E121" s="17"/>
      <c r="F121" s="17"/>
      <c r="G121" s="17"/>
      <c r="H121" s="17"/>
      <c r="I121" s="48"/>
      <c r="J121" s="11"/>
      <c r="K121" s="12"/>
      <c r="L121" s="12"/>
      <c r="M121" s="12"/>
      <c r="N121" s="12"/>
      <c r="O121" s="12"/>
      <c r="P121" s="12"/>
      <c r="Q121" s="12"/>
      <c r="R121" s="12"/>
      <c r="S121" s="12"/>
      <c r="T121" s="12"/>
      <c r="U121" s="12"/>
      <c r="V121" s="12"/>
      <c r="W121" s="12"/>
      <c r="X121" s="11"/>
      <c r="Y121" s="11"/>
      <c r="Z121" s="11"/>
    </row>
    <row r="122" ht="16.5" customHeight="1">
      <c r="A122" s="17"/>
      <c r="B122" s="48"/>
      <c r="C122" s="17"/>
      <c r="D122" s="17"/>
      <c r="E122" s="17"/>
      <c r="F122" s="17"/>
      <c r="G122" s="17"/>
      <c r="H122" s="17"/>
      <c r="I122" s="48"/>
      <c r="J122" s="11"/>
      <c r="K122" s="12"/>
      <c r="L122" s="12"/>
      <c r="M122" s="12"/>
      <c r="N122" s="12"/>
      <c r="O122" s="12"/>
      <c r="P122" s="12"/>
      <c r="Q122" s="12"/>
      <c r="R122" s="12"/>
      <c r="S122" s="12"/>
      <c r="T122" s="12"/>
      <c r="U122" s="12"/>
      <c r="V122" s="12"/>
      <c r="W122" s="12"/>
      <c r="X122" s="11"/>
      <c r="Y122" s="11"/>
      <c r="Z122" s="11"/>
    </row>
    <row r="123" ht="16.5" customHeight="1">
      <c r="A123" s="17"/>
      <c r="B123" s="48"/>
      <c r="C123" s="17"/>
      <c r="D123" s="17"/>
      <c r="E123" s="17"/>
      <c r="F123" s="17"/>
      <c r="G123" s="17"/>
      <c r="H123" s="17"/>
      <c r="I123" s="48"/>
      <c r="J123" s="11"/>
      <c r="K123" s="12"/>
      <c r="L123" s="12"/>
      <c r="M123" s="12"/>
      <c r="N123" s="12"/>
      <c r="O123" s="12"/>
      <c r="P123" s="12"/>
      <c r="Q123" s="12"/>
      <c r="R123" s="12"/>
      <c r="S123" s="12"/>
      <c r="T123" s="12"/>
      <c r="U123" s="12"/>
      <c r="V123" s="12"/>
      <c r="W123" s="12"/>
      <c r="X123" s="11"/>
      <c r="Y123" s="11"/>
      <c r="Z123" s="11"/>
    </row>
    <row r="124" ht="16.5" customHeight="1">
      <c r="A124" s="17"/>
      <c r="B124" s="48"/>
      <c r="C124" s="17"/>
      <c r="D124" s="17"/>
      <c r="E124" s="17"/>
      <c r="F124" s="17"/>
      <c r="G124" s="17"/>
      <c r="H124" s="17"/>
      <c r="I124" s="48"/>
      <c r="J124" s="11"/>
      <c r="K124" s="12"/>
      <c r="L124" s="12"/>
      <c r="M124" s="12"/>
      <c r="N124" s="12"/>
      <c r="O124" s="12"/>
      <c r="P124" s="12"/>
      <c r="Q124" s="12"/>
      <c r="R124" s="12"/>
      <c r="S124" s="12"/>
      <c r="T124" s="12"/>
      <c r="U124" s="12"/>
      <c r="V124" s="12"/>
      <c r="W124" s="12"/>
      <c r="X124" s="11"/>
      <c r="Y124" s="11"/>
      <c r="Z124" s="11"/>
    </row>
    <row r="125" ht="16.5" customHeight="1">
      <c r="A125" s="17"/>
      <c r="B125" s="48"/>
      <c r="C125" s="17"/>
      <c r="D125" s="17"/>
      <c r="E125" s="17"/>
      <c r="F125" s="17"/>
      <c r="G125" s="17"/>
      <c r="H125" s="17"/>
      <c r="I125" s="48"/>
      <c r="J125" s="11"/>
      <c r="K125" s="12"/>
      <c r="L125" s="12"/>
      <c r="M125" s="12"/>
      <c r="N125" s="12"/>
      <c r="O125" s="12"/>
      <c r="P125" s="12"/>
      <c r="Q125" s="12"/>
      <c r="R125" s="12"/>
      <c r="S125" s="12"/>
      <c r="T125" s="12"/>
      <c r="U125" s="12"/>
      <c r="V125" s="12"/>
      <c r="W125" s="12"/>
      <c r="X125" s="11"/>
      <c r="Y125" s="11"/>
      <c r="Z125" s="11"/>
    </row>
    <row r="126" ht="16.5" customHeight="1">
      <c r="A126" s="17"/>
      <c r="B126" s="48"/>
      <c r="C126" s="17"/>
      <c r="D126" s="17"/>
      <c r="E126" s="17"/>
      <c r="F126" s="17"/>
      <c r="G126" s="17"/>
      <c r="H126" s="17"/>
      <c r="I126" s="48"/>
      <c r="J126" s="11"/>
      <c r="K126" s="12"/>
      <c r="L126" s="12"/>
      <c r="M126" s="12"/>
      <c r="N126" s="12"/>
      <c r="O126" s="12"/>
      <c r="P126" s="12"/>
      <c r="Q126" s="12"/>
      <c r="R126" s="12"/>
      <c r="S126" s="12"/>
      <c r="T126" s="12"/>
      <c r="U126" s="12"/>
      <c r="V126" s="12"/>
      <c r="W126" s="12"/>
      <c r="X126" s="11"/>
      <c r="Y126" s="11"/>
      <c r="Z126" s="11"/>
    </row>
    <row r="127" ht="16.5" customHeight="1">
      <c r="A127" s="17"/>
      <c r="B127" s="48"/>
      <c r="C127" s="17"/>
      <c r="D127" s="17"/>
      <c r="E127" s="17"/>
      <c r="F127" s="17"/>
      <c r="G127" s="17"/>
      <c r="H127" s="17"/>
      <c r="I127" s="48"/>
      <c r="J127" s="11"/>
      <c r="K127" s="12"/>
      <c r="L127" s="12"/>
      <c r="M127" s="12"/>
      <c r="N127" s="12"/>
      <c r="O127" s="12"/>
      <c r="P127" s="12"/>
      <c r="Q127" s="12"/>
      <c r="R127" s="12"/>
      <c r="S127" s="12"/>
      <c r="T127" s="12"/>
      <c r="U127" s="12"/>
      <c r="V127" s="12"/>
      <c r="W127" s="12"/>
      <c r="X127" s="11"/>
      <c r="Y127" s="11"/>
      <c r="Z127" s="11"/>
    </row>
    <row r="128" ht="16.5" customHeight="1">
      <c r="A128" s="17"/>
      <c r="B128" s="48"/>
      <c r="C128" s="17"/>
      <c r="D128" s="17"/>
      <c r="E128" s="17"/>
      <c r="F128" s="17"/>
      <c r="G128" s="17"/>
      <c r="H128" s="17"/>
      <c r="I128" s="48"/>
      <c r="J128" s="11"/>
      <c r="K128" s="12"/>
      <c r="L128" s="12"/>
      <c r="M128" s="12"/>
      <c r="N128" s="12"/>
      <c r="O128" s="12"/>
      <c r="P128" s="12"/>
      <c r="Q128" s="12"/>
      <c r="R128" s="12"/>
      <c r="S128" s="12"/>
      <c r="T128" s="12"/>
      <c r="U128" s="12"/>
      <c r="V128" s="12"/>
      <c r="W128" s="12"/>
      <c r="X128" s="11"/>
      <c r="Y128" s="11"/>
      <c r="Z128" s="11"/>
    </row>
    <row r="129" ht="16.5" customHeight="1">
      <c r="A129" s="17"/>
      <c r="B129" s="48"/>
      <c r="C129" s="17"/>
      <c r="D129" s="17"/>
      <c r="E129" s="17"/>
      <c r="F129" s="17"/>
      <c r="G129" s="17"/>
      <c r="H129" s="17"/>
      <c r="I129" s="48"/>
      <c r="J129" s="11"/>
      <c r="K129" s="12"/>
      <c r="L129" s="12"/>
      <c r="M129" s="12"/>
      <c r="N129" s="12"/>
      <c r="O129" s="12"/>
      <c r="P129" s="12"/>
      <c r="Q129" s="12"/>
      <c r="R129" s="12"/>
      <c r="S129" s="12"/>
      <c r="T129" s="12"/>
      <c r="U129" s="12"/>
      <c r="V129" s="12"/>
      <c r="W129" s="12"/>
      <c r="X129" s="11"/>
      <c r="Y129" s="11"/>
      <c r="Z129" s="11"/>
    </row>
    <row r="130" ht="16.5" customHeight="1">
      <c r="A130" s="17"/>
      <c r="B130" s="48"/>
      <c r="C130" s="17"/>
      <c r="D130" s="17"/>
      <c r="E130" s="17"/>
      <c r="F130" s="17"/>
      <c r="G130" s="17"/>
      <c r="H130" s="17"/>
      <c r="I130" s="48"/>
      <c r="J130" s="11"/>
      <c r="K130" s="12"/>
      <c r="L130" s="12"/>
      <c r="M130" s="12"/>
      <c r="N130" s="12"/>
      <c r="O130" s="12"/>
      <c r="P130" s="12"/>
      <c r="Q130" s="12"/>
      <c r="R130" s="12"/>
      <c r="S130" s="12"/>
      <c r="T130" s="12"/>
      <c r="U130" s="12"/>
      <c r="V130" s="12"/>
      <c r="W130" s="12"/>
      <c r="X130" s="11"/>
      <c r="Y130" s="11"/>
      <c r="Z130" s="11"/>
    </row>
    <row r="131" ht="16.5" customHeight="1">
      <c r="A131" s="17"/>
      <c r="B131" s="48"/>
      <c r="C131" s="17"/>
      <c r="D131" s="17"/>
      <c r="E131" s="17"/>
      <c r="F131" s="17"/>
      <c r="G131" s="17"/>
      <c r="H131" s="17"/>
      <c r="I131" s="48"/>
      <c r="J131" s="11"/>
      <c r="K131" s="12"/>
      <c r="L131" s="12"/>
      <c r="M131" s="12"/>
      <c r="N131" s="12"/>
      <c r="O131" s="12"/>
      <c r="P131" s="12"/>
      <c r="Q131" s="12"/>
      <c r="R131" s="12"/>
      <c r="S131" s="12"/>
      <c r="T131" s="12"/>
      <c r="U131" s="12"/>
      <c r="V131" s="12"/>
      <c r="W131" s="12"/>
      <c r="X131" s="11"/>
      <c r="Y131" s="11"/>
      <c r="Z131" s="11"/>
    </row>
    <row r="132" ht="16.5" customHeight="1">
      <c r="A132" s="17"/>
      <c r="B132" s="48"/>
      <c r="C132" s="17"/>
      <c r="D132" s="17"/>
      <c r="E132" s="17"/>
      <c r="F132" s="17"/>
      <c r="G132" s="17"/>
      <c r="H132" s="17"/>
      <c r="I132" s="48"/>
      <c r="J132" s="11"/>
      <c r="K132" s="12"/>
      <c r="L132" s="12"/>
      <c r="M132" s="12"/>
      <c r="N132" s="12"/>
      <c r="O132" s="12"/>
      <c r="P132" s="12"/>
      <c r="Q132" s="12"/>
      <c r="R132" s="12"/>
      <c r="S132" s="12"/>
      <c r="T132" s="12"/>
      <c r="U132" s="12"/>
      <c r="V132" s="12"/>
      <c r="W132" s="12"/>
      <c r="X132" s="11"/>
      <c r="Y132" s="11"/>
      <c r="Z132" s="11"/>
    </row>
    <row r="133" ht="16.5" customHeight="1">
      <c r="A133" s="17"/>
      <c r="B133" s="48"/>
      <c r="C133" s="17"/>
      <c r="D133" s="17"/>
      <c r="E133" s="17"/>
      <c r="F133" s="17"/>
      <c r="G133" s="17"/>
      <c r="H133" s="17"/>
      <c r="I133" s="48"/>
      <c r="J133" s="11"/>
      <c r="K133" s="12"/>
      <c r="L133" s="12"/>
      <c r="M133" s="12"/>
      <c r="N133" s="12"/>
      <c r="O133" s="12"/>
      <c r="P133" s="12"/>
      <c r="Q133" s="12"/>
      <c r="R133" s="12"/>
      <c r="S133" s="12"/>
      <c r="T133" s="12"/>
      <c r="U133" s="12"/>
      <c r="V133" s="12"/>
      <c r="W133" s="12"/>
      <c r="X133" s="11"/>
      <c r="Y133" s="11"/>
      <c r="Z133" s="11"/>
    </row>
    <row r="134" ht="16.5" customHeight="1">
      <c r="A134" s="17"/>
      <c r="B134" s="48"/>
      <c r="C134" s="17"/>
      <c r="D134" s="17"/>
      <c r="E134" s="17"/>
      <c r="F134" s="17"/>
      <c r="G134" s="17"/>
      <c r="H134" s="17"/>
      <c r="I134" s="48"/>
      <c r="J134" s="11"/>
      <c r="K134" s="12"/>
      <c r="L134" s="12"/>
      <c r="M134" s="12"/>
      <c r="N134" s="12"/>
      <c r="O134" s="12"/>
      <c r="P134" s="12"/>
      <c r="Q134" s="12"/>
      <c r="R134" s="12"/>
      <c r="S134" s="12"/>
      <c r="T134" s="12"/>
      <c r="U134" s="12"/>
      <c r="V134" s="12"/>
      <c r="W134" s="12"/>
      <c r="X134" s="11"/>
      <c r="Y134" s="11"/>
      <c r="Z134" s="11"/>
    </row>
    <row r="135" ht="16.5" customHeight="1">
      <c r="A135" s="17"/>
      <c r="B135" s="48"/>
      <c r="C135" s="17"/>
      <c r="D135" s="17"/>
      <c r="E135" s="17"/>
      <c r="F135" s="17"/>
      <c r="G135" s="17"/>
      <c r="H135" s="17"/>
      <c r="I135" s="48"/>
      <c r="J135" s="11"/>
      <c r="K135" s="12"/>
      <c r="L135" s="12"/>
      <c r="M135" s="12"/>
      <c r="N135" s="12"/>
      <c r="O135" s="12"/>
      <c r="P135" s="12"/>
      <c r="Q135" s="12"/>
      <c r="R135" s="12"/>
      <c r="S135" s="12"/>
      <c r="T135" s="12"/>
      <c r="U135" s="12"/>
      <c r="V135" s="12"/>
      <c r="W135" s="12"/>
      <c r="X135" s="11"/>
      <c r="Y135" s="11"/>
      <c r="Z135" s="11"/>
    </row>
    <row r="136" ht="16.5" customHeight="1">
      <c r="A136" s="17"/>
      <c r="B136" s="48"/>
      <c r="C136" s="17"/>
      <c r="D136" s="17"/>
      <c r="E136" s="17"/>
      <c r="F136" s="17"/>
      <c r="G136" s="17"/>
      <c r="H136" s="17"/>
      <c r="I136" s="48"/>
      <c r="J136" s="11"/>
      <c r="K136" s="12"/>
      <c r="L136" s="12"/>
      <c r="M136" s="12"/>
      <c r="N136" s="12"/>
      <c r="O136" s="12"/>
      <c r="P136" s="12"/>
      <c r="Q136" s="12"/>
      <c r="R136" s="12"/>
      <c r="S136" s="12"/>
      <c r="T136" s="12"/>
      <c r="U136" s="12"/>
      <c r="V136" s="12"/>
      <c r="W136" s="12"/>
      <c r="X136" s="11"/>
      <c r="Y136" s="11"/>
      <c r="Z136" s="11"/>
    </row>
    <row r="137" ht="16.5" customHeight="1">
      <c r="A137" s="17"/>
      <c r="B137" s="48"/>
      <c r="C137" s="17"/>
      <c r="D137" s="17"/>
      <c r="E137" s="17"/>
      <c r="F137" s="17"/>
      <c r="G137" s="17"/>
      <c r="H137" s="17"/>
      <c r="I137" s="48"/>
      <c r="J137" s="11"/>
      <c r="K137" s="12"/>
      <c r="L137" s="12"/>
      <c r="M137" s="12"/>
      <c r="N137" s="12"/>
      <c r="O137" s="12"/>
      <c r="P137" s="12"/>
      <c r="Q137" s="12"/>
      <c r="R137" s="12"/>
      <c r="S137" s="12"/>
      <c r="T137" s="12"/>
      <c r="U137" s="12"/>
      <c r="V137" s="12"/>
      <c r="W137" s="12"/>
      <c r="X137" s="11"/>
      <c r="Y137" s="11"/>
      <c r="Z137" s="11"/>
    </row>
    <row r="138" ht="16.5" customHeight="1">
      <c r="A138" s="17"/>
      <c r="B138" s="48"/>
      <c r="C138" s="17"/>
      <c r="D138" s="17"/>
      <c r="E138" s="17"/>
      <c r="F138" s="17"/>
      <c r="G138" s="17"/>
      <c r="H138" s="17"/>
      <c r="I138" s="48"/>
      <c r="J138" s="11"/>
      <c r="K138" s="12"/>
      <c r="L138" s="12"/>
      <c r="M138" s="12"/>
      <c r="N138" s="12"/>
      <c r="O138" s="12"/>
      <c r="P138" s="12"/>
      <c r="Q138" s="12"/>
      <c r="R138" s="12"/>
      <c r="S138" s="12"/>
      <c r="T138" s="12"/>
      <c r="U138" s="12"/>
      <c r="V138" s="12"/>
      <c r="W138" s="12"/>
      <c r="X138" s="11"/>
      <c r="Y138" s="11"/>
      <c r="Z138" s="11"/>
    </row>
    <row r="139" ht="16.5" customHeight="1">
      <c r="A139" s="17"/>
      <c r="B139" s="48"/>
      <c r="C139" s="17"/>
      <c r="D139" s="17"/>
      <c r="E139" s="17"/>
      <c r="F139" s="17"/>
      <c r="G139" s="17"/>
      <c r="H139" s="17"/>
      <c r="I139" s="48"/>
      <c r="J139" s="11"/>
      <c r="K139" s="12"/>
      <c r="L139" s="12"/>
      <c r="M139" s="12"/>
      <c r="N139" s="12"/>
      <c r="O139" s="12"/>
      <c r="P139" s="12"/>
      <c r="Q139" s="12"/>
      <c r="R139" s="12"/>
      <c r="S139" s="12"/>
      <c r="T139" s="12"/>
      <c r="U139" s="12"/>
      <c r="V139" s="12"/>
      <c r="W139" s="12"/>
      <c r="X139" s="11"/>
      <c r="Y139" s="11"/>
      <c r="Z139" s="11"/>
    </row>
    <row r="140" ht="16.5" customHeight="1">
      <c r="A140" s="17"/>
      <c r="B140" s="48"/>
      <c r="C140" s="17"/>
      <c r="D140" s="17"/>
      <c r="E140" s="17"/>
      <c r="F140" s="17"/>
      <c r="G140" s="17"/>
      <c r="H140" s="17"/>
      <c r="I140" s="48"/>
      <c r="J140" s="11"/>
      <c r="K140" s="12"/>
      <c r="L140" s="12"/>
      <c r="M140" s="12"/>
      <c r="N140" s="12"/>
      <c r="O140" s="12"/>
      <c r="P140" s="12"/>
      <c r="Q140" s="12"/>
      <c r="R140" s="12"/>
      <c r="S140" s="12"/>
      <c r="T140" s="12"/>
      <c r="U140" s="12"/>
      <c r="V140" s="12"/>
      <c r="W140" s="12"/>
      <c r="X140" s="11"/>
      <c r="Y140" s="11"/>
      <c r="Z140" s="11"/>
    </row>
    <row r="141" ht="16.5" customHeight="1">
      <c r="A141" s="17"/>
      <c r="B141" s="48"/>
      <c r="C141" s="17"/>
      <c r="D141" s="17"/>
      <c r="E141" s="17"/>
      <c r="F141" s="17"/>
      <c r="G141" s="17"/>
      <c r="H141" s="17"/>
      <c r="I141" s="48"/>
      <c r="J141" s="11"/>
      <c r="K141" s="12"/>
      <c r="L141" s="12"/>
      <c r="M141" s="12"/>
      <c r="N141" s="12"/>
      <c r="O141" s="12"/>
      <c r="P141" s="12"/>
      <c r="Q141" s="12"/>
      <c r="R141" s="12"/>
      <c r="S141" s="12"/>
      <c r="T141" s="12"/>
      <c r="U141" s="12"/>
      <c r="V141" s="12"/>
      <c r="W141" s="12"/>
      <c r="X141" s="11"/>
      <c r="Y141" s="11"/>
      <c r="Z141" s="11"/>
    </row>
    <row r="142" ht="16.5" customHeight="1">
      <c r="A142" s="17"/>
      <c r="B142" s="48"/>
      <c r="C142" s="17"/>
      <c r="D142" s="17"/>
      <c r="E142" s="17"/>
      <c r="F142" s="17"/>
      <c r="G142" s="17"/>
      <c r="H142" s="17"/>
      <c r="I142" s="48"/>
      <c r="J142" s="11"/>
      <c r="K142" s="12"/>
      <c r="L142" s="12"/>
      <c r="M142" s="12"/>
      <c r="N142" s="12"/>
      <c r="O142" s="12"/>
      <c r="P142" s="12"/>
      <c r="Q142" s="12"/>
      <c r="R142" s="12"/>
      <c r="S142" s="12"/>
      <c r="T142" s="12"/>
      <c r="U142" s="12"/>
      <c r="V142" s="12"/>
      <c r="W142" s="12"/>
      <c r="X142" s="11"/>
      <c r="Y142" s="11"/>
      <c r="Z142" s="11"/>
    </row>
    <row r="143" ht="16.5" customHeight="1">
      <c r="A143" s="17"/>
      <c r="B143" s="48"/>
      <c r="C143" s="17"/>
      <c r="D143" s="17"/>
      <c r="E143" s="17"/>
      <c r="F143" s="17"/>
      <c r="G143" s="17"/>
      <c r="H143" s="17"/>
      <c r="I143" s="48"/>
      <c r="J143" s="11"/>
      <c r="K143" s="12"/>
      <c r="L143" s="12"/>
      <c r="M143" s="12"/>
      <c r="N143" s="12"/>
      <c r="O143" s="12"/>
      <c r="P143" s="12"/>
      <c r="Q143" s="12"/>
      <c r="R143" s="12"/>
      <c r="S143" s="12"/>
      <c r="T143" s="12"/>
      <c r="U143" s="12"/>
      <c r="V143" s="12"/>
      <c r="W143" s="12"/>
      <c r="X143" s="11"/>
      <c r="Y143" s="11"/>
      <c r="Z143" s="11"/>
    </row>
    <row r="144" ht="16.5" customHeight="1">
      <c r="A144" s="17"/>
      <c r="B144" s="48"/>
      <c r="C144" s="17"/>
      <c r="D144" s="17"/>
      <c r="E144" s="17"/>
      <c r="F144" s="17"/>
      <c r="G144" s="17"/>
      <c r="H144" s="17"/>
      <c r="I144" s="48"/>
      <c r="J144" s="11"/>
      <c r="K144" s="12"/>
      <c r="L144" s="12"/>
      <c r="M144" s="12"/>
      <c r="N144" s="12"/>
      <c r="O144" s="12"/>
      <c r="P144" s="12"/>
      <c r="Q144" s="12"/>
      <c r="R144" s="12"/>
      <c r="S144" s="12"/>
      <c r="T144" s="12"/>
      <c r="U144" s="12"/>
      <c r="V144" s="12"/>
      <c r="W144" s="12"/>
      <c r="X144" s="11"/>
      <c r="Y144" s="11"/>
      <c r="Z144" s="11"/>
    </row>
    <row r="145" ht="16.5" customHeight="1">
      <c r="A145" s="17"/>
      <c r="B145" s="48"/>
      <c r="C145" s="17"/>
      <c r="D145" s="17"/>
      <c r="E145" s="17"/>
      <c r="F145" s="17"/>
      <c r="G145" s="17"/>
      <c r="H145" s="17"/>
      <c r="I145" s="48"/>
      <c r="J145" s="11"/>
      <c r="K145" s="12"/>
      <c r="L145" s="12"/>
      <c r="M145" s="12"/>
      <c r="N145" s="12"/>
      <c r="O145" s="12"/>
      <c r="P145" s="12"/>
      <c r="Q145" s="12"/>
      <c r="R145" s="12"/>
      <c r="S145" s="12"/>
      <c r="T145" s="12"/>
      <c r="U145" s="12"/>
      <c r="V145" s="12"/>
      <c r="W145" s="12"/>
      <c r="X145" s="11"/>
      <c r="Y145" s="11"/>
      <c r="Z145" s="11"/>
    </row>
    <row r="146" ht="16.5" customHeight="1">
      <c r="A146" s="17"/>
      <c r="B146" s="48"/>
      <c r="C146" s="17"/>
      <c r="D146" s="17"/>
      <c r="E146" s="17"/>
      <c r="F146" s="17"/>
      <c r="G146" s="17"/>
      <c r="H146" s="17"/>
      <c r="I146" s="48"/>
      <c r="J146" s="11"/>
      <c r="K146" s="12"/>
      <c r="L146" s="12"/>
      <c r="M146" s="12"/>
      <c r="N146" s="12"/>
      <c r="O146" s="12"/>
      <c r="P146" s="12"/>
      <c r="Q146" s="12"/>
      <c r="R146" s="12"/>
      <c r="S146" s="12"/>
      <c r="T146" s="12"/>
      <c r="U146" s="12"/>
      <c r="V146" s="12"/>
      <c r="W146" s="12"/>
      <c r="X146" s="11"/>
      <c r="Y146" s="11"/>
      <c r="Z146" s="11"/>
    </row>
    <row r="147" ht="16.5" customHeight="1">
      <c r="A147" s="17"/>
      <c r="B147" s="48"/>
      <c r="C147" s="17"/>
      <c r="D147" s="17"/>
      <c r="E147" s="17"/>
      <c r="F147" s="17"/>
      <c r="G147" s="17"/>
      <c r="H147" s="17"/>
      <c r="I147" s="48"/>
      <c r="J147" s="11"/>
      <c r="K147" s="12"/>
      <c r="L147" s="12"/>
      <c r="M147" s="12"/>
      <c r="N147" s="12"/>
      <c r="O147" s="12"/>
      <c r="P147" s="12"/>
      <c r="Q147" s="12"/>
      <c r="R147" s="12"/>
      <c r="S147" s="12"/>
      <c r="T147" s="12"/>
      <c r="U147" s="12"/>
      <c r="V147" s="12"/>
      <c r="W147" s="12"/>
      <c r="X147" s="11"/>
      <c r="Y147" s="11"/>
      <c r="Z147" s="11"/>
    </row>
    <row r="148" ht="16.5" customHeight="1">
      <c r="A148" s="17"/>
      <c r="B148" s="48"/>
      <c r="C148" s="17"/>
      <c r="D148" s="17"/>
      <c r="E148" s="17"/>
      <c r="F148" s="17"/>
      <c r="G148" s="17"/>
      <c r="H148" s="17"/>
      <c r="I148" s="48"/>
      <c r="J148" s="11"/>
      <c r="K148" s="12"/>
      <c r="L148" s="12"/>
      <c r="M148" s="12"/>
      <c r="N148" s="12"/>
      <c r="O148" s="12"/>
      <c r="P148" s="12"/>
      <c r="Q148" s="12"/>
      <c r="R148" s="12"/>
      <c r="S148" s="12"/>
      <c r="T148" s="12"/>
      <c r="U148" s="12"/>
      <c r="V148" s="12"/>
      <c r="W148" s="12"/>
      <c r="X148" s="11"/>
      <c r="Y148" s="11"/>
      <c r="Z148" s="11"/>
    </row>
    <row r="149" ht="16.5" customHeight="1">
      <c r="A149" s="17"/>
      <c r="B149" s="48"/>
      <c r="C149" s="17"/>
      <c r="D149" s="17"/>
      <c r="E149" s="17"/>
      <c r="F149" s="17"/>
      <c r="G149" s="17"/>
      <c r="H149" s="17"/>
      <c r="I149" s="48"/>
      <c r="J149" s="11"/>
      <c r="K149" s="12"/>
      <c r="L149" s="12"/>
      <c r="M149" s="12"/>
      <c r="N149" s="12"/>
      <c r="O149" s="12"/>
      <c r="P149" s="12"/>
      <c r="Q149" s="12"/>
      <c r="R149" s="12"/>
      <c r="S149" s="12"/>
      <c r="T149" s="12"/>
      <c r="U149" s="12"/>
      <c r="V149" s="12"/>
      <c r="W149" s="12"/>
      <c r="X149" s="11"/>
      <c r="Y149" s="11"/>
      <c r="Z149" s="11"/>
    </row>
    <row r="150" ht="16.5" customHeight="1">
      <c r="A150" s="17"/>
      <c r="B150" s="48"/>
      <c r="C150" s="17"/>
      <c r="D150" s="17"/>
      <c r="E150" s="17"/>
      <c r="F150" s="17"/>
      <c r="G150" s="17"/>
      <c r="H150" s="17"/>
      <c r="I150" s="48"/>
      <c r="J150" s="11"/>
      <c r="K150" s="12"/>
      <c r="L150" s="12"/>
      <c r="M150" s="12"/>
      <c r="N150" s="12"/>
      <c r="O150" s="12"/>
      <c r="P150" s="12"/>
      <c r="Q150" s="12"/>
      <c r="R150" s="12"/>
      <c r="S150" s="12"/>
      <c r="T150" s="12"/>
      <c r="U150" s="12"/>
      <c r="V150" s="12"/>
      <c r="W150" s="12"/>
      <c r="X150" s="11"/>
      <c r="Y150" s="11"/>
      <c r="Z150" s="11"/>
    </row>
    <row r="151" ht="16.5" customHeight="1">
      <c r="A151" s="17"/>
      <c r="B151" s="48"/>
      <c r="C151" s="17"/>
      <c r="D151" s="17"/>
      <c r="E151" s="17"/>
      <c r="F151" s="17"/>
      <c r="G151" s="17"/>
      <c r="H151" s="17"/>
      <c r="I151" s="48"/>
      <c r="J151" s="11"/>
      <c r="K151" s="12"/>
      <c r="L151" s="12"/>
      <c r="M151" s="12"/>
      <c r="N151" s="12"/>
      <c r="O151" s="12"/>
      <c r="P151" s="12"/>
      <c r="Q151" s="12"/>
      <c r="R151" s="12"/>
      <c r="S151" s="12"/>
      <c r="T151" s="12"/>
      <c r="U151" s="12"/>
      <c r="V151" s="12"/>
      <c r="W151" s="12"/>
      <c r="X151" s="11"/>
      <c r="Y151" s="11"/>
      <c r="Z151" s="11"/>
    </row>
    <row r="152" ht="16.5" customHeight="1">
      <c r="A152" s="17"/>
      <c r="B152" s="48"/>
      <c r="C152" s="17"/>
      <c r="D152" s="17"/>
      <c r="E152" s="17"/>
      <c r="F152" s="17"/>
      <c r="G152" s="17"/>
      <c r="H152" s="17"/>
      <c r="I152" s="48"/>
      <c r="J152" s="11"/>
      <c r="K152" s="12"/>
      <c r="L152" s="12"/>
      <c r="M152" s="12"/>
      <c r="N152" s="12"/>
      <c r="O152" s="12"/>
      <c r="P152" s="12"/>
      <c r="Q152" s="12"/>
      <c r="R152" s="12"/>
      <c r="S152" s="12"/>
      <c r="T152" s="12"/>
      <c r="U152" s="12"/>
      <c r="V152" s="12"/>
      <c r="W152" s="12"/>
      <c r="X152" s="11"/>
      <c r="Y152" s="11"/>
      <c r="Z152" s="11"/>
    </row>
    <row r="153" ht="16.5" customHeight="1">
      <c r="A153" s="17"/>
      <c r="B153" s="48"/>
      <c r="C153" s="17"/>
      <c r="D153" s="17"/>
      <c r="E153" s="17"/>
      <c r="F153" s="17"/>
      <c r="G153" s="17"/>
      <c r="H153" s="17"/>
      <c r="I153" s="48"/>
      <c r="J153" s="11"/>
      <c r="K153" s="12"/>
      <c r="L153" s="12"/>
      <c r="M153" s="12"/>
      <c r="N153" s="12"/>
      <c r="O153" s="12"/>
      <c r="P153" s="12"/>
      <c r="Q153" s="12"/>
      <c r="R153" s="12"/>
      <c r="S153" s="12"/>
      <c r="T153" s="12"/>
      <c r="U153" s="12"/>
      <c r="V153" s="12"/>
      <c r="W153" s="12"/>
      <c r="X153" s="11"/>
      <c r="Y153" s="11"/>
      <c r="Z153" s="11"/>
    </row>
    <row r="154" ht="16.5" customHeight="1">
      <c r="A154" s="17"/>
      <c r="B154" s="48"/>
      <c r="C154" s="17"/>
      <c r="D154" s="17"/>
      <c r="E154" s="17"/>
      <c r="F154" s="17"/>
      <c r="G154" s="17"/>
      <c r="H154" s="17"/>
      <c r="I154" s="48"/>
      <c r="J154" s="11"/>
      <c r="K154" s="12"/>
      <c r="L154" s="12"/>
      <c r="M154" s="12"/>
      <c r="N154" s="12"/>
      <c r="O154" s="12"/>
      <c r="P154" s="12"/>
      <c r="Q154" s="12"/>
      <c r="R154" s="12"/>
      <c r="S154" s="12"/>
      <c r="T154" s="12"/>
      <c r="U154" s="12"/>
      <c r="V154" s="12"/>
      <c r="W154" s="12"/>
      <c r="X154" s="11"/>
      <c r="Y154" s="11"/>
      <c r="Z154" s="11"/>
    </row>
    <row r="155" ht="16.5" customHeight="1">
      <c r="A155" s="17"/>
      <c r="B155" s="48"/>
      <c r="C155" s="17"/>
      <c r="D155" s="17"/>
      <c r="E155" s="17"/>
      <c r="F155" s="17"/>
      <c r="G155" s="17"/>
      <c r="H155" s="17"/>
      <c r="I155" s="48"/>
      <c r="J155" s="11"/>
      <c r="K155" s="12"/>
      <c r="L155" s="12"/>
      <c r="M155" s="12"/>
      <c r="N155" s="12"/>
      <c r="O155" s="12"/>
      <c r="P155" s="12"/>
      <c r="Q155" s="12"/>
      <c r="R155" s="12"/>
      <c r="S155" s="12"/>
      <c r="T155" s="12"/>
      <c r="U155" s="12"/>
      <c r="V155" s="12"/>
      <c r="W155" s="12"/>
      <c r="X155" s="11"/>
      <c r="Y155" s="11"/>
      <c r="Z155" s="11"/>
    </row>
    <row r="156" ht="16.5" customHeight="1">
      <c r="A156" s="17"/>
      <c r="B156" s="48"/>
      <c r="C156" s="17"/>
      <c r="D156" s="17"/>
      <c r="E156" s="17"/>
      <c r="F156" s="17"/>
      <c r="G156" s="17"/>
      <c r="H156" s="17"/>
      <c r="I156" s="48"/>
      <c r="J156" s="11"/>
      <c r="K156" s="12"/>
      <c r="L156" s="12"/>
      <c r="M156" s="12"/>
      <c r="N156" s="12"/>
      <c r="O156" s="12"/>
      <c r="P156" s="12"/>
      <c r="Q156" s="12"/>
      <c r="R156" s="12"/>
      <c r="S156" s="12"/>
      <c r="T156" s="12"/>
      <c r="U156" s="12"/>
      <c r="V156" s="12"/>
      <c r="W156" s="12"/>
      <c r="X156" s="11"/>
      <c r="Y156" s="11"/>
      <c r="Z156" s="11"/>
    </row>
    <row r="157" ht="16.5" customHeight="1">
      <c r="A157" s="17"/>
      <c r="B157" s="48"/>
      <c r="C157" s="17"/>
      <c r="D157" s="17"/>
      <c r="E157" s="17"/>
      <c r="F157" s="17"/>
      <c r="G157" s="17"/>
      <c r="H157" s="17"/>
      <c r="I157" s="48"/>
      <c r="J157" s="11"/>
      <c r="K157" s="12"/>
      <c r="L157" s="12"/>
      <c r="M157" s="12"/>
      <c r="N157" s="12"/>
      <c r="O157" s="12"/>
      <c r="P157" s="12"/>
      <c r="Q157" s="12"/>
      <c r="R157" s="12"/>
      <c r="S157" s="12"/>
      <c r="T157" s="12"/>
      <c r="U157" s="12"/>
      <c r="V157" s="12"/>
      <c r="W157" s="12"/>
      <c r="X157" s="11"/>
      <c r="Y157" s="11"/>
      <c r="Z157" s="11"/>
    </row>
    <row r="158" ht="16.5" customHeight="1">
      <c r="A158" s="17"/>
      <c r="B158" s="48"/>
      <c r="C158" s="17"/>
      <c r="D158" s="17"/>
      <c r="E158" s="17"/>
      <c r="F158" s="17"/>
      <c r="G158" s="17"/>
      <c r="H158" s="17"/>
      <c r="I158" s="48"/>
      <c r="J158" s="11"/>
      <c r="K158" s="12"/>
      <c r="L158" s="12"/>
      <c r="M158" s="12"/>
      <c r="N158" s="12"/>
      <c r="O158" s="12"/>
      <c r="P158" s="12"/>
      <c r="Q158" s="12"/>
      <c r="R158" s="12"/>
      <c r="S158" s="12"/>
      <c r="T158" s="12"/>
      <c r="U158" s="12"/>
      <c r="V158" s="12"/>
      <c r="W158" s="12"/>
      <c r="X158" s="11"/>
      <c r="Y158" s="11"/>
      <c r="Z158" s="11"/>
    </row>
    <row r="159" ht="16.5" customHeight="1">
      <c r="A159" s="17"/>
      <c r="B159" s="48"/>
      <c r="C159" s="17"/>
      <c r="D159" s="17"/>
      <c r="E159" s="17"/>
      <c r="F159" s="17"/>
      <c r="G159" s="17"/>
      <c r="H159" s="17"/>
      <c r="I159" s="48"/>
      <c r="J159" s="11"/>
      <c r="K159" s="12"/>
      <c r="L159" s="12"/>
      <c r="M159" s="12"/>
      <c r="N159" s="12"/>
      <c r="O159" s="12"/>
      <c r="P159" s="12"/>
      <c r="Q159" s="12"/>
      <c r="R159" s="12"/>
      <c r="S159" s="12"/>
      <c r="T159" s="12"/>
      <c r="U159" s="12"/>
      <c r="V159" s="12"/>
      <c r="W159" s="12"/>
      <c r="X159" s="11"/>
      <c r="Y159" s="11"/>
      <c r="Z159" s="11"/>
    </row>
    <row r="160" ht="16.5" customHeight="1">
      <c r="A160" s="17"/>
      <c r="B160" s="48"/>
      <c r="C160" s="17"/>
      <c r="D160" s="17"/>
      <c r="E160" s="17"/>
      <c r="F160" s="17"/>
      <c r="G160" s="17"/>
      <c r="H160" s="17"/>
      <c r="I160" s="48"/>
      <c r="J160" s="11"/>
      <c r="K160" s="12"/>
      <c r="L160" s="12"/>
      <c r="M160" s="12"/>
      <c r="N160" s="12"/>
      <c r="O160" s="12"/>
      <c r="P160" s="12"/>
      <c r="Q160" s="12"/>
      <c r="R160" s="12"/>
      <c r="S160" s="12"/>
      <c r="T160" s="12"/>
      <c r="U160" s="12"/>
      <c r="V160" s="12"/>
      <c r="W160" s="12"/>
      <c r="X160" s="11"/>
      <c r="Y160" s="11"/>
      <c r="Z160" s="11"/>
    </row>
    <row r="161" ht="16.5" customHeight="1">
      <c r="A161" s="17"/>
      <c r="B161" s="48"/>
      <c r="C161" s="17"/>
      <c r="D161" s="17"/>
      <c r="E161" s="17"/>
      <c r="F161" s="17"/>
      <c r="G161" s="17"/>
      <c r="H161" s="17"/>
      <c r="I161" s="48"/>
      <c r="J161" s="11"/>
      <c r="K161" s="12"/>
      <c r="L161" s="12"/>
      <c r="M161" s="12"/>
      <c r="N161" s="12"/>
      <c r="O161" s="12"/>
      <c r="P161" s="12"/>
      <c r="Q161" s="12"/>
      <c r="R161" s="12"/>
      <c r="S161" s="12"/>
      <c r="T161" s="12"/>
      <c r="U161" s="12"/>
      <c r="V161" s="12"/>
      <c r="W161" s="12"/>
      <c r="X161" s="11"/>
      <c r="Y161" s="11"/>
      <c r="Z161" s="11"/>
    </row>
    <row r="162" ht="16.5" customHeight="1">
      <c r="A162" s="17"/>
      <c r="B162" s="48"/>
      <c r="C162" s="17"/>
      <c r="D162" s="17"/>
      <c r="E162" s="17"/>
      <c r="F162" s="17"/>
      <c r="G162" s="17"/>
      <c r="H162" s="17"/>
      <c r="I162" s="48"/>
      <c r="J162" s="11"/>
      <c r="K162" s="12"/>
      <c r="L162" s="12"/>
      <c r="M162" s="12"/>
      <c r="N162" s="12"/>
      <c r="O162" s="12"/>
      <c r="P162" s="12"/>
      <c r="Q162" s="12"/>
      <c r="R162" s="12"/>
      <c r="S162" s="12"/>
      <c r="T162" s="12"/>
      <c r="U162" s="12"/>
      <c r="V162" s="12"/>
      <c r="W162" s="12"/>
      <c r="X162" s="11"/>
      <c r="Y162" s="11"/>
      <c r="Z162" s="11"/>
    </row>
    <row r="163" ht="16.5" customHeight="1">
      <c r="A163" s="17"/>
      <c r="B163" s="48"/>
      <c r="C163" s="17"/>
      <c r="D163" s="17"/>
      <c r="E163" s="17"/>
      <c r="F163" s="17"/>
      <c r="G163" s="17"/>
      <c r="H163" s="17"/>
      <c r="I163" s="48"/>
      <c r="J163" s="11"/>
      <c r="K163" s="12"/>
      <c r="L163" s="12"/>
      <c r="M163" s="12"/>
      <c r="N163" s="12"/>
      <c r="O163" s="12"/>
      <c r="P163" s="12"/>
      <c r="Q163" s="12"/>
      <c r="R163" s="12"/>
      <c r="S163" s="12"/>
      <c r="T163" s="12"/>
      <c r="U163" s="12"/>
      <c r="V163" s="12"/>
      <c r="W163" s="12"/>
      <c r="X163" s="11"/>
      <c r="Y163" s="11"/>
      <c r="Z163" s="11"/>
    </row>
    <row r="164" ht="16.5" customHeight="1">
      <c r="A164" s="17"/>
      <c r="B164" s="48"/>
      <c r="C164" s="17"/>
      <c r="D164" s="17"/>
      <c r="E164" s="17"/>
      <c r="F164" s="17"/>
      <c r="G164" s="17"/>
      <c r="H164" s="17"/>
      <c r="I164" s="48"/>
      <c r="J164" s="11"/>
      <c r="K164" s="12"/>
      <c r="L164" s="12"/>
      <c r="M164" s="12"/>
      <c r="N164" s="12"/>
      <c r="O164" s="12"/>
      <c r="P164" s="12"/>
      <c r="Q164" s="12"/>
      <c r="R164" s="12"/>
      <c r="S164" s="12"/>
      <c r="T164" s="12"/>
      <c r="U164" s="12"/>
      <c r="V164" s="12"/>
      <c r="W164" s="12"/>
      <c r="X164" s="11"/>
      <c r="Y164" s="11"/>
      <c r="Z164" s="11"/>
    </row>
    <row r="165" ht="16.5" customHeight="1">
      <c r="A165" s="17"/>
      <c r="B165" s="48"/>
      <c r="C165" s="17"/>
      <c r="D165" s="17"/>
      <c r="E165" s="17"/>
      <c r="F165" s="17"/>
      <c r="G165" s="17"/>
      <c r="H165" s="17"/>
      <c r="I165" s="48"/>
      <c r="J165" s="11"/>
      <c r="K165" s="12"/>
      <c r="L165" s="12"/>
      <c r="M165" s="12"/>
      <c r="N165" s="12"/>
      <c r="O165" s="12"/>
      <c r="P165" s="12"/>
      <c r="Q165" s="12"/>
      <c r="R165" s="12"/>
      <c r="S165" s="12"/>
      <c r="T165" s="12"/>
      <c r="U165" s="12"/>
      <c r="V165" s="12"/>
      <c r="W165" s="12"/>
      <c r="X165" s="11"/>
      <c r="Y165" s="11"/>
      <c r="Z165" s="11"/>
    </row>
    <row r="166" ht="16.5" customHeight="1">
      <c r="A166" s="17"/>
      <c r="B166" s="48"/>
      <c r="C166" s="17"/>
      <c r="D166" s="17"/>
      <c r="E166" s="17"/>
      <c r="F166" s="17"/>
      <c r="G166" s="17"/>
      <c r="H166" s="17"/>
      <c r="I166" s="48"/>
      <c r="J166" s="11"/>
      <c r="K166" s="12"/>
      <c r="L166" s="12"/>
      <c r="M166" s="12"/>
      <c r="N166" s="12"/>
      <c r="O166" s="12"/>
      <c r="P166" s="12"/>
      <c r="Q166" s="12"/>
      <c r="R166" s="12"/>
      <c r="S166" s="12"/>
      <c r="T166" s="12"/>
      <c r="U166" s="12"/>
      <c r="V166" s="12"/>
      <c r="W166" s="12"/>
      <c r="X166" s="11"/>
      <c r="Y166" s="11"/>
      <c r="Z166" s="11"/>
    </row>
    <row r="167" ht="16.5" customHeight="1">
      <c r="A167" s="17"/>
      <c r="B167" s="48"/>
      <c r="C167" s="17"/>
      <c r="D167" s="17"/>
      <c r="E167" s="17"/>
      <c r="F167" s="17"/>
      <c r="G167" s="17"/>
      <c r="H167" s="17"/>
      <c r="I167" s="48"/>
      <c r="J167" s="11"/>
      <c r="K167" s="12"/>
      <c r="L167" s="12"/>
      <c r="M167" s="12"/>
      <c r="N167" s="12"/>
      <c r="O167" s="12"/>
      <c r="P167" s="12"/>
      <c r="Q167" s="12"/>
      <c r="R167" s="12"/>
      <c r="S167" s="12"/>
      <c r="T167" s="12"/>
      <c r="U167" s="12"/>
      <c r="V167" s="12"/>
      <c r="W167" s="12"/>
      <c r="X167" s="11"/>
      <c r="Y167" s="11"/>
      <c r="Z167" s="11"/>
    </row>
    <row r="168" ht="16.5" customHeight="1">
      <c r="A168" s="17"/>
      <c r="B168" s="48"/>
      <c r="C168" s="17"/>
      <c r="D168" s="17"/>
      <c r="E168" s="17"/>
      <c r="F168" s="17"/>
      <c r="G168" s="17"/>
      <c r="H168" s="17"/>
      <c r="I168" s="48"/>
      <c r="J168" s="11"/>
      <c r="K168" s="12"/>
      <c r="L168" s="12"/>
      <c r="M168" s="12"/>
      <c r="N168" s="12"/>
      <c r="O168" s="12"/>
      <c r="P168" s="12"/>
      <c r="Q168" s="12"/>
      <c r="R168" s="12"/>
      <c r="S168" s="12"/>
      <c r="T168" s="12"/>
      <c r="U168" s="12"/>
      <c r="V168" s="12"/>
      <c r="W168" s="12"/>
      <c r="X168" s="11"/>
      <c r="Y168" s="11"/>
      <c r="Z168" s="11"/>
    </row>
    <row r="169" ht="16.5" customHeight="1">
      <c r="A169" s="17"/>
      <c r="B169" s="48"/>
      <c r="C169" s="17"/>
      <c r="D169" s="17"/>
      <c r="E169" s="17"/>
      <c r="F169" s="17"/>
      <c r="G169" s="17"/>
      <c r="H169" s="17"/>
      <c r="I169" s="48"/>
      <c r="J169" s="11"/>
      <c r="K169" s="12"/>
      <c r="L169" s="12"/>
      <c r="M169" s="12"/>
      <c r="N169" s="12"/>
      <c r="O169" s="12"/>
      <c r="P169" s="12"/>
      <c r="Q169" s="12"/>
      <c r="R169" s="12"/>
      <c r="S169" s="12"/>
      <c r="T169" s="12"/>
      <c r="U169" s="12"/>
      <c r="V169" s="12"/>
      <c r="W169" s="12"/>
      <c r="X169" s="11"/>
      <c r="Y169" s="11"/>
      <c r="Z169" s="11"/>
    </row>
    <row r="170" ht="16.5" customHeight="1">
      <c r="A170" s="17"/>
      <c r="B170" s="48"/>
      <c r="C170" s="17"/>
      <c r="D170" s="17"/>
      <c r="E170" s="17"/>
      <c r="F170" s="17"/>
      <c r="G170" s="17"/>
      <c r="H170" s="17"/>
      <c r="I170" s="48"/>
      <c r="J170" s="11"/>
      <c r="K170" s="12"/>
      <c r="L170" s="12"/>
      <c r="M170" s="12"/>
      <c r="N170" s="12"/>
      <c r="O170" s="12"/>
      <c r="P170" s="12"/>
      <c r="Q170" s="12"/>
      <c r="R170" s="12"/>
      <c r="S170" s="12"/>
      <c r="T170" s="12"/>
      <c r="U170" s="12"/>
      <c r="V170" s="12"/>
      <c r="W170" s="12"/>
      <c r="X170" s="11"/>
      <c r="Y170" s="11"/>
      <c r="Z170" s="11"/>
    </row>
    <row r="171" ht="16.5" customHeight="1">
      <c r="A171" s="17"/>
      <c r="B171" s="48"/>
      <c r="C171" s="17"/>
      <c r="D171" s="17"/>
      <c r="E171" s="17"/>
      <c r="F171" s="17"/>
      <c r="G171" s="17"/>
      <c r="H171" s="17"/>
      <c r="I171" s="48"/>
      <c r="J171" s="11"/>
      <c r="K171" s="12"/>
      <c r="L171" s="12"/>
      <c r="M171" s="12"/>
      <c r="N171" s="12"/>
      <c r="O171" s="12"/>
      <c r="P171" s="12"/>
      <c r="Q171" s="12"/>
      <c r="R171" s="12"/>
      <c r="S171" s="12"/>
      <c r="T171" s="12"/>
      <c r="U171" s="12"/>
      <c r="V171" s="12"/>
      <c r="W171" s="12"/>
      <c r="X171" s="11"/>
      <c r="Y171" s="11"/>
      <c r="Z171" s="11"/>
    </row>
    <row r="172" ht="16.5" customHeight="1">
      <c r="A172" s="17"/>
      <c r="B172" s="48"/>
      <c r="C172" s="17"/>
      <c r="D172" s="17"/>
      <c r="E172" s="17"/>
      <c r="F172" s="17"/>
      <c r="G172" s="17"/>
      <c r="H172" s="17"/>
      <c r="I172" s="48"/>
      <c r="J172" s="11"/>
      <c r="K172" s="12"/>
      <c r="L172" s="12"/>
      <c r="M172" s="12"/>
      <c r="N172" s="12"/>
      <c r="O172" s="12"/>
      <c r="P172" s="12"/>
      <c r="Q172" s="12"/>
      <c r="R172" s="12"/>
      <c r="S172" s="12"/>
      <c r="T172" s="12"/>
      <c r="U172" s="12"/>
      <c r="V172" s="12"/>
      <c r="W172" s="12"/>
      <c r="X172" s="11"/>
      <c r="Y172" s="11"/>
      <c r="Z172" s="11"/>
    </row>
    <row r="173" ht="16.5" customHeight="1">
      <c r="A173" s="17"/>
      <c r="B173" s="48"/>
      <c r="C173" s="17"/>
      <c r="D173" s="17"/>
      <c r="E173" s="17"/>
      <c r="F173" s="17"/>
      <c r="G173" s="17"/>
      <c r="H173" s="17"/>
      <c r="I173" s="48"/>
      <c r="J173" s="11"/>
      <c r="K173" s="12"/>
      <c r="L173" s="12"/>
      <c r="M173" s="12"/>
      <c r="N173" s="12"/>
      <c r="O173" s="12"/>
      <c r="P173" s="12"/>
      <c r="Q173" s="12"/>
      <c r="R173" s="12"/>
      <c r="S173" s="12"/>
      <c r="T173" s="12"/>
      <c r="U173" s="12"/>
      <c r="V173" s="12"/>
      <c r="W173" s="12"/>
      <c r="X173" s="11"/>
      <c r="Y173" s="11"/>
      <c r="Z173" s="11"/>
    </row>
    <row r="174" ht="16.5" customHeight="1">
      <c r="A174" s="17"/>
      <c r="B174" s="48"/>
      <c r="C174" s="17"/>
      <c r="D174" s="17"/>
      <c r="E174" s="17"/>
      <c r="F174" s="17"/>
      <c r="G174" s="17"/>
      <c r="H174" s="17"/>
      <c r="I174" s="48"/>
      <c r="J174" s="11"/>
      <c r="K174" s="12"/>
      <c r="L174" s="12"/>
      <c r="M174" s="12"/>
      <c r="N174" s="12"/>
      <c r="O174" s="12"/>
      <c r="P174" s="12"/>
      <c r="Q174" s="12"/>
      <c r="R174" s="12"/>
      <c r="S174" s="12"/>
      <c r="T174" s="12"/>
      <c r="U174" s="12"/>
      <c r="V174" s="12"/>
      <c r="W174" s="12"/>
      <c r="X174" s="11"/>
      <c r="Y174" s="11"/>
      <c r="Z174" s="11"/>
    </row>
    <row r="175" ht="16.5" customHeight="1">
      <c r="A175" s="17"/>
      <c r="B175" s="48"/>
      <c r="C175" s="17"/>
      <c r="D175" s="17"/>
      <c r="E175" s="17"/>
      <c r="F175" s="17"/>
      <c r="G175" s="17"/>
      <c r="H175" s="17"/>
      <c r="I175" s="48"/>
      <c r="J175" s="11"/>
      <c r="K175" s="12"/>
      <c r="L175" s="12"/>
      <c r="M175" s="12"/>
      <c r="N175" s="12"/>
      <c r="O175" s="12"/>
      <c r="P175" s="12"/>
      <c r="Q175" s="12"/>
      <c r="R175" s="12"/>
      <c r="S175" s="12"/>
      <c r="T175" s="12"/>
      <c r="U175" s="12"/>
      <c r="V175" s="12"/>
      <c r="W175" s="12"/>
      <c r="X175" s="11"/>
      <c r="Y175" s="11"/>
      <c r="Z175" s="11"/>
    </row>
    <row r="176" ht="16.5" customHeight="1">
      <c r="A176" s="17"/>
      <c r="B176" s="48"/>
      <c r="C176" s="17"/>
      <c r="D176" s="17"/>
      <c r="E176" s="17"/>
      <c r="F176" s="17"/>
      <c r="G176" s="17"/>
      <c r="H176" s="17"/>
      <c r="I176" s="48"/>
      <c r="J176" s="11"/>
      <c r="K176" s="12"/>
      <c r="L176" s="12"/>
      <c r="M176" s="12"/>
      <c r="N176" s="12"/>
      <c r="O176" s="12"/>
      <c r="P176" s="12"/>
      <c r="Q176" s="12"/>
      <c r="R176" s="12"/>
      <c r="S176" s="12"/>
      <c r="T176" s="12"/>
      <c r="U176" s="12"/>
      <c r="V176" s="12"/>
      <c r="W176" s="12"/>
      <c r="X176" s="11"/>
      <c r="Y176" s="11"/>
      <c r="Z176" s="11"/>
    </row>
    <row r="177" ht="16.5" customHeight="1">
      <c r="A177" s="17"/>
      <c r="B177" s="48"/>
      <c r="C177" s="17"/>
      <c r="D177" s="17"/>
      <c r="E177" s="17"/>
      <c r="F177" s="17"/>
      <c r="G177" s="17"/>
      <c r="H177" s="17"/>
      <c r="I177" s="48"/>
      <c r="J177" s="11"/>
      <c r="K177" s="12"/>
      <c r="L177" s="12"/>
      <c r="M177" s="12"/>
      <c r="N177" s="12"/>
      <c r="O177" s="12"/>
      <c r="P177" s="12"/>
      <c r="Q177" s="12"/>
      <c r="R177" s="12"/>
      <c r="S177" s="12"/>
      <c r="T177" s="12"/>
      <c r="U177" s="12"/>
      <c r="V177" s="12"/>
      <c r="W177" s="12"/>
      <c r="X177" s="11"/>
      <c r="Y177" s="11"/>
      <c r="Z177" s="11"/>
    </row>
    <row r="178" ht="16.5" customHeight="1">
      <c r="A178" s="17"/>
      <c r="B178" s="48"/>
      <c r="C178" s="17"/>
      <c r="D178" s="17"/>
      <c r="E178" s="17"/>
      <c r="F178" s="17"/>
      <c r="G178" s="17"/>
      <c r="H178" s="17"/>
      <c r="I178" s="48"/>
      <c r="J178" s="11"/>
      <c r="K178" s="12"/>
      <c r="L178" s="12"/>
      <c r="M178" s="12"/>
      <c r="N178" s="12"/>
      <c r="O178" s="12"/>
      <c r="P178" s="12"/>
      <c r="Q178" s="12"/>
      <c r="R178" s="12"/>
      <c r="S178" s="12"/>
      <c r="T178" s="12"/>
      <c r="U178" s="12"/>
      <c r="V178" s="12"/>
      <c r="W178" s="12"/>
      <c r="X178" s="11"/>
      <c r="Y178" s="11"/>
      <c r="Z178" s="11"/>
    </row>
    <row r="179" ht="16.5" customHeight="1">
      <c r="A179" s="17"/>
      <c r="B179" s="48"/>
      <c r="C179" s="17"/>
      <c r="D179" s="17"/>
      <c r="E179" s="17"/>
      <c r="F179" s="17"/>
      <c r="G179" s="17"/>
      <c r="H179" s="17"/>
      <c r="I179" s="48"/>
      <c r="J179" s="11"/>
      <c r="K179" s="12"/>
      <c r="L179" s="12"/>
      <c r="M179" s="12"/>
      <c r="N179" s="12"/>
      <c r="O179" s="12"/>
      <c r="P179" s="12"/>
      <c r="Q179" s="12"/>
      <c r="R179" s="12"/>
      <c r="S179" s="12"/>
      <c r="T179" s="12"/>
      <c r="U179" s="12"/>
      <c r="V179" s="12"/>
      <c r="W179" s="12"/>
      <c r="X179" s="11"/>
      <c r="Y179" s="11"/>
      <c r="Z179" s="11"/>
    </row>
    <row r="180" ht="16.5" customHeight="1">
      <c r="A180" s="17"/>
      <c r="B180" s="48"/>
      <c r="C180" s="17"/>
      <c r="D180" s="17"/>
      <c r="E180" s="17"/>
      <c r="F180" s="17"/>
      <c r="G180" s="17"/>
      <c r="H180" s="17"/>
      <c r="I180" s="48"/>
      <c r="J180" s="11"/>
      <c r="K180" s="12"/>
      <c r="L180" s="12"/>
      <c r="M180" s="12"/>
      <c r="N180" s="12"/>
      <c r="O180" s="12"/>
      <c r="P180" s="12"/>
      <c r="Q180" s="12"/>
      <c r="R180" s="12"/>
      <c r="S180" s="12"/>
      <c r="T180" s="12"/>
      <c r="U180" s="12"/>
      <c r="V180" s="12"/>
      <c r="W180" s="12"/>
      <c r="X180" s="11"/>
      <c r="Y180" s="11"/>
      <c r="Z180" s="11"/>
    </row>
    <row r="181" ht="16.5" customHeight="1">
      <c r="A181" s="17"/>
      <c r="B181" s="48"/>
      <c r="C181" s="17"/>
      <c r="D181" s="17"/>
      <c r="E181" s="17"/>
      <c r="F181" s="17"/>
      <c r="G181" s="17"/>
      <c r="H181" s="17"/>
      <c r="I181" s="48"/>
      <c r="J181" s="11"/>
      <c r="K181" s="12"/>
      <c r="L181" s="12"/>
      <c r="M181" s="12"/>
      <c r="N181" s="12"/>
      <c r="O181" s="12"/>
      <c r="P181" s="12"/>
      <c r="Q181" s="12"/>
      <c r="R181" s="12"/>
      <c r="S181" s="12"/>
      <c r="T181" s="12"/>
      <c r="U181" s="12"/>
      <c r="V181" s="12"/>
      <c r="W181" s="12"/>
      <c r="X181" s="11"/>
      <c r="Y181" s="11"/>
      <c r="Z181" s="11"/>
    </row>
    <row r="182" ht="16.5" customHeight="1">
      <c r="A182" s="17"/>
      <c r="B182" s="48"/>
      <c r="C182" s="17"/>
      <c r="D182" s="17"/>
      <c r="E182" s="17"/>
      <c r="F182" s="17"/>
      <c r="G182" s="17"/>
      <c r="H182" s="17"/>
      <c r="I182" s="48"/>
      <c r="J182" s="11"/>
      <c r="K182" s="12"/>
      <c r="L182" s="12"/>
      <c r="M182" s="12"/>
      <c r="N182" s="12"/>
      <c r="O182" s="12"/>
      <c r="P182" s="12"/>
      <c r="Q182" s="12"/>
      <c r="R182" s="12"/>
      <c r="S182" s="12"/>
      <c r="T182" s="12"/>
      <c r="U182" s="12"/>
      <c r="V182" s="12"/>
      <c r="W182" s="12"/>
      <c r="X182" s="11"/>
      <c r="Y182" s="11"/>
      <c r="Z182" s="11"/>
    </row>
    <row r="183" ht="16.5" customHeight="1">
      <c r="A183" s="17"/>
      <c r="B183" s="48"/>
      <c r="C183" s="17"/>
      <c r="D183" s="17"/>
      <c r="E183" s="17"/>
      <c r="F183" s="17"/>
      <c r="G183" s="17"/>
      <c r="H183" s="17"/>
      <c r="I183" s="48"/>
      <c r="J183" s="11"/>
      <c r="K183" s="12"/>
      <c r="L183" s="12"/>
      <c r="M183" s="12"/>
      <c r="N183" s="12"/>
      <c r="O183" s="12"/>
      <c r="P183" s="12"/>
      <c r="Q183" s="12"/>
      <c r="R183" s="12"/>
      <c r="S183" s="12"/>
      <c r="T183" s="12"/>
      <c r="U183" s="12"/>
      <c r="V183" s="12"/>
      <c r="W183" s="12"/>
      <c r="X183" s="11"/>
      <c r="Y183" s="11"/>
      <c r="Z183" s="11"/>
    </row>
    <row r="184" ht="16.5" customHeight="1">
      <c r="A184" s="17"/>
      <c r="B184" s="48"/>
      <c r="C184" s="17"/>
      <c r="D184" s="17"/>
      <c r="E184" s="17"/>
      <c r="F184" s="17"/>
      <c r="G184" s="17"/>
      <c r="H184" s="17"/>
      <c r="I184" s="48"/>
      <c r="J184" s="11"/>
      <c r="K184" s="12"/>
      <c r="L184" s="12"/>
      <c r="M184" s="12"/>
      <c r="N184" s="12"/>
      <c r="O184" s="12"/>
      <c r="P184" s="12"/>
      <c r="Q184" s="12"/>
      <c r="R184" s="12"/>
      <c r="S184" s="12"/>
      <c r="T184" s="12"/>
      <c r="U184" s="12"/>
      <c r="V184" s="12"/>
      <c r="W184" s="12"/>
      <c r="X184" s="11"/>
      <c r="Y184" s="11"/>
      <c r="Z184" s="11"/>
    </row>
    <row r="185" ht="16.5" customHeight="1">
      <c r="A185" s="17"/>
      <c r="B185" s="48"/>
      <c r="C185" s="17"/>
      <c r="D185" s="17"/>
      <c r="E185" s="17"/>
      <c r="F185" s="17"/>
      <c r="G185" s="17"/>
      <c r="H185" s="17"/>
      <c r="I185" s="48"/>
      <c r="J185" s="11"/>
      <c r="K185" s="12"/>
      <c r="L185" s="12"/>
      <c r="M185" s="12"/>
      <c r="N185" s="12"/>
      <c r="O185" s="12"/>
      <c r="P185" s="12"/>
      <c r="Q185" s="12"/>
      <c r="R185" s="12"/>
      <c r="S185" s="12"/>
      <c r="T185" s="12"/>
      <c r="U185" s="12"/>
      <c r="V185" s="12"/>
      <c r="W185" s="12"/>
      <c r="X185" s="11"/>
      <c r="Y185" s="11"/>
      <c r="Z185" s="11"/>
    </row>
    <row r="186" ht="16.5" customHeight="1">
      <c r="A186" s="17"/>
      <c r="B186" s="48"/>
      <c r="C186" s="17"/>
      <c r="D186" s="17"/>
      <c r="E186" s="17"/>
      <c r="F186" s="17"/>
      <c r="G186" s="17"/>
      <c r="H186" s="17"/>
      <c r="I186" s="48"/>
      <c r="J186" s="11"/>
      <c r="K186" s="12"/>
      <c r="L186" s="12"/>
      <c r="M186" s="12"/>
      <c r="N186" s="12"/>
      <c r="O186" s="12"/>
      <c r="P186" s="12"/>
      <c r="Q186" s="12"/>
      <c r="R186" s="12"/>
      <c r="S186" s="12"/>
      <c r="T186" s="12"/>
      <c r="U186" s="12"/>
      <c r="V186" s="12"/>
      <c r="W186" s="12"/>
      <c r="X186" s="11"/>
      <c r="Y186" s="11"/>
      <c r="Z186" s="11"/>
    </row>
    <row r="187" ht="16.5" customHeight="1">
      <c r="A187" s="17"/>
      <c r="B187" s="48"/>
      <c r="C187" s="17"/>
      <c r="D187" s="17"/>
      <c r="E187" s="17"/>
      <c r="F187" s="17"/>
      <c r="G187" s="17"/>
      <c r="H187" s="17"/>
      <c r="I187" s="48"/>
      <c r="J187" s="11"/>
      <c r="K187" s="12"/>
      <c r="L187" s="12"/>
      <c r="M187" s="12"/>
      <c r="N187" s="12"/>
      <c r="O187" s="12"/>
      <c r="P187" s="12"/>
      <c r="Q187" s="12"/>
      <c r="R187" s="12"/>
      <c r="S187" s="12"/>
      <c r="T187" s="12"/>
      <c r="U187" s="12"/>
      <c r="V187" s="12"/>
      <c r="W187" s="12"/>
      <c r="X187" s="11"/>
      <c r="Y187" s="11"/>
      <c r="Z187" s="11"/>
    </row>
    <row r="188" ht="16.5" customHeight="1">
      <c r="A188" s="17"/>
      <c r="B188" s="48"/>
      <c r="C188" s="17"/>
      <c r="D188" s="17"/>
      <c r="E188" s="17"/>
      <c r="F188" s="17"/>
      <c r="G188" s="17"/>
      <c r="H188" s="17"/>
      <c r="I188" s="48"/>
      <c r="J188" s="11"/>
      <c r="K188" s="12"/>
      <c r="L188" s="12"/>
      <c r="M188" s="12"/>
      <c r="N188" s="12"/>
      <c r="O188" s="12"/>
      <c r="P188" s="12"/>
      <c r="Q188" s="12"/>
      <c r="R188" s="12"/>
      <c r="S188" s="12"/>
      <c r="T188" s="12"/>
      <c r="U188" s="12"/>
      <c r="V188" s="12"/>
      <c r="W188" s="12"/>
      <c r="X188" s="11"/>
      <c r="Y188" s="11"/>
      <c r="Z188" s="11"/>
    </row>
    <row r="189" ht="16.5" customHeight="1">
      <c r="A189" s="17"/>
      <c r="B189" s="48"/>
      <c r="C189" s="17"/>
      <c r="D189" s="17"/>
      <c r="E189" s="17"/>
      <c r="F189" s="17"/>
      <c r="G189" s="17"/>
      <c r="H189" s="17"/>
      <c r="I189" s="48"/>
      <c r="J189" s="11"/>
      <c r="K189" s="12"/>
      <c r="L189" s="12"/>
      <c r="M189" s="12"/>
      <c r="N189" s="12"/>
      <c r="O189" s="12"/>
      <c r="P189" s="12"/>
      <c r="Q189" s="12"/>
      <c r="R189" s="12"/>
      <c r="S189" s="12"/>
      <c r="T189" s="12"/>
      <c r="U189" s="12"/>
      <c r="V189" s="12"/>
      <c r="W189" s="12"/>
      <c r="X189" s="11"/>
      <c r="Y189" s="11"/>
      <c r="Z189" s="11"/>
    </row>
    <row r="190" ht="16.5" customHeight="1">
      <c r="A190" s="17"/>
      <c r="B190" s="48"/>
      <c r="C190" s="17"/>
      <c r="D190" s="17"/>
      <c r="E190" s="17"/>
      <c r="F190" s="17"/>
      <c r="G190" s="17"/>
      <c r="H190" s="17"/>
      <c r="I190" s="48"/>
      <c r="J190" s="11"/>
      <c r="K190" s="12"/>
      <c r="L190" s="12"/>
      <c r="M190" s="12"/>
      <c r="N190" s="12"/>
      <c r="O190" s="12"/>
      <c r="P190" s="12"/>
      <c r="Q190" s="12"/>
      <c r="R190" s="12"/>
      <c r="S190" s="12"/>
      <c r="T190" s="12"/>
      <c r="U190" s="12"/>
      <c r="V190" s="12"/>
      <c r="W190" s="12"/>
      <c r="X190" s="11"/>
      <c r="Y190" s="11"/>
      <c r="Z190" s="11"/>
    </row>
    <row r="191" ht="16.5" customHeight="1">
      <c r="A191" s="17"/>
      <c r="B191" s="48"/>
      <c r="C191" s="17"/>
      <c r="D191" s="17"/>
      <c r="E191" s="17"/>
      <c r="F191" s="17"/>
      <c r="G191" s="17"/>
      <c r="H191" s="17"/>
      <c r="I191" s="48"/>
      <c r="J191" s="11"/>
      <c r="K191" s="12"/>
      <c r="L191" s="12"/>
      <c r="M191" s="12"/>
      <c r="N191" s="12"/>
      <c r="O191" s="12"/>
      <c r="P191" s="12"/>
      <c r="Q191" s="12"/>
      <c r="R191" s="12"/>
      <c r="S191" s="12"/>
      <c r="T191" s="12"/>
      <c r="U191" s="12"/>
      <c r="V191" s="12"/>
      <c r="W191" s="12"/>
      <c r="X191" s="11"/>
      <c r="Y191" s="11"/>
      <c r="Z191" s="11"/>
    </row>
    <row r="192" ht="16.5" customHeight="1">
      <c r="A192" s="17"/>
      <c r="B192" s="48"/>
      <c r="C192" s="17"/>
      <c r="D192" s="17"/>
      <c r="E192" s="17"/>
      <c r="F192" s="17"/>
      <c r="G192" s="17"/>
      <c r="H192" s="17"/>
      <c r="I192" s="48"/>
      <c r="J192" s="11"/>
      <c r="K192" s="12"/>
      <c r="L192" s="12"/>
      <c r="M192" s="12"/>
      <c r="N192" s="12"/>
      <c r="O192" s="12"/>
      <c r="P192" s="12"/>
      <c r="Q192" s="12"/>
      <c r="R192" s="12"/>
      <c r="S192" s="12"/>
      <c r="T192" s="12"/>
      <c r="U192" s="12"/>
      <c r="V192" s="12"/>
      <c r="W192" s="12"/>
      <c r="X192" s="11"/>
      <c r="Y192" s="11"/>
      <c r="Z192" s="11"/>
    </row>
    <row r="193" ht="16.5" customHeight="1">
      <c r="A193" s="17"/>
      <c r="B193" s="48"/>
      <c r="C193" s="17"/>
      <c r="D193" s="17"/>
      <c r="E193" s="17"/>
      <c r="F193" s="17"/>
      <c r="G193" s="17"/>
      <c r="H193" s="17"/>
      <c r="I193" s="48"/>
      <c r="J193" s="11"/>
      <c r="K193" s="12"/>
      <c r="L193" s="12"/>
      <c r="M193" s="12"/>
      <c r="N193" s="12"/>
      <c r="O193" s="12"/>
      <c r="P193" s="12"/>
      <c r="Q193" s="12"/>
      <c r="R193" s="12"/>
      <c r="S193" s="12"/>
      <c r="T193" s="12"/>
      <c r="U193" s="12"/>
      <c r="V193" s="12"/>
      <c r="W193" s="12"/>
      <c r="X193" s="11"/>
      <c r="Y193" s="11"/>
      <c r="Z193" s="11"/>
    </row>
    <row r="194" ht="16.5" customHeight="1">
      <c r="A194" s="17"/>
      <c r="B194" s="48"/>
      <c r="C194" s="17"/>
      <c r="D194" s="17"/>
      <c r="E194" s="17"/>
      <c r="F194" s="17"/>
      <c r="G194" s="17"/>
      <c r="H194" s="17"/>
      <c r="I194" s="48"/>
      <c r="J194" s="11"/>
      <c r="K194" s="12"/>
      <c r="L194" s="12"/>
      <c r="M194" s="12"/>
      <c r="N194" s="12"/>
      <c r="O194" s="12"/>
      <c r="P194" s="12"/>
      <c r="Q194" s="12"/>
      <c r="R194" s="12"/>
      <c r="S194" s="12"/>
      <c r="T194" s="12"/>
      <c r="U194" s="12"/>
      <c r="V194" s="12"/>
      <c r="W194" s="12"/>
      <c r="X194" s="11"/>
      <c r="Y194" s="11"/>
      <c r="Z194" s="11"/>
    </row>
    <row r="195" ht="16.5" customHeight="1">
      <c r="A195" s="17"/>
      <c r="B195" s="48"/>
      <c r="C195" s="17"/>
      <c r="D195" s="17"/>
      <c r="E195" s="17"/>
      <c r="F195" s="17"/>
      <c r="G195" s="17"/>
      <c r="H195" s="17"/>
      <c r="I195" s="48"/>
      <c r="J195" s="11"/>
      <c r="K195" s="12"/>
      <c r="L195" s="12"/>
      <c r="M195" s="12"/>
      <c r="N195" s="12"/>
      <c r="O195" s="12"/>
      <c r="P195" s="12"/>
      <c r="Q195" s="12"/>
      <c r="R195" s="12"/>
      <c r="S195" s="12"/>
      <c r="T195" s="12"/>
      <c r="U195" s="12"/>
      <c r="V195" s="12"/>
      <c r="W195" s="12"/>
      <c r="X195" s="11"/>
      <c r="Y195" s="11"/>
      <c r="Z195" s="11"/>
    </row>
    <row r="196" ht="16.5" customHeight="1">
      <c r="A196" s="17"/>
      <c r="B196" s="48"/>
      <c r="C196" s="17"/>
      <c r="D196" s="17"/>
      <c r="E196" s="17"/>
      <c r="F196" s="17"/>
      <c r="G196" s="17"/>
      <c r="H196" s="17"/>
      <c r="I196" s="48"/>
      <c r="J196" s="11"/>
      <c r="K196" s="12"/>
      <c r="L196" s="12"/>
      <c r="M196" s="12"/>
      <c r="N196" s="12"/>
      <c r="O196" s="12"/>
      <c r="P196" s="12"/>
      <c r="Q196" s="12"/>
      <c r="R196" s="12"/>
      <c r="S196" s="12"/>
      <c r="T196" s="12"/>
      <c r="U196" s="12"/>
      <c r="V196" s="12"/>
      <c r="W196" s="12"/>
      <c r="X196" s="11"/>
      <c r="Y196" s="11"/>
      <c r="Z196" s="11"/>
    </row>
    <row r="197" ht="16.5" customHeight="1">
      <c r="A197" s="17"/>
      <c r="B197" s="48"/>
      <c r="C197" s="17"/>
      <c r="D197" s="17"/>
      <c r="E197" s="17"/>
      <c r="F197" s="17"/>
      <c r="G197" s="17"/>
      <c r="H197" s="17"/>
      <c r="I197" s="48"/>
      <c r="J197" s="11"/>
      <c r="K197" s="12"/>
      <c r="L197" s="12"/>
      <c r="M197" s="12"/>
      <c r="N197" s="12"/>
      <c r="O197" s="12"/>
      <c r="P197" s="12"/>
      <c r="Q197" s="12"/>
      <c r="R197" s="12"/>
      <c r="S197" s="12"/>
      <c r="T197" s="12"/>
      <c r="U197" s="12"/>
      <c r="V197" s="12"/>
      <c r="W197" s="12"/>
      <c r="X197" s="11"/>
      <c r="Y197" s="11"/>
      <c r="Z197" s="11"/>
    </row>
    <row r="198" ht="16.5" customHeight="1">
      <c r="A198" s="17"/>
      <c r="B198" s="48"/>
      <c r="C198" s="17"/>
      <c r="D198" s="17"/>
      <c r="E198" s="17"/>
      <c r="F198" s="17"/>
      <c r="G198" s="17"/>
      <c r="H198" s="17"/>
      <c r="I198" s="48"/>
      <c r="J198" s="11"/>
      <c r="K198" s="12"/>
      <c r="L198" s="12"/>
      <c r="M198" s="12"/>
      <c r="N198" s="12"/>
      <c r="O198" s="12"/>
      <c r="P198" s="12"/>
      <c r="Q198" s="12"/>
      <c r="R198" s="12"/>
      <c r="S198" s="12"/>
      <c r="T198" s="12"/>
      <c r="U198" s="12"/>
      <c r="V198" s="12"/>
      <c r="W198" s="12"/>
      <c r="X198" s="11"/>
      <c r="Y198" s="11"/>
      <c r="Z198" s="11"/>
    </row>
    <row r="199" ht="16.5" customHeight="1">
      <c r="A199" s="17"/>
      <c r="B199" s="48"/>
      <c r="C199" s="17"/>
      <c r="D199" s="17"/>
      <c r="E199" s="17"/>
      <c r="F199" s="17"/>
      <c r="G199" s="17"/>
      <c r="H199" s="17"/>
      <c r="I199" s="48"/>
      <c r="J199" s="11"/>
      <c r="K199" s="12"/>
      <c r="L199" s="12"/>
      <c r="M199" s="12"/>
      <c r="N199" s="12"/>
      <c r="O199" s="12"/>
      <c r="P199" s="12"/>
      <c r="Q199" s="12"/>
      <c r="R199" s="12"/>
      <c r="S199" s="12"/>
      <c r="T199" s="12"/>
      <c r="U199" s="12"/>
      <c r="V199" s="12"/>
      <c r="W199" s="12"/>
      <c r="X199" s="11"/>
      <c r="Y199" s="11"/>
      <c r="Z199" s="11"/>
    </row>
    <row r="200" ht="16.5" customHeight="1">
      <c r="A200" s="17"/>
      <c r="B200" s="48"/>
      <c r="C200" s="17"/>
      <c r="D200" s="17"/>
      <c r="E200" s="17"/>
      <c r="F200" s="17"/>
      <c r="G200" s="17"/>
      <c r="H200" s="17"/>
      <c r="I200" s="48"/>
      <c r="J200" s="11"/>
      <c r="K200" s="12"/>
      <c r="L200" s="12"/>
      <c r="M200" s="12"/>
      <c r="N200" s="12"/>
      <c r="O200" s="12"/>
      <c r="P200" s="12"/>
      <c r="Q200" s="12"/>
      <c r="R200" s="12"/>
      <c r="S200" s="12"/>
      <c r="T200" s="12"/>
      <c r="U200" s="12"/>
      <c r="V200" s="12"/>
      <c r="W200" s="12"/>
      <c r="X200" s="11"/>
      <c r="Y200" s="11"/>
      <c r="Z200" s="11"/>
    </row>
    <row r="201" ht="16.5" customHeight="1">
      <c r="A201" s="17"/>
      <c r="B201" s="48"/>
      <c r="C201" s="17"/>
      <c r="D201" s="17"/>
      <c r="E201" s="17"/>
      <c r="F201" s="17"/>
      <c r="G201" s="17"/>
      <c r="H201" s="17"/>
      <c r="I201" s="48"/>
      <c r="J201" s="11"/>
      <c r="K201" s="12"/>
      <c r="L201" s="12"/>
      <c r="M201" s="12"/>
      <c r="N201" s="12"/>
      <c r="O201" s="12"/>
      <c r="P201" s="12"/>
      <c r="Q201" s="12"/>
      <c r="R201" s="12"/>
      <c r="S201" s="12"/>
      <c r="T201" s="12"/>
      <c r="U201" s="12"/>
      <c r="V201" s="12"/>
      <c r="W201" s="12"/>
      <c r="X201" s="11"/>
      <c r="Y201" s="11"/>
      <c r="Z201" s="11"/>
    </row>
    <row r="202" ht="16.5" customHeight="1">
      <c r="A202" s="17"/>
      <c r="B202" s="48"/>
      <c r="C202" s="17"/>
      <c r="D202" s="17"/>
      <c r="E202" s="17"/>
      <c r="F202" s="17"/>
      <c r="G202" s="17"/>
      <c r="H202" s="17"/>
      <c r="I202" s="48"/>
      <c r="J202" s="11"/>
      <c r="K202" s="12"/>
      <c r="L202" s="12"/>
      <c r="M202" s="12"/>
      <c r="N202" s="12"/>
      <c r="O202" s="12"/>
      <c r="P202" s="12"/>
      <c r="Q202" s="12"/>
      <c r="R202" s="12"/>
      <c r="S202" s="12"/>
      <c r="T202" s="12"/>
      <c r="U202" s="12"/>
      <c r="V202" s="12"/>
      <c r="W202" s="12"/>
      <c r="X202" s="11"/>
      <c r="Y202" s="11"/>
      <c r="Z202" s="11"/>
    </row>
    <row r="203" ht="16.5" customHeight="1">
      <c r="A203" s="17"/>
      <c r="B203" s="48"/>
      <c r="C203" s="17"/>
      <c r="D203" s="17"/>
      <c r="E203" s="17"/>
      <c r="F203" s="17"/>
      <c r="G203" s="17"/>
      <c r="H203" s="17"/>
      <c r="I203" s="48"/>
      <c r="J203" s="11"/>
      <c r="K203" s="12"/>
      <c r="L203" s="12"/>
      <c r="M203" s="12"/>
      <c r="N203" s="12"/>
      <c r="O203" s="12"/>
      <c r="P203" s="12"/>
      <c r="Q203" s="12"/>
      <c r="R203" s="12"/>
      <c r="S203" s="12"/>
      <c r="T203" s="12"/>
      <c r="U203" s="12"/>
      <c r="V203" s="12"/>
      <c r="W203" s="12"/>
      <c r="X203" s="11"/>
      <c r="Y203" s="11"/>
      <c r="Z203" s="11"/>
    </row>
    <row r="204" ht="16.5" customHeight="1">
      <c r="A204" s="17"/>
      <c r="B204" s="48"/>
      <c r="C204" s="17"/>
      <c r="D204" s="17"/>
      <c r="E204" s="17"/>
      <c r="F204" s="17"/>
      <c r="G204" s="17"/>
      <c r="H204" s="17"/>
      <c r="I204" s="48"/>
      <c r="J204" s="11"/>
      <c r="K204" s="12"/>
      <c r="L204" s="12"/>
      <c r="M204" s="12"/>
      <c r="N204" s="12"/>
      <c r="O204" s="12"/>
      <c r="P204" s="12"/>
      <c r="Q204" s="12"/>
      <c r="R204" s="12"/>
      <c r="S204" s="12"/>
      <c r="T204" s="12"/>
      <c r="U204" s="12"/>
      <c r="V204" s="12"/>
      <c r="W204" s="12"/>
      <c r="X204" s="11"/>
      <c r="Y204" s="11"/>
      <c r="Z204" s="11"/>
    </row>
    <row r="205" ht="16.5" customHeight="1">
      <c r="A205" s="17"/>
      <c r="B205" s="48"/>
      <c r="C205" s="17"/>
      <c r="D205" s="17"/>
      <c r="E205" s="17"/>
      <c r="F205" s="17"/>
      <c r="G205" s="17"/>
      <c r="H205" s="17"/>
      <c r="I205" s="48"/>
      <c r="J205" s="11"/>
      <c r="K205" s="12"/>
      <c r="L205" s="12"/>
      <c r="M205" s="12"/>
      <c r="N205" s="12"/>
      <c r="O205" s="12"/>
      <c r="P205" s="12"/>
      <c r="Q205" s="12"/>
      <c r="R205" s="12"/>
      <c r="S205" s="12"/>
      <c r="T205" s="12"/>
      <c r="U205" s="12"/>
      <c r="V205" s="12"/>
      <c r="W205" s="12"/>
      <c r="X205" s="11"/>
      <c r="Y205" s="11"/>
      <c r="Z205" s="11"/>
    </row>
    <row r="206" ht="16.5" customHeight="1">
      <c r="A206" s="17"/>
      <c r="B206" s="48"/>
      <c r="C206" s="17"/>
      <c r="D206" s="17"/>
      <c r="E206" s="17"/>
      <c r="F206" s="17"/>
      <c r="G206" s="17"/>
      <c r="H206" s="17"/>
      <c r="I206" s="48"/>
      <c r="J206" s="11"/>
      <c r="K206" s="12"/>
      <c r="L206" s="12"/>
      <c r="M206" s="12"/>
      <c r="N206" s="12"/>
      <c r="O206" s="12"/>
      <c r="P206" s="12"/>
      <c r="Q206" s="12"/>
      <c r="R206" s="12"/>
      <c r="S206" s="12"/>
      <c r="T206" s="12"/>
      <c r="U206" s="12"/>
      <c r="V206" s="12"/>
      <c r="W206" s="12"/>
      <c r="X206" s="11"/>
      <c r="Y206" s="11"/>
      <c r="Z206" s="11"/>
    </row>
    <row r="207" ht="16.5" customHeight="1">
      <c r="A207" s="17"/>
      <c r="B207" s="48"/>
      <c r="C207" s="17"/>
      <c r="D207" s="17"/>
      <c r="E207" s="17"/>
      <c r="F207" s="17"/>
      <c r="G207" s="17"/>
      <c r="H207" s="17"/>
      <c r="I207" s="48"/>
      <c r="J207" s="11"/>
      <c r="K207" s="12"/>
      <c r="L207" s="12"/>
      <c r="M207" s="12"/>
      <c r="N207" s="12"/>
      <c r="O207" s="12"/>
      <c r="P207" s="12"/>
      <c r="Q207" s="12"/>
      <c r="R207" s="12"/>
      <c r="S207" s="12"/>
      <c r="T207" s="12"/>
      <c r="U207" s="12"/>
      <c r="V207" s="12"/>
      <c r="W207" s="12"/>
      <c r="X207" s="11"/>
      <c r="Y207" s="11"/>
      <c r="Z207" s="11"/>
    </row>
    <row r="208" ht="16.5" customHeight="1">
      <c r="A208" s="17"/>
      <c r="B208" s="48"/>
      <c r="C208" s="17"/>
      <c r="D208" s="17"/>
      <c r="E208" s="17"/>
      <c r="F208" s="17"/>
      <c r="G208" s="17"/>
      <c r="H208" s="17"/>
      <c r="I208" s="48"/>
      <c r="J208" s="11"/>
      <c r="K208" s="12"/>
      <c r="L208" s="12"/>
      <c r="M208" s="12"/>
      <c r="N208" s="12"/>
      <c r="O208" s="12"/>
      <c r="P208" s="12"/>
      <c r="Q208" s="12"/>
      <c r="R208" s="12"/>
      <c r="S208" s="12"/>
      <c r="T208" s="12"/>
      <c r="U208" s="12"/>
      <c r="V208" s="12"/>
      <c r="W208" s="12"/>
      <c r="X208" s="11"/>
      <c r="Y208" s="11"/>
      <c r="Z208" s="11"/>
    </row>
    <row r="209" ht="16.5" customHeight="1">
      <c r="A209" s="17"/>
      <c r="B209" s="48"/>
      <c r="C209" s="17"/>
      <c r="D209" s="17"/>
      <c r="E209" s="17"/>
      <c r="F209" s="17"/>
      <c r="G209" s="17"/>
      <c r="H209" s="17"/>
      <c r="I209" s="48"/>
      <c r="J209" s="11"/>
      <c r="K209" s="12"/>
      <c r="L209" s="12"/>
      <c r="M209" s="12"/>
      <c r="N209" s="12"/>
      <c r="O209" s="12"/>
      <c r="P209" s="12"/>
      <c r="Q209" s="12"/>
      <c r="R209" s="12"/>
      <c r="S209" s="12"/>
      <c r="T209" s="12"/>
      <c r="U209" s="12"/>
      <c r="V209" s="12"/>
      <c r="W209" s="12"/>
      <c r="X209" s="11"/>
      <c r="Y209" s="11"/>
      <c r="Z209" s="11"/>
    </row>
    <row r="210" ht="16.5" customHeight="1">
      <c r="A210" s="17"/>
      <c r="B210" s="48"/>
      <c r="C210" s="17"/>
      <c r="D210" s="17"/>
      <c r="E210" s="17"/>
      <c r="F210" s="17"/>
      <c r="G210" s="17"/>
      <c r="H210" s="17"/>
      <c r="I210" s="48"/>
      <c r="J210" s="11"/>
      <c r="K210" s="12"/>
      <c r="L210" s="12"/>
      <c r="M210" s="12"/>
      <c r="N210" s="12"/>
      <c r="O210" s="12"/>
      <c r="P210" s="12"/>
      <c r="Q210" s="12"/>
      <c r="R210" s="12"/>
      <c r="S210" s="12"/>
      <c r="T210" s="12"/>
      <c r="U210" s="12"/>
      <c r="V210" s="12"/>
      <c r="W210" s="12"/>
      <c r="X210" s="11"/>
      <c r="Y210" s="11"/>
      <c r="Z210" s="11"/>
    </row>
    <row r="211" ht="16.5" customHeight="1">
      <c r="A211" s="17"/>
      <c r="B211" s="48"/>
      <c r="C211" s="17"/>
      <c r="D211" s="17"/>
      <c r="E211" s="17"/>
      <c r="F211" s="17"/>
      <c r="G211" s="17"/>
      <c r="H211" s="17"/>
      <c r="I211" s="48"/>
      <c r="J211" s="11"/>
      <c r="K211" s="12"/>
      <c r="L211" s="12"/>
      <c r="M211" s="12"/>
      <c r="N211" s="12"/>
      <c r="O211" s="12"/>
      <c r="P211" s="12"/>
      <c r="Q211" s="12"/>
      <c r="R211" s="12"/>
      <c r="S211" s="12"/>
      <c r="T211" s="12"/>
      <c r="U211" s="12"/>
      <c r="V211" s="12"/>
      <c r="W211" s="12"/>
      <c r="X211" s="11"/>
      <c r="Y211" s="11"/>
      <c r="Z211" s="11"/>
    </row>
    <row r="212" ht="16.5" customHeight="1">
      <c r="A212" s="17"/>
      <c r="B212" s="48"/>
      <c r="C212" s="17"/>
      <c r="D212" s="17"/>
      <c r="E212" s="17"/>
      <c r="F212" s="17"/>
      <c r="G212" s="17"/>
      <c r="H212" s="17"/>
      <c r="I212" s="48"/>
      <c r="J212" s="11"/>
      <c r="K212" s="12"/>
      <c r="L212" s="12"/>
      <c r="M212" s="12"/>
      <c r="N212" s="12"/>
      <c r="O212" s="12"/>
      <c r="P212" s="12"/>
      <c r="Q212" s="12"/>
      <c r="R212" s="12"/>
      <c r="S212" s="12"/>
      <c r="T212" s="12"/>
      <c r="U212" s="12"/>
      <c r="V212" s="12"/>
      <c r="W212" s="12"/>
      <c r="X212" s="11"/>
      <c r="Y212" s="11"/>
      <c r="Z212" s="11"/>
    </row>
    <row r="213" ht="16.5" customHeight="1">
      <c r="A213" s="17"/>
      <c r="B213" s="48"/>
      <c r="C213" s="17"/>
      <c r="D213" s="17"/>
      <c r="E213" s="17"/>
      <c r="F213" s="17"/>
      <c r="G213" s="17"/>
      <c r="H213" s="17"/>
      <c r="I213" s="48"/>
      <c r="J213" s="11"/>
      <c r="K213" s="12"/>
      <c r="L213" s="12"/>
      <c r="M213" s="12"/>
      <c r="N213" s="12"/>
      <c r="O213" s="12"/>
      <c r="P213" s="12"/>
      <c r="Q213" s="12"/>
      <c r="R213" s="12"/>
      <c r="S213" s="12"/>
      <c r="T213" s="12"/>
      <c r="U213" s="12"/>
      <c r="V213" s="12"/>
      <c r="W213" s="12"/>
      <c r="X213" s="11"/>
      <c r="Y213" s="11"/>
      <c r="Z213" s="11"/>
    </row>
    <row r="214" ht="16.5" customHeight="1">
      <c r="A214" s="17"/>
      <c r="B214" s="48"/>
      <c r="C214" s="17"/>
      <c r="D214" s="17"/>
      <c r="E214" s="17"/>
      <c r="F214" s="17"/>
      <c r="G214" s="17"/>
      <c r="H214" s="17"/>
      <c r="I214" s="48"/>
      <c r="J214" s="11"/>
      <c r="K214" s="12"/>
      <c r="L214" s="12"/>
      <c r="M214" s="12"/>
      <c r="N214" s="12"/>
      <c r="O214" s="12"/>
      <c r="P214" s="12"/>
      <c r="Q214" s="12"/>
      <c r="R214" s="12"/>
      <c r="S214" s="12"/>
      <c r="T214" s="12"/>
      <c r="U214" s="12"/>
      <c r="V214" s="12"/>
      <c r="W214" s="12"/>
      <c r="X214" s="11"/>
      <c r="Y214" s="11"/>
      <c r="Z214" s="11"/>
    </row>
    <row r="215" ht="16.5" customHeight="1">
      <c r="A215" s="17"/>
      <c r="B215" s="48"/>
      <c r="C215" s="17"/>
      <c r="D215" s="17"/>
      <c r="E215" s="17"/>
      <c r="F215" s="17"/>
      <c r="G215" s="17"/>
      <c r="H215" s="17"/>
      <c r="I215" s="48"/>
      <c r="J215" s="11"/>
      <c r="K215" s="12"/>
      <c r="L215" s="12"/>
      <c r="M215" s="12"/>
      <c r="N215" s="12"/>
      <c r="O215" s="12"/>
      <c r="P215" s="12"/>
      <c r="Q215" s="12"/>
      <c r="R215" s="12"/>
      <c r="S215" s="12"/>
      <c r="T215" s="12"/>
      <c r="U215" s="12"/>
      <c r="V215" s="12"/>
      <c r="W215" s="12"/>
      <c r="X215" s="11"/>
      <c r="Y215" s="11"/>
      <c r="Z215" s="11"/>
    </row>
    <row r="216" ht="16.5" customHeight="1">
      <c r="A216" s="17"/>
      <c r="B216" s="48"/>
      <c r="C216" s="17"/>
      <c r="D216" s="17"/>
      <c r="E216" s="17"/>
      <c r="F216" s="17"/>
      <c r="G216" s="17"/>
      <c r="H216" s="17"/>
      <c r="I216" s="48"/>
      <c r="J216" s="11"/>
      <c r="K216" s="12"/>
      <c r="L216" s="12"/>
      <c r="M216" s="12"/>
      <c r="N216" s="12"/>
      <c r="O216" s="12"/>
      <c r="P216" s="12"/>
      <c r="Q216" s="12"/>
      <c r="R216" s="12"/>
      <c r="S216" s="12"/>
      <c r="T216" s="12"/>
      <c r="U216" s="12"/>
      <c r="V216" s="12"/>
      <c r="W216" s="12"/>
      <c r="X216" s="11"/>
      <c r="Y216" s="11"/>
      <c r="Z216" s="11"/>
    </row>
    <row r="217" ht="16.5" customHeight="1">
      <c r="A217" s="17"/>
      <c r="B217" s="48"/>
      <c r="C217" s="17"/>
      <c r="D217" s="17"/>
      <c r="E217" s="17"/>
      <c r="F217" s="17"/>
      <c r="G217" s="17"/>
      <c r="H217" s="17"/>
      <c r="I217" s="48"/>
      <c r="J217" s="11"/>
      <c r="K217" s="12"/>
      <c r="L217" s="12"/>
      <c r="M217" s="12"/>
      <c r="N217" s="12"/>
      <c r="O217" s="12"/>
      <c r="P217" s="12"/>
      <c r="Q217" s="12"/>
      <c r="R217" s="12"/>
      <c r="S217" s="12"/>
      <c r="T217" s="12"/>
      <c r="U217" s="12"/>
      <c r="V217" s="12"/>
      <c r="W217" s="12"/>
      <c r="X217" s="11"/>
      <c r="Y217" s="11"/>
      <c r="Z217" s="11"/>
    </row>
    <row r="218" ht="16.5" customHeight="1">
      <c r="A218" s="17"/>
      <c r="B218" s="48"/>
      <c r="C218" s="17"/>
      <c r="D218" s="17"/>
      <c r="E218" s="17"/>
      <c r="F218" s="17"/>
      <c r="G218" s="17"/>
      <c r="H218" s="17"/>
      <c r="I218" s="48"/>
      <c r="J218" s="11"/>
      <c r="K218" s="12"/>
      <c r="L218" s="12"/>
      <c r="M218" s="12"/>
      <c r="N218" s="12"/>
      <c r="O218" s="12"/>
      <c r="P218" s="12"/>
      <c r="Q218" s="12"/>
      <c r="R218" s="12"/>
      <c r="S218" s="12"/>
      <c r="T218" s="12"/>
      <c r="U218" s="12"/>
      <c r="V218" s="12"/>
      <c r="W218" s="12"/>
      <c r="X218" s="11"/>
      <c r="Y218" s="11"/>
      <c r="Z218" s="11"/>
    </row>
    <row r="219" ht="16.5" customHeight="1">
      <c r="A219" s="17"/>
      <c r="B219" s="48"/>
      <c r="C219" s="17"/>
      <c r="D219" s="17"/>
      <c r="E219" s="17"/>
      <c r="F219" s="17"/>
      <c r="G219" s="17"/>
      <c r="H219" s="17"/>
      <c r="I219" s="48"/>
      <c r="J219" s="11"/>
      <c r="K219" s="12"/>
      <c r="L219" s="12"/>
      <c r="M219" s="12"/>
      <c r="N219" s="12"/>
      <c r="O219" s="12"/>
      <c r="P219" s="12"/>
      <c r="Q219" s="12"/>
      <c r="R219" s="12"/>
      <c r="S219" s="12"/>
      <c r="T219" s="12"/>
      <c r="U219" s="12"/>
      <c r="V219" s="12"/>
      <c r="W219" s="12"/>
      <c r="X219" s="11"/>
      <c r="Y219" s="11"/>
      <c r="Z219" s="11"/>
    </row>
    <row r="220" ht="16.5" customHeight="1">
      <c r="A220" s="17"/>
      <c r="B220" s="48"/>
      <c r="C220" s="17"/>
      <c r="D220" s="17"/>
      <c r="E220" s="17"/>
      <c r="F220" s="17"/>
      <c r="G220" s="17"/>
      <c r="H220" s="17"/>
      <c r="I220" s="48"/>
      <c r="J220" s="11"/>
      <c r="K220" s="12"/>
      <c r="L220" s="12"/>
      <c r="M220" s="12"/>
      <c r="N220" s="12"/>
      <c r="O220" s="12"/>
      <c r="P220" s="12"/>
      <c r="Q220" s="12"/>
      <c r="R220" s="12"/>
      <c r="S220" s="12"/>
      <c r="T220" s="12"/>
      <c r="U220" s="12"/>
      <c r="V220" s="12"/>
      <c r="W220" s="12"/>
      <c r="X220" s="11"/>
      <c r="Y220" s="11"/>
      <c r="Z220" s="11"/>
    </row>
    <row r="221" ht="16.5" customHeight="1">
      <c r="A221" s="17"/>
      <c r="B221" s="48"/>
      <c r="C221" s="17"/>
      <c r="D221" s="17"/>
      <c r="E221" s="17"/>
      <c r="F221" s="17"/>
      <c r="G221" s="17"/>
      <c r="H221" s="17"/>
      <c r="I221" s="48"/>
      <c r="J221" s="11"/>
      <c r="K221" s="12"/>
      <c r="L221" s="12"/>
      <c r="M221" s="12"/>
      <c r="N221" s="12"/>
      <c r="O221" s="12"/>
      <c r="P221" s="12"/>
      <c r="Q221" s="12"/>
      <c r="R221" s="12"/>
      <c r="S221" s="12"/>
      <c r="T221" s="12"/>
      <c r="U221" s="12"/>
      <c r="V221" s="12"/>
      <c r="W221" s="12"/>
      <c r="X221" s="11"/>
      <c r="Y221" s="11"/>
      <c r="Z221" s="11"/>
    </row>
    <row r="222" ht="16.5" customHeight="1">
      <c r="A222" s="17"/>
      <c r="B222" s="48"/>
      <c r="C222" s="17"/>
      <c r="D222" s="17"/>
      <c r="E222" s="17"/>
      <c r="F222" s="17"/>
      <c r="G222" s="17"/>
      <c r="H222" s="17"/>
      <c r="I222" s="48"/>
      <c r="J222" s="11"/>
      <c r="K222" s="12"/>
      <c r="L222" s="12"/>
      <c r="M222" s="12"/>
      <c r="N222" s="12"/>
      <c r="O222" s="12"/>
      <c r="P222" s="12"/>
      <c r="Q222" s="12"/>
      <c r="R222" s="12"/>
      <c r="S222" s="12"/>
      <c r="T222" s="12"/>
      <c r="U222" s="12"/>
      <c r="V222" s="12"/>
      <c r="W222" s="12"/>
      <c r="X222" s="11"/>
      <c r="Y222" s="11"/>
      <c r="Z222" s="11"/>
    </row>
    <row r="223" ht="16.5" customHeight="1">
      <c r="A223" s="17"/>
      <c r="B223" s="48"/>
      <c r="C223" s="17"/>
      <c r="D223" s="17"/>
      <c r="E223" s="17"/>
      <c r="F223" s="17"/>
      <c r="G223" s="17"/>
      <c r="H223" s="17"/>
      <c r="I223" s="48"/>
      <c r="J223" s="11"/>
      <c r="K223" s="12"/>
      <c r="L223" s="12"/>
      <c r="M223" s="12"/>
      <c r="N223" s="12"/>
      <c r="O223" s="12"/>
      <c r="P223" s="12"/>
      <c r="Q223" s="12"/>
      <c r="R223" s="12"/>
      <c r="S223" s="12"/>
      <c r="T223" s="12"/>
      <c r="U223" s="12"/>
      <c r="V223" s="12"/>
      <c r="W223" s="12"/>
      <c r="X223" s="11"/>
      <c r="Y223" s="11"/>
      <c r="Z223" s="11"/>
    </row>
    <row r="224" ht="16.5" customHeight="1">
      <c r="A224" s="17"/>
      <c r="B224" s="48"/>
      <c r="C224" s="17"/>
      <c r="D224" s="17"/>
      <c r="E224" s="17"/>
      <c r="F224" s="17"/>
      <c r="G224" s="17"/>
      <c r="H224" s="17"/>
      <c r="I224" s="48"/>
      <c r="J224" s="11"/>
      <c r="K224" s="12"/>
      <c r="L224" s="12"/>
      <c r="M224" s="12"/>
      <c r="N224" s="12"/>
      <c r="O224" s="12"/>
      <c r="P224" s="12"/>
      <c r="Q224" s="12"/>
      <c r="R224" s="12"/>
      <c r="S224" s="12"/>
      <c r="T224" s="12"/>
      <c r="U224" s="12"/>
      <c r="V224" s="12"/>
      <c r="W224" s="12"/>
      <c r="X224" s="11"/>
      <c r="Y224" s="11"/>
      <c r="Z224" s="11"/>
    </row>
    <row r="225" ht="16.5" customHeight="1">
      <c r="A225" s="17"/>
      <c r="B225" s="48"/>
      <c r="C225" s="17"/>
      <c r="D225" s="17"/>
      <c r="E225" s="17"/>
      <c r="F225" s="17"/>
      <c r="G225" s="17"/>
      <c r="H225" s="17"/>
      <c r="I225" s="48"/>
      <c r="J225" s="11"/>
      <c r="K225" s="12"/>
      <c r="L225" s="12"/>
      <c r="M225" s="12"/>
      <c r="N225" s="12"/>
      <c r="O225" s="12"/>
      <c r="P225" s="12"/>
      <c r="Q225" s="12"/>
      <c r="R225" s="12"/>
      <c r="S225" s="12"/>
      <c r="T225" s="12"/>
      <c r="U225" s="12"/>
      <c r="V225" s="12"/>
      <c r="W225" s="12"/>
      <c r="X225" s="11"/>
      <c r="Y225" s="11"/>
      <c r="Z225" s="11"/>
    </row>
    <row r="226" ht="16.5" customHeight="1">
      <c r="A226" s="17"/>
      <c r="B226" s="48"/>
      <c r="C226" s="17"/>
      <c r="D226" s="17"/>
      <c r="E226" s="17"/>
      <c r="F226" s="17"/>
      <c r="G226" s="17"/>
      <c r="H226" s="17"/>
      <c r="I226" s="48"/>
      <c r="J226" s="11"/>
      <c r="K226" s="12"/>
      <c r="L226" s="12"/>
      <c r="M226" s="12"/>
      <c r="N226" s="12"/>
      <c r="O226" s="12"/>
      <c r="P226" s="12"/>
      <c r="Q226" s="12"/>
      <c r="R226" s="12"/>
      <c r="S226" s="12"/>
      <c r="T226" s="12"/>
      <c r="U226" s="12"/>
      <c r="V226" s="12"/>
      <c r="W226" s="12"/>
      <c r="X226" s="11"/>
      <c r="Y226" s="11"/>
      <c r="Z226" s="11"/>
    </row>
    <row r="227" ht="16.5" customHeight="1">
      <c r="A227" s="17"/>
      <c r="B227" s="48"/>
      <c r="C227" s="17"/>
      <c r="D227" s="17"/>
      <c r="E227" s="17"/>
      <c r="F227" s="17"/>
      <c r="G227" s="17"/>
      <c r="H227" s="17"/>
      <c r="I227" s="48"/>
      <c r="J227" s="11"/>
      <c r="K227" s="12"/>
      <c r="L227" s="12"/>
      <c r="M227" s="12"/>
      <c r="N227" s="12"/>
      <c r="O227" s="12"/>
      <c r="P227" s="12"/>
      <c r="Q227" s="12"/>
      <c r="R227" s="12"/>
      <c r="S227" s="12"/>
      <c r="T227" s="12"/>
      <c r="U227" s="12"/>
      <c r="V227" s="12"/>
      <c r="W227" s="12"/>
      <c r="X227" s="11"/>
      <c r="Y227" s="11"/>
      <c r="Z227" s="11"/>
    </row>
    <row r="228" ht="16.5" customHeight="1">
      <c r="A228" s="17"/>
      <c r="B228" s="48"/>
      <c r="C228" s="17"/>
      <c r="D228" s="17"/>
      <c r="E228" s="17"/>
      <c r="F228" s="17"/>
      <c r="G228" s="17"/>
      <c r="H228" s="17"/>
      <c r="I228" s="48"/>
      <c r="J228" s="11"/>
      <c r="K228" s="12"/>
      <c r="L228" s="12"/>
      <c r="M228" s="12"/>
      <c r="N228" s="12"/>
      <c r="O228" s="12"/>
      <c r="P228" s="12"/>
      <c r="Q228" s="12"/>
      <c r="R228" s="12"/>
      <c r="S228" s="12"/>
      <c r="T228" s="12"/>
      <c r="U228" s="12"/>
      <c r="V228" s="12"/>
      <c r="W228" s="12"/>
      <c r="X228" s="11"/>
      <c r="Y228" s="11"/>
      <c r="Z228" s="11"/>
    </row>
    <row r="229" ht="16.5" customHeight="1">
      <c r="A229" s="17"/>
      <c r="B229" s="48"/>
      <c r="C229" s="17"/>
      <c r="D229" s="17"/>
      <c r="E229" s="17"/>
      <c r="F229" s="17"/>
      <c r="G229" s="17"/>
      <c r="H229" s="17"/>
      <c r="I229" s="48"/>
      <c r="J229" s="11"/>
      <c r="K229" s="12"/>
      <c r="L229" s="12"/>
      <c r="M229" s="12"/>
      <c r="N229" s="12"/>
      <c r="O229" s="12"/>
      <c r="P229" s="12"/>
      <c r="Q229" s="12"/>
      <c r="R229" s="12"/>
      <c r="S229" s="12"/>
      <c r="T229" s="12"/>
      <c r="U229" s="12"/>
      <c r="V229" s="12"/>
      <c r="W229" s="12"/>
      <c r="X229" s="11"/>
      <c r="Y229" s="11"/>
      <c r="Z229" s="11"/>
    </row>
    <row r="230" ht="16.5" customHeight="1">
      <c r="A230" s="17"/>
      <c r="B230" s="48"/>
      <c r="C230" s="17"/>
      <c r="D230" s="17"/>
      <c r="E230" s="17"/>
      <c r="F230" s="17"/>
      <c r="G230" s="17"/>
      <c r="H230" s="17"/>
      <c r="I230" s="48"/>
      <c r="J230" s="11"/>
      <c r="K230" s="12"/>
      <c r="L230" s="12"/>
      <c r="M230" s="12"/>
      <c r="N230" s="12"/>
      <c r="O230" s="12"/>
      <c r="P230" s="12"/>
      <c r="Q230" s="12"/>
      <c r="R230" s="12"/>
      <c r="S230" s="12"/>
      <c r="T230" s="12"/>
      <c r="U230" s="12"/>
      <c r="V230" s="12"/>
      <c r="W230" s="12"/>
      <c r="X230" s="11"/>
      <c r="Y230" s="11"/>
      <c r="Z230" s="11"/>
    </row>
    <row r="231" ht="16.5" customHeight="1">
      <c r="A231" s="17"/>
      <c r="B231" s="48"/>
      <c r="C231" s="17"/>
      <c r="D231" s="17"/>
      <c r="E231" s="17"/>
      <c r="F231" s="17"/>
      <c r="G231" s="17"/>
      <c r="H231" s="17"/>
      <c r="I231" s="48"/>
      <c r="J231" s="11"/>
      <c r="K231" s="12"/>
      <c r="L231" s="12"/>
      <c r="M231" s="12"/>
      <c r="N231" s="12"/>
      <c r="O231" s="12"/>
      <c r="P231" s="12"/>
      <c r="Q231" s="12"/>
      <c r="R231" s="12"/>
      <c r="S231" s="12"/>
      <c r="T231" s="12"/>
      <c r="U231" s="12"/>
      <c r="V231" s="12"/>
      <c r="W231" s="12"/>
      <c r="X231" s="11"/>
      <c r="Y231" s="11"/>
      <c r="Z231" s="11"/>
    </row>
    <row r="232" ht="16.5" customHeight="1">
      <c r="A232" s="17"/>
      <c r="B232" s="48"/>
      <c r="C232" s="17"/>
      <c r="D232" s="17"/>
      <c r="E232" s="17"/>
      <c r="F232" s="17"/>
      <c r="G232" s="17"/>
      <c r="H232" s="17"/>
      <c r="I232" s="48"/>
      <c r="J232" s="11"/>
      <c r="K232" s="12"/>
      <c r="L232" s="12"/>
      <c r="M232" s="12"/>
      <c r="N232" s="12"/>
      <c r="O232" s="12"/>
      <c r="P232" s="12"/>
      <c r="Q232" s="12"/>
      <c r="R232" s="12"/>
      <c r="S232" s="12"/>
      <c r="T232" s="12"/>
      <c r="U232" s="12"/>
      <c r="V232" s="12"/>
      <c r="W232" s="12"/>
      <c r="X232" s="11"/>
      <c r="Y232" s="11"/>
      <c r="Z232" s="11"/>
    </row>
    <row r="233" ht="16.5" customHeight="1">
      <c r="A233" s="17"/>
      <c r="B233" s="48"/>
      <c r="C233" s="17"/>
      <c r="D233" s="17"/>
      <c r="E233" s="17"/>
      <c r="F233" s="17"/>
      <c r="G233" s="17"/>
      <c r="H233" s="17"/>
      <c r="I233" s="48"/>
      <c r="J233" s="11"/>
      <c r="K233" s="12"/>
      <c r="L233" s="12"/>
      <c r="M233" s="12"/>
      <c r="N233" s="12"/>
      <c r="O233" s="12"/>
      <c r="P233" s="12"/>
      <c r="Q233" s="12"/>
      <c r="R233" s="12"/>
      <c r="S233" s="12"/>
      <c r="T233" s="12"/>
      <c r="U233" s="12"/>
      <c r="V233" s="12"/>
      <c r="W233" s="12"/>
      <c r="X233" s="11"/>
      <c r="Y233" s="11"/>
      <c r="Z233" s="11"/>
    </row>
    <row r="234" ht="16.5" customHeight="1">
      <c r="A234" s="17"/>
      <c r="B234" s="48"/>
      <c r="C234" s="17"/>
      <c r="D234" s="17"/>
      <c r="E234" s="17"/>
      <c r="F234" s="17"/>
      <c r="G234" s="17"/>
      <c r="H234" s="17"/>
      <c r="I234" s="48"/>
      <c r="J234" s="11"/>
      <c r="K234" s="12"/>
      <c r="L234" s="12"/>
      <c r="M234" s="12"/>
      <c r="N234" s="12"/>
      <c r="O234" s="12"/>
      <c r="P234" s="12"/>
      <c r="Q234" s="12"/>
      <c r="R234" s="12"/>
      <c r="S234" s="12"/>
      <c r="T234" s="12"/>
      <c r="U234" s="12"/>
      <c r="V234" s="12"/>
      <c r="W234" s="12"/>
      <c r="X234" s="11"/>
      <c r="Y234" s="11"/>
      <c r="Z234" s="11"/>
    </row>
    <row r="235" ht="16.5" customHeight="1">
      <c r="A235" s="17"/>
      <c r="B235" s="48"/>
      <c r="C235" s="17"/>
      <c r="D235" s="17"/>
      <c r="E235" s="17"/>
      <c r="F235" s="17"/>
      <c r="G235" s="17"/>
      <c r="H235" s="17"/>
      <c r="I235" s="48"/>
      <c r="J235" s="11"/>
      <c r="K235" s="12"/>
      <c r="L235" s="12"/>
      <c r="M235" s="12"/>
      <c r="N235" s="12"/>
      <c r="O235" s="12"/>
      <c r="P235" s="12"/>
      <c r="Q235" s="12"/>
      <c r="R235" s="12"/>
      <c r="S235" s="12"/>
      <c r="T235" s="12"/>
      <c r="U235" s="12"/>
      <c r="V235" s="12"/>
      <c r="W235" s="12"/>
      <c r="X235" s="11"/>
      <c r="Y235" s="11"/>
      <c r="Z235" s="11"/>
    </row>
    <row r="236" ht="16.5" customHeight="1">
      <c r="A236" s="17"/>
      <c r="B236" s="48"/>
      <c r="C236" s="17"/>
      <c r="D236" s="17"/>
      <c r="E236" s="17"/>
      <c r="F236" s="17"/>
      <c r="G236" s="17"/>
      <c r="H236" s="17"/>
      <c r="I236" s="48"/>
      <c r="J236" s="11"/>
      <c r="K236" s="12"/>
      <c r="L236" s="12"/>
      <c r="M236" s="12"/>
      <c r="N236" s="12"/>
      <c r="O236" s="12"/>
      <c r="P236" s="12"/>
      <c r="Q236" s="12"/>
      <c r="R236" s="12"/>
      <c r="S236" s="12"/>
      <c r="T236" s="12"/>
      <c r="U236" s="12"/>
      <c r="V236" s="12"/>
      <c r="W236" s="12"/>
      <c r="X236" s="11"/>
      <c r="Y236" s="11"/>
      <c r="Z236" s="11"/>
    </row>
    <row r="237" ht="16.5" customHeight="1">
      <c r="A237" s="17"/>
      <c r="B237" s="48"/>
      <c r="C237" s="17"/>
      <c r="D237" s="17"/>
      <c r="E237" s="17"/>
      <c r="F237" s="17"/>
      <c r="G237" s="17"/>
      <c r="H237" s="17"/>
      <c r="I237" s="48"/>
      <c r="J237" s="11"/>
      <c r="K237" s="12"/>
      <c r="L237" s="12"/>
      <c r="M237" s="12"/>
      <c r="N237" s="12"/>
      <c r="O237" s="12"/>
      <c r="P237" s="12"/>
      <c r="Q237" s="12"/>
      <c r="R237" s="12"/>
      <c r="S237" s="12"/>
      <c r="T237" s="12"/>
      <c r="U237" s="12"/>
      <c r="V237" s="12"/>
      <c r="W237" s="12"/>
      <c r="X237" s="11"/>
      <c r="Y237" s="11"/>
      <c r="Z237" s="11"/>
    </row>
    <row r="238" ht="16.5" customHeight="1">
      <c r="A238" s="17"/>
      <c r="B238" s="48"/>
      <c r="C238" s="17"/>
      <c r="D238" s="17"/>
      <c r="E238" s="17"/>
      <c r="F238" s="17"/>
      <c r="G238" s="17"/>
      <c r="H238" s="17"/>
      <c r="I238" s="48"/>
      <c r="J238" s="11"/>
      <c r="K238" s="12"/>
      <c r="L238" s="12"/>
      <c r="M238" s="12"/>
      <c r="N238" s="12"/>
      <c r="O238" s="12"/>
      <c r="P238" s="12"/>
      <c r="Q238" s="12"/>
      <c r="R238" s="12"/>
      <c r="S238" s="12"/>
      <c r="T238" s="12"/>
      <c r="U238" s="12"/>
      <c r="V238" s="12"/>
      <c r="W238" s="12"/>
      <c r="X238" s="11"/>
      <c r="Y238" s="11"/>
      <c r="Z238" s="11"/>
    </row>
    <row r="239" ht="16.5" customHeight="1">
      <c r="A239" s="17"/>
      <c r="B239" s="48"/>
      <c r="C239" s="17"/>
      <c r="D239" s="17"/>
      <c r="E239" s="17"/>
      <c r="F239" s="17"/>
      <c r="G239" s="17"/>
      <c r="H239" s="17"/>
      <c r="I239" s="48"/>
      <c r="J239" s="11"/>
      <c r="K239" s="12"/>
      <c r="L239" s="12"/>
      <c r="M239" s="12"/>
      <c r="N239" s="12"/>
      <c r="O239" s="12"/>
      <c r="P239" s="12"/>
      <c r="Q239" s="12"/>
      <c r="R239" s="12"/>
      <c r="S239" s="12"/>
      <c r="T239" s="12"/>
      <c r="U239" s="12"/>
      <c r="V239" s="12"/>
      <c r="W239" s="12"/>
      <c r="X239" s="11"/>
      <c r="Y239" s="11"/>
      <c r="Z239" s="11"/>
    </row>
    <row r="240" ht="16.5" customHeight="1">
      <c r="A240" s="17"/>
      <c r="B240" s="48"/>
      <c r="C240" s="17"/>
      <c r="D240" s="17"/>
      <c r="E240" s="17"/>
      <c r="F240" s="17"/>
      <c r="G240" s="17"/>
      <c r="H240" s="17"/>
      <c r="I240" s="48"/>
      <c r="J240" s="11"/>
      <c r="K240" s="12"/>
      <c r="L240" s="12"/>
      <c r="M240" s="12"/>
      <c r="N240" s="12"/>
      <c r="O240" s="12"/>
      <c r="P240" s="12"/>
      <c r="Q240" s="12"/>
      <c r="R240" s="12"/>
      <c r="S240" s="12"/>
      <c r="T240" s="12"/>
      <c r="U240" s="12"/>
      <c r="V240" s="12"/>
      <c r="W240" s="12"/>
      <c r="X240" s="11"/>
      <c r="Y240" s="11"/>
      <c r="Z240" s="11"/>
    </row>
    <row r="241" ht="16.5" customHeight="1">
      <c r="A241" s="17"/>
      <c r="B241" s="48"/>
      <c r="C241" s="17"/>
      <c r="D241" s="17"/>
      <c r="E241" s="17"/>
      <c r="F241" s="17"/>
      <c r="G241" s="17"/>
      <c r="H241" s="17"/>
      <c r="I241" s="48"/>
      <c r="J241" s="11"/>
      <c r="K241" s="12"/>
      <c r="L241" s="12"/>
      <c r="M241" s="12"/>
      <c r="N241" s="12"/>
      <c r="O241" s="12"/>
      <c r="P241" s="12"/>
      <c r="Q241" s="12"/>
      <c r="R241" s="12"/>
      <c r="S241" s="12"/>
      <c r="T241" s="12"/>
      <c r="U241" s="12"/>
      <c r="V241" s="12"/>
      <c r="W241" s="12"/>
      <c r="X241" s="11"/>
      <c r="Y241" s="11"/>
      <c r="Z241" s="11"/>
    </row>
    <row r="242" ht="16.5" customHeight="1">
      <c r="A242" s="17"/>
      <c r="B242" s="48"/>
      <c r="C242" s="17"/>
      <c r="D242" s="17"/>
      <c r="E242" s="17"/>
      <c r="F242" s="17"/>
      <c r="G242" s="17"/>
      <c r="H242" s="17"/>
      <c r="I242" s="48"/>
      <c r="J242" s="11"/>
      <c r="K242" s="12"/>
      <c r="L242" s="12"/>
      <c r="M242" s="12"/>
      <c r="N242" s="12"/>
      <c r="O242" s="12"/>
      <c r="P242" s="12"/>
      <c r="Q242" s="12"/>
      <c r="R242" s="12"/>
      <c r="S242" s="12"/>
      <c r="T242" s="12"/>
      <c r="U242" s="12"/>
      <c r="V242" s="12"/>
      <c r="W242" s="12"/>
      <c r="X242" s="11"/>
      <c r="Y242" s="11"/>
      <c r="Z242" s="11"/>
    </row>
    <row r="243" ht="16.5" customHeight="1">
      <c r="A243" s="17"/>
      <c r="B243" s="48"/>
      <c r="C243" s="17"/>
      <c r="D243" s="17"/>
      <c r="E243" s="17"/>
      <c r="F243" s="17"/>
      <c r="G243" s="17"/>
      <c r="H243" s="17"/>
      <c r="I243" s="48"/>
      <c r="J243" s="11"/>
      <c r="K243" s="12"/>
      <c r="L243" s="12"/>
      <c r="M243" s="12"/>
      <c r="N243" s="12"/>
      <c r="O243" s="12"/>
      <c r="P243" s="12"/>
      <c r="Q243" s="12"/>
      <c r="R243" s="12"/>
      <c r="S243" s="12"/>
      <c r="T243" s="12"/>
      <c r="U243" s="12"/>
      <c r="V243" s="12"/>
      <c r="W243" s="12"/>
      <c r="X243" s="11"/>
      <c r="Y243" s="11"/>
      <c r="Z243" s="11"/>
    </row>
    <row r="244" ht="16.5" customHeight="1">
      <c r="A244" s="17"/>
      <c r="B244" s="48"/>
      <c r="C244" s="17"/>
      <c r="D244" s="17"/>
      <c r="E244" s="17"/>
      <c r="F244" s="17"/>
      <c r="G244" s="17"/>
      <c r="H244" s="17"/>
      <c r="I244" s="48"/>
      <c r="J244" s="11"/>
      <c r="K244" s="12"/>
      <c r="L244" s="12"/>
      <c r="M244" s="12"/>
      <c r="N244" s="12"/>
      <c r="O244" s="12"/>
      <c r="P244" s="12"/>
      <c r="Q244" s="12"/>
      <c r="R244" s="12"/>
      <c r="S244" s="12"/>
      <c r="T244" s="12"/>
      <c r="U244" s="12"/>
      <c r="V244" s="12"/>
      <c r="W244" s="12"/>
      <c r="X244" s="11"/>
      <c r="Y244" s="11"/>
      <c r="Z244" s="11"/>
    </row>
    <row r="245" ht="16.5" customHeight="1">
      <c r="A245" s="17"/>
      <c r="B245" s="48"/>
      <c r="C245" s="17"/>
      <c r="D245" s="17"/>
      <c r="E245" s="17"/>
      <c r="F245" s="17"/>
      <c r="G245" s="17"/>
      <c r="H245" s="17"/>
      <c r="I245" s="48"/>
      <c r="J245" s="11"/>
      <c r="K245" s="12"/>
      <c r="L245" s="12"/>
      <c r="M245" s="12"/>
      <c r="N245" s="12"/>
      <c r="O245" s="12"/>
      <c r="P245" s="12"/>
      <c r="Q245" s="12"/>
      <c r="R245" s="12"/>
      <c r="S245" s="12"/>
      <c r="T245" s="12"/>
      <c r="U245" s="12"/>
      <c r="V245" s="12"/>
      <c r="W245" s="12"/>
      <c r="X245" s="11"/>
      <c r="Y245" s="11"/>
      <c r="Z245" s="11"/>
    </row>
    <row r="246" ht="16.5" customHeight="1">
      <c r="A246" s="17"/>
      <c r="B246" s="48"/>
      <c r="C246" s="17"/>
      <c r="D246" s="17"/>
      <c r="E246" s="17"/>
      <c r="F246" s="17"/>
      <c r="G246" s="17"/>
      <c r="H246" s="17"/>
      <c r="I246" s="48"/>
      <c r="J246" s="11"/>
      <c r="K246" s="12"/>
      <c r="L246" s="12"/>
      <c r="M246" s="12"/>
      <c r="N246" s="12"/>
      <c r="O246" s="12"/>
      <c r="P246" s="12"/>
      <c r="Q246" s="12"/>
      <c r="R246" s="12"/>
      <c r="S246" s="12"/>
      <c r="T246" s="12"/>
      <c r="U246" s="12"/>
      <c r="V246" s="12"/>
      <c r="W246" s="12"/>
      <c r="X246" s="11"/>
      <c r="Y246" s="11"/>
      <c r="Z246" s="11"/>
    </row>
    <row r="247" ht="16.5" customHeight="1">
      <c r="A247" s="17"/>
      <c r="B247" s="48"/>
      <c r="C247" s="17"/>
      <c r="D247" s="17"/>
      <c r="E247" s="17"/>
      <c r="F247" s="17"/>
      <c r="G247" s="17"/>
      <c r="H247" s="17"/>
      <c r="I247" s="48"/>
      <c r="J247" s="11"/>
      <c r="K247" s="12"/>
      <c r="L247" s="12"/>
      <c r="M247" s="12"/>
      <c r="N247" s="12"/>
      <c r="O247" s="12"/>
      <c r="P247" s="12"/>
      <c r="Q247" s="12"/>
      <c r="R247" s="12"/>
      <c r="S247" s="12"/>
      <c r="T247" s="12"/>
      <c r="U247" s="12"/>
      <c r="V247" s="12"/>
      <c r="W247" s="12"/>
      <c r="X247" s="11"/>
      <c r="Y247" s="11"/>
      <c r="Z247" s="11"/>
    </row>
    <row r="248" ht="16.5" customHeight="1">
      <c r="A248" s="17"/>
      <c r="B248" s="48"/>
      <c r="C248" s="17"/>
      <c r="D248" s="17"/>
      <c r="E248" s="17"/>
      <c r="F248" s="17"/>
      <c r="G248" s="17"/>
      <c r="H248" s="17"/>
      <c r="I248" s="48"/>
      <c r="J248" s="11"/>
      <c r="K248" s="12"/>
      <c r="L248" s="12"/>
      <c r="M248" s="12"/>
      <c r="N248" s="12"/>
      <c r="O248" s="12"/>
      <c r="P248" s="12"/>
      <c r="Q248" s="12"/>
      <c r="R248" s="12"/>
      <c r="S248" s="12"/>
      <c r="T248" s="12"/>
      <c r="U248" s="12"/>
      <c r="V248" s="12"/>
      <c r="W248" s="12"/>
      <c r="X248" s="11"/>
      <c r="Y248" s="11"/>
      <c r="Z248" s="11"/>
    </row>
    <row r="249" ht="16.5" customHeight="1">
      <c r="A249" s="17"/>
      <c r="B249" s="48"/>
      <c r="C249" s="17"/>
      <c r="D249" s="17"/>
      <c r="E249" s="17"/>
      <c r="F249" s="17"/>
      <c r="G249" s="17"/>
      <c r="H249" s="17"/>
      <c r="I249" s="48"/>
      <c r="J249" s="11"/>
      <c r="K249" s="12"/>
      <c r="L249" s="12"/>
      <c r="M249" s="12"/>
      <c r="N249" s="12"/>
      <c r="O249" s="12"/>
      <c r="P249" s="12"/>
      <c r="Q249" s="12"/>
      <c r="R249" s="12"/>
      <c r="S249" s="12"/>
      <c r="T249" s="12"/>
      <c r="U249" s="12"/>
      <c r="V249" s="12"/>
      <c r="W249" s="12"/>
      <c r="X249" s="11"/>
      <c r="Y249" s="11"/>
      <c r="Z249" s="11"/>
    </row>
    <row r="250" ht="16.5" customHeight="1">
      <c r="A250" s="17"/>
      <c r="B250" s="48"/>
      <c r="C250" s="17"/>
      <c r="D250" s="17"/>
      <c r="E250" s="17"/>
      <c r="F250" s="17"/>
      <c r="G250" s="17"/>
      <c r="H250" s="17"/>
      <c r="I250" s="48"/>
      <c r="J250" s="11"/>
      <c r="K250" s="12"/>
      <c r="L250" s="12"/>
      <c r="M250" s="12"/>
      <c r="N250" s="12"/>
      <c r="O250" s="12"/>
      <c r="P250" s="12"/>
      <c r="Q250" s="12"/>
      <c r="R250" s="12"/>
      <c r="S250" s="12"/>
      <c r="T250" s="12"/>
      <c r="U250" s="12"/>
      <c r="V250" s="12"/>
      <c r="W250" s="12"/>
      <c r="X250" s="11"/>
      <c r="Y250" s="11"/>
      <c r="Z250" s="11"/>
    </row>
    <row r="251" ht="16.5" customHeight="1">
      <c r="A251" s="17"/>
      <c r="B251" s="48"/>
      <c r="C251" s="17"/>
      <c r="D251" s="17"/>
      <c r="E251" s="17"/>
      <c r="F251" s="17"/>
      <c r="G251" s="17"/>
      <c r="H251" s="17"/>
      <c r="I251" s="48"/>
      <c r="J251" s="11"/>
      <c r="K251" s="12"/>
      <c r="L251" s="12"/>
      <c r="M251" s="12"/>
      <c r="N251" s="12"/>
      <c r="O251" s="12"/>
      <c r="P251" s="12"/>
      <c r="Q251" s="12"/>
      <c r="R251" s="12"/>
      <c r="S251" s="12"/>
      <c r="T251" s="12"/>
      <c r="U251" s="12"/>
      <c r="V251" s="12"/>
      <c r="W251" s="12"/>
      <c r="X251" s="11"/>
      <c r="Y251" s="11"/>
      <c r="Z251" s="11"/>
    </row>
    <row r="252" ht="16.5" customHeight="1">
      <c r="A252" s="17"/>
      <c r="B252" s="48"/>
      <c r="C252" s="17"/>
      <c r="D252" s="17"/>
      <c r="E252" s="17"/>
      <c r="F252" s="17"/>
      <c r="G252" s="17"/>
      <c r="H252" s="17"/>
      <c r="I252" s="48"/>
      <c r="J252" s="11"/>
      <c r="K252" s="12"/>
      <c r="L252" s="12"/>
      <c r="M252" s="12"/>
      <c r="N252" s="12"/>
      <c r="O252" s="12"/>
      <c r="P252" s="12"/>
      <c r="Q252" s="12"/>
      <c r="R252" s="12"/>
      <c r="S252" s="12"/>
      <c r="T252" s="12"/>
      <c r="U252" s="12"/>
      <c r="V252" s="12"/>
      <c r="W252" s="12"/>
      <c r="X252" s="11"/>
      <c r="Y252" s="11"/>
      <c r="Z252" s="11"/>
    </row>
    <row r="253" ht="16.5" customHeight="1">
      <c r="A253" s="17"/>
      <c r="B253" s="48"/>
      <c r="C253" s="17"/>
      <c r="D253" s="17"/>
      <c r="E253" s="17"/>
      <c r="F253" s="17"/>
      <c r="G253" s="17"/>
      <c r="H253" s="17"/>
      <c r="I253" s="48"/>
      <c r="J253" s="11"/>
      <c r="K253" s="12"/>
      <c r="L253" s="12"/>
      <c r="M253" s="12"/>
      <c r="N253" s="12"/>
      <c r="O253" s="12"/>
      <c r="P253" s="12"/>
      <c r="Q253" s="12"/>
      <c r="R253" s="12"/>
      <c r="S253" s="12"/>
      <c r="T253" s="12"/>
      <c r="U253" s="12"/>
      <c r="V253" s="12"/>
      <c r="W253" s="12"/>
      <c r="X253" s="11"/>
      <c r="Y253" s="11"/>
      <c r="Z253" s="11"/>
    </row>
    <row r="254" ht="16.5" customHeight="1">
      <c r="A254" s="17"/>
      <c r="B254" s="48"/>
      <c r="C254" s="17"/>
      <c r="D254" s="17"/>
      <c r="E254" s="17"/>
      <c r="F254" s="17"/>
      <c r="G254" s="17"/>
      <c r="H254" s="17"/>
      <c r="I254" s="48"/>
      <c r="J254" s="11"/>
      <c r="K254" s="12"/>
      <c r="L254" s="12"/>
      <c r="M254" s="12"/>
      <c r="N254" s="12"/>
      <c r="O254" s="12"/>
      <c r="P254" s="12"/>
      <c r="Q254" s="12"/>
      <c r="R254" s="12"/>
      <c r="S254" s="12"/>
      <c r="T254" s="12"/>
      <c r="U254" s="12"/>
      <c r="V254" s="12"/>
      <c r="W254" s="12"/>
      <c r="X254" s="11"/>
      <c r="Y254" s="11"/>
      <c r="Z254" s="11"/>
    </row>
    <row r="255" ht="16.5" customHeight="1">
      <c r="A255" s="17"/>
      <c r="B255" s="48"/>
      <c r="C255" s="17"/>
      <c r="D255" s="17"/>
      <c r="E255" s="17"/>
      <c r="F255" s="17"/>
      <c r="G255" s="17"/>
      <c r="H255" s="17"/>
      <c r="I255" s="48"/>
      <c r="J255" s="11"/>
      <c r="K255" s="12"/>
      <c r="L255" s="12"/>
      <c r="M255" s="12"/>
      <c r="N255" s="12"/>
      <c r="O255" s="12"/>
      <c r="P255" s="12"/>
      <c r="Q255" s="12"/>
      <c r="R255" s="12"/>
      <c r="S255" s="12"/>
      <c r="T255" s="12"/>
      <c r="U255" s="12"/>
      <c r="V255" s="12"/>
      <c r="W255" s="12"/>
      <c r="X255" s="11"/>
      <c r="Y255" s="11"/>
      <c r="Z255" s="11"/>
    </row>
    <row r="256" ht="16.5" customHeight="1">
      <c r="A256" s="17"/>
      <c r="B256" s="48"/>
      <c r="C256" s="17"/>
      <c r="D256" s="17"/>
      <c r="E256" s="17"/>
      <c r="F256" s="17"/>
      <c r="G256" s="17"/>
      <c r="H256" s="17"/>
      <c r="I256" s="48"/>
      <c r="J256" s="11"/>
      <c r="K256" s="12"/>
      <c r="L256" s="12"/>
      <c r="M256" s="12"/>
      <c r="N256" s="12"/>
      <c r="O256" s="12"/>
      <c r="P256" s="12"/>
      <c r="Q256" s="12"/>
      <c r="R256" s="12"/>
      <c r="S256" s="12"/>
      <c r="T256" s="12"/>
      <c r="U256" s="12"/>
      <c r="V256" s="12"/>
      <c r="W256" s="12"/>
      <c r="X256" s="11"/>
      <c r="Y256" s="11"/>
      <c r="Z256" s="11"/>
    </row>
    <row r="257" ht="16.5" customHeight="1">
      <c r="A257" s="17"/>
      <c r="B257" s="48"/>
      <c r="C257" s="17"/>
      <c r="D257" s="17"/>
      <c r="E257" s="17"/>
      <c r="F257" s="17"/>
      <c r="G257" s="17"/>
      <c r="H257" s="17"/>
      <c r="I257" s="48"/>
      <c r="J257" s="11"/>
      <c r="K257" s="12"/>
      <c r="L257" s="12"/>
      <c r="M257" s="12"/>
      <c r="N257" s="12"/>
      <c r="O257" s="12"/>
      <c r="P257" s="12"/>
      <c r="Q257" s="12"/>
      <c r="R257" s="12"/>
      <c r="S257" s="12"/>
      <c r="T257" s="12"/>
      <c r="U257" s="12"/>
      <c r="V257" s="12"/>
      <c r="W257" s="12"/>
      <c r="X257" s="11"/>
      <c r="Y257" s="11"/>
      <c r="Z257" s="11"/>
    </row>
    <row r="258" ht="16.5" customHeight="1">
      <c r="A258" s="17"/>
      <c r="B258" s="48"/>
      <c r="C258" s="17"/>
      <c r="D258" s="17"/>
      <c r="E258" s="17"/>
      <c r="F258" s="17"/>
      <c r="G258" s="17"/>
      <c r="H258" s="17"/>
      <c r="I258" s="48"/>
      <c r="J258" s="11"/>
      <c r="K258" s="12"/>
      <c r="L258" s="12"/>
      <c r="M258" s="12"/>
      <c r="N258" s="12"/>
      <c r="O258" s="12"/>
      <c r="P258" s="12"/>
      <c r="Q258" s="12"/>
      <c r="R258" s="12"/>
      <c r="S258" s="12"/>
      <c r="T258" s="12"/>
      <c r="U258" s="12"/>
      <c r="V258" s="12"/>
      <c r="W258" s="12"/>
      <c r="X258" s="11"/>
      <c r="Y258" s="11"/>
      <c r="Z258" s="11"/>
    </row>
    <row r="259" ht="16.5" customHeight="1">
      <c r="A259" s="17"/>
      <c r="B259" s="48"/>
      <c r="C259" s="17"/>
      <c r="D259" s="17"/>
      <c r="E259" s="17"/>
      <c r="F259" s="17"/>
      <c r="G259" s="17"/>
      <c r="H259" s="17"/>
      <c r="I259" s="48"/>
      <c r="J259" s="11"/>
      <c r="K259" s="12"/>
      <c r="L259" s="12"/>
      <c r="M259" s="12"/>
      <c r="N259" s="12"/>
      <c r="O259" s="12"/>
      <c r="P259" s="12"/>
      <c r="Q259" s="12"/>
      <c r="R259" s="12"/>
      <c r="S259" s="12"/>
      <c r="T259" s="12"/>
      <c r="U259" s="12"/>
      <c r="V259" s="12"/>
      <c r="W259" s="12"/>
      <c r="X259" s="11"/>
      <c r="Y259" s="11"/>
      <c r="Z259" s="11"/>
    </row>
    <row r="260" ht="16.5" customHeight="1">
      <c r="A260" s="17"/>
      <c r="B260" s="48"/>
      <c r="C260" s="17"/>
      <c r="D260" s="17"/>
      <c r="E260" s="17"/>
      <c r="F260" s="17"/>
      <c r="G260" s="17"/>
      <c r="H260" s="17"/>
      <c r="I260" s="48"/>
      <c r="J260" s="11"/>
      <c r="K260" s="12"/>
      <c r="L260" s="12"/>
      <c r="M260" s="12"/>
      <c r="N260" s="12"/>
      <c r="O260" s="12"/>
      <c r="P260" s="12"/>
      <c r="Q260" s="12"/>
      <c r="R260" s="12"/>
      <c r="S260" s="12"/>
      <c r="T260" s="12"/>
      <c r="U260" s="12"/>
      <c r="V260" s="12"/>
      <c r="W260" s="12"/>
      <c r="X260" s="11"/>
      <c r="Y260" s="11"/>
      <c r="Z260" s="11"/>
    </row>
    <row r="261" ht="16.5" customHeight="1">
      <c r="A261" s="17"/>
      <c r="B261" s="48"/>
      <c r="C261" s="17"/>
      <c r="D261" s="17"/>
      <c r="E261" s="17"/>
      <c r="F261" s="17"/>
      <c r="G261" s="17"/>
      <c r="H261" s="17"/>
      <c r="I261" s="48"/>
      <c r="J261" s="11"/>
      <c r="K261" s="12"/>
      <c r="L261" s="12"/>
      <c r="M261" s="12"/>
      <c r="N261" s="12"/>
      <c r="O261" s="12"/>
      <c r="P261" s="12"/>
      <c r="Q261" s="12"/>
      <c r="R261" s="12"/>
      <c r="S261" s="12"/>
      <c r="T261" s="12"/>
      <c r="U261" s="12"/>
      <c r="V261" s="12"/>
      <c r="W261" s="12"/>
      <c r="X261" s="11"/>
      <c r="Y261" s="11"/>
      <c r="Z261" s="11"/>
    </row>
    <row r="262" ht="16.5" customHeight="1">
      <c r="A262" s="17"/>
      <c r="B262" s="48"/>
      <c r="C262" s="17"/>
      <c r="D262" s="17"/>
      <c r="E262" s="17"/>
      <c r="F262" s="17"/>
      <c r="G262" s="17"/>
      <c r="H262" s="17"/>
      <c r="I262" s="48"/>
      <c r="J262" s="11"/>
      <c r="K262" s="12"/>
      <c r="L262" s="12"/>
      <c r="M262" s="12"/>
      <c r="N262" s="12"/>
      <c r="O262" s="12"/>
      <c r="P262" s="12"/>
      <c r="Q262" s="12"/>
      <c r="R262" s="12"/>
      <c r="S262" s="12"/>
      <c r="T262" s="12"/>
      <c r="U262" s="12"/>
      <c r="V262" s="12"/>
      <c r="W262" s="12"/>
      <c r="X262" s="11"/>
      <c r="Y262" s="11"/>
      <c r="Z262" s="11"/>
    </row>
    <row r="263" ht="16.5" customHeight="1">
      <c r="A263" s="17"/>
      <c r="B263" s="48"/>
      <c r="C263" s="17"/>
      <c r="D263" s="17"/>
      <c r="E263" s="17"/>
      <c r="F263" s="17"/>
      <c r="G263" s="17"/>
      <c r="H263" s="17"/>
      <c r="I263" s="48"/>
      <c r="J263" s="11"/>
      <c r="K263" s="12"/>
      <c r="L263" s="12"/>
      <c r="M263" s="12"/>
      <c r="N263" s="12"/>
      <c r="O263" s="12"/>
      <c r="P263" s="12"/>
      <c r="Q263" s="12"/>
      <c r="R263" s="12"/>
      <c r="S263" s="12"/>
      <c r="T263" s="12"/>
      <c r="U263" s="12"/>
      <c r="V263" s="12"/>
      <c r="W263" s="12"/>
      <c r="X263" s="11"/>
      <c r="Y263" s="11"/>
      <c r="Z263" s="11"/>
    </row>
    <row r="264" ht="16.5" customHeight="1">
      <c r="A264" s="17"/>
      <c r="B264" s="48"/>
      <c r="C264" s="17"/>
      <c r="D264" s="17"/>
      <c r="E264" s="17"/>
      <c r="F264" s="17"/>
      <c r="G264" s="17"/>
      <c r="H264" s="17"/>
      <c r="I264" s="48"/>
      <c r="J264" s="11"/>
      <c r="K264" s="12"/>
      <c r="L264" s="12"/>
      <c r="M264" s="12"/>
      <c r="N264" s="12"/>
      <c r="O264" s="12"/>
      <c r="P264" s="12"/>
      <c r="Q264" s="12"/>
      <c r="R264" s="12"/>
      <c r="S264" s="12"/>
      <c r="T264" s="12"/>
      <c r="U264" s="12"/>
      <c r="V264" s="12"/>
      <c r="W264" s="12"/>
      <c r="X264" s="11"/>
      <c r="Y264" s="11"/>
      <c r="Z264" s="11"/>
    </row>
    <row r="265" ht="16.5" customHeight="1">
      <c r="A265" s="17"/>
      <c r="B265" s="48"/>
      <c r="C265" s="17"/>
      <c r="D265" s="17"/>
      <c r="E265" s="17"/>
      <c r="F265" s="17"/>
      <c r="G265" s="17"/>
      <c r="H265" s="17"/>
      <c r="I265" s="48"/>
      <c r="J265" s="11"/>
      <c r="K265" s="12"/>
      <c r="L265" s="12"/>
      <c r="M265" s="12"/>
      <c r="N265" s="12"/>
      <c r="O265" s="12"/>
      <c r="P265" s="12"/>
      <c r="Q265" s="12"/>
      <c r="R265" s="12"/>
      <c r="S265" s="12"/>
      <c r="T265" s="12"/>
      <c r="U265" s="12"/>
      <c r="V265" s="12"/>
      <c r="W265" s="12"/>
      <c r="X265" s="11"/>
      <c r="Y265" s="11"/>
      <c r="Z265" s="11"/>
    </row>
    <row r="266" ht="16.5" customHeight="1">
      <c r="A266" s="17"/>
      <c r="B266" s="48"/>
      <c r="C266" s="17"/>
      <c r="D266" s="17"/>
      <c r="E266" s="17"/>
      <c r="F266" s="17"/>
      <c r="G266" s="17"/>
      <c r="H266" s="17"/>
      <c r="I266" s="48"/>
      <c r="J266" s="11"/>
      <c r="K266" s="12"/>
      <c r="L266" s="12"/>
      <c r="M266" s="12"/>
      <c r="N266" s="12"/>
      <c r="O266" s="12"/>
      <c r="P266" s="12"/>
      <c r="Q266" s="12"/>
      <c r="R266" s="12"/>
      <c r="S266" s="12"/>
      <c r="T266" s="12"/>
      <c r="U266" s="12"/>
      <c r="V266" s="12"/>
      <c r="W266" s="12"/>
      <c r="X266" s="11"/>
      <c r="Y266" s="11"/>
      <c r="Z266" s="11"/>
    </row>
    <row r="267" ht="16.5" customHeight="1">
      <c r="A267" s="17"/>
      <c r="B267" s="48"/>
      <c r="C267" s="17"/>
      <c r="D267" s="17"/>
      <c r="E267" s="17"/>
      <c r="F267" s="17"/>
      <c r="G267" s="17"/>
      <c r="H267" s="17"/>
      <c r="I267" s="48"/>
      <c r="J267" s="11"/>
      <c r="K267" s="12"/>
      <c r="L267" s="12"/>
      <c r="M267" s="12"/>
      <c r="N267" s="12"/>
      <c r="O267" s="12"/>
      <c r="P267" s="12"/>
      <c r="Q267" s="12"/>
      <c r="R267" s="12"/>
      <c r="S267" s="12"/>
      <c r="T267" s="12"/>
      <c r="U267" s="12"/>
      <c r="V267" s="12"/>
      <c r="W267" s="12"/>
      <c r="X267" s="11"/>
      <c r="Y267" s="11"/>
      <c r="Z267" s="11"/>
    </row>
    <row r="268" ht="16.5" customHeight="1">
      <c r="A268" s="17"/>
      <c r="B268" s="48"/>
      <c r="C268" s="17"/>
      <c r="D268" s="17"/>
      <c r="E268" s="17"/>
      <c r="F268" s="17"/>
      <c r="G268" s="17"/>
      <c r="H268" s="17"/>
      <c r="I268" s="48"/>
      <c r="J268" s="11"/>
      <c r="K268" s="12"/>
      <c r="L268" s="12"/>
      <c r="M268" s="12"/>
      <c r="N268" s="12"/>
      <c r="O268" s="12"/>
      <c r="P268" s="12"/>
      <c r="Q268" s="12"/>
      <c r="R268" s="12"/>
      <c r="S268" s="12"/>
      <c r="T268" s="12"/>
      <c r="U268" s="12"/>
      <c r="V268" s="12"/>
      <c r="W268" s="12"/>
      <c r="X268" s="11"/>
      <c r="Y268" s="11"/>
      <c r="Z268" s="11"/>
    </row>
    <row r="269" ht="16.5" customHeight="1">
      <c r="A269" s="17"/>
      <c r="B269" s="48"/>
      <c r="C269" s="17"/>
      <c r="D269" s="17"/>
      <c r="E269" s="17"/>
      <c r="F269" s="17"/>
      <c r="G269" s="17"/>
      <c r="H269" s="17"/>
      <c r="I269" s="48"/>
      <c r="J269" s="11"/>
      <c r="K269" s="12"/>
      <c r="L269" s="12"/>
      <c r="M269" s="12"/>
      <c r="N269" s="12"/>
      <c r="O269" s="12"/>
      <c r="P269" s="12"/>
      <c r="Q269" s="12"/>
      <c r="R269" s="12"/>
      <c r="S269" s="12"/>
      <c r="T269" s="12"/>
      <c r="U269" s="12"/>
      <c r="V269" s="12"/>
      <c r="W269" s="12"/>
      <c r="X269" s="11"/>
      <c r="Y269" s="11"/>
      <c r="Z269" s="11"/>
    </row>
    <row r="270" ht="16.5" customHeight="1">
      <c r="A270" s="17"/>
      <c r="B270" s="48"/>
      <c r="C270" s="17"/>
      <c r="D270" s="17"/>
      <c r="E270" s="17"/>
      <c r="F270" s="17"/>
      <c r="G270" s="17"/>
      <c r="H270" s="17"/>
      <c r="I270" s="48"/>
      <c r="J270" s="11"/>
      <c r="K270" s="12"/>
      <c r="L270" s="12"/>
      <c r="M270" s="12"/>
      <c r="N270" s="12"/>
      <c r="O270" s="12"/>
      <c r="P270" s="12"/>
      <c r="Q270" s="12"/>
      <c r="R270" s="12"/>
      <c r="S270" s="12"/>
      <c r="T270" s="12"/>
      <c r="U270" s="12"/>
      <c r="V270" s="12"/>
      <c r="W270" s="12"/>
      <c r="X270" s="11"/>
      <c r="Y270" s="11"/>
      <c r="Z270" s="11"/>
    </row>
    <row r="271" ht="16.5" customHeight="1">
      <c r="A271" s="17"/>
      <c r="B271" s="48"/>
      <c r="C271" s="17"/>
      <c r="D271" s="17"/>
      <c r="E271" s="17"/>
      <c r="F271" s="17"/>
      <c r="G271" s="17"/>
      <c r="H271" s="17"/>
      <c r="I271" s="48"/>
      <c r="J271" s="11"/>
      <c r="K271" s="12"/>
      <c r="L271" s="12"/>
      <c r="M271" s="12"/>
      <c r="N271" s="12"/>
      <c r="O271" s="12"/>
      <c r="P271" s="12"/>
      <c r="Q271" s="12"/>
      <c r="R271" s="12"/>
      <c r="S271" s="12"/>
      <c r="T271" s="12"/>
      <c r="U271" s="12"/>
      <c r="V271" s="12"/>
      <c r="W271" s="12"/>
      <c r="X271" s="11"/>
      <c r="Y271" s="11"/>
      <c r="Z271" s="11"/>
    </row>
    <row r="272" ht="16.5" customHeight="1">
      <c r="A272" s="17"/>
      <c r="B272" s="48"/>
      <c r="C272" s="17"/>
      <c r="D272" s="17"/>
      <c r="E272" s="17"/>
      <c r="F272" s="17"/>
      <c r="G272" s="17"/>
      <c r="H272" s="17"/>
      <c r="I272" s="48"/>
      <c r="J272" s="11"/>
      <c r="K272" s="12"/>
      <c r="L272" s="12"/>
      <c r="M272" s="12"/>
      <c r="N272" s="12"/>
      <c r="O272" s="12"/>
      <c r="P272" s="12"/>
      <c r="Q272" s="12"/>
      <c r="R272" s="12"/>
      <c r="S272" s="12"/>
      <c r="T272" s="12"/>
      <c r="U272" s="12"/>
      <c r="V272" s="12"/>
      <c r="W272" s="12"/>
      <c r="X272" s="11"/>
      <c r="Y272" s="11"/>
      <c r="Z272" s="11"/>
    </row>
    <row r="273" ht="16.5" customHeight="1">
      <c r="A273" s="17"/>
      <c r="B273" s="48"/>
      <c r="C273" s="17"/>
      <c r="D273" s="17"/>
      <c r="E273" s="17"/>
      <c r="F273" s="17"/>
      <c r="G273" s="17"/>
      <c r="H273" s="17"/>
      <c r="I273" s="48"/>
      <c r="J273" s="11"/>
      <c r="K273" s="12"/>
      <c r="L273" s="12"/>
      <c r="M273" s="12"/>
      <c r="N273" s="12"/>
      <c r="O273" s="12"/>
      <c r="P273" s="12"/>
      <c r="Q273" s="12"/>
      <c r="R273" s="12"/>
      <c r="S273" s="12"/>
      <c r="T273" s="12"/>
      <c r="U273" s="12"/>
      <c r="V273" s="12"/>
      <c r="W273" s="12"/>
      <c r="X273" s="11"/>
      <c r="Y273" s="11"/>
      <c r="Z273" s="11"/>
    </row>
    <row r="274" ht="16.5" customHeight="1">
      <c r="A274" s="17"/>
      <c r="B274" s="48"/>
      <c r="C274" s="17"/>
      <c r="D274" s="17"/>
      <c r="E274" s="17"/>
      <c r="F274" s="17"/>
      <c r="G274" s="17"/>
      <c r="H274" s="17"/>
      <c r="I274" s="48"/>
      <c r="J274" s="11"/>
      <c r="K274" s="12"/>
      <c r="L274" s="12"/>
      <c r="M274" s="12"/>
      <c r="N274" s="12"/>
      <c r="O274" s="12"/>
      <c r="P274" s="12"/>
      <c r="Q274" s="12"/>
      <c r="R274" s="12"/>
      <c r="S274" s="12"/>
      <c r="T274" s="12"/>
      <c r="U274" s="12"/>
      <c r="V274" s="12"/>
      <c r="W274" s="12"/>
      <c r="X274" s="11"/>
      <c r="Y274" s="11"/>
      <c r="Z274" s="11"/>
    </row>
    <row r="275" ht="16.5" customHeight="1">
      <c r="A275" s="17"/>
      <c r="B275" s="48"/>
      <c r="C275" s="17"/>
      <c r="D275" s="17"/>
      <c r="E275" s="17"/>
      <c r="F275" s="17"/>
      <c r="G275" s="17"/>
      <c r="H275" s="17"/>
      <c r="I275" s="48"/>
      <c r="J275" s="11"/>
      <c r="K275" s="12"/>
      <c r="L275" s="12"/>
      <c r="M275" s="12"/>
      <c r="N275" s="12"/>
      <c r="O275" s="12"/>
      <c r="P275" s="12"/>
      <c r="Q275" s="12"/>
      <c r="R275" s="12"/>
      <c r="S275" s="12"/>
      <c r="T275" s="12"/>
      <c r="U275" s="12"/>
      <c r="V275" s="12"/>
      <c r="W275" s="12"/>
      <c r="X275" s="11"/>
      <c r="Y275" s="11"/>
      <c r="Z275" s="11"/>
    </row>
    <row r="276" ht="16.5" customHeight="1">
      <c r="A276" s="17"/>
      <c r="B276" s="48"/>
      <c r="C276" s="17"/>
      <c r="D276" s="17"/>
      <c r="E276" s="17"/>
      <c r="F276" s="17"/>
      <c r="G276" s="17"/>
      <c r="H276" s="17"/>
      <c r="I276" s="48"/>
      <c r="J276" s="11"/>
      <c r="K276" s="12"/>
      <c r="L276" s="12"/>
      <c r="M276" s="12"/>
      <c r="N276" s="12"/>
      <c r="O276" s="12"/>
      <c r="P276" s="12"/>
      <c r="Q276" s="12"/>
      <c r="R276" s="12"/>
      <c r="S276" s="12"/>
      <c r="T276" s="12"/>
      <c r="U276" s="12"/>
      <c r="V276" s="12"/>
      <c r="W276" s="12"/>
      <c r="X276" s="11"/>
      <c r="Y276" s="11"/>
      <c r="Z276" s="11"/>
    </row>
    <row r="277" ht="16.5" customHeight="1">
      <c r="A277" s="17"/>
      <c r="B277" s="48"/>
      <c r="C277" s="17"/>
      <c r="D277" s="17"/>
      <c r="E277" s="17"/>
      <c r="F277" s="17"/>
      <c r="G277" s="17"/>
      <c r="H277" s="17"/>
      <c r="I277" s="48"/>
      <c r="J277" s="11"/>
      <c r="K277" s="12"/>
      <c r="L277" s="12"/>
      <c r="M277" s="12"/>
      <c r="N277" s="12"/>
      <c r="O277" s="12"/>
      <c r="P277" s="12"/>
      <c r="Q277" s="12"/>
      <c r="R277" s="12"/>
      <c r="S277" s="12"/>
      <c r="T277" s="12"/>
      <c r="U277" s="12"/>
      <c r="V277" s="12"/>
      <c r="W277" s="12"/>
      <c r="X277" s="11"/>
      <c r="Y277" s="11"/>
      <c r="Z277" s="11"/>
    </row>
    <row r="278" ht="16.5" customHeight="1">
      <c r="A278" s="17"/>
      <c r="B278" s="48"/>
      <c r="C278" s="17"/>
      <c r="D278" s="17"/>
      <c r="E278" s="17"/>
      <c r="F278" s="17"/>
      <c r="G278" s="17"/>
      <c r="H278" s="17"/>
      <c r="I278" s="48"/>
      <c r="J278" s="11"/>
      <c r="K278" s="12"/>
      <c r="L278" s="12"/>
      <c r="M278" s="12"/>
      <c r="N278" s="12"/>
      <c r="O278" s="12"/>
      <c r="P278" s="12"/>
      <c r="Q278" s="12"/>
      <c r="R278" s="12"/>
      <c r="S278" s="12"/>
      <c r="T278" s="12"/>
      <c r="U278" s="12"/>
      <c r="V278" s="12"/>
      <c r="W278" s="12"/>
      <c r="X278" s="11"/>
      <c r="Y278" s="11"/>
      <c r="Z278" s="11"/>
    </row>
    <row r="279" ht="16.5" customHeight="1">
      <c r="A279" s="17"/>
      <c r="B279" s="48"/>
      <c r="C279" s="17"/>
      <c r="D279" s="17"/>
      <c r="E279" s="17"/>
      <c r="F279" s="17"/>
      <c r="G279" s="17"/>
      <c r="H279" s="17"/>
      <c r="I279" s="48"/>
      <c r="J279" s="11"/>
      <c r="K279" s="12"/>
      <c r="L279" s="12"/>
      <c r="M279" s="12"/>
      <c r="N279" s="12"/>
      <c r="O279" s="12"/>
      <c r="P279" s="12"/>
      <c r="Q279" s="12"/>
      <c r="R279" s="12"/>
      <c r="S279" s="12"/>
      <c r="T279" s="12"/>
      <c r="U279" s="12"/>
      <c r="V279" s="12"/>
      <c r="W279" s="12"/>
      <c r="X279" s="11"/>
      <c r="Y279" s="11"/>
      <c r="Z279" s="11"/>
    </row>
    <row r="280" ht="16.5" customHeight="1">
      <c r="A280" s="17"/>
      <c r="B280" s="48"/>
      <c r="C280" s="17"/>
      <c r="D280" s="17"/>
      <c r="E280" s="17"/>
      <c r="F280" s="17"/>
      <c r="G280" s="17"/>
      <c r="H280" s="17"/>
      <c r="I280" s="48"/>
      <c r="J280" s="11"/>
      <c r="K280" s="12"/>
      <c r="L280" s="12"/>
      <c r="M280" s="12"/>
      <c r="N280" s="12"/>
      <c r="O280" s="12"/>
      <c r="P280" s="12"/>
      <c r="Q280" s="12"/>
      <c r="R280" s="12"/>
      <c r="S280" s="12"/>
      <c r="T280" s="12"/>
      <c r="U280" s="12"/>
      <c r="V280" s="12"/>
      <c r="W280" s="12"/>
      <c r="X280" s="11"/>
      <c r="Y280" s="11"/>
      <c r="Z280" s="11"/>
    </row>
    <row r="281" ht="16.5" customHeight="1">
      <c r="A281" s="17"/>
      <c r="B281" s="48"/>
      <c r="C281" s="17"/>
      <c r="D281" s="17"/>
      <c r="E281" s="17"/>
      <c r="F281" s="17"/>
      <c r="G281" s="17"/>
      <c r="H281" s="17"/>
      <c r="I281" s="48"/>
      <c r="J281" s="11"/>
      <c r="K281" s="12"/>
      <c r="L281" s="12"/>
      <c r="M281" s="12"/>
      <c r="N281" s="12"/>
      <c r="O281" s="12"/>
      <c r="P281" s="12"/>
      <c r="Q281" s="12"/>
      <c r="R281" s="12"/>
      <c r="S281" s="12"/>
      <c r="T281" s="12"/>
      <c r="U281" s="12"/>
      <c r="V281" s="12"/>
      <c r="W281" s="12"/>
      <c r="X281" s="11"/>
      <c r="Y281" s="11"/>
      <c r="Z281" s="11"/>
    </row>
    <row r="282" ht="16.5" customHeight="1">
      <c r="A282" s="17"/>
      <c r="B282" s="48"/>
      <c r="C282" s="17"/>
      <c r="D282" s="17"/>
      <c r="E282" s="17"/>
      <c r="F282" s="17"/>
      <c r="G282" s="17"/>
      <c r="H282" s="17"/>
      <c r="I282" s="48"/>
      <c r="J282" s="11"/>
      <c r="K282" s="12"/>
      <c r="L282" s="12"/>
      <c r="M282" s="12"/>
      <c r="N282" s="12"/>
      <c r="O282" s="12"/>
      <c r="P282" s="12"/>
      <c r="Q282" s="12"/>
      <c r="R282" s="12"/>
      <c r="S282" s="12"/>
      <c r="T282" s="12"/>
      <c r="U282" s="12"/>
      <c r="V282" s="12"/>
      <c r="W282" s="12"/>
      <c r="X282" s="11"/>
      <c r="Y282" s="11"/>
      <c r="Z282" s="11"/>
    </row>
    <row r="283" ht="16.5" customHeight="1">
      <c r="A283" s="17"/>
      <c r="B283" s="48"/>
      <c r="C283" s="17"/>
      <c r="D283" s="17"/>
      <c r="E283" s="17"/>
      <c r="F283" s="17"/>
      <c r="G283" s="17"/>
      <c r="H283" s="17"/>
      <c r="I283" s="48"/>
      <c r="J283" s="11"/>
      <c r="K283" s="12"/>
      <c r="L283" s="12"/>
      <c r="M283" s="12"/>
      <c r="N283" s="12"/>
      <c r="O283" s="12"/>
      <c r="P283" s="12"/>
      <c r="Q283" s="12"/>
      <c r="R283" s="12"/>
      <c r="S283" s="12"/>
      <c r="T283" s="12"/>
      <c r="U283" s="12"/>
      <c r="V283" s="12"/>
      <c r="W283" s="12"/>
      <c r="X283" s="11"/>
      <c r="Y283" s="11"/>
      <c r="Z283" s="11"/>
    </row>
    <row r="284" ht="16.5" customHeight="1">
      <c r="A284" s="17"/>
      <c r="B284" s="48"/>
      <c r="C284" s="17"/>
      <c r="D284" s="17"/>
      <c r="E284" s="17"/>
      <c r="F284" s="17"/>
      <c r="G284" s="17"/>
      <c r="H284" s="17"/>
      <c r="I284" s="48"/>
      <c r="J284" s="11"/>
      <c r="K284" s="12"/>
      <c r="L284" s="12"/>
      <c r="M284" s="12"/>
      <c r="N284" s="12"/>
      <c r="O284" s="12"/>
      <c r="P284" s="12"/>
      <c r="Q284" s="12"/>
      <c r="R284" s="12"/>
      <c r="S284" s="12"/>
      <c r="T284" s="12"/>
      <c r="U284" s="12"/>
      <c r="V284" s="12"/>
      <c r="W284" s="12"/>
      <c r="X284" s="11"/>
      <c r="Y284" s="11"/>
      <c r="Z284" s="11"/>
    </row>
    <row r="285" ht="16.5" customHeight="1">
      <c r="A285" s="17"/>
      <c r="B285" s="48"/>
      <c r="C285" s="17"/>
      <c r="D285" s="17"/>
      <c r="E285" s="17"/>
      <c r="F285" s="17"/>
      <c r="G285" s="17"/>
      <c r="H285" s="17"/>
      <c r="I285" s="48"/>
      <c r="J285" s="11"/>
      <c r="K285" s="12"/>
      <c r="L285" s="12"/>
      <c r="M285" s="12"/>
      <c r="N285" s="12"/>
      <c r="O285" s="12"/>
      <c r="P285" s="12"/>
      <c r="Q285" s="12"/>
      <c r="R285" s="12"/>
      <c r="S285" s="12"/>
      <c r="T285" s="12"/>
      <c r="U285" s="12"/>
      <c r="V285" s="12"/>
      <c r="W285" s="12"/>
      <c r="X285" s="11"/>
      <c r="Y285" s="11"/>
      <c r="Z285" s="11"/>
    </row>
    <row r="286" ht="16.5" customHeight="1">
      <c r="A286" s="17"/>
      <c r="B286" s="48"/>
      <c r="C286" s="17"/>
      <c r="D286" s="17"/>
      <c r="E286" s="17"/>
      <c r="F286" s="17"/>
      <c r="G286" s="17"/>
      <c r="H286" s="17"/>
      <c r="I286" s="48"/>
      <c r="J286" s="11"/>
      <c r="K286" s="12"/>
      <c r="L286" s="12"/>
      <c r="M286" s="12"/>
      <c r="N286" s="12"/>
      <c r="O286" s="12"/>
      <c r="P286" s="12"/>
      <c r="Q286" s="12"/>
      <c r="R286" s="12"/>
      <c r="S286" s="12"/>
      <c r="T286" s="12"/>
      <c r="U286" s="12"/>
      <c r="V286" s="12"/>
      <c r="W286" s="12"/>
      <c r="X286" s="11"/>
      <c r="Y286" s="11"/>
      <c r="Z286" s="11"/>
    </row>
    <row r="287" ht="16.5" customHeight="1">
      <c r="A287" s="17"/>
      <c r="B287" s="48"/>
      <c r="C287" s="17"/>
      <c r="D287" s="17"/>
      <c r="E287" s="17"/>
      <c r="F287" s="17"/>
      <c r="G287" s="17"/>
      <c r="H287" s="17"/>
      <c r="I287" s="48"/>
      <c r="J287" s="11"/>
      <c r="K287" s="12"/>
      <c r="L287" s="12"/>
      <c r="M287" s="12"/>
      <c r="N287" s="12"/>
      <c r="O287" s="12"/>
      <c r="P287" s="12"/>
      <c r="Q287" s="12"/>
      <c r="R287" s="12"/>
      <c r="S287" s="12"/>
      <c r="T287" s="12"/>
      <c r="U287" s="12"/>
      <c r="V287" s="12"/>
      <c r="W287" s="12"/>
      <c r="X287" s="11"/>
      <c r="Y287" s="11"/>
      <c r="Z287" s="11"/>
    </row>
    <row r="288" ht="16.5" customHeight="1">
      <c r="A288" s="17"/>
      <c r="B288" s="48"/>
      <c r="C288" s="17"/>
      <c r="D288" s="17"/>
      <c r="E288" s="17"/>
      <c r="F288" s="17"/>
      <c r="G288" s="17"/>
      <c r="H288" s="17"/>
      <c r="I288" s="48"/>
      <c r="J288" s="11"/>
      <c r="K288" s="12"/>
      <c r="L288" s="12"/>
      <c r="M288" s="12"/>
      <c r="N288" s="12"/>
      <c r="O288" s="12"/>
      <c r="P288" s="12"/>
      <c r="Q288" s="12"/>
      <c r="R288" s="12"/>
      <c r="S288" s="12"/>
      <c r="T288" s="12"/>
      <c r="U288" s="12"/>
      <c r="V288" s="12"/>
      <c r="W288" s="12"/>
      <c r="X288" s="11"/>
      <c r="Y288" s="11"/>
      <c r="Z288" s="11"/>
    </row>
    <row r="289" ht="16.5" customHeight="1">
      <c r="A289" s="17"/>
      <c r="B289" s="48"/>
      <c r="C289" s="17"/>
      <c r="D289" s="17"/>
      <c r="E289" s="17"/>
      <c r="F289" s="17"/>
      <c r="G289" s="17"/>
      <c r="H289" s="17"/>
      <c r="I289" s="48"/>
      <c r="J289" s="11"/>
      <c r="K289" s="12"/>
      <c r="L289" s="12"/>
      <c r="M289" s="12"/>
      <c r="N289" s="12"/>
      <c r="O289" s="12"/>
      <c r="P289" s="12"/>
      <c r="Q289" s="12"/>
      <c r="R289" s="12"/>
      <c r="S289" s="12"/>
      <c r="T289" s="12"/>
      <c r="U289" s="12"/>
      <c r="V289" s="12"/>
      <c r="W289" s="12"/>
      <c r="X289" s="11"/>
      <c r="Y289" s="11"/>
      <c r="Z289" s="11"/>
    </row>
    <row r="290" ht="16.5" customHeight="1">
      <c r="A290" s="17"/>
      <c r="B290" s="48"/>
      <c r="C290" s="17"/>
      <c r="D290" s="17"/>
      <c r="E290" s="17"/>
      <c r="F290" s="17"/>
      <c r="G290" s="17"/>
      <c r="H290" s="17"/>
      <c r="I290" s="48"/>
      <c r="J290" s="11"/>
      <c r="K290" s="12"/>
      <c r="L290" s="12"/>
      <c r="M290" s="12"/>
      <c r="N290" s="12"/>
      <c r="O290" s="12"/>
      <c r="P290" s="12"/>
      <c r="Q290" s="12"/>
      <c r="R290" s="12"/>
      <c r="S290" s="12"/>
      <c r="T290" s="12"/>
      <c r="U290" s="12"/>
      <c r="V290" s="12"/>
      <c r="W290" s="12"/>
      <c r="X290" s="11"/>
      <c r="Y290" s="11"/>
      <c r="Z290" s="11"/>
    </row>
    <row r="291" ht="16.5" customHeight="1">
      <c r="A291" s="17"/>
      <c r="B291" s="48"/>
      <c r="C291" s="17"/>
      <c r="D291" s="17"/>
      <c r="E291" s="17"/>
      <c r="F291" s="17"/>
      <c r="G291" s="17"/>
      <c r="H291" s="17"/>
      <c r="I291" s="48"/>
      <c r="J291" s="11"/>
      <c r="K291" s="12"/>
      <c r="L291" s="12"/>
      <c r="M291" s="12"/>
      <c r="N291" s="12"/>
      <c r="O291" s="12"/>
      <c r="P291" s="12"/>
      <c r="Q291" s="12"/>
      <c r="R291" s="12"/>
      <c r="S291" s="12"/>
      <c r="T291" s="12"/>
      <c r="U291" s="12"/>
      <c r="V291" s="12"/>
      <c r="W291" s="12"/>
      <c r="X291" s="11"/>
      <c r="Y291" s="11"/>
      <c r="Z291" s="11"/>
    </row>
    <row r="292" ht="16.5" customHeight="1">
      <c r="A292" s="17"/>
      <c r="B292" s="48"/>
      <c r="C292" s="17"/>
      <c r="D292" s="17"/>
      <c r="E292" s="17"/>
      <c r="F292" s="17"/>
      <c r="G292" s="17"/>
      <c r="H292" s="17"/>
      <c r="I292" s="48"/>
      <c r="J292" s="11"/>
      <c r="K292" s="12"/>
      <c r="L292" s="12"/>
      <c r="M292" s="12"/>
      <c r="N292" s="12"/>
      <c r="O292" s="12"/>
      <c r="P292" s="12"/>
      <c r="Q292" s="12"/>
      <c r="R292" s="12"/>
      <c r="S292" s="12"/>
      <c r="T292" s="12"/>
      <c r="U292" s="12"/>
      <c r="V292" s="12"/>
      <c r="W292" s="12"/>
      <c r="X292" s="11"/>
      <c r="Y292" s="11"/>
      <c r="Z292" s="11"/>
    </row>
    <row r="293" ht="16.5" customHeight="1">
      <c r="A293" s="17"/>
      <c r="B293" s="48"/>
      <c r="C293" s="17"/>
      <c r="D293" s="17"/>
      <c r="E293" s="17"/>
      <c r="F293" s="17"/>
      <c r="G293" s="17"/>
      <c r="H293" s="17"/>
      <c r="I293" s="48"/>
      <c r="J293" s="11"/>
      <c r="K293" s="12"/>
      <c r="L293" s="12"/>
      <c r="M293" s="12"/>
      <c r="N293" s="12"/>
      <c r="O293" s="12"/>
      <c r="P293" s="12"/>
      <c r="Q293" s="12"/>
      <c r="R293" s="12"/>
      <c r="S293" s="12"/>
      <c r="T293" s="12"/>
      <c r="U293" s="12"/>
      <c r="V293" s="12"/>
      <c r="W293" s="12"/>
      <c r="X293" s="11"/>
      <c r="Y293" s="11"/>
      <c r="Z293" s="11"/>
    </row>
    <row r="294" ht="16.5" customHeight="1">
      <c r="A294" s="17"/>
      <c r="B294" s="48"/>
      <c r="C294" s="17"/>
      <c r="D294" s="17"/>
      <c r="E294" s="17"/>
      <c r="F294" s="17"/>
      <c r="G294" s="17"/>
      <c r="H294" s="17"/>
      <c r="I294" s="48"/>
      <c r="J294" s="11"/>
      <c r="K294" s="12"/>
      <c r="L294" s="12"/>
      <c r="M294" s="12"/>
      <c r="N294" s="12"/>
      <c r="O294" s="12"/>
      <c r="P294" s="12"/>
      <c r="Q294" s="12"/>
      <c r="R294" s="12"/>
      <c r="S294" s="12"/>
      <c r="T294" s="12"/>
      <c r="U294" s="12"/>
      <c r="V294" s="12"/>
      <c r="W294" s="12"/>
      <c r="X294" s="11"/>
      <c r="Y294" s="11"/>
      <c r="Z294" s="11"/>
    </row>
    <row r="295" ht="16.5" customHeight="1">
      <c r="A295" s="17"/>
      <c r="B295" s="48"/>
      <c r="C295" s="17"/>
      <c r="D295" s="17"/>
      <c r="E295" s="17"/>
      <c r="F295" s="17"/>
      <c r="G295" s="17"/>
      <c r="H295" s="17"/>
      <c r="I295" s="48"/>
      <c r="J295" s="11"/>
      <c r="K295" s="12"/>
      <c r="L295" s="12"/>
      <c r="M295" s="12"/>
      <c r="N295" s="12"/>
      <c r="O295" s="12"/>
      <c r="P295" s="12"/>
      <c r="Q295" s="12"/>
      <c r="R295" s="12"/>
      <c r="S295" s="12"/>
      <c r="T295" s="12"/>
      <c r="U295" s="12"/>
      <c r="V295" s="12"/>
      <c r="W295" s="12"/>
      <c r="X295" s="11"/>
      <c r="Y295" s="11"/>
      <c r="Z295" s="11"/>
    </row>
    <row r="296" ht="16.5" customHeight="1">
      <c r="A296" s="17"/>
      <c r="B296" s="48"/>
      <c r="C296" s="17"/>
      <c r="D296" s="17"/>
      <c r="E296" s="17"/>
      <c r="F296" s="17"/>
      <c r="G296" s="17"/>
      <c r="H296" s="17"/>
      <c r="I296" s="48"/>
      <c r="J296" s="11"/>
      <c r="K296" s="12"/>
      <c r="L296" s="12"/>
      <c r="M296" s="12"/>
      <c r="N296" s="12"/>
      <c r="O296" s="12"/>
      <c r="P296" s="12"/>
      <c r="Q296" s="12"/>
      <c r="R296" s="12"/>
      <c r="S296" s="12"/>
      <c r="T296" s="12"/>
      <c r="U296" s="12"/>
      <c r="V296" s="12"/>
      <c r="W296" s="12"/>
      <c r="X296" s="11"/>
      <c r="Y296" s="11"/>
      <c r="Z296" s="11"/>
    </row>
    <row r="297" ht="16.5" customHeight="1">
      <c r="A297" s="17"/>
      <c r="B297" s="48"/>
      <c r="C297" s="17"/>
      <c r="D297" s="17"/>
      <c r="E297" s="17"/>
      <c r="F297" s="17"/>
      <c r="G297" s="17"/>
      <c r="H297" s="17"/>
      <c r="I297" s="48"/>
      <c r="J297" s="11"/>
      <c r="K297" s="12"/>
      <c r="L297" s="12"/>
      <c r="M297" s="12"/>
      <c r="N297" s="12"/>
      <c r="O297" s="12"/>
      <c r="P297" s="12"/>
      <c r="Q297" s="12"/>
      <c r="R297" s="12"/>
      <c r="S297" s="12"/>
      <c r="T297" s="12"/>
      <c r="U297" s="12"/>
      <c r="V297" s="12"/>
      <c r="W297" s="12"/>
      <c r="X297" s="11"/>
      <c r="Y297" s="11"/>
      <c r="Z297" s="11"/>
    </row>
    <row r="298" ht="16.5" customHeight="1">
      <c r="A298" s="17"/>
      <c r="B298" s="48"/>
      <c r="C298" s="17"/>
      <c r="D298" s="17"/>
      <c r="E298" s="17"/>
      <c r="F298" s="17"/>
      <c r="G298" s="17"/>
      <c r="H298" s="17"/>
      <c r="I298" s="48"/>
      <c r="J298" s="11"/>
      <c r="K298" s="12"/>
      <c r="L298" s="12"/>
      <c r="M298" s="12"/>
      <c r="N298" s="12"/>
      <c r="O298" s="12"/>
      <c r="P298" s="12"/>
      <c r="Q298" s="12"/>
      <c r="R298" s="12"/>
      <c r="S298" s="12"/>
      <c r="T298" s="12"/>
      <c r="U298" s="12"/>
      <c r="V298" s="12"/>
      <c r="W298" s="12"/>
      <c r="X298" s="11"/>
      <c r="Y298" s="11"/>
      <c r="Z298" s="11"/>
    </row>
    <row r="299" ht="16.5" customHeight="1">
      <c r="A299" s="17"/>
      <c r="B299" s="48"/>
      <c r="C299" s="17"/>
      <c r="D299" s="17"/>
      <c r="E299" s="17"/>
      <c r="F299" s="17"/>
      <c r="G299" s="17"/>
      <c r="H299" s="17"/>
      <c r="I299" s="48"/>
      <c r="J299" s="11"/>
      <c r="K299" s="12"/>
      <c r="L299" s="12"/>
      <c r="M299" s="12"/>
      <c r="N299" s="12"/>
      <c r="O299" s="12"/>
      <c r="P299" s="12"/>
      <c r="Q299" s="12"/>
      <c r="R299" s="12"/>
      <c r="S299" s="12"/>
      <c r="T299" s="12"/>
      <c r="U299" s="12"/>
      <c r="V299" s="12"/>
      <c r="W299" s="12"/>
      <c r="X299" s="11"/>
      <c r="Y299" s="11"/>
      <c r="Z299" s="11"/>
    </row>
    <row r="300" ht="16.5" customHeight="1">
      <c r="A300" s="17"/>
      <c r="B300" s="48"/>
      <c r="C300" s="17"/>
      <c r="D300" s="17"/>
      <c r="E300" s="17"/>
      <c r="F300" s="17"/>
      <c r="G300" s="17"/>
      <c r="H300" s="17"/>
      <c r="I300" s="48"/>
      <c r="J300" s="11"/>
      <c r="K300" s="12"/>
      <c r="L300" s="12"/>
      <c r="M300" s="12"/>
      <c r="N300" s="12"/>
      <c r="O300" s="12"/>
      <c r="P300" s="12"/>
      <c r="Q300" s="12"/>
      <c r="R300" s="12"/>
      <c r="S300" s="12"/>
      <c r="T300" s="12"/>
      <c r="U300" s="12"/>
      <c r="V300" s="12"/>
      <c r="W300" s="12"/>
      <c r="X300" s="11"/>
      <c r="Y300" s="11"/>
      <c r="Z300" s="11"/>
    </row>
    <row r="301" ht="16.5" customHeight="1">
      <c r="A301" s="17"/>
      <c r="B301" s="48"/>
      <c r="C301" s="17"/>
      <c r="D301" s="17"/>
      <c r="E301" s="17"/>
      <c r="F301" s="17"/>
      <c r="G301" s="17"/>
      <c r="H301" s="17"/>
      <c r="I301" s="48"/>
      <c r="J301" s="11"/>
      <c r="K301" s="12"/>
      <c r="L301" s="12"/>
      <c r="M301" s="12"/>
      <c r="N301" s="12"/>
      <c r="O301" s="12"/>
      <c r="P301" s="12"/>
      <c r="Q301" s="12"/>
      <c r="R301" s="12"/>
      <c r="S301" s="12"/>
      <c r="T301" s="12"/>
      <c r="U301" s="12"/>
      <c r="V301" s="12"/>
      <c r="W301" s="12"/>
      <c r="X301" s="11"/>
      <c r="Y301" s="11"/>
      <c r="Z301" s="11"/>
    </row>
    <row r="302" ht="16.5" customHeight="1">
      <c r="A302" s="17"/>
      <c r="B302" s="48"/>
      <c r="C302" s="17"/>
      <c r="D302" s="17"/>
      <c r="E302" s="17"/>
      <c r="F302" s="17"/>
      <c r="G302" s="17"/>
      <c r="H302" s="17"/>
      <c r="I302" s="48"/>
      <c r="J302" s="11"/>
      <c r="K302" s="12"/>
      <c r="L302" s="12"/>
      <c r="M302" s="12"/>
      <c r="N302" s="12"/>
      <c r="O302" s="12"/>
      <c r="P302" s="12"/>
      <c r="Q302" s="12"/>
      <c r="R302" s="12"/>
      <c r="S302" s="12"/>
      <c r="T302" s="12"/>
      <c r="U302" s="12"/>
      <c r="V302" s="12"/>
      <c r="W302" s="12"/>
      <c r="X302" s="11"/>
      <c r="Y302" s="11"/>
      <c r="Z302" s="11"/>
    </row>
    <row r="303" ht="16.5" customHeight="1">
      <c r="A303" s="17"/>
      <c r="B303" s="48"/>
      <c r="C303" s="17"/>
      <c r="D303" s="17"/>
      <c r="E303" s="17"/>
      <c r="F303" s="17"/>
      <c r="G303" s="17"/>
      <c r="H303" s="17"/>
      <c r="I303" s="48"/>
      <c r="J303" s="11"/>
      <c r="K303" s="12"/>
      <c r="L303" s="12"/>
      <c r="M303" s="12"/>
      <c r="N303" s="12"/>
      <c r="O303" s="12"/>
      <c r="P303" s="12"/>
      <c r="Q303" s="12"/>
      <c r="R303" s="12"/>
      <c r="S303" s="12"/>
      <c r="T303" s="12"/>
      <c r="U303" s="12"/>
      <c r="V303" s="12"/>
      <c r="W303" s="12"/>
      <c r="X303" s="11"/>
      <c r="Y303" s="11"/>
      <c r="Z303" s="11"/>
    </row>
    <row r="304" ht="16.5" customHeight="1">
      <c r="A304" s="17"/>
      <c r="B304" s="48"/>
      <c r="C304" s="17"/>
      <c r="D304" s="17"/>
      <c r="E304" s="17"/>
      <c r="F304" s="17"/>
      <c r="G304" s="17"/>
      <c r="H304" s="17"/>
      <c r="I304" s="48"/>
      <c r="J304" s="11"/>
      <c r="K304" s="12"/>
      <c r="L304" s="12"/>
      <c r="M304" s="12"/>
      <c r="N304" s="12"/>
      <c r="O304" s="12"/>
      <c r="P304" s="12"/>
      <c r="Q304" s="12"/>
      <c r="R304" s="12"/>
      <c r="S304" s="12"/>
      <c r="T304" s="12"/>
      <c r="U304" s="12"/>
      <c r="V304" s="12"/>
      <c r="W304" s="12"/>
      <c r="X304" s="11"/>
      <c r="Y304" s="11"/>
      <c r="Z304" s="11"/>
    </row>
    <row r="305" ht="16.5" customHeight="1">
      <c r="A305" s="17"/>
      <c r="B305" s="48"/>
      <c r="C305" s="17"/>
      <c r="D305" s="17"/>
      <c r="E305" s="17"/>
      <c r="F305" s="17"/>
      <c r="G305" s="17"/>
      <c r="H305" s="17"/>
      <c r="I305" s="48"/>
      <c r="J305" s="11"/>
      <c r="K305" s="12"/>
      <c r="L305" s="12"/>
      <c r="M305" s="12"/>
      <c r="N305" s="12"/>
      <c r="O305" s="12"/>
      <c r="P305" s="12"/>
      <c r="Q305" s="12"/>
      <c r="R305" s="12"/>
      <c r="S305" s="12"/>
      <c r="T305" s="12"/>
      <c r="U305" s="12"/>
      <c r="V305" s="12"/>
      <c r="W305" s="12"/>
      <c r="X305" s="11"/>
      <c r="Y305" s="11"/>
      <c r="Z305" s="11"/>
    </row>
    <row r="306" ht="16.5" customHeight="1">
      <c r="A306" s="17"/>
      <c r="B306" s="48"/>
      <c r="C306" s="17"/>
      <c r="D306" s="17"/>
      <c r="E306" s="17"/>
      <c r="F306" s="17"/>
      <c r="G306" s="17"/>
      <c r="H306" s="17"/>
      <c r="I306" s="48"/>
      <c r="J306" s="11"/>
      <c r="K306" s="12"/>
      <c r="L306" s="12"/>
      <c r="M306" s="12"/>
      <c r="N306" s="12"/>
      <c r="O306" s="12"/>
      <c r="P306" s="12"/>
      <c r="Q306" s="12"/>
      <c r="R306" s="12"/>
      <c r="S306" s="12"/>
      <c r="T306" s="12"/>
      <c r="U306" s="12"/>
      <c r="V306" s="12"/>
      <c r="W306" s="12"/>
      <c r="X306" s="11"/>
      <c r="Y306" s="11"/>
      <c r="Z306" s="11"/>
    </row>
    <row r="307" ht="16.5" customHeight="1">
      <c r="A307" s="17"/>
      <c r="B307" s="48"/>
      <c r="C307" s="17"/>
      <c r="D307" s="17"/>
      <c r="E307" s="17"/>
      <c r="F307" s="17"/>
      <c r="G307" s="17"/>
      <c r="H307" s="17"/>
      <c r="I307" s="48"/>
      <c r="J307" s="11"/>
      <c r="K307" s="12"/>
      <c r="L307" s="12"/>
      <c r="M307" s="12"/>
      <c r="N307" s="12"/>
      <c r="O307" s="12"/>
      <c r="P307" s="12"/>
      <c r="Q307" s="12"/>
      <c r="R307" s="12"/>
      <c r="S307" s="12"/>
      <c r="T307" s="12"/>
      <c r="U307" s="12"/>
      <c r="V307" s="12"/>
      <c r="W307" s="12"/>
      <c r="X307" s="11"/>
      <c r="Y307" s="11"/>
      <c r="Z307" s="11"/>
    </row>
    <row r="308" ht="16.5" customHeight="1">
      <c r="A308" s="17"/>
      <c r="B308" s="48"/>
      <c r="C308" s="17"/>
      <c r="D308" s="17"/>
      <c r="E308" s="17"/>
      <c r="F308" s="17"/>
      <c r="G308" s="17"/>
      <c r="H308" s="17"/>
      <c r="I308" s="48"/>
      <c r="J308" s="11"/>
      <c r="K308" s="12"/>
      <c r="L308" s="12"/>
      <c r="M308" s="12"/>
      <c r="N308" s="12"/>
      <c r="O308" s="12"/>
      <c r="P308" s="12"/>
      <c r="Q308" s="12"/>
      <c r="R308" s="12"/>
      <c r="S308" s="12"/>
      <c r="T308" s="12"/>
      <c r="U308" s="12"/>
      <c r="V308" s="12"/>
      <c r="W308" s="12"/>
      <c r="X308" s="11"/>
      <c r="Y308" s="11"/>
      <c r="Z308" s="11"/>
    </row>
    <row r="309" ht="16.5" customHeight="1">
      <c r="A309" s="17"/>
      <c r="B309" s="48"/>
      <c r="C309" s="17"/>
      <c r="D309" s="17"/>
      <c r="E309" s="17"/>
      <c r="F309" s="17"/>
      <c r="G309" s="17"/>
      <c r="H309" s="17"/>
      <c r="I309" s="48"/>
      <c r="J309" s="11"/>
      <c r="K309" s="12"/>
      <c r="L309" s="12"/>
      <c r="M309" s="12"/>
      <c r="N309" s="12"/>
      <c r="O309" s="12"/>
      <c r="P309" s="12"/>
      <c r="Q309" s="12"/>
      <c r="R309" s="12"/>
      <c r="S309" s="12"/>
      <c r="T309" s="12"/>
      <c r="U309" s="12"/>
      <c r="V309" s="12"/>
      <c r="W309" s="12"/>
      <c r="X309" s="11"/>
      <c r="Y309" s="11"/>
      <c r="Z309" s="11"/>
    </row>
    <row r="310" ht="16.5" customHeight="1">
      <c r="A310" s="17"/>
      <c r="B310" s="48"/>
      <c r="C310" s="17"/>
      <c r="D310" s="17"/>
      <c r="E310" s="17"/>
      <c r="F310" s="17"/>
      <c r="G310" s="17"/>
      <c r="H310" s="17"/>
      <c r="I310" s="48"/>
      <c r="J310" s="11"/>
      <c r="K310" s="12"/>
      <c r="L310" s="12"/>
      <c r="M310" s="12"/>
      <c r="N310" s="12"/>
      <c r="O310" s="12"/>
      <c r="P310" s="12"/>
      <c r="Q310" s="12"/>
      <c r="R310" s="12"/>
      <c r="S310" s="12"/>
      <c r="T310" s="12"/>
      <c r="U310" s="12"/>
      <c r="V310" s="12"/>
      <c r="W310" s="12"/>
      <c r="X310" s="11"/>
      <c r="Y310" s="11"/>
      <c r="Z310" s="11"/>
    </row>
    <row r="311" ht="16.5" customHeight="1">
      <c r="A311" s="17"/>
      <c r="B311" s="48"/>
      <c r="C311" s="17"/>
      <c r="D311" s="17"/>
      <c r="E311" s="17"/>
      <c r="F311" s="17"/>
      <c r="G311" s="17"/>
      <c r="H311" s="17"/>
      <c r="I311" s="48"/>
      <c r="J311" s="11"/>
      <c r="K311" s="12"/>
      <c r="L311" s="12"/>
      <c r="M311" s="12"/>
      <c r="N311" s="12"/>
      <c r="O311" s="12"/>
      <c r="P311" s="12"/>
      <c r="Q311" s="12"/>
      <c r="R311" s="12"/>
      <c r="S311" s="12"/>
      <c r="T311" s="12"/>
      <c r="U311" s="12"/>
      <c r="V311" s="12"/>
      <c r="W311" s="12"/>
      <c r="X311" s="11"/>
      <c r="Y311" s="11"/>
      <c r="Z311" s="11"/>
    </row>
    <row r="312" ht="16.5" customHeight="1">
      <c r="A312" s="17"/>
      <c r="B312" s="48"/>
      <c r="C312" s="17"/>
      <c r="D312" s="17"/>
      <c r="E312" s="17"/>
      <c r="F312" s="17"/>
      <c r="G312" s="17"/>
      <c r="H312" s="17"/>
      <c r="I312" s="48"/>
      <c r="J312" s="11"/>
      <c r="K312" s="12"/>
      <c r="L312" s="12"/>
      <c r="M312" s="12"/>
      <c r="N312" s="12"/>
      <c r="O312" s="12"/>
      <c r="P312" s="12"/>
      <c r="Q312" s="12"/>
      <c r="R312" s="12"/>
      <c r="S312" s="12"/>
      <c r="T312" s="12"/>
      <c r="U312" s="12"/>
      <c r="V312" s="12"/>
      <c r="W312" s="12"/>
      <c r="X312" s="11"/>
      <c r="Y312" s="11"/>
      <c r="Z312" s="11"/>
    </row>
    <row r="313" ht="16.5" customHeight="1">
      <c r="A313" s="17"/>
      <c r="B313" s="48"/>
      <c r="C313" s="17"/>
      <c r="D313" s="17"/>
      <c r="E313" s="17"/>
      <c r="F313" s="17"/>
      <c r="G313" s="17"/>
      <c r="H313" s="17"/>
      <c r="I313" s="48"/>
      <c r="J313" s="11"/>
      <c r="K313" s="12"/>
      <c r="L313" s="12"/>
      <c r="M313" s="12"/>
      <c r="N313" s="12"/>
      <c r="O313" s="12"/>
      <c r="P313" s="12"/>
      <c r="Q313" s="12"/>
      <c r="R313" s="12"/>
      <c r="S313" s="12"/>
      <c r="T313" s="12"/>
      <c r="U313" s="12"/>
      <c r="V313" s="12"/>
      <c r="W313" s="12"/>
      <c r="X313" s="11"/>
      <c r="Y313" s="11"/>
      <c r="Z313" s="11"/>
    </row>
    <row r="314" ht="16.5" customHeight="1">
      <c r="A314" s="17"/>
      <c r="B314" s="48"/>
      <c r="C314" s="17"/>
      <c r="D314" s="17"/>
      <c r="E314" s="17"/>
      <c r="F314" s="17"/>
      <c r="G314" s="17"/>
      <c r="H314" s="17"/>
      <c r="I314" s="48"/>
      <c r="J314" s="11"/>
      <c r="K314" s="12"/>
      <c r="L314" s="12"/>
      <c r="M314" s="12"/>
      <c r="N314" s="12"/>
      <c r="O314" s="12"/>
      <c r="P314" s="12"/>
      <c r="Q314" s="12"/>
      <c r="R314" s="12"/>
      <c r="S314" s="12"/>
      <c r="T314" s="12"/>
      <c r="U314" s="12"/>
      <c r="V314" s="12"/>
      <c r="W314" s="12"/>
      <c r="X314" s="11"/>
      <c r="Y314" s="11"/>
      <c r="Z314" s="11"/>
    </row>
    <row r="315" ht="16.5" customHeight="1">
      <c r="A315" s="17"/>
      <c r="B315" s="48"/>
      <c r="C315" s="17"/>
      <c r="D315" s="17"/>
      <c r="E315" s="17"/>
      <c r="F315" s="17"/>
      <c r="G315" s="17"/>
      <c r="H315" s="17"/>
      <c r="I315" s="48"/>
      <c r="J315" s="11"/>
      <c r="K315" s="12"/>
      <c r="L315" s="12"/>
      <c r="M315" s="12"/>
      <c r="N315" s="12"/>
      <c r="O315" s="12"/>
      <c r="P315" s="12"/>
      <c r="Q315" s="12"/>
      <c r="R315" s="12"/>
      <c r="S315" s="12"/>
      <c r="T315" s="12"/>
      <c r="U315" s="12"/>
      <c r="V315" s="12"/>
      <c r="W315" s="12"/>
      <c r="X315" s="11"/>
      <c r="Y315" s="11"/>
      <c r="Z315" s="11"/>
    </row>
    <row r="316" ht="16.5" customHeight="1">
      <c r="A316" s="17"/>
      <c r="B316" s="48"/>
      <c r="C316" s="17"/>
      <c r="D316" s="17"/>
      <c r="E316" s="17"/>
      <c r="F316" s="17"/>
      <c r="G316" s="17"/>
      <c r="H316" s="17"/>
      <c r="I316" s="48"/>
      <c r="J316" s="11"/>
      <c r="K316" s="12"/>
      <c r="L316" s="12"/>
      <c r="M316" s="12"/>
      <c r="N316" s="12"/>
      <c r="O316" s="12"/>
      <c r="P316" s="12"/>
      <c r="Q316" s="12"/>
      <c r="R316" s="12"/>
      <c r="S316" s="12"/>
      <c r="T316" s="12"/>
      <c r="U316" s="12"/>
      <c r="V316" s="12"/>
      <c r="W316" s="12"/>
      <c r="X316" s="11"/>
      <c r="Y316" s="11"/>
      <c r="Z316" s="11"/>
    </row>
    <row r="317" ht="16.5" customHeight="1">
      <c r="A317" s="17"/>
      <c r="B317" s="48"/>
      <c r="C317" s="17"/>
      <c r="D317" s="17"/>
      <c r="E317" s="17"/>
      <c r="F317" s="17"/>
      <c r="G317" s="17"/>
      <c r="H317" s="17"/>
      <c r="I317" s="48"/>
      <c r="J317" s="11"/>
      <c r="K317" s="12"/>
      <c r="L317" s="12"/>
      <c r="M317" s="12"/>
      <c r="N317" s="12"/>
      <c r="O317" s="12"/>
      <c r="P317" s="12"/>
      <c r="Q317" s="12"/>
      <c r="R317" s="12"/>
      <c r="S317" s="12"/>
      <c r="T317" s="12"/>
      <c r="U317" s="12"/>
      <c r="V317" s="12"/>
      <c r="W317" s="12"/>
      <c r="X317" s="11"/>
      <c r="Y317" s="11"/>
      <c r="Z317" s="11"/>
    </row>
    <row r="318" ht="16.5" customHeight="1">
      <c r="A318" s="17"/>
      <c r="B318" s="48"/>
      <c r="C318" s="17"/>
      <c r="D318" s="17"/>
      <c r="E318" s="17"/>
      <c r="F318" s="17"/>
      <c r="G318" s="17"/>
      <c r="H318" s="17"/>
      <c r="I318" s="48"/>
      <c r="J318" s="11"/>
      <c r="K318" s="12"/>
      <c r="L318" s="12"/>
      <c r="M318" s="12"/>
      <c r="N318" s="12"/>
      <c r="O318" s="12"/>
      <c r="P318" s="12"/>
      <c r="Q318" s="12"/>
      <c r="R318" s="12"/>
      <c r="S318" s="12"/>
      <c r="T318" s="12"/>
      <c r="U318" s="12"/>
      <c r="V318" s="12"/>
      <c r="W318" s="12"/>
      <c r="X318" s="11"/>
      <c r="Y318" s="11"/>
      <c r="Z318" s="11"/>
    </row>
    <row r="319" ht="16.5" customHeight="1">
      <c r="A319" s="17"/>
      <c r="B319" s="48"/>
      <c r="C319" s="17"/>
      <c r="D319" s="17"/>
      <c r="E319" s="17"/>
      <c r="F319" s="17"/>
      <c r="G319" s="17"/>
      <c r="H319" s="17"/>
      <c r="I319" s="48"/>
      <c r="J319" s="11"/>
      <c r="K319" s="12"/>
      <c r="L319" s="12"/>
      <c r="M319" s="12"/>
      <c r="N319" s="12"/>
      <c r="O319" s="12"/>
      <c r="P319" s="12"/>
      <c r="Q319" s="12"/>
      <c r="R319" s="12"/>
      <c r="S319" s="12"/>
      <c r="T319" s="12"/>
      <c r="U319" s="12"/>
      <c r="V319" s="12"/>
      <c r="W319" s="12"/>
      <c r="X319" s="11"/>
      <c r="Y319" s="11"/>
      <c r="Z319" s="11"/>
    </row>
    <row r="320" ht="16.5" customHeight="1">
      <c r="A320" s="17"/>
      <c r="B320" s="48"/>
      <c r="C320" s="17"/>
      <c r="D320" s="17"/>
      <c r="E320" s="17"/>
      <c r="F320" s="17"/>
      <c r="G320" s="17"/>
      <c r="H320" s="17"/>
      <c r="I320" s="48"/>
      <c r="J320" s="11"/>
      <c r="K320" s="12"/>
      <c r="L320" s="12"/>
      <c r="M320" s="12"/>
      <c r="N320" s="12"/>
      <c r="O320" s="12"/>
      <c r="P320" s="12"/>
      <c r="Q320" s="12"/>
      <c r="R320" s="12"/>
      <c r="S320" s="12"/>
      <c r="T320" s="12"/>
      <c r="U320" s="12"/>
      <c r="V320" s="12"/>
      <c r="W320" s="12"/>
      <c r="X320" s="11"/>
      <c r="Y320" s="11"/>
      <c r="Z320" s="11"/>
    </row>
    <row r="321" ht="16.5" customHeight="1">
      <c r="A321" s="17"/>
      <c r="B321" s="48"/>
      <c r="C321" s="17"/>
      <c r="D321" s="17"/>
      <c r="E321" s="17"/>
      <c r="F321" s="17"/>
      <c r="G321" s="17"/>
      <c r="H321" s="17"/>
      <c r="I321" s="48"/>
      <c r="J321" s="11"/>
      <c r="K321" s="12"/>
      <c r="L321" s="12"/>
      <c r="M321" s="12"/>
      <c r="N321" s="12"/>
      <c r="O321" s="12"/>
      <c r="P321" s="12"/>
      <c r="Q321" s="12"/>
      <c r="R321" s="12"/>
      <c r="S321" s="12"/>
      <c r="T321" s="12"/>
      <c r="U321" s="12"/>
      <c r="V321" s="12"/>
      <c r="W321" s="12"/>
      <c r="X321" s="11"/>
      <c r="Y321" s="11"/>
      <c r="Z321" s="11"/>
    </row>
    <row r="322" ht="16.5" customHeight="1">
      <c r="A322" s="17"/>
      <c r="B322" s="48"/>
      <c r="C322" s="17"/>
      <c r="D322" s="17"/>
      <c r="E322" s="17"/>
      <c r="F322" s="17"/>
      <c r="G322" s="17"/>
      <c r="H322" s="17"/>
      <c r="I322" s="48"/>
      <c r="J322" s="11"/>
      <c r="K322" s="12"/>
      <c r="L322" s="12"/>
      <c r="M322" s="12"/>
      <c r="N322" s="12"/>
      <c r="O322" s="12"/>
      <c r="P322" s="12"/>
      <c r="Q322" s="12"/>
      <c r="R322" s="12"/>
      <c r="S322" s="12"/>
      <c r="T322" s="12"/>
      <c r="U322" s="12"/>
      <c r="V322" s="12"/>
      <c r="W322" s="12"/>
      <c r="X322" s="11"/>
      <c r="Y322" s="11"/>
      <c r="Z322" s="11"/>
    </row>
    <row r="323" ht="16.5" customHeight="1">
      <c r="A323" s="17"/>
      <c r="B323" s="48"/>
      <c r="C323" s="17"/>
      <c r="D323" s="17"/>
      <c r="E323" s="17"/>
      <c r="F323" s="17"/>
      <c r="G323" s="17"/>
      <c r="H323" s="17"/>
      <c r="I323" s="48"/>
      <c r="J323" s="11"/>
      <c r="K323" s="12"/>
      <c r="L323" s="12"/>
      <c r="M323" s="12"/>
      <c r="N323" s="12"/>
      <c r="O323" s="12"/>
      <c r="P323" s="12"/>
      <c r="Q323" s="12"/>
      <c r="R323" s="12"/>
      <c r="S323" s="12"/>
      <c r="T323" s="12"/>
      <c r="U323" s="12"/>
      <c r="V323" s="12"/>
      <c r="W323" s="12"/>
      <c r="X323" s="11"/>
      <c r="Y323" s="11"/>
      <c r="Z323" s="11"/>
    </row>
    <row r="324" ht="16.5" customHeight="1">
      <c r="A324" s="17"/>
      <c r="B324" s="48"/>
      <c r="C324" s="17"/>
      <c r="D324" s="17"/>
      <c r="E324" s="17"/>
      <c r="F324" s="17"/>
      <c r="G324" s="17"/>
      <c r="H324" s="17"/>
      <c r="I324" s="48"/>
      <c r="J324" s="11"/>
      <c r="K324" s="12"/>
      <c r="L324" s="12"/>
      <c r="M324" s="12"/>
      <c r="N324" s="12"/>
      <c r="O324" s="12"/>
      <c r="P324" s="12"/>
      <c r="Q324" s="12"/>
      <c r="R324" s="12"/>
      <c r="S324" s="12"/>
      <c r="T324" s="12"/>
      <c r="U324" s="12"/>
      <c r="V324" s="12"/>
      <c r="W324" s="12"/>
      <c r="X324" s="11"/>
      <c r="Y324" s="11"/>
      <c r="Z324" s="11"/>
    </row>
    <row r="325" ht="16.5" customHeight="1">
      <c r="A325" s="17"/>
      <c r="B325" s="48"/>
      <c r="C325" s="17"/>
      <c r="D325" s="17"/>
      <c r="E325" s="17"/>
      <c r="F325" s="17"/>
      <c r="G325" s="17"/>
      <c r="H325" s="17"/>
      <c r="I325" s="48"/>
      <c r="J325" s="11"/>
      <c r="K325" s="12"/>
      <c r="L325" s="12"/>
      <c r="M325" s="12"/>
      <c r="N325" s="12"/>
      <c r="O325" s="12"/>
      <c r="P325" s="12"/>
      <c r="Q325" s="12"/>
      <c r="R325" s="12"/>
      <c r="S325" s="12"/>
      <c r="T325" s="12"/>
      <c r="U325" s="12"/>
      <c r="V325" s="12"/>
      <c r="W325" s="12"/>
      <c r="X325" s="11"/>
      <c r="Y325" s="11"/>
      <c r="Z325" s="11"/>
    </row>
    <row r="326" ht="16.5" customHeight="1">
      <c r="A326" s="17"/>
      <c r="B326" s="48"/>
      <c r="C326" s="17"/>
      <c r="D326" s="17"/>
      <c r="E326" s="17"/>
      <c r="F326" s="17"/>
      <c r="G326" s="17"/>
      <c r="H326" s="17"/>
      <c r="I326" s="48"/>
      <c r="J326" s="11"/>
      <c r="K326" s="12"/>
      <c r="L326" s="12"/>
      <c r="M326" s="12"/>
      <c r="N326" s="12"/>
      <c r="O326" s="12"/>
      <c r="P326" s="12"/>
      <c r="Q326" s="12"/>
      <c r="R326" s="12"/>
      <c r="S326" s="12"/>
      <c r="T326" s="12"/>
      <c r="U326" s="12"/>
      <c r="V326" s="12"/>
      <c r="W326" s="12"/>
      <c r="X326" s="11"/>
      <c r="Y326" s="11"/>
      <c r="Z326" s="11"/>
    </row>
    <row r="327" ht="16.5" customHeight="1">
      <c r="A327" s="17"/>
      <c r="B327" s="48"/>
      <c r="C327" s="17"/>
      <c r="D327" s="17"/>
      <c r="E327" s="17"/>
      <c r="F327" s="17"/>
      <c r="G327" s="17"/>
      <c r="H327" s="17"/>
      <c r="I327" s="48"/>
      <c r="J327" s="11"/>
      <c r="K327" s="12"/>
      <c r="L327" s="12"/>
      <c r="M327" s="12"/>
      <c r="N327" s="12"/>
      <c r="O327" s="12"/>
      <c r="P327" s="12"/>
      <c r="Q327" s="12"/>
      <c r="R327" s="12"/>
      <c r="S327" s="12"/>
      <c r="T327" s="12"/>
      <c r="U327" s="12"/>
      <c r="V327" s="12"/>
      <c r="W327" s="12"/>
      <c r="X327" s="11"/>
      <c r="Y327" s="11"/>
      <c r="Z327" s="11"/>
    </row>
    <row r="328" ht="16.5" customHeight="1">
      <c r="A328" s="17"/>
      <c r="B328" s="48"/>
      <c r="C328" s="17"/>
      <c r="D328" s="17"/>
      <c r="E328" s="17"/>
      <c r="F328" s="17"/>
      <c r="G328" s="17"/>
      <c r="H328" s="17"/>
      <c r="I328" s="48"/>
      <c r="J328" s="11"/>
      <c r="K328" s="12"/>
      <c r="L328" s="12"/>
      <c r="M328" s="12"/>
      <c r="N328" s="12"/>
      <c r="O328" s="12"/>
      <c r="P328" s="12"/>
      <c r="Q328" s="12"/>
      <c r="R328" s="12"/>
      <c r="S328" s="12"/>
      <c r="T328" s="12"/>
      <c r="U328" s="12"/>
      <c r="V328" s="12"/>
      <c r="W328" s="12"/>
      <c r="X328" s="11"/>
      <c r="Y328" s="11"/>
      <c r="Z328" s="11"/>
    </row>
    <row r="329" ht="16.5" customHeight="1">
      <c r="A329" s="17"/>
      <c r="B329" s="48"/>
      <c r="C329" s="17"/>
      <c r="D329" s="17"/>
      <c r="E329" s="17"/>
      <c r="F329" s="17"/>
      <c r="G329" s="17"/>
      <c r="H329" s="17"/>
      <c r="I329" s="48"/>
      <c r="J329" s="11"/>
      <c r="K329" s="12"/>
      <c r="L329" s="12"/>
      <c r="M329" s="12"/>
      <c r="N329" s="12"/>
      <c r="O329" s="12"/>
      <c r="P329" s="12"/>
      <c r="Q329" s="12"/>
      <c r="R329" s="12"/>
      <c r="S329" s="12"/>
      <c r="T329" s="12"/>
      <c r="U329" s="12"/>
      <c r="V329" s="12"/>
      <c r="W329" s="12"/>
      <c r="X329" s="11"/>
      <c r="Y329" s="11"/>
      <c r="Z329" s="11"/>
    </row>
    <row r="330" ht="16.5" customHeight="1">
      <c r="A330" s="17"/>
      <c r="B330" s="48"/>
      <c r="C330" s="17"/>
      <c r="D330" s="17"/>
      <c r="E330" s="17"/>
      <c r="F330" s="17"/>
      <c r="G330" s="17"/>
      <c r="H330" s="17"/>
      <c r="I330" s="48"/>
      <c r="J330" s="11"/>
      <c r="K330" s="12"/>
      <c r="L330" s="12"/>
      <c r="M330" s="12"/>
      <c r="N330" s="12"/>
      <c r="O330" s="12"/>
      <c r="P330" s="12"/>
      <c r="Q330" s="12"/>
      <c r="R330" s="12"/>
      <c r="S330" s="12"/>
      <c r="T330" s="12"/>
      <c r="U330" s="12"/>
      <c r="V330" s="12"/>
      <c r="W330" s="12"/>
      <c r="X330" s="11"/>
      <c r="Y330" s="11"/>
      <c r="Z330" s="11"/>
    </row>
    <row r="331" ht="16.5" customHeight="1">
      <c r="A331" s="17"/>
      <c r="B331" s="48"/>
      <c r="C331" s="17"/>
      <c r="D331" s="17"/>
      <c r="E331" s="17"/>
      <c r="F331" s="17"/>
      <c r="G331" s="17"/>
      <c r="H331" s="17"/>
      <c r="I331" s="48"/>
      <c r="J331" s="11"/>
      <c r="K331" s="12"/>
      <c r="L331" s="12"/>
      <c r="M331" s="12"/>
      <c r="N331" s="12"/>
      <c r="O331" s="12"/>
      <c r="P331" s="12"/>
      <c r="Q331" s="12"/>
      <c r="R331" s="12"/>
      <c r="S331" s="12"/>
      <c r="T331" s="12"/>
      <c r="U331" s="12"/>
      <c r="V331" s="12"/>
      <c r="W331" s="12"/>
      <c r="X331" s="11"/>
      <c r="Y331" s="11"/>
      <c r="Z331" s="11"/>
    </row>
    <row r="332" ht="16.5" customHeight="1">
      <c r="A332" s="17"/>
      <c r="B332" s="48"/>
      <c r="C332" s="17"/>
      <c r="D332" s="17"/>
      <c r="E332" s="17"/>
      <c r="F332" s="17"/>
      <c r="G332" s="17"/>
      <c r="H332" s="17"/>
      <c r="I332" s="48"/>
      <c r="J332" s="11"/>
      <c r="K332" s="12"/>
      <c r="L332" s="12"/>
      <c r="M332" s="12"/>
      <c r="N332" s="12"/>
      <c r="O332" s="12"/>
      <c r="P332" s="12"/>
      <c r="Q332" s="12"/>
      <c r="R332" s="12"/>
      <c r="S332" s="12"/>
      <c r="T332" s="12"/>
      <c r="U332" s="12"/>
      <c r="V332" s="12"/>
      <c r="W332" s="12"/>
      <c r="X332" s="11"/>
      <c r="Y332" s="11"/>
      <c r="Z332" s="11"/>
    </row>
    <row r="333" ht="16.5" customHeight="1">
      <c r="A333" s="17"/>
      <c r="B333" s="48"/>
      <c r="C333" s="17"/>
      <c r="D333" s="17"/>
      <c r="E333" s="17"/>
      <c r="F333" s="17"/>
      <c r="G333" s="17"/>
      <c r="H333" s="17"/>
      <c r="I333" s="48"/>
      <c r="J333" s="11"/>
      <c r="K333" s="12"/>
      <c r="L333" s="12"/>
      <c r="M333" s="12"/>
      <c r="N333" s="12"/>
      <c r="O333" s="12"/>
      <c r="P333" s="12"/>
      <c r="Q333" s="12"/>
      <c r="R333" s="12"/>
      <c r="S333" s="12"/>
      <c r="T333" s="12"/>
      <c r="U333" s="12"/>
      <c r="V333" s="12"/>
      <c r="W333" s="12"/>
      <c r="X333" s="11"/>
      <c r="Y333" s="11"/>
      <c r="Z333" s="11"/>
    </row>
    <row r="334" ht="16.5" customHeight="1">
      <c r="A334" s="17"/>
      <c r="B334" s="48"/>
      <c r="C334" s="17"/>
      <c r="D334" s="17"/>
      <c r="E334" s="17"/>
      <c r="F334" s="17"/>
      <c r="G334" s="17"/>
      <c r="H334" s="17"/>
      <c r="I334" s="48"/>
      <c r="J334" s="11"/>
      <c r="K334" s="12"/>
      <c r="L334" s="12"/>
      <c r="M334" s="12"/>
      <c r="N334" s="12"/>
      <c r="O334" s="12"/>
      <c r="P334" s="12"/>
      <c r="Q334" s="12"/>
      <c r="R334" s="12"/>
      <c r="S334" s="12"/>
      <c r="T334" s="12"/>
      <c r="U334" s="12"/>
      <c r="V334" s="12"/>
      <c r="W334" s="12"/>
      <c r="X334" s="11"/>
      <c r="Y334" s="11"/>
      <c r="Z334" s="11"/>
    </row>
    <row r="335" ht="16.5" customHeight="1">
      <c r="A335" s="17"/>
      <c r="B335" s="48"/>
      <c r="C335" s="17"/>
      <c r="D335" s="17"/>
      <c r="E335" s="17"/>
      <c r="F335" s="17"/>
      <c r="G335" s="17"/>
      <c r="H335" s="17"/>
      <c r="I335" s="48"/>
      <c r="J335" s="11"/>
      <c r="K335" s="12"/>
      <c r="L335" s="12"/>
      <c r="M335" s="12"/>
      <c r="N335" s="12"/>
      <c r="O335" s="12"/>
      <c r="P335" s="12"/>
      <c r="Q335" s="12"/>
      <c r="R335" s="12"/>
      <c r="S335" s="12"/>
      <c r="T335" s="12"/>
      <c r="U335" s="12"/>
      <c r="V335" s="12"/>
      <c r="W335" s="12"/>
      <c r="X335" s="11"/>
      <c r="Y335" s="11"/>
      <c r="Z335" s="11"/>
    </row>
    <row r="336" ht="16.5" customHeight="1">
      <c r="A336" s="17"/>
      <c r="B336" s="48"/>
      <c r="C336" s="17"/>
      <c r="D336" s="17"/>
      <c r="E336" s="17"/>
      <c r="F336" s="17"/>
      <c r="G336" s="17"/>
      <c r="H336" s="17"/>
      <c r="I336" s="48"/>
      <c r="J336" s="11"/>
      <c r="K336" s="12"/>
      <c r="L336" s="12"/>
      <c r="M336" s="12"/>
      <c r="N336" s="12"/>
      <c r="O336" s="12"/>
      <c r="P336" s="12"/>
      <c r="Q336" s="12"/>
      <c r="R336" s="12"/>
      <c r="S336" s="12"/>
      <c r="T336" s="12"/>
      <c r="U336" s="12"/>
      <c r="V336" s="12"/>
      <c r="W336" s="12"/>
      <c r="X336" s="11"/>
      <c r="Y336" s="11"/>
      <c r="Z336" s="11"/>
    </row>
    <row r="337" ht="16.5" customHeight="1">
      <c r="A337" s="17"/>
      <c r="B337" s="48"/>
      <c r="C337" s="17"/>
      <c r="D337" s="17"/>
      <c r="E337" s="17"/>
      <c r="F337" s="17"/>
      <c r="G337" s="17"/>
      <c r="H337" s="17"/>
      <c r="I337" s="48"/>
      <c r="J337" s="11"/>
      <c r="K337" s="12"/>
      <c r="L337" s="12"/>
      <c r="M337" s="12"/>
      <c r="N337" s="12"/>
      <c r="O337" s="12"/>
      <c r="P337" s="12"/>
      <c r="Q337" s="12"/>
      <c r="R337" s="12"/>
      <c r="S337" s="12"/>
      <c r="T337" s="12"/>
      <c r="U337" s="12"/>
      <c r="V337" s="12"/>
      <c r="W337" s="12"/>
      <c r="X337" s="11"/>
      <c r="Y337" s="11"/>
      <c r="Z337" s="11"/>
    </row>
    <row r="338" ht="16.5" customHeight="1">
      <c r="A338" s="17"/>
      <c r="B338" s="48"/>
      <c r="C338" s="17"/>
      <c r="D338" s="17"/>
      <c r="E338" s="17"/>
      <c r="F338" s="17"/>
      <c r="G338" s="17"/>
      <c r="H338" s="17"/>
      <c r="I338" s="48"/>
      <c r="J338" s="11"/>
      <c r="K338" s="12"/>
      <c r="L338" s="12"/>
      <c r="M338" s="12"/>
      <c r="N338" s="12"/>
      <c r="O338" s="12"/>
      <c r="P338" s="12"/>
      <c r="Q338" s="12"/>
      <c r="R338" s="12"/>
      <c r="S338" s="12"/>
      <c r="T338" s="12"/>
      <c r="U338" s="12"/>
      <c r="V338" s="12"/>
      <c r="W338" s="12"/>
      <c r="X338" s="11"/>
      <c r="Y338" s="11"/>
      <c r="Z338" s="11"/>
    </row>
    <row r="339" ht="16.5" customHeight="1">
      <c r="A339" s="17"/>
      <c r="B339" s="48"/>
      <c r="C339" s="17"/>
      <c r="D339" s="17"/>
      <c r="E339" s="17"/>
      <c r="F339" s="17"/>
      <c r="G339" s="17"/>
      <c r="H339" s="17"/>
      <c r="I339" s="48"/>
      <c r="J339" s="11"/>
      <c r="K339" s="12"/>
      <c r="L339" s="12"/>
      <c r="M339" s="12"/>
      <c r="N339" s="12"/>
      <c r="O339" s="12"/>
      <c r="P339" s="12"/>
      <c r="Q339" s="12"/>
      <c r="R339" s="12"/>
      <c r="S339" s="12"/>
      <c r="T339" s="12"/>
      <c r="U339" s="12"/>
      <c r="V339" s="12"/>
      <c r="W339" s="12"/>
      <c r="X339" s="11"/>
      <c r="Y339" s="11"/>
      <c r="Z339" s="11"/>
    </row>
    <row r="340" ht="16.5" customHeight="1">
      <c r="A340" s="17"/>
      <c r="B340" s="48"/>
      <c r="C340" s="17"/>
      <c r="D340" s="17"/>
      <c r="E340" s="17"/>
      <c r="F340" s="17"/>
      <c r="G340" s="17"/>
      <c r="H340" s="17"/>
      <c r="I340" s="48"/>
      <c r="J340" s="11"/>
      <c r="K340" s="12"/>
      <c r="L340" s="12"/>
      <c r="M340" s="12"/>
      <c r="N340" s="12"/>
      <c r="O340" s="12"/>
      <c r="P340" s="12"/>
      <c r="Q340" s="12"/>
      <c r="R340" s="12"/>
      <c r="S340" s="12"/>
      <c r="T340" s="12"/>
      <c r="U340" s="12"/>
      <c r="V340" s="12"/>
      <c r="W340" s="12"/>
      <c r="X340" s="11"/>
      <c r="Y340" s="11"/>
      <c r="Z340" s="11"/>
    </row>
    <row r="341" ht="16.5" customHeight="1">
      <c r="A341" s="17"/>
      <c r="B341" s="48"/>
      <c r="C341" s="17"/>
      <c r="D341" s="17"/>
      <c r="E341" s="17"/>
      <c r="F341" s="17"/>
      <c r="G341" s="17"/>
      <c r="H341" s="17"/>
      <c r="I341" s="48"/>
      <c r="J341" s="11"/>
      <c r="K341" s="12"/>
      <c r="L341" s="12"/>
      <c r="M341" s="12"/>
      <c r="N341" s="12"/>
      <c r="O341" s="12"/>
      <c r="P341" s="12"/>
      <c r="Q341" s="12"/>
      <c r="R341" s="12"/>
      <c r="S341" s="12"/>
      <c r="T341" s="12"/>
      <c r="U341" s="12"/>
      <c r="V341" s="12"/>
      <c r="W341" s="12"/>
      <c r="X341" s="11"/>
      <c r="Y341" s="11"/>
      <c r="Z341" s="11"/>
    </row>
    <row r="342" ht="16.5" customHeight="1">
      <c r="A342" s="17"/>
      <c r="B342" s="48"/>
      <c r="C342" s="17"/>
      <c r="D342" s="17"/>
      <c r="E342" s="17"/>
      <c r="F342" s="17"/>
      <c r="G342" s="17"/>
      <c r="H342" s="17"/>
      <c r="I342" s="48"/>
      <c r="J342" s="11"/>
      <c r="K342" s="12"/>
      <c r="L342" s="12"/>
      <c r="M342" s="12"/>
      <c r="N342" s="12"/>
      <c r="O342" s="12"/>
      <c r="P342" s="12"/>
      <c r="Q342" s="12"/>
      <c r="R342" s="12"/>
      <c r="S342" s="12"/>
      <c r="T342" s="12"/>
      <c r="U342" s="12"/>
      <c r="V342" s="12"/>
      <c r="W342" s="12"/>
      <c r="X342" s="11"/>
      <c r="Y342" s="11"/>
      <c r="Z342" s="11"/>
    </row>
    <row r="343" ht="16.5" customHeight="1">
      <c r="A343" s="17"/>
      <c r="B343" s="48"/>
      <c r="C343" s="17"/>
      <c r="D343" s="17"/>
      <c r="E343" s="17"/>
      <c r="F343" s="17"/>
      <c r="G343" s="17"/>
      <c r="H343" s="17"/>
      <c r="I343" s="48"/>
      <c r="J343" s="11"/>
      <c r="K343" s="12"/>
      <c r="L343" s="12"/>
      <c r="M343" s="12"/>
      <c r="N343" s="12"/>
      <c r="O343" s="12"/>
      <c r="P343" s="12"/>
      <c r="Q343" s="12"/>
      <c r="R343" s="12"/>
      <c r="S343" s="12"/>
      <c r="T343" s="12"/>
      <c r="U343" s="12"/>
      <c r="V343" s="12"/>
      <c r="W343" s="12"/>
      <c r="X343" s="11"/>
      <c r="Y343" s="11"/>
      <c r="Z343" s="11"/>
    </row>
    <row r="344" ht="16.5" customHeight="1">
      <c r="A344" s="17"/>
      <c r="B344" s="48"/>
      <c r="C344" s="17"/>
      <c r="D344" s="17"/>
      <c r="E344" s="17"/>
      <c r="F344" s="17"/>
      <c r="G344" s="17"/>
      <c r="H344" s="17"/>
      <c r="I344" s="48"/>
      <c r="J344" s="11"/>
      <c r="K344" s="12"/>
      <c r="L344" s="12"/>
      <c r="M344" s="12"/>
      <c r="N344" s="12"/>
      <c r="O344" s="12"/>
      <c r="P344" s="12"/>
      <c r="Q344" s="12"/>
      <c r="R344" s="12"/>
      <c r="S344" s="12"/>
      <c r="T344" s="12"/>
      <c r="U344" s="12"/>
      <c r="V344" s="12"/>
      <c r="W344" s="12"/>
      <c r="X344" s="11"/>
      <c r="Y344" s="11"/>
      <c r="Z344" s="11"/>
    </row>
    <row r="345" ht="16.5" customHeight="1">
      <c r="A345" s="17"/>
      <c r="B345" s="48"/>
      <c r="C345" s="17"/>
      <c r="D345" s="17"/>
      <c r="E345" s="17"/>
      <c r="F345" s="17"/>
      <c r="G345" s="17"/>
      <c r="H345" s="17"/>
      <c r="I345" s="48"/>
      <c r="J345" s="11"/>
      <c r="K345" s="12"/>
      <c r="L345" s="12"/>
      <c r="M345" s="12"/>
      <c r="N345" s="12"/>
      <c r="O345" s="12"/>
      <c r="P345" s="12"/>
      <c r="Q345" s="12"/>
      <c r="R345" s="12"/>
      <c r="S345" s="12"/>
      <c r="T345" s="12"/>
      <c r="U345" s="12"/>
      <c r="V345" s="12"/>
      <c r="W345" s="12"/>
      <c r="X345" s="11"/>
      <c r="Y345" s="11"/>
      <c r="Z345" s="11"/>
    </row>
    <row r="346" ht="16.5" customHeight="1">
      <c r="A346" s="17"/>
      <c r="B346" s="48"/>
      <c r="C346" s="17"/>
      <c r="D346" s="17"/>
      <c r="E346" s="17"/>
      <c r="F346" s="17"/>
      <c r="G346" s="17"/>
      <c r="H346" s="17"/>
      <c r="I346" s="48"/>
      <c r="J346" s="11"/>
      <c r="K346" s="12"/>
      <c r="L346" s="12"/>
      <c r="M346" s="12"/>
      <c r="N346" s="12"/>
      <c r="O346" s="12"/>
      <c r="P346" s="12"/>
      <c r="Q346" s="12"/>
      <c r="R346" s="12"/>
      <c r="S346" s="12"/>
      <c r="T346" s="12"/>
      <c r="U346" s="12"/>
      <c r="V346" s="12"/>
      <c r="W346" s="12"/>
      <c r="X346" s="11"/>
      <c r="Y346" s="11"/>
      <c r="Z346" s="11"/>
    </row>
    <row r="347" ht="16.5" customHeight="1">
      <c r="A347" s="17"/>
      <c r="B347" s="48"/>
      <c r="C347" s="17"/>
      <c r="D347" s="17"/>
      <c r="E347" s="17"/>
      <c r="F347" s="17"/>
      <c r="G347" s="17"/>
      <c r="H347" s="17"/>
      <c r="I347" s="48"/>
      <c r="J347" s="11"/>
      <c r="K347" s="12"/>
      <c r="L347" s="12"/>
      <c r="M347" s="12"/>
      <c r="N347" s="12"/>
      <c r="O347" s="12"/>
      <c r="P347" s="12"/>
      <c r="Q347" s="12"/>
      <c r="R347" s="12"/>
      <c r="S347" s="12"/>
      <c r="T347" s="12"/>
      <c r="U347" s="12"/>
      <c r="V347" s="12"/>
      <c r="W347" s="12"/>
      <c r="X347" s="11"/>
      <c r="Y347" s="11"/>
      <c r="Z347" s="11"/>
    </row>
    <row r="348" ht="16.5" customHeight="1">
      <c r="A348" s="17"/>
      <c r="B348" s="48"/>
      <c r="C348" s="17"/>
      <c r="D348" s="17"/>
      <c r="E348" s="17"/>
      <c r="F348" s="17"/>
      <c r="G348" s="17"/>
      <c r="H348" s="17"/>
      <c r="I348" s="48"/>
      <c r="J348" s="11"/>
      <c r="K348" s="12"/>
      <c r="L348" s="12"/>
      <c r="M348" s="12"/>
      <c r="N348" s="12"/>
      <c r="O348" s="12"/>
      <c r="P348" s="12"/>
      <c r="Q348" s="12"/>
      <c r="R348" s="12"/>
      <c r="S348" s="12"/>
      <c r="T348" s="12"/>
      <c r="U348" s="12"/>
      <c r="V348" s="12"/>
      <c r="W348" s="12"/>
      <c r="X348" s="11"/>
      <c r="Y348" s="11"/>
      <c r="Z348" s="11"/>
    </row>
    <row r="349" ht="16.5" customHeight="1">
      <c r="A349" s="17"/>
      <c r="B349" s="48"/>
      <c r="C349" s="17"/>
      <c r="D349" s="17"/>
      <c r="E349" s="17"/>
      <c r="F349" s="17"/>
      <c r="G349" s="17"/>
      <c r="H349" s="17"/>
      <c r="I349" s="48"/>
      <c r="J349" s="11"/>
      <c r="K349" s="12"/>
      <c r="L349" s="12"/>
      <c r="M349" s="12"/>
      <c r="N349" s="12"/>
      <c r="O349" s="12"/>
      <c r="P349" s="12"/>
      <c r="Q349" s="12"/>
      <c r="R349" s="12"/>
      <c r="S349" s="12"/>
      <c r="T349" s="12"/>
      <c r="U349" s="12"/>
      <c r="V349" s="12"/>
      <c r="W349" s="12"/>
      <c r="X349" s="11"/>
      <c r="Y349" s="11"/>
      <c r="Z349" s="11"/>
    </row>
    <row r="350" ht="16.5" customHeight="1">
      <c r="A350" s="17"/>
      <c r="B350" s="48"/>
      <c r="C350" s="17"/>
      <c r="D350" s="17"/>
      <c r="E350" s="17"/>
      <c r="F350" s="17"/>
      <c r="G350" s="17"/>
      <c r="H350" s="17"/>
      <c r="I350" s="48"/>
      <c r="J350" s="11"/>
      <c r="K350" s="12"/>
      <c r="L350" s="12"/>
      <c r="M350" s="12"/>
      <c r="N350" s="12"/>
      <c r="O350" s="12"/>
      <c r="P350" s="12"/>
      <c r="Q350" s="12"/>
      <c r="R350" s="12"/>
      <c r="S350" s="12"/>
      <c r="T350" s="12"/>
      <c r="U350" s="12"/>
      <c r="V350" s="12"/>
      <c r="W350" s="12"/>
      <c r="X350" s="11"/>
      <c r="Y350" s="11"/>
      <c r="Z350" s="11"/>
    </row>
    <row r="351" ht="16.5" customHeight="1">
      <c r="A351" s="17"/>
      <c r="B351" s="48"/>
      <c r="C351" s="17"/>
      <c r="D351" s="17"/>
      <c r="E351" s="17"/>
      <c r="F351" s="17"/>
      <c r="G351" s="17"/>
      <c r="H351" s="17"/>
      <c r="I351" s="48"/>
      <c r="J351" s="11"/>
      <c r="K351" s="12"/>
      <c r="L351" s="12"/>
      <c r="M351" s="12"/>
      <c r="N351" s="12"/>
      <c r="O351" s="12"/>
      <c r="P351" s="12"/>
      <c r="Q351" s="12"/>
      <c r="R351" s="12"/>
      <c r="S351" s="12"/>
      <c r="T351" s="12"/>
      <c r="U351" s="12"/>
      <c r="V351" s="12"/>
      <c r="W351" s="12"/>
      <c r="X351" s="11"/>
      <c r="Y351" s="11"/>
      <c r="Z351" s="11"/>
    </row>
    <row r="352" ht="16.5" customHeight="1">
      <c r="A352" s="17"/>
      <c r="B352" s="48"/>
      <c r="C352" s="17"/>
      <c r="D352" s="17"/>
      <c r="E352" s="17"/>
      <c r="F352" s="17"/>
      <c r="G352" s="17"/>
      <c r="H352" s="17"/>
      <c r="I352" s="48"/>
      <c r="J352" s="11"/>
      <c r="K352" s="12"/>
      <c r="L352" s="12"/>
      <c r="M352" s="12"/>
      <c r="N352" s="12"/>
      <c r="O352" s="12"/>
      <c r="P352" s="12"/>
      <c r="Q352" s="12"/>
      <c r="R352" s="12"/>
      <c r="S352" s="12"/>
      <c r="T352" s="12"/>
      <c r="U352" s="12"/>
      <c r="V352" s="12"/>
      <c r="W352" s="12"/>
      <c r="X352" s="11"/>
      <c r="Y352" s="11"/>
      <c r="Z352" s="11"/>
    </row>
    <row r="353" ht="16.5" customHeight="1">
      <c r="A353" s="17"/>
      <c r="B353" s="48"/>
      <c r="C353" s="17"/>
      <c r="D353" s="17"/>
      <c r="E353" s="17"/>
      <c r="F353" s="17"/>
      <c r="G353" s="17"/>
      <c r="H353" s="17"/>
      <c r="I353" s="48"/>
      <c r="J353" s="11"/>
      <c r="K353" s="12"/>
      <c r="L353" s="12"/>
      <c r="M353" s="12"/>
      <c r="N353" s="12"/>
      <c r="O353" s="12"/>
      <c r="P353" s="12"/>
      <c r="Q353" s="12"/>
      <c r="R353" s="12"/>
      <c r="S353" s="12"/>
      <c r="T353" s="12"/>
      <c r="U353" s="12"/>
      <c r="V353" s="12"/>
      <c r="W353" s="12"/>
      <c r="X353" s="11"/>
      <c r="Y353" s="11"/>
      <c r="Z353" s="11"/>
    </row>
    <row r="354" ht="16.5" customHeight="1">
      <c r="A354" s="17"/>
      <c r="B354" s="48"/>
      <c r="C354" s="17"/>
      <c r="D354" s="17"/>
      <c r="E354" s="17"/>
      <c r="F354" s="17"/>
      <c r="G354" s="17"/>
      <c r="H354" s="17"/>
      <c r="I354" s="48"/>
      <c r="J354" s="11"/>
      <c r="K354" s="12"/>
      <c r="L354" s="12"/>
      <c r="M354" s="12"/>
      <c r="N354" s="12"/>
      <c r="O354" s="12"/>
      <c r="P354" s="12"/>
      <c r="Q354" s="12"/>
      <c r="R354" s="12"/>
      <c r="S354" s="12"/>
      <c r="T354" s="12"/>
      <c r="U354" s="12"/>
      <c r="V354" s="12"/>
      <c r="W354" s="12"/>
      <c r="X354" s="11"/>
      <c r="Y354" s="11"/>
      <c r="Z354" s="11"/>
    </row>
    <row r="355" ht="16.5" customHeight="1">
      <c r="A355" s="17"/>
      <c r="B355" s="48"/>
      <c r="C355" s="17"/>
      <c r="D355" s="17"/>
      <c r="E355" s="17"/>
      <c r="F355" s="17"/>
      <c r="G355" s="17"/>
      <c r="H355" s="17"/>
      <c r="I355" s="48"/>
      <c r="J355" s="11"/>
      <c r="K355" s="12"/>
      <c r="L355" s="12"/>
      <c r="M355" s="12"/>
      <c r="N355" s="12"/>
      <c r="O355" s="12"/>
      <c r="P355" s="12"/>
      <c r="Q355" s="12"/>
      <c r="R355" s="12"/>
      <c r="S355" s="12"/>
      <c r="T355" s="12"/>
      <c r="U355" s="12"/>
      <c r="V355" s="12"/>
      <c r="W355" s="12"/>
      <c r="X355" s="11"/>
      <c r="Y355" s="11"/>
      <c r="Z355" s="11"/>
    </row>
    <row r="356" ht="16.5" customHeight="1">
      <c r="A356" s="17"/>
      <c r="B356" s="48"/>
      <c r="C356" s="17"/>
      <c r="D356" s="17"/>
      <c r="E356" s="17"/>
      <c r="F356" s="17"/>
      <c r="G356" s="17"/>
      <c r="H356" s="17"/>
      <c r="I356" s="48"/>
      <c r="J356" s="11"/>
      <c r="K356" s="12"/>
      <c r="L356" s="12"/>
      <c r="M356" s="12"/>
      <c r="N356" s="12"/>
      <c r="O356" s="12"/>
      <c r="P356" s="12"/>
      <c r="Q356" s="12"/>
      <c r="R356" s="12"/>
      <c r="S356" s="12"/>
      <c r="T356" s="12"/>
      <c r="U356" s="12"/>
      <c r="V356" s="12"/>
      <c r="W356" s="12"/>
      <c r="X356" s="11"/>
      <c r="Y356" s="11"/>
      <c r="Z356" s="11"/>
    </row>
    <row r="357" ht="16.5" customHeight="1">
      <c r="A357" s="17"/>
      <c r="B357" s="48"/>
      <c r="C357" s="17"/>
      <c r="D357" s="17"/>
      <c r="E357" s="17"/>
      <c r="F357" s="17"/>
      <c r="G357" s="17"/>
      <c r="H357" s="17"/>
      <c r="I357" s="48"/>
      <c r="J357" s="11"/>
      <c r="K357" s="12"/>
      <c r="L357" s="12"/>
      <c r="M357" s="12"/>
      <c r="N357" s="12"/>
      <c r="O357" s="12"/>
      <c r="P357" s="12"/>
      <c r="Q357" s="12"/>
      <c r="R357" s="12"/>
      <c r="S357" s="12"/>
      <c r="T357" s="12"/>
      <c r="U357" s="12"/>
      <c r="V357" s="12"/>
      <c r="W357" s="12"/>
      <c r="X357" s="11"/>
      <c r="Y357" s="11"/>
      <c r="Z357" s="11"/>
    </row>
    <row r="358" ht="16.5" customHeight="1">
      <c r="A358" s="17"/>
      <c r="B358" s="48"/>
      <c r="C358" s="17"/>
      <c r="D358" s="17"/>
      <c r="E358" s="17"/>
      <c r="F358" s="17"/>
      <c r="G358" s="17"/>
      <c r="H358" s="17"/>
      <c r="I358" s="48"/>
      <c r="J358" s="11"/>
      <c r="K358" s="12"/>
      <c r="L358" s="12"/>
      <c r="M358" s="12"/>
      <c r="N358" s="12"/>
      <c r="O358" s="12"/>
      <c r="P358" s="12"/>
      <c r="Q358" s="12"/>
      <c r="R358" s="12"/>
      <c r="S358" s="12"/>
      <c r="T358" s="12"/>
      <c r="U358" s="12"/>
      <c r="V358" s="12"/>
      <c r="W358" s="12"/>
      <c r="X358" s="11"/>
      <c r="Y358" s="11"/>
      <c r="Z358" s="11"/>
    </row>
    <row r="359" ht="16.5" customHeight="1">
      <c r="A359" s="17"/>
      <c r="B359" s="48"/>
      <c r="C359" s="17"/>
      <c r="D359" s="17"/>
      <c r="E359" s="17"/>
      <c r="F359" s="17"/>
      <c r="G359" s="17"/>
      <c r="H359" s="17"/>
      <c r="I359" s="48"/>
      <c r="J359" s="11"/>
      <c r="K359" s="12"/>
      <c r="L359" s="12"/>
      <c r="M359" s="12"/>
      <c r="N359" s="12"/>
      <c r="O359" s="12"/>
      <c r="P359" s="12"/>
      <c r="Q359" s="12"/>
      <c r="R359" s="12"/>
      <c r="S359" s="12"/>
      <c r="T359" s="12"/>
      <c r="U359" s="12"/>
      <c r="V359" s="12"/>
      <c r="W359" s="12"/>
      <c r="X359" s="11"/>
      <c r="Y359" s="11"/>
      <c r="Z359" s="11"/>
    </row>
    <row r="360" ht="16.5" customHeight="1">
      <c r="A360" s="17"/>
      <c r="B360" s="48"/>
      <c r="C360" s="17"/>
      <c r="D360" s="17"/>
      <c r="E360" s="17"/>
      <c r="F360" s="17"/>
      <c r="G360" s="17"/>
      <c r="H360" s="17"/>
      <c r="I360" s="48"/>
      <c r="J360" s="11"/>
      <c r="K360" s="12"/>
      <c r="L360" s="12"/>
      <c r="M360" s="12"/>
      <c r="N360" s="12"/>
      <c r="O360" s="12"/>
      <c r="P360" s="12"/>
      <c r="Q360" s="12"/>
      <c r="R360" s="12"/>
      <c r="S360" s="12"/>
      <c r="T360" s="12"/>
      <c r="U360" s="12"/>
      <c r="V360" s="12"/>
      <c r="W360" s="12"/>
      <c r="X360" s="11"/>
      <c r="Y360" s="11"/>
      <c r="Z360" s="11"/>
    </row>
    <row r="361" ht="16.5" customHeight="1">
      <c r="A361" s="17"/>
      <c r="B361" s="48"/>
      <c r="C361" s="17"/>
      <c r="D361" s="17"/>
      <c r="E361" s="17"/>
      <c r="F361" s="17"/>
      <c r="G361" s="17"/>
      <c r="H361" s="17"/>
      <c r="I361" s="48"/>
      <c r="J361" s="11"/>
      <c r="K361" s="12"/>
      <c r="L361" s="12"/>
      <c r="M361" s="12"/>
      <c r="N361" s="12"/>
      <c r="O361" s="12"/>
      <c r="P361" s="12"/>
      <c r="Q361" s="12"/>
      <c r="R361" s="12"/>
      <c r="S361" s="12"/>
      <c r="T361" s="12"/>
      <c r="U361" s="12"/>
      <c r="V361" s="12"/>
      <c r="W361" s="12"/>
      <c r="X361" s="11"/>
      <c r="Y361" s="11"/>
      <c r="Z361" s="11"/>
    </row>
    <row r="362" ht="16.5" customHeight="1">
      <c r="A362" s="17"/>
      <c r="B362" s="48"/>
      <c r="C362" s="17"/>
      <c r="D362" s="17"/>
      <c r="E362" s="17"/>
      <c r="F362" s="17"/>
      <c r="G362" s="17"/>
      <c r="H362" s="17"/>
      <c r="I362" s="48"/>
      <c r="J362" s="11"/>
      <c r="K362" s="12"/>
      <c r="L362" s="12"/>
      <c r="M362" s="12"/>
      <c r="N362" s="12"/>
      <c r="O362" s="12"/>
      <c r="P362" s="12"/>
      <c r="Q362" s="12"/>
      <c r="R362" s="12"/>
      <c r="S362" s="12"/>
      <c r="T362" s="12"/>
      <c r="U362" s="12"/>
      <c r="V362" s="12"/>
      <c r="W362" s="12"/>
      <c r="X362" s="11"/>
      <c r="Y362" s="11"/>
      <c r="Z362" s="11"/>
    </row>
    <row r="363" ht="16.5" customHeight="1">
      <c r="A363" s="17"/>
      <c r="B363" s="48"/>
      <c r="C363" s="17"/>
      <c r="D363" s="17"/>
      <c r="E363" s="17"/>
      <c r="F363" s="17"/>
      <c r="G363" s="17"/>
      <c r="H363" s="17"/>
      <c r="I363" s="48"/>
      <c r="J363" s="11"/>
      <c r="K363" s="12"/>
      <c r="L363" s="12"/>
      <c r="M363" s="12"/>
      <c r="N363" s="12"/>
      <c r="O363" s="12"/>
      <c r="P363" s="12"/>
      <c r="Q363" s="12"/>
      <c r="R363" s="12"/>
      <c r="S363" s="12"/>
      <c r="T363" s="12"/>
      <c r="U363" s="12"/>
      <c r="V363" s="12"/>
      <c r="W363" s="12"/>
      <c r="X363" s="11"/>
      <c r="Y363" s="11"/>
      <c r="Z363" s="11"/>
    </row>
    <row r="364" ht="16.5" customHeight="1">
      <c r="A364" s="17"/>
      <c r="B364" s="48"/>
      <c r="C364" s="17"/>
      <c r="D364" s="17"/>
      <c r="E364" s="17"/>
      <c r="F364" s="17"/>
      <c r="G364" s="17"/>
      <c r="H364" s="17"/>
      <c r="I364" s="48"/>
      <c r="J364" s="11"/>
      <c r="K364" s="12"/>
      <c r="L364" s="12"/>
      <c r="M364" s="12"/>
      <c r="N364" s="12"/>
      <c r="O364" s="12"/>
      <c r="P364" s="12"/>
      <c r="Q364" s="12"/>
      <c r="R364" s="12"/>
      <c r="S364" s="12"/>
      <c r="T364" s="12"/>
      <c r="U364" s="12"/>
      <c r="V364" s="12"/>
      <c r="W364" s="12"/>
      <c r="X364" s="11"/>
      <c r="Y364" s="11"/>
      <c r="Z364" s="11"/>
    </row>
    <row r="365" ht="16.5" customHeight="1">
      <c r="A365" s="17"/>
      <c r="B365" s="48"/>
      <c r="C365" s="17"/>
      <c r="D365" s="17"/>
      <c r="E365" s="17"/>
      <c r="F365" s="17"/>
      <c r="G365" s="17"/>
      <c r="H365" s="17"/>
      <c r="I365" s="48"/>
      <c r="J365" s="11"/>
      <c r="K365" s="12"/>
      <c r="L365" s="12"/>
      <c r="M365" s="12"/>
      <c r="N365" s="12"/>
      <c r="O365" s="12"/>
      <c r="P365" s="12"/>
      <c r="Q365" s="12"/>
      <c r="R365" s="12"/>
      <c r="S365" s="12"/>
      <c r="T365" s="12"/>
      <c r="U365" s="12"/>
      <c r="V365" s="12"/>
      <c r="W365" s="12"/>
      <c r="X365" s="11"/>
      <c r="Y365" s="11"/>
      <c r="Z365" s="11"/>
    </row>
    <row r="366" ht="16.5" customHeight="1">
      <c r="A366" s="17"/>
      <c r="B366" s="48"/>
      <c r="C366" s="17"/>
      <c r="D366" s="17"/>
      <c r="E366" s="17"/>
      <c r="F366" s="17"/>
      <c r="G366" s="17"/>
      <c r="H366" s="17"/>
      <c r="I366" s="48"/>
      <c r="J366" s="11"/>
      <c r="K366" s="12"/>
      <c r="L366" s="12"/>
      <c r="M366" s="12"/>
      <c r="N366" s="12"/>
      <c r="O366" s="12"/>
      <c r="P366" s="12"/>
      <c r="Q366" s="12"/>
      <c r="R366" s="12"/>
      <c r="S366" s="12"/>
      <c r="T366" s="12"/>
      <c r="U366" s="12"/>
      <c r="V366" s="12"/>
      <c r="W366" s="12"/>
      <c r="X366" s="11"/>
      <c r="Y366" s="11"/>
      <c r="Z366" s="11"/>
    </row>
    <row r="367" ht="16.5" customHeight="1">
      <c r="A367" s="17"/>
      <c r="B367" s="48"/>
      <c r="C367" s="17"/>
      <c r="D367" s="17"/>
      <c r="E367" s="17"/>
      <c r="F367" s="17"/>
      <c r="G367" s="17"/>
      <c r="H367" s="17"/>
      <c r="I367" s="48"/>
      <c r="J367" s="11"/>
      <c r="K367" s="12"/>
      <c r="L367" s="12"/>
      <c r="M367" s="12"/>
      <c r="N367" s="12"/>
      <c r="O367" s="12"/>
      <c r="P367" s="12"/>
      <c r="Q367" s="12"/>
      <c r="R367" s="12"/>
      <c r="S367" s="12"/>
      <c r="T367" s="12"/>
      <c r="U367" s="12"/>
      <c r="V367" s="12"/>
      <c r="W367" s="12"/>
      <c r="X367" s="11"/>
      <c r="Y367" s="11"/>
      <c r="Z367" s="11"/>
    </row>
    <row r="368" ht="16.5" customHeight="1">
      <c r="A368" s="17"/>
      <c r="B368" s="48"/>
      <c r="C368" s="17"/>
      <c r="D368" s="17"/>
      <c r="E368" s="17"/>
      <c r="F368" s="17"/>
      <c r="G368" s="17"/>
      <c r="H368" s="17"/>
      <c r="I368" s="48"/>
      <c r="J368" s="11"/>
      <c r="K368" s="12"/>
      <c r="L368" s="12"/>
      <c r="M368" s="12"/>
      <c r="N368" s="12"/>
      <c r="O368" s="12"/>
      <c r="P368" s="12"/>
      <c r="Q368" s="12"/>
      <c r="R368" s="12"/>
      <c r="S368" s="12"/>
      <c r="T368" s="12"/>
      <c r="U368" s="12"/>
      <c r="V368" s="12"/>
      <c r="W368" s="12"/>
      <c r="X368" s="11"/>
      <c r="Y368" s="11"/>
      <c r="Z368" s="11"/>
    </row>
    <row r="369" ht="16.5" customHeight="1">
      <c r="A369" s="17"/>
      <c r="B369" s="48"/>
      <c r="C369" s="17"/>
      <c r="D369" s="17"/>
      <c r="E369" s="17"/>
      <c r="F369" s="17"/>
      <c r="G369" s="17"/>
      <c r="H369" s="17"/>
      <c r="I369" s="48"/>
      <c r="J369" s="11"/>
      <c r="K369" s="12"/>
      <c r="L369" s="12"/>
      <c r="M369" s="12"/>
      <c r="N369" s="12"/>
      <c r="O369" s="12"/>
      <c r="P369" s="12"/>
      <c r="Q369" s="12"/>
      <c r="R369" s="12"/>
      <c r="S369" s="12"/>
      <c r="T369" s="12"/>
      <c r="U369" s="12"/>
      <c r="V369" s="12"/>
      <c r="W369" s="12"/>
      <c r="X369" s="11"/>
      <c r="Y369" s="11"/>
      <c r="Z369" s="11"/>
    </row>
    <row r="370" ht="16.5" customHeight="1">
      <c r="A370" s="17"/>
      <c r="B370" s="48"/>
      <c r="C370" s="17"/>
      <c r="D370" s="17"/>
      <c r="E370" s="17"/>
      <c r="F370" s="17"/>
      <c r="G370" s="17"/>
      <c r="H370" s="17"/>
      <c r="I370" s="48"/>
      <c r="J370" s="11"/>
      <c r="K370" s="12"/>
      <c r="L370" s="12"/>
      <c r="M370" s="12"/>
      <c r="N370" s="12"/>
      <c r="O370" s="12"/>
      <c r="P370" s="12"/>
      <c r="Q370" s="12"/>
      <c r="R370" s="12"/>
      <c r="S370" s="12"/>
      <c r="T370" s="12"/>
      <c r="U370" s="12"/>
      <c r="V370" s="12"/>
      <c r="W370" s="12"/>
      <c r="X370" s="11"/>
      <c r="Y370" s="11"/>
      <c r="Z370" s="11"/>
    </row>
    <row r="371" ht="16.5" customHeight="1">
      <c r="A371" s="17"/>
      <c r="B371" s="48"/>
      <c r="C371" s="17"/>
      <c r="D371" s="17"/>
      <c r="E371" s="17"/>
      <c r="F371" s="17"/>
      <c r="G371" s="17"/>
      <c r="H371" s="17"/>
      <c r="I371" s="48"/>
      <c r="J371" s="11"/>
      <c r="K371" s="12"/>
      <c r="L371" s="12"/>
      <c r="M371" s="12"/>
      <c r="N371" s="12"/>
      <c r="O371" s="12"/>
      <c r="P371" s="12"/>
      <c r="Q371" s="12"/>
      <c r="R371" s="12"/>
      <c r="S371" s="12"/>
      <c r="T371" s="12"/>
      <c r="U371" s="12"/>
      <c r="V371" s="12"/>
      <c r="W371" s="12"/>
      <c r="X371" s="11"/>
      <c r="Y371" s="11"/>
      <c r="Z371" s="11"/>
    </row>
    <row r="372" ht="16.5" customHeight="1">
      <c r="A372" s="17"/>
      <c r="B372" s="48"/>
      <c r="C372" s="17"/>
      <c r="D372" s="17"/>
      <c r="E372" s="17"/>
      <c r="F372" s="17"/>
      <c r="G372" s="17"/>
      <c r="H372" s="17"/>
      <c r="I372" s="48"/>
      <c r="J372" s="11"/>
      <c r="K372" s="12"/>
      <c r="L372" s="12"/>
      <c r="M372" s="12"/>
      <c r="N372" s="12"/>
      <c r="O372" s="12"/>
      <c r="P372" s="12"/>
      <c r="Q372" s="12"/>
      <c r="R372" s="12"/>
      <c r="S372" s="12"/>
      <c r="T372" s="12"/>
      <c r="U372" s="12"/>
      <c r="V372" s="12"/>
      <c r="W372" s="12"/>
      <c r="X372" s="11"/>
      <c r="Y372" s="11"/>
      <c r="Z372" s="11"/>
    </row>
    <row r="373" ht="16.5" customHeight="1">
      <c r="A373" s="17"/>
      <c r="B373" s="48"/>
      <c r="C373" s="17"/>
      <c r="D373" s="17"/>
      <c r="E373" s="17"/>
      <c r="F373" s="17"/>
      <c r="G373" s="17"/>
      <c r="H373" s="17"/>
      <c r="I373" s="48"/>
      <c r="J373" s="11"/>
      <c r="K373" s="12"/>
      <c r="L373" s="12"/>
      <c r="M373" s="12"/>
      <c r="N373" s="12"/>
      <c r="O373" s="12"/>
      <c r="P373" s="12"/>
      <c r="Q373" s="12"/>
      <c r="R373" s="12"/>
      <c r="S373" s="12"/>
      <c r="T373" s="12"/>
      <c r="U373" s="12"/>
      <c r="V373" s="12"/>
      <c r="W373" s="12"/>
      <c r="X373" s="11"/>
      <c r="Y373" s="11"/>
      <c r="Z373" s="11"/>
    </row>
    <row r="374" ht="16.5" customHeight="1">
      <c r="A374" s="17"/>
      <c r="B374" s="48"/>
      <c r="C374" s="17"/>
      <c r="D374" s="17"/>
      <c r="E374" s="17"/>
      <c r="F374" s="17"/>
      <c r="G374" s="17"/>
      <c r="H374" s="17"/>
      <c r="I374" s="48"/>
      <c r="J374" s="11"/>
      <c r="K374" s="12"/>
      <c r="L374" s="12"/>
      <c r="M374" s="12"/>
      <c r="N374" s="12"/>
      <c r="O374" s="12"/>
      <c r="P374" s="12"/>
      <c r="Q374" s="12"/>
      <c r="R374" s="12"/>
      <c r="S374" s="12"/>
      <c r="T374" s="12"/>
      <c r="U374" s="12"/>
      <c r="V374" s="12"/>
      <c r="W374" s="12"/>
      <c r="X374" s="11"/>
      <c r="Y374" s="11"/>
      <c r="Z374" s="11"/>
    </row>
    <row r="375" ht="16.5" customHeight="1">
      <c r="A375" s="17"/>
      <c r="B375" s="48"/>
      <c r="C375" s="17"/>
      <c r="D375" s="17"/>
      <c r="E375" s="17"/>
      <c r="F375" s="17"/>
      <c r="G375" s="17"/>
      <c r="H375" s="17"/>
      <c r="I375" s="48"/>
      <c r="J375" s="11"/>
      <c r="K375" s="12"/>
      <c r="L375" s="12"/>
      <c r="M375" s="12"/>
      <c r="N375" s="12"/>
      <c r="O375" s="12"/>
      <c r="P375" s="12"/>
      <c r="Q375" s="12"/>
      <c r="R375" s="12"/>
      <c r="S375" s="12"/>
      <c r="T375" s="12"/>
      <c r="U375" s="12"/>
      <c r="V375" s="12"/>
      <c r="W375" s="12"/>
      <c r="X375" s="11"/>
      <c r="Y375" s="11"/>
      <c r="Z375" s="11"/>
    </row>
    <row r="376" ht="16.5" customHeight="1">
      <c r="A376" s="17"/>
      <c r="B376" s="48"/>
      <c r="C376" s="17"/>
      <c r="D376" s="17"/>
      <c r="E376" s="17"/>
      <c r="F376" s="17"/>
      <c r="G376" s="17"/>
      <c r="H376" s="17"/>
      <c r="I376" s="48"/>
      <c r="J376" s="11"/>
      <c r="K376" s="12"/>
      <c r="L376" s="12"/>
      <c r="M376" s="12"/>
      <c r="N376" s="12"/>
      <c r="O376" s="12"/>
      <c r="P376" s="12"/>
      <c r="Q376" s="12"/>
      <c r="R376" s="12"/>
      <c r="S376" s="12"/>
      <c r="T376" s="12"/>
      <c r="U376" s="12"/>
      <c r="V376" s="12"/>
      <c r="W376" s="12"/>
      <c r="X376" s="11"/>
      <c r="Y376" s="11"/>
      <c r="Z376" s="11"/>
    </row>
    <row r="377" ht="16.5" customHeight="1">
      <c r="A377" s="17"/>
      <c r="B377" s="48"/>
      <c r="C377" s="17"/>
      <c r="D377" s="17"/>
      <c r="E377" s="17"/>
      <c r="F377" s="17"/>
      <c r="G377" s="17"/>
      <c r="H377" s="17"/>
      <c r="I377" s="48"/>
      <c r="J377" s="11"/>
      <c r="K377" s="12"/>
      <c r="L377" s="12"/>
      <c r="M377" s="12"/>
      <c r="N377" s="12"/>
      <c r="O377" s="12"/>
      <c r="P377" s="12"/>
      <c r="Q377" s="12"/>
      <c r="R377" s="12"/>
      <c r="S377" s="12"/>
      <c r="T377" s="12"/>
      <c r="U377" s="12"/>
      <c r="V377" s="12"/>
      <c r="W377" s="12"/>
      <c r="X377" s="11"/>
      <c r="Y377" s="11"/>
      <c r="Z377" s="11"/>
    </row>
    <row r="378" ht="16.5" customHeight="1">
      <c r="A378" s="17"/>
      <c r="B378" s="48"/>
      <c r="C378" s="17"/>
      <c r="D378" s="17"/>
      <c r="E378" s="17"/>
      <c r="F378" s="17"/>
      <c r="G378" s="17"/>
      <c r="H378" s="17"/>
      <c r="I378" s="48"/>
      <c r="J378" s="11"/>
      <c r="K378" s="12"/>
      <c r="L378" s="12"/>
      <c r="M378" s="12"/>
      <c r="N378" s="12"/>
      <c r="O378" s="12"/>
      <c r="P378" s="12"/>
      <c r="Q378" s="12"/>
      <c r="R378" s="12"/>
      <c r="S378" s="12"/>
      <c r="T378" s="12"/>
      <c r="U378" s="12"/>
      <c r="V378" s="12"/>
      <c r="W378" s="12"/>
      <c r="X378" s="11"/>
      <c r="Y378" s="11"/>
      <c r="Z378" s="11"/>
    </row>
    <row r="379" ht="16.5" customHeight="1">
      <c r="A379" s="17"/>
      <c r="B379" s="48"/>
      <c r="C379" s="17"/>
      <c r="D379" s="17"/>
      <c r="E379" s="17"/>
      <c r="F379" s="17"/>
      <c r="G379" s="17"/>
      <c r="H379" s="17"/>
      <c r="I379" s="48"/>
      <c r="J379" s="11"/>
      <c r="K379" s="12"/>
      <c r="L379" s="12"/>
      <c r="M379" s="12"/>
      <c r="N379" s="12"/>
      <c r="O379" s="12"/>
      <c r="P379" s="12"/>
      <c r="Q379" s="12"/>
      <c r="R379" s="12"/>
      <c r="S379" s="12"/>
      <c r="T379" s="12"/>
      <c r="U379" s="12"/>
      <c r="V379" s="12"/>
      <c r="W379" s="12"/>
      <c r="X379" s="11"/>
      <c r="Y379" s="11"/>
      <c r="Z379" s="11"/>
    </row>
    <row r="380" ht="16.5" customHeight="1">
      <c r="A380" s="17"/>
      <c r="B380" s="48"/>
      <c r="C380" s="17"/>
      <c r="D380" s="17"/>
      <c r="E380" s="17"/>
      <c r="F380" s="17"/>
      <c r="G380" s="17"/>
      <c r="H380" s="17"/>
      <c r="I380" s="48"/>
      <c r="J380" s="11"/>
      <c r="K380" s="12"/>
      <c r="L380" s="12"/>
      <c r="M380" s="12"/>
      <c r="N380" s="12"/>
      <c r="O380" s="12"/>
      <c r="P380" s="12"/>
      <c r="Q380" s="12"/>
      <c r="R380" s="12"/>
      <c r="S380" s="12"/>
      <c r="T380" s="12"/>
      <c r="U380" s="12"/>
      <c r="V380" s="12"/>
      <c r="W380" s="12"/>
      <c r="X380" s="11"/>
      <c r="Y380" s="11"/>
      <c r="Z380" s="11"/>
    </row>
    <row r="381" ht="16.5" customHeight="1">
      <c r="A381" s="17"/>
      <c r="B381" s="48"/>
      <c r="C381" s="17"/>
      <c r="D381" s="17"/>
      <c r="E381" s="17"/>
      <c r="F381" s="17"/>
      <c r="G381" s="17"/>
      <c r="H381" s="17"/>
      <c r="I381" s="48"/>
      <c r="J381" s="11"/>
      <c r="K381" s="12"/>
      <c r="L381" s="12"/>
      <c r="M381" s="12"/>
      <c r="N381" s="12"/>
      <c r="O381" s="12"/>
      <c r="P381" s="12"/>
      <c r="Q381" s="12"/>
      <c r="R381" s="12"/>
      <c r="S381" s="12"/>
      <c r="T381" s="12"/>
      <c r="U381" s="12"/>
      <c r="V381" s="12"/>
      <c r="W381" s="12"/>
      <c r="X381" s="11"/>
      <c r="Y381" s="11"/>
      <c r="Z381" s="11"/>
    </row>
    <row r="382" ht="16.5" customHeight="1">
      <c r="A382" s="17"/>
      <c r="B382" s="48"/>
      <c r="C382" s="17"/>
      <c r="D382" s="17"/>
      <c r="E382" s="17"/>
      <c r="F382" s="17"/>
      <c r="G382" s="17"/>
      <c r="H382" s="17"/>
      <c r="I382" s="48"/>
      <c r="J382" s="11"/>
      <c r="K382" s="12"/>
      <c r="L382" s="12"/>
      <c r="M382" s="12"/>
      <c r="N382" s="12"/>
      <c r="O382" s="12"/>
      <c r="P382" s="12"/>
      <c r="Q382" s="12"/>
      <c r="R382" s="12"/>
      <c r="S382" s="12"/>
      <c r="T382" s="12"/>
      <c r="U382" s="12"/>
      <c r="V382" s="12"/>
      <c r="W382" s="12"/>
      <c r="X382" s="11"/>
      <c r="Y382" s="11"/>
      <c r="Z382" s="11"/>
    </row>
    <row r="383" ht="16.5" customHeight="1">
      <c r="A383" s="17"/>
      <c r="B383" s="48"/>
      <c r="C383" s="17"/>
      <c r="D383" s="17"/>
      <c r="E383" s="17"/>
      <c r="F383" s="17"/>
      <c r="G383" s="17"/>
      <c r="H383" s="17"/>
      <c r="I383" s="48"/>
      <c r="J383" s="11"/>
      <c r="K383" s="12"/>
      <c r="L383" s="12"/>
      <c r="M383" s="12"/>
      <c r="N383" s="12"/>
      <c r="O383" s="12"/>
      <c r="P383" s="12"/>
      <c r="Q383" s="12"/>
      <c r="R383" s="12"/>
      <c r="S383" s="12"/>
      <c r="T383" s="12"/>
      <c r="U383" s="12"/>
      <c r="V383" s="12"/>
      <c r="W383" s="12"/>
      <c r="X383" s="11"/>
      <c r="Y383" s="11"/>
      <c r="Z383" s="11"/>
    </row>
    <row r="384" ht="16.5" customHeight="1">
      <c r="A384" s="17"/>
      <c r="B384" s="48"/>
      <c r="C384" s="17"/>
      <c r="D384" s="17"/>
      <c r="E384" s="17"/>
      <c r="F384" s="17"/>
      <c r="G384" s="17"/>
      <c r="H384" s="17"/>
      <c r="I384" s="48"/>
      <c r="J384" s="11"/>
      <c r="K384" s="12"/>
      <c r="L384" s="12"/>
      <c r="M384" s="12"/>
      <c r="N384" s="12"/>
      <c r="O384" s="12"/>
      <c r="P384" s="12"/>
      <c r="Q384" s="12"/>
      <c r="R384" s="12"/>
      <c r="S384" s="12"/>
      <c r="T384" s="12"/>
      <c r="U384" s="12"/>
      <c r="V384" s="12"/>
      <c r="W384" s="12"/>
      <c r="X384" s="11"/>
      <c r="Y384" s="11"/>
      <c r="Z384" s="11"/>
    </row>
    <row r="385" ht="16.5" customHeight="1">
      <c r="A385" s="17"/>
      <c r="B385" s="48"/>
      <c r="C385" s="17"/>
      <c r="D385" s="17"/>
      <c r="E385" s="17"/>
      <c r="F385" s="17"/>
      <c r="G385" s="17"/>
      <c r="H385" s="17"/>
      <c r="I385" s="48"/>
      <c r="J385" s="11"/>
      <c r="K385" s="12"/>
      <c r="L385" s="12"/>
      <c r="M385" s="12"/>
      <c r="N385" s="12"/>
      <c r="O385" s="12"/>
      <c r="P385" s="12"/>
      <c r="Q385" s="12"/>
      <c r="R385" s="12"/>
      <c r="S385" s="12"/>
      <c r="T385" s="12"/>
      <c r="U385" s="12"/>
      <c r="V385" s="12"/>
      <c r="W385" s="12"/>
      <c r="X385" s="11"/>
      <c r="Y385" s="11"/>
      <c r="Z385" s="11"/>
    </row>
    <row r="386" ht="16.5" customHeight="1">
      <c r="A386" s="17"/>
      <c r="B386" s="48"/>
      <c r="C386" s="17"/>
      <c r="D386" s="17"/>
      <c r="E386" s="17"/>
      <c r="F386" s="17"/>
      <c r="G386" s="17"/>
      <c r="H386" s="17"/>
      <c r="I386" s="48"/>
      <c r="J386" s="11"/>
      <c r="K386" s="12"/>
      <c r="L386" s="12"/>
      <c r="M386" s="12"/>
      <c r="N386" s="12"/>
      <c r="O386" s="12"/>
      <c r="P386" s="12"/>
      <c r="Q386" s="12"/>
      <c r="R386" s="12"/>
      <c r="S386" s="12"/>
      <c r="T386" s="12"/>
      <c r="U386" s="12"/>
      <c r="V386" s="12"/>
      <c r="W386" s="12"/>
      <c r="X386" s="11"/>
      <c r="Y386" s="11"/>
      <c r="Z386" s="11"/>
    </row>
    <row r="387" ht="16.5" customHeight="1">
      <c r="A387" s="17"/>
      <c r="B387" s="48"/>
      <c r="C387" s="17"/>
      <c r="D387" s="17"/>
      <c r="E387" s="17"/>
      <c r="F387" s="17"/>
      <c r="G387" s="17"/>
      <c r="H387" s="17"/>
      <c r="I387" s="48"/>
      <c r="J387" s="11"/>
      <c r="K387" s="12"/>
      <c r="L387" s="12"/>
      <c r="M387" s="12"/>
      <c r="N387" s="12"/>
      <c r="O387" s="12"/>
      <c r="P387" s="12"/>
      <c r="Q387" s="12"/>
      <c r="R387" s="12"/>
      <c r="S387" s="12"/>
      <c r="T387" s="12"/>
      <c r="U387" s="12"/>
      <c r="V387" s="12"/>
      <c r="W387" s="12"/>
      <c r="X387" s="11"/>
      <c r="Y387" s="11"/>
      <c r="Z387" s="11"/>
    </row>
    <row r="388" ht="16.5" customHeight="1">
      <c r="A388" s="17"/>
      <c r="B388" s="48"/>
      <c r="C388" s="17"/>
      <c r="D388" s="17"/>
      <c r="E388" s="17"/>
      <c r="F388" s="17"/>
      <c r="G388" s="17"/>
      <c r="H388" s="17"/>
      <c r="I388" s="48"/>
      <c r="J388" s="11"/>
      <c r="K388" s="12"/>
      <c r="L388" s="12"/>
      <c r="M388" s="12"/>
      <c r="N388" s="12"/>
      <c r="O388" s="12"/>
      <c r="P388" s="12"/>
      <c r="Q388" s="12"/>
      <c r="R388" s="12"/>
      <c r="S388" s="12"/>
      <c r="T388" s="12"/>
      <c r="U388" s="12"/>
      <c r="V388" s="12"/>
      <c r="W388" s="12"/>
      <c r="X388" s="11"/>
      <c r="Y388" s="11"/>
      <c r="Z388" s="11"/>
    </row>
    <row r="389" ht="16.5" customHeight="1">
      <c r="A389" s="17"/>
      <c r="B389" s="48"/>
      <c r="C389" s="17"/>
      <c r="D389" s="17"/>
      <c r="E389" s="17"/>
      <c r="F389" s="17"/>
      <c r="G389" s="17"/>
      <c r="H389" s="17"/>
      <c r="I389" s="48"/>
      <c r="J389" s="11"/>
      <c r="K389" s="12"/>
      <c r="L389" s="12"/>
      <c r="M389" s="12"/>
      <c r="N389" s="12"/>
      <c r="O389" s="12"/>
      <c r="P389" s="12"/>
      <c r="Q389" s="12"/>
      <c r="R389" s="12"/>
      <c r="S389" s="12"/>
      <c r="T389" s="12"/>
      <c r="U389" s="12"/>
      <c r="V389" s="12"/>
      <c r="W389" s="12"/>
      <c r="X389" s="11"/>
      <c r="Y389" s="11"/>
      <c r="Z389" s="11"/>
    </row>
    <row r="390" ht="16.5" customHeight="1">
      <c r="A390" s="17"/>
      <c r="B390" s="48"/>
      <c r="C390" s="17"/>
      <c r="D390" s="17"/>
      <c r="E390" s="17"/>
      <c r="F390" s="17"/>
      <c r="G390" s="17"/>
      <c r="H390" s="17"/>
      <c r="I390" s="48"/>
      <c r="J390" s="11"/>
      <c r="K390" s="12"/>
      <c r="L390" s="12"/>
      <c r="M390" s="12"/>
      <c r="N390" s="12"/>
      <c r="O390" s="12"/>
      <c r="P390" s="12"/>
      <c r="Q390" s="12"/>
      <c r="R390" s="12"/>
      <c r="S390" s="12"/>
      <c r="T390" s="12"/>
      <c r="U390" s="12"/>
      <c r="V390" s="12"/>
      <c r="W390" s="12"/>
      <c r="X390" s="11"/>
      <c r="Y390" s="11"/>
      <c r="Z390" s="11"/>
    </row>
    <row r="391" ht="16.5" customHeight="1">
      <c r="A391" s="17"/>
      <c r="B391" s="48"/>
      <c r="C391" s="17"/>
      <c r="D391" s="17"/>
      <c r="E391" s="17"/>
      <c r="F391" s="17"/>
      <c r="G391" s="17"/>
      <c r="H391" s="17"/>
      <c r="I391" s="48"/>
      <c r="J391" s="11"/>
      <c r="K391" s="12"/>
      <c r="L391" s="12"/>
      <c r="M391" s="12"/>
      <c r="N391" s="12"/>
      <c r="O391" s="12"/>
      <c r="P391" s="12"/>
      <c r="Q391" s="12"/>
      <c r="R391" s="12"/>
      <c r="S391" s="12"/>
      <c r="T391" s="12"/>
      <c r="U391" s="12"/>
      <c r="V391" s="12"/>
      <c r="W391" s="12"/>
      <c r="X391" s="11"/>
      <c r="Y391" s="11"/>
      <c r="Z391" s="11"/>
    </row>
    <row r="392" ht="16.5" customHeight="1">
      <c r="A392" s="17"/>
      <c r="B392" s="48"/>
      <c r="C392" s="17"/>
      <c r="D392" s="17"/>
      <c r="E392" s="17"/>
      <c r="F392" s="17"/>
      <c r="G392" s="17"/>
      <c r="H392" s="17"/>
      <c r="I392" s="48"/>
      <c r="J392" s="11"/>
      <c r="K392" s="12"/>
      <c r="L392" s="12"/>
      <c r="M392" s="12"/>
      <c r="N392" s="12"/>
      <c r="O392" s="12"/>
      <c r="P392" s="12"/>
      <c r="Q392" s="12"/>
      <c r="R392" s="12"/>
      <c r="S392" s="12"/>
      <c r="T392" s="12"/>
      <c r="U392" s="12"/>
      <c r="V392" s="12"/>
      <c r="W392" s="12"/>
      <c r="X392" s="11"/>
      <c r="Y392" s="11"/>
      <c r="Z392" s="11"/>
    </row>
    <row r="393" ht="16.5" customHeight="1">
      <c r="A393" s="17"/>
      <c r="B393" s="48"/>
      <c r="C393" s="17"/>
      <c r="D393" s="17"/>
      <c r="E393" s="17"/>
      <c r="F393" s="17"/>
      <c r="G393" s="17"/>
      <c r="H393" s="17"/>
      <c r="I393" s="48"/>
      <c r="J393" s="11"/>
      <c r="K393" s="12"/>
      <c r="L393" s="12"/>
      <c r="M393" s="12"/>
      <c r="N393" s="12"/>
      <c r="O393" s="12"/>
      <c r="P393" s="12"/>
      <c r="Q393" s="12"/>
      <c r="R393" s="12"/>
      <c r="S393" s="12"/>
      <c r="T393" s="12"/>
      <c r="U393" s="12"/>
      <c r="V393" s="12"/>
      <c r="W393" s="12"/>
      <c r="X393" s="11"/>
      <c r="Y393" s="11"/>
      <c r="Z393" s="11"/>
    </row>
    <row r="394" ht="16.5" customHeight="1">
      <c r="A394" s="17"/>
      <c r="B394" s="48"/>
      <c r="C394" s="17"/>
      <c r="D394" s="17"/>
      <c r="E394" s="17"/>
      <c r="F394" s="17"/>
      <c r="G394" s="17"/>
      <c r="H394" s="17"/>
      <c r="I394" s="48"/>
      <c r="J394" s="11"/>
      <c r="K394" s="12"/>
      <c r="L394" s="12"/>
      <c r="M394" s="12"/>
      <c r="N394" s="12"/>
      <c r="O394" s="12"/>
      <c r="P394" s="12"/>
      <c r="Q394" s="12"/>
      <c r="R394" s="12"/>
      <c r="S394" s="12"/>
      <c r="T394" s="12"/>
      <c r="U394" s="12"/>
      <c r="V394" s="12"/>
      <c r="W394" s="12"/>
      <c r="X394" s="11"/>
      <c r="Y394" s="11"/>
      <c r="Z394" s="11"/>
    </row>
    <row r="395" ht="16.5" customHeight="1">
      <c r="A395" s="17"/>
      <c r="B395" s="48"/>
      <c r="C395" s="17"/>
      <c r="D395" s="17"/>
      <c r="E395" s="17"/>
      <c r="F395" s="17"/>
      <c r="G395" s="17"/>
      <c r="H395" s="17"/>
      <c r="I395" s="48"/>
      <c r="J395" s="11"/>
      <c r="K395" s="12"/>
      <c r="L395" s="12"/>
      <c r="M395" s="12"/>
      <c r="N395" s="12"/>
      <c r="O395" s="12"/>
      <c r="P395" s="12"/>
      <c r="Q395" s="12"/>
      <c r="R395" s="12"/>
      <c r="S395" s="12"/>
      <c r="T395" s="12"/>
      <c r="U395" s="12"/>
      <c r="V395" s="12"/>
      <c r="W395" s="12"/>
      <c r="X395" s="11"/>
      <c r="Y395" s="11"/>
      <c r="Z395" s="11"/>
    </row>
    <row r="396" ht="16.5" customHeight="1">
      <c r="A396" s="17"/>
      <c r="B396" s="48"/>
      <c r="C396" s="17"/>
      <c r="D396" s="17"/>
      <c r="E396" s="17"/>
      <c r="F396" s="17"/>
      <c r="G396" s="17"/>
      <c r="H396" s="17"/>
      <c r="I396" s="48"/>
      <c r="J396" s="11"/>
      <c r="K396" s="12"/>
      <c r="L396" s="12"/>
      <c r="M396" s="12"/>
      <c r="N396" s="12"/>
      <c r="O396" s="12"/>
      <c r="P396" s="12"/>
      <c r="Q396" s="12"/>
      <c r="R396" s="12"/>
      <c r="S396" s="12"/>
      <c r="T396" s="12"/>
      <c r="U396" s="12"/>
      <c r="V396" s="12"/>
      <c r="W396" s="12"/>
      <c r="X396" s="11"/>
      <c r="Y396" s="11"/>
      <c r="Z396" s="11"/>
    </row>
    <row r="397" ht="16.5" customHeight="1">
      <c r="A397" s="17"/>
      <c r="B397" s="48"/>
      <c r="C397" s="17"/>
      <c r="D397" s="17"/>
      <c r="E397" s="17"/>
      <c r="F397" s="17"/>
      <c r="G397" s="17"/>
      <c r="H397" s="17"/>
      <c r="I397" s="48"/>
      <c r="J397" s="11"/>
      <c r="K397" s="12"/>
      <c r="L397" s="12"/>
      <c r="M397" s="12"/>
      <c r="N397" s="12"/>
      <c r="O397" s="12"/>
      <c r="P397" s="12"/>
      <c r="Q397" s="12"/>
      <c r="R397" s="12"/>
      <c r="S397" s="12"/>
      <c r="T397" s="12"/>
      <c r="U397" s="12"/>
      <c r="V397" s="12"/>
      <c r="W397" s="12"/>
      <c r="X397" s="11"/>
      <c r="Y397" s="11"/>
      <c r="Z397" s="11"/>
    </row>
    <row r="398" ht="16.5" customHeight="1">
      <c r="A398" s="17"/>
      <c r="B398" s="48"/>
      <c r="C398" s="17"/>
      <c r="D398" s="17"/>
      <c r="E398" s="17"/>
      <c r="F398" s="17"/>
      <c r="G398" s="17"/>
      <c r="H398" s="17"/>
      <c r="I398" s="48"/>
      <c r="J398" s="11"/>
      <c r="K398" s="12"/>
      <c r="L398" s="12"/>
      <c r="M398" s="12"/>
      <c r="N398" s="12"/>
      <c r="O398" s="12"/>
      <c r="P398" s="12"/>
      <c r="Q398" s="12"/>
      <c r="R398" s="12"/>
      <c r="S398" s="12"/>
      <c r="T398" s="12"/>
      <c r="U398" s="12"/>
      <c r="V398" s="12"/>
      <c r="W398" s="12"/>
      <c r="X398" s="11"/>
      <c r="Y398" s="11"/>
      <c r="Z398" s="11"/>
    </row>
    <row r="399" ht="16.5" customHeight="1">
      <c r="A399" s="17"/>
      <c r="B399" s="48"/>
      <c r="C399" s="17"/>
      <c r="D399" s="17"/>
      <c r="E399" s="17"/>
      <c r="F399" s="17"/>
      <c r="G399" s="17"/>
      <c r="H399" s="17"/>
      <c r="I399" s="48"/>
      <c r="J399" s="11"/>
      <c r="K399" s="12"/>
      <c r="L399" s="12"/>
      <c r="M399" s="12"/>
      <c r="N399" s="12"/>
      <c r="O399" s="12"/>
      <c r="P399" s="12"/>
      <c r="Q399" s="12"/>
      <c r="R399" s="12"/>
      <c r="S399" s="12"/>
      <c r="T399" s="12"/>
      <c r="U399" s="12"/>
      <c r="V399" s="12"/>
      <c r="W399" s="12"/>
      <c r="X399" s="11"/>
      <c r="Y399" s="11"/>
      <c r="Z399" s="11"/>
    </row>
    <row r="400" ht="16.5" customHeight="1">
      <c r="A400" s="17"/>
      <c r="B400" s="48"/>
      <c r="C400" s="17"/>
      <c r="D400" s="17"/>
      <c r="E400" s="17"/>
      <c r="F400" s="17"/>
      <c r="G400" s="17"/>
      <c r="H400" s="17"/>
      <c r="I400" s="48"/>
      <c r="J400" s="11"/>
      <c r="K400" s="12"/>
      <c r="L400" s="12"/>
      <c r="M400" s="12"/>
      <c r="N400" s="12"/>
      <c r="O400" s="12"/>
      <c r="P400" s="12"/>
      <c r="Q400" s="12"/>
      <c r="R400" s="12"/>
      <c r="S400" s="12"/>
      <c r="T400" s="12"/>
      <c r="U400" s="12"/>
      <c r="V400" s="12"/>
      <c r="W400" s="12"/>
      <c r="X400" s="11"/>
      <c r="Y400" s="11"/>
      <c r="Z400" s="11"/>
    </row>
    <row r="401" ht="16.5" customHeight="1">
      <c r="A401" s="17"/>
      <c r="B401" s="48"/>
      <c r="C401" s="17"/>
      <c r="D401" s="17"/>
      <c r="E401" s="17"/>
      <c r="F401" s="17"/>
      <c r="G401" s="17"/>
      <c r="H401" s="17"/>
      <c r="I401" s="48"/>
      <c r="J401" s="11"/>
      <c r="K401" s="12"/>
      <c r="L401" s="12"/>
      <c r="M401" s="12"/>
      <c r="N401" s="12"/>
      <c r="O401" s="12"/>
      <c r="P401" s="12"/>
      <c r="Q401" s="12"/>
      <c r="R401" s="12"/>
      <c r="S401" s="12"/>
      <c r="T401" s="12"/>
      <c r="U401" s="12"/>
      <c r="V401" s="12"/>
      <c r="W401" s="12"/>
      <c r="X401" s="11"/>
      <c r="Y401" s="11"/>
      <c r="Z401" s="11"/>
    </row>
    <row r="402" ht="16.5" customHeight="1">
      <c r="A402" s="17"/>
      <c r="B402" s="48"/>
      <c r="C402" s="17"/>
      <c r="D402" s="17"/>
      <c r="E402" s="17"/>
      <c r="F402" s="17"/>
      <c r="G402" s="17"/>
      <c r="H402" s="17"/>
      <c r="I402" s="48"/>
      <c r="J402" s="11"/>
      <c r="K402" s="12"/>
      <c r="L402" s="12"/>
      <c r="M402" s="12"/>
      <c r="N402" s="12"/>
      <c r="O402" s="12"/>
      <c r="P402" s="12"/>
      <c r="Q402" s="12"/>
      <c r="R402" s="12"/>
      <c r="S402" s="12"/>
      <c r="T402" s="12"/>
      <c r="U402" s="12"/>
      <c r="V402" s="12"/>
      <c r="W402" s="12"/>
      <c r="X402" s="11"/>
      <c r="Y402" s="11"/>
      <c r="Z402" s="11"/>
    </row>
    <row r="403" ht="16.5" customHeight="1">
      <c r="A403" s="17"/>
      <c r="B403" s="48"/>
      <c r="C403" s="17"/>
      <c r="D403" s="17"/>
      <c r="E403" s="17"/>
      <c r="F403" s="17"/>
      <c r="G403" s="17"/>
      <c r="H403" s="17"/>
      <c r="I403" s="48"/>
      <c r="J403" s="11"/>
      <c r="K403" s="12"/>
      <c r="L403" s="12"/>
      <c r="M403" s="12"/>
      <c r="N403" s="12"/>
      <c r="O403" s="12"/>
      <c r="P403" s="12"/>
      <c r="Q403" s="12"/>
      <c r="R403" s="12"/>
      <c r="S403" s="12"/>
      <c r="T403" s="12"/>
      <c r="U403" s="12"/>
      <c r="V403" s="12"/>
      <c r="W403" s="12"/>
      <c r="X403" s="11"/>
      <c r="Y403" s="11"/>
      <c r="Z403" s="11"/>
    </row>
    <row r="404" ht="16.5" customHeight="1">
      <c r="A404" s="17"/>
      <c r="B404" s="48"/>
      <c r="C404" s="17"/>
      <c r="D404" s="17"/>
      <c r="E404" s="17"/>
      <c r="F404" s="17"/>
      <c r="G404" s="17"/>
      <c r="H404" s="17"/>
      <c r="I404" s="48"/>
      <c r="J404" s="11"/>
      <c r="K404" s="12"/>
      <c r="L404" s="12"/>
      <c r="M404" s="12"/>
      <c r="N404" s="12"/>
      <c r="O404" s="12"/>
      <c r="P404" s="12"/>
      <c r="Q404" s="12"/>
      <c r="R404" s="12"/>
      <c r="S404" s="12"/>
      <c r="T404" s="12"/>
      <c r="U404" s="12"/>
      <c r="V404" s="12"/>
      <c r="W404" s="12"/>
      <c r="X404" s="11"/>
      <c r="Y404" s="11"/>
      <c r="Z404" s="11"/>
    </row>
    <row r="405" ht="16.5" customHeight="1">
      <c r="A405" s="17"/>
      <c r="B405" s="48"/>
      <c r="C405" s="17"/>
      <c r="D405" s="17"/>
      <c r="E405" s="17"/>
      <c r="F405" s="17"/>
      <c r="G405" s="17"/>
      <c r="H405" s="17"/>
      <c r="I405" s="48"/>
      <c r="J405" s="11"/>
      <c r="K405" s="12"/>
      <c r="L405" s="12"/>
      <c r="M405" s="12"/>
      <c r="N405" s="12"/>
      <c r="O405" s="12"/>
      <c r="P405" s="12"/>
      <c r="Q405" s="12"/>
      <c r="R405" s="12"/>
      <c r="S405" s="12"/>
      <c r="T405" s="12"/>
      <c r="U405" s="12"/>
      <c r="V405" s="12"/>
      <c r="W405" s="12"/>
      <c r="X405" s="11"/>
      <c r="Y405" s="11"/>
      <c r="Z405" s="11"/>
    </row>
    <row r="406" ht="16.5" customHeight="1">
      <c r="A406" s="17"/>
      <c r="B406" s="48"/>
      <c r="C406" s="17"/>
      <c r="D406" s="17"/>
      <c r="E406" s="17"/>
      <c r="F406" s="17"/>
      <c r="G406" s="17"/>
      <c r="H406" s="17"/>
      <c r="I406" s="48"/>
      <c r="J406" s="11"/>
      <c r="K406" s="12"/>
      <c r="L406" s="12"/>
      <c r="M406" s="12"/>
      <c r="N406" s="12"/>
      <c r="O406" s="12"/>
      <c r="P406" s="12"/>
      <c r="Q406" s="12"/>
      <c r="R406" s="12"/>
      <c r="S406" s="12"/>
      <c r="T406" s="12"/>
      <c r="U406" s="12"/>
      <c r="V406" s="12"/>
      <c r="W406" s="12"/>
      <c r="X406" s="11"/>
      <c r="Y406" s="11"/>
      <c r="Z406" s="11"/>
    </row>
    <row r="407" ht="16.5" customHeight="1">
      <c r="A407" s="17"/>
      <c r="B407" s="48"/>
      <c r="C407" s="17"/>
      <c r="D407" s="17"/>
      <c r="E407" s="17"/>
      <c r="F407" s="17"/>
      <c r="G407" s="17"/>
      <c r="H407" s="17"/>
      <c r="I407" s="48"/>
      <c r="J407" s="11"/>
      <c r="K407" s="12"/>
      <c r="L407" s="12"/>
      <c r="M407" s="12"/>
      <c r="N407" s="12"/>
      <c r="O407" s="12"/>
      <c r="P407" s="12"/>
      <c r="Q407" s="12"/>
      <c r="R407" s="12"/>
      <c r="S407" s="12"/>
      <c r="T407" s="12"/>
      <c r="U407" s="12"/>
      <c r="V407" s="12"/>
      <c r="W407" s="12"/>
      <c r="X407" s="11"/>
      <c r="Y407" s="11"/>
      <c r="Z407" s="11"/>
    </row>
    <row r="408" ht="16.5" customHeight="1">
      <c r="A408" s="17"/>
      <c r="B408" s="48"/>
      <c r="C408" s="17"/>
      <c r="D408" s="17"/>
      <c r="E408" s="17"/>
      <c r="F408" s="17"/>
      <c r="G408" s="17"/>
      <c r="H408" s="17"/>
      <c r="I408" s="48"/>
      <c r="J408" s="11"/>
      <c r="K408" s="12"/>
      <c r="L408" s="12"/>
      <c r="M408" s="12"/>
      <c r="N408" s="12"/>
      <c r="O408" s="12"/>
      <c r="P408" s="12"/>
      <c r="Q408" s="12"/>
      <c r="R408" s="12"/>
      <c r="S408" s="12"/>
      <c r="T408" s="12"/>
      <c r="U408" s="12"/>
      <c r="V408" s="12"/>
      <c r="W408" s="12"/>
      <c r="X408" s="11"/>
      <c r="Y408" s="11"/>
      <c r="Z408" s="11"/>
    </row>
    <row r="409" ht="16.5" customHeight="1">
      <c r="A409" s="17"/>
      <c r="B409" s="48"/>
      <c r="C409" s="17"/>
      <c r="D409" s="17"/>
      <c r="E409" s="17"/>
      <c r="F409" s="17"/>
      <c r="G409" s="17"/>
      <c r="H409" s="17"/>
      <c r="I409" s="48"/>
      <c r="J409" s="11"/>
      <c r="K409" s="12"/>
      <c r="L409" s="12"/>
      <c r="M409" s="12"/>
      <c r="N409" s="12"/>
      <c r="O409" s="12"/>
      <c r="P409" s="12"/>
      <c r="Q409" s="12"/>
      <c r="R409" s="12"/>
      <c r="S409" s="12"/>
      <c r="T409" s="12"/>
      <c r="U409" s="12"/>
      <c r="V409" s="12"/>
      <c r="W409" s="12"/>
      <c r="X409" s="11"/>
      <c r="Y409" s="11"/>
      <c r="Z409" s="11"/>
    </row>
    <row r="410" ht="16.5" customHeight="1">
      <c r="A410" s="17"/>
      <c r="B410" s="48"/>
      <c r="C410" s="17"/>
      <c r="D410" s="17"/>
      <c r="E410" s="17"/>
      <c r="F410" s="17"/>
      <c r="G410" s="17"/>
      <c r="H410" s="17"/>
      <c r="I410" s="48"/>
      <c r="J410" s="11"/>
      <c r="K410" s="12"/>
      <c r="L410" s="12"/>
      <c r="M410" s="12"/>
      <c r="N410" s="12"/>
      <c r="O410" s="12"/>
      <c r="P410" s="12"/>
      <c r="Q410" s="12"/>
      <c r="R410" s="12"/>
      <c r="S410" s="12"/>
      <c r="T410" s="12"/>
      <c r="U410" s="12"/>
      <c r="V410" s="12"/>
      <c r="W410" s="12"/>
      <c r="X410" s="11"/>
      <c r="Y410" s="11"/>
      <c r="Z410" s="11"/>
    </row>
    <row r="411" ht="16.5" customHeight="1">
      <c r="A411" s="17"/>
      <c r="B411" s="48"/>
      <c r="C411" s="17"/>
      <c r="D411" s="17"/>
      <c r="E411" s="17"/>
      <c r="F411" s="17"/>
      <c r="G411" s="17"/>
      <c r="H411" s="17"/>
      <c r="I411" s="48"/>
      <c r="J411" s="11"/>
      <c r="K411" s="12"/>
      <c r="L411" s="12"/>
      <c r="M411" s="12"/>
      <c r="N411" s="12"/>
      <c r="O411" s="12"/>
      <c r="P411" s="12"/>
      <c r="Q411" s="12"/>
      <c r="R411" s="12"/>
      <c r="S411" s="12"/>
      <c r="T411" s="12"/>
      <c r="U411" s="12"/>
      <c r="V411" s="12"/>
      <c r="W411" s="12"/>
      <c r="X411" s="11"/>
      <c r="Y411" s="11"/>
      <c r="Z411" s="11"/>
    </row>
    <row r="412" ht="16.5" customHeight="1">
      <c r="A412" s="17"/>
      <c r="B412" s="48"/>
      <c r="C412" s="17"/>
      <c r="D412" s="17"/>
      <c r="E412" s="17"/>
      <c r="F412" s="17"/>
      <c r="G412" s="17"/>
      <c r="H412" s="17"/>
      <c r="I412" s="48"/>
      <c r="J412" s="11"/>
      <c r="K412" s="12"/>
      <c r="L412" s="12"/>
      <c r="M412" s="12"/>
      <c r="N412" s="12"/>
      <c r="O412" s="12"/>
      <c r="P412" s="12"/>
      <c r="Q412" s="12"/>
      <c r="R412" s="12"/>
      <c r="S412" s="12"/>
      <c r="T412" s="12"/>
      <c r="U412" s="12"/>
      <c r="V412" s="12"/>
      <c r="W412" s="12"/>
      <c r="X412" s="11"/>
      <c r="Y412" s="11"/>
      <c r="Z412" s="11"/>
    </row>
    <row r="413" ht="16.5" customHeight="1">
      <c r="A413" s="17"/>
      <c r="B413" s="48"/>
      <c r="C413" s="17"/>
      <c r="D413" s="17"/>
      <c r="E413" s="17"/>
      <c r="F413" s="17"/>
      <c r="G413" s="17"/>
      <c r="H413" s="17"/>
      <c r="I413" s="48"/>
      <c r="J413" s="11"/>
      <c r="K413" s="12"/>
      <c r="L413" s="12"/>
      <c r="M413" s="12"/>
      <c r="N413" s="12"/>
      <c r="O413" s="12"/>
      <c r="P413" s="12"/>
      <c r="Q413" s="12"/>
      <c r="R413" s="12"/>
      <c r="S413" s="12"/>
      <c r="T413" s="12"/>
      <c r="U413" s="12"/>
      <c r="V413" s="12"/>
      <c r="W413" s="12"/>
      <c r="X413" s="11"/>
      <c r="Y413" s="11"/>
      <c r="Z413" s="11"/>
    </row>
    <row r="414" ht="16.5" customHeight="1">
      <c r="A414" s="17"/>
      <c r="B414" s="48"/>
      <c r="C414" s="17"/>
      <c r="D414" s="17"/>
      <c r="E414" s="17"/>
      <c r="F414" s="17"/>
      <c r="G414" s="17"/>
      <c r="H414" s="17"/>
      <c r="I414" s="48"/>
      <c r="J414" s="11"/>
      <c r="K414" s="12"/>
      <c r="L414" s="12"/>
      <c r="M414" s="12"/>
      <c r="N414" s="12"/>
      <c r="O414" s="12"/>
      <c r="P414" s="12"/>
      <c r="Q414" s="12"/>
      <c r="R414" s="12"/>
      <c r="S414" s="12"/>
      <c r="T414" s="12"/>
      <c r="U414" s="12"/>
      <c r="V414" s="12"/>
      <c r="W414" s="12"/>
      <c r="X414" s="11"/>
      <c r="Y414" s="11"/>
      <c r="Z414" s="11"/>
    </row>
    <row r="415" ht="16.5" customHeight="1">
      <c r="A415" s="17"/>
      <c r="B415" s="48"/>
      <c r="C415" s="17"/>
      <c r="D415" s="17"/>
      <c r="E415" s="17"/>
      <c r="F415" s="17"/>
      <c r="G415" s="17"/>
      <c r="H415" s="17"/>
      <c r="I415" s="48"/>
      <c r="J415" s="11"/>
      <c r="K415" s="12"/>
      <c r="L415" s="12"/>
      <c r="M415" s="12"/>
      <c r="N415" s="12"/>
      <c r="O415" s="12"/>
      <c r="P415" s="12"/>
      <c r="Q415" s="12"/>
      <c r="R415" s="12"/>
      <c r="S415" s="12"/>
      <c r="T415" s="12"/>
      <c r="U415" s="12"/>
      <c r="V415" s="12"/>
      <c r="W415" s="12"/>
      <c r="X415" s="11"/>
      <c r="Y415" s="11"/>
      <c r="Z415" s="11"/>
    </row>
    <row r="416" ht="16.5" customHeight="1">
      <c r="A416" s="17"/>
      <c r="B416" s="48"/>
      <c r="C416" s="17"/>
      <c r="D416" s="17"/>
      <c r="E416" s="17"/>
      <c r="F416" s="17"/>
      <c r="G416" s="17"/>
      <c r="H416" s="17"/>
      <c r="I416" s="48"/>
      <c r="J416" s="11"/>
      <c r="K416" s="12"/>
      <c r="L416" s="12"/>
      <c r="M416" s="12"/>
      <c r="N416" s="12"/>
      <c r="O416" s="12"/>
      <c r="P416" s="12"/>
      <c r="Q416" s="12"/>
      <c r="R416" s="12"/>
      <c r="S416" s="12"/>
      <c r="T416" s="12"/>
      <c r="U416" s="12"/>
      <c r="V416" s="12"/>
      <c r="W416" s="12"/>
      <c r="X416" s="11"/>
      <c r="Y416" s="11"/>
      <c r="Z416" s="11"/>
    </row>
    <row r="417" ht="16.5" customHeight="1">
      <c r="A417" s="17"/>
      <c r="B417" s="48"/>
      <c r="C417" s="17"/>
      <c r="D417" s="17"/>
      <c r="E417" s="17"/>
      <c r="F417" s="17"/>
      <c r="G417" s="17"/>
      <c r="H417" s="17"/>
      <c r="I417" s="48"/>
      <c r="J417" s="11"/>
      <c r="K417" s="12"/>
      <c r="L417" s="12"/>
      <c r="M417" s="12"/>
      <c r="N417" s="12"/>
      <c r="O417" s="12"/>
      <c r="P417" s="12"/>
      <c r="Q417" s="12"/>
      <c r="R417" s="12"/>
      <c r="S417" s="12"/>
      <c r="T417" s="12"/>
      <c r="U417" s="12"/>
      <c r="V417" s="12"/>
      <c r="W417" s="12"/>
      <c r="X417" s="11"/>
      <c r="Y417" s="11"/>
      <c r="Z417" s="11"/>
    </row>
    <row r="418" ht="16.5" customHeight="1">
      <c r="A418" s="17"/>
      <c r="B418" s="48"/>
      <c r="C418" s="17"/>
      <c r="D418" s="17"/>
      <c r="E418" s="17"/>
      <c r="F418" s="17"/>
      <c r="G418" s="17"/>
      <c r="H418" s="17"/>
      <c r="I418" s="48"/>
      <c r="J418" s="11"/>
      <c r="K418" s="12"/>
      <c r="L418" s="12"/>
      <c r="M418" s="12"/>
      <c r="N418" s="12"/>
      <c r="O418" s="12"/>
      <c r="P418" s="12"/>
      <c r="Q418" s="12"/>
      <c r="R418" s="12"/>
      <c r="S418" s="12"/>
      <c r="T418" s="12"/>
      <c r="U418" s="12"/>
      <c r="V418" s="12"/>
      <c r="W418" s="12"/>
      <c r="X418" s="11"/>
      <c r="Y418" s="11"/>
      <c r="Z418" s="11"/>
    </row>
    <row r="419" ht="16.5" customHeight="1">
      <c r="A419" s="17"/>
      <c r="B419" s="48"/>
      <c r="C419" s="17"/>
      <c r="D419" s="17"/>
      <c r="E419" s="17"/>
      <c r="F419" s="17"/>
      <c r="G419" s="17"/>
      <c r="H419" s="17"/>
      <c r="I419" s="48"/>
      <c r="J419" s="11"/>
      <c r="K419" s="12"/>
      <c r="L419" s="12"/>
      <c r="M419" s="12"/>
      <c r="N419" s="12"/>
      <c r="O419" s="12"/>
      <c r="P419" s="12"/>
      <c r="Q419" s="12"/>
      <c r="R419" s="12"/>
      <c r="S419" s="12"/>
      <c r="T419" s="12"/>
      <c r="U419" s="12"/>
      <c r="V419" s="12"/>
      <c r="W419" s="12"/>
      <c r="X419" s="11"/>
      <c r="Y419" s="11"/>
      <c r="Z419" s="11"/>
    </row>
    <row r="420" ht="16.5" customHeight="1">
      <c r="A420" s="17"/>
      <c r="B420" s="48"/>
      <c r="C420" s="17"/>
      <c r="D420" s="17"/>
      <c r="E420" s="17"/>
      <c r="F420" s="17"/>
      <c r="G420" s="17"/>
      <c r="H420" s="17"/>
      <c r="I420" s="48"/>
      <c r="J420" s="11"/>
      <c r="K420" s="12"/>
      <c r="L420" s="12"/>
      <c r="M420" s="12"/>
      <c r="N420" s="12"/>
      <c r="O420" s="12"/>
      <c r="P420" s="12"/>
      <c r="Q420" s="12"/>
      <c r="R420" s="12"/>
      <c r="S420" s="12"/>
      <c r="T420" s="12"/>
      <c r="U420" s="12"/>
      <c r="V420" s="12"/>
      <c r="W420" s="12"/>
      <c r="X420" s="11"/>
      <c r="Y420" s="11"/>
      <c r="Z420" s="11"/>
    </row>
    <row r="421" ht="16.5" customHeight="1">
      <c r="A421" s="17"/>
      <c r="B421" s="48"/>
      <c r="C421" s="17"/>
      <c r="D421" s="17"/>
      <c r="E421" s="17"/>
      <c r="F421" s="17"/>
      <c r="G421" s="17"/>
      <c r="H421" s="17"/>
      <c r="I421" s="48"/>
      <c r="J421" s="11"/>
      <c r="K421" s="12"/>
      <c r="L421" s="12"/>
      <c r="M421" s="12"/>
      <c r="N421" s="12"/>
      <c r="O421" s="12"/>
      <c r="P421" s="12"/>
      <c r="Q421" s="12"/>
      <c r="R421" s="12"/>
      <c r="S421" s="12"/>
      <c r="T421" s="12"/>
      <c r="U421" s="12"/>
      <c r="V421" s="12"/>
      <c r="W421" s="12"/>
      <c r="X421" s="11"/>
      <c r="Y421" s="11"/>
      <c r="Z421" s="11"/>
    </row>
    <row r="422" ht="16.5" customHeight="1">
      <c r="A422" s="17"/>
      <c r="B422" s="48"/>
      <c r="C422" s="17"/>
      <c r="D422" s="17"/>
      <c r="E422" s="17"/>
      <c r="F422" s="17"/>
      <c r="G422" s="17"/>
      <c r="H422" s="17"/>
      <c r="I422" s="48"/>
      <c r="J422" s="11"/>
      <c r="K422" s="12"/>
      <c r="L422" s="12"/>
      <c r="M422" s="12"/>
      <c r="N422" s="12"/>
      <c r="O422" s="12"/>
      <c r="P422" s="12"/>
      <c r="Q422" s="12"/>
      <c r="R422" s="12"/>
      <c r="S422" s="12"/>
      <c r="T422" s="12"/>
      <c r="U422" s="12"/>
      <c r="V422" s="12"/>
      <c r="W422" s="12"/>
      <c r="X422" s="11"/>
      <c r="Y422" s="11"/>
      <c r="Z422" s="11"/>
    </row>
    <row r="423" ht="16.5" customHeight="1">
      <c r="A423" s="17"/>
      <c r="B423" s="48"/>
      <c r="C423" s="17"/>
      <c r="D423" s="17"/>
      <c r="E423" s="17"/>
      <c r="F423" s="17"/>
      <c r="G423" s="17"/>
      <c r="H423" s="17"/>
      <c r="I423" s="48"/>
      <c r="J423" s="11"/>
      <c r="K423" s="12"/>
      <c r="L423" s="12"/>
      <c r="M423" s="12"/>
      <c r="N423" s="12"/>
      <c r="O423" s="12"/>
      <c r="P423" s="12"/>
      <c r="Q423" s="12"/>
      <c r="R423" s="12"/>
      <c r="S423" s="12"/>
      <c r="T423" s="12"/>
      <c r="U423" s="12"/>
      <c r="V423" s="12"/>
      <c r="W423" s="12"/>
      <c r="X423" s="11"/>
      <c r="Y423" s="11"/>
      <c r="Z423" s="11"/>
    </row>
    <row r="424" ht="16.5" customHeight="1">
      <c r="A424" s="17"/>
      <c r="B424" s="48"/>
      <c r="C424" s="17"/>
      <c r="D424" s="17"/>
      <c r="E424" s="17"/>
      <c r="F424" s="17"/>
      <c r="G424" s="17"/>
      <c r="H424" s="17"/>
      <c r="I424" s="48"/>
      <c r="J424" s="11"/>
      <c r="K424" s="12"/>
      <c r="L424" s="12"/>
      <c r="M424" s="12"/>
      <c r="N424" s="12"/>
      <c r="O424" s="12"/>
      <c r="P424" s="12"/>
      <c r="Q424" s="12"/>
      <c r="R424" s="12"/>
      <c r="S424" s="12"/>
      <c r="T424" s="12"/>
      <c r="U424" s="12"/>
      <c r="V424" s="12"/>
      <c r="W424" s="12"/>
      <c r="X424" s="11"/>
      <c r="Y424" s="11"/>
      <c r="Z424" s="11"/>
    </row>
    <row r="425" ht="16.5" customHeight="1">
      <c r="A425" s="17"/>
      <c r="B425" s="48"/>
      <c r="C425" s="17"/>
      <c r="D425" s="17"/>
      <c r="E425" s="17"/>
      <c r="F425" s="17"/>
      <c r="G425" s="17"/>
      <c r="H425" s="17"/>
      <c r="I425" s="48"/>
      <c r="J425" s="11"/>
      <c r="K425" s="12"/>
      <c r="L425" s="12"/>
      <c r="M425" s="12"/>
      <c r="N425" s="12"/>
      <c r="O425" s="12"/>
      <c r="P425" s="12"/>
      <c r="Q425" s="12"/>
      <c r="R425" s="12"/>
      <c r="S425" s="12"/>
      <c r="T425" s="12"/>
      <c r="U425" s="12"/>
      <c r="V425" s="12"/>
      <c r="W425" s="12"/>
      <c r="X425" s="11"/>
      <c r="Y425" s="11"/>
      <c r="Z425" s="11"/>
    </row>
    <row r="426" ht="16.5" customHeight="1">
      <c r="A426" s="17"/>
      <c r="B426" s="48"/>
      <c r="C426" s="17"/>
      <c r="D426" s="17"/>
      <c r="E426" s="17"/>
      <c r="F426" s="17"/>
      <c r="G426" s="17"/>
      <c r="H426" s="17"/>
      <c r="I426" s="48"/>
      <c r="J426" s="11"/>
      <c r="K426" s="12"/>
      <c r="L426" s="12"/>
      <c r="M426" s="12"/>
      <c r="N426" s="12"/>
      <c r="O426" s="12"/>
      <c r="P426" s="12"/>
      <c r="Q426" s="12"/>
      <c r="R426" s="12"/>
      <c r="S426" s="12"/>
      <c r="T426" s="12"/>
      <c r="U426" s="12"/>
      <c r="V426" s="12"/>
      <c r="W426" s="12"/>
      <c r="X426" s="11"/>
      <c r="Y426" s="11"/>
      <c r="Z426" s="11"/>
    </row>
    <row r="427" ht="16.5" customHeight="1">
      <c r="A427" s="17"/>
      <c r="B427" s="48"/>
      <c r="C427" s="17"/>
      <c r="D427" s="17"/>
      <c r="E427" s="17"/>
      <c r="F427" s="17"/>
      <c r="G427" s="17"/>
      <c r="H427" s="17"/>
      <c r="I427" s="48"/>
      <c r="J427" s="11"/>
      <c r="K427" s="12"/>
      <c r="L427" s="12"/>
      <c r="M427" s="12"/>
      <c r="N427" s="12"/>
      <c r="O427" s="12"/>
      <c r="P427" s="12"/>
      <c r="Q427" s="12"/>
      <c r="R427" s="12"/>
      <c r="S427" s="12"/>
      <c r="T427" s="12"/>
      <c r="U427" s="12"/>
      <c r="V427" s="12"/>
      <c r="W427" s="12"/>
      <c r="X427" s="11"/>
      <c r="Y427" s="11"/>
      <c r="Z427" s="11"/>
    </row>
    <row r="428" ht="16.5" customHeight="1">
      <c r="A428" s="17"/>
      <c r="B428" s="48"/>
      <c r="C428" s="17"/>
      <c r="D428" s="17"/>
      <c r="E428" s="17"/>
      <c r="F428" s="17"/>
      <c r="G428" s="17"/>
      <c r="H428" s="17"/>
      <c r="I428" s="48"/>
      <c r="J428" s="11"/>
      <c r="K428" s="12"/>
      <c r="L428" s="12"/>
      <c r="M428" s="12"/>
      <c r="N428" s="12"/>
      <c r="O428" s="12"/>
      <c r="P428" s="12"/>
      <c r="Q428" s="12"/>
      <c r="R428" s="12"/>
      <c r="S428" s="12"/>
      <c r="T428" s="12"/>
      <c r="U428" s="12"/>
      <c r="V428" s="12"/>
      <c r="W428" s="12"/>
      <c r="X428" s="11"/>
      <c r="Y428" s="11"/>
      <c r="Z428" s="11"/>
    </row>
    <row r="429" ht="16.5" customHeight="1">
      <c r="A429" s="17"/>
      <c r="B429" s="48"/>
      <c r="C429" s="17"/>
      <c r="D429" s="17"/>
      <c r="E429" s="17"/>
      <c r="F429" s="17"/>
      <c r="G429" s="17"/>
      <c r="H429" s="17"/>
      <c r="I429" s="48"/>
      <c r="J429" s="11"/>
      <c r="K429" s="12"/>
      <c r="L429" s="12"/>
      <c r="M429" s="12"/>
      <c r="N429" s="12"/>
      <c r="O429" s="12"/>
      <c r="P429" s="12"/>
      <c r="Q429" s="12"/>
      <c r="R429" s="12"/>
      <c r="S429" s="12"/>
      <c r="T429" s="12"/>
      <c r="U429" s="12"/>
      <c r="V429" s="12"/>
      <c r="W429" s="12"/>
      <c r="X429" s="11"/>
      <c r="Y429" s="11"/>
      <c r="Z429" s="11"/>
    </row>
    <row r="430" ht="16.5" customHeight="1">
      <c r="A430" s="17"/>
      <c r="B430" s="48"/>
      <c r="C430" s="17"/>
      <c r="D430" s="17"/>
      <c r="E430" s="17"/>
      <c r="F430" s="17"/>
      <c r="G430" s="17"/>
      <c r="H430" s="17"/>
      <c r="I430" s="48"/>
      <c r="J430" s="11"/>
      <c r="K430" s="12"/>
      <c r="L430" s="12"/>
      <c r="M430" s="12"/>
      <c r="N430" s="12"/>
      <c r="O430" s="12"/>
      <c r="P430" s="12"/>
      <c r="Q430" s="12"/>
      <c r="R430" s="12"/>
      <c r="S430" s="12"/>
      <c r="T430" s="12"/>
      <c r="U430" s="12"/>
      <c r="V430" s="12"/>
      <c r="W430" s="12"/>
      <c r="X430" s="11"/>
      <c r="Y430" s="11"/>
      <c r="Z430" s="11"/>
    </row>
    <row r="431" ht="16.5" customHeight="1">
      <c r="A431" s="17"/>
      <c r="B431" s="48"/>
      <c r="C431" s="17"/>
      <c r="D431" s="17"/>
      <c r="E431" s="17"/>
      <c r="F431" s="17"/>
      <c r="G431" s="17"/>
      <c r="H431" s="17"/>
      <c r="I431" s="48"/>
      <c r="J431" s="11"/>
      <c r="K431" s="12"/>
      <c r="L431" s="12"/>
      <c r="M431" s="12"/>
      <c r="N431" s="12"/>
      <c r="O431" s="12"/>
      <c r="P431" s="12"/>
      <c r="Q431" s="12"/>
      <c r="R431" s="12"/>
      <c r="S431" s="12"/>
      <c r="T431" s="12"/>
      <c r="U431" s="12"/>
      <c r="V431" s="12"/>
      <c r="W431" s="12"/>
      <c r="X431" s="11"/>
      <c r="Y431" s="11"/>
      <c r="Z431" s="11"/>
    </row>
    <row r="432" ht="16.5" customHeight="1">
      <c r="A432" s="17"/>
      <c r="B432" s="48"/>
      <c r="C432" s="17"/>
      <c r="D432" s="17"/>
      <c r="E432" s="17"/>
      <c r="F432" s="17"/>
      <c r="G432" s="17"/>
      <c r="H432" s="17"/>
      <c r="I432" s="48"/>
      <c r="J432" s="11"/>
      <c r="K432" s="12"/>
      <c r="L432" s="12"/>
      <c r="M432" s="12"/>
      <c r="N432" s="12"/>
      <c r="O432" s="12"/>
      <c r="P432" s="12"/>
      <c r="Q432" s="12"/>
      <c r="R432" s="12"/>
      <c r="S432" s="12"/>
      <c r="T432" s="12"/>
      <c r="U432" s="12"/>
      <c r="V432" s="12"/>
      <c r="W432" s="12"/>
      <c r="X432" s="11"/>
      <c r="Y432" s="11"/>
      <c r="Z432" s="11"/>
    </row>
    <row r="433" ht="16.5" customHeight="1">
      <c r="A433" s="17"/>
      <c r="B433" s="48"/>
      <c r="C433" s="17"/>
      <c r="D433" s="17"/>
      <c r="E433" s="17"/>
      <c r="F433" s="17"/>
      <c r="G433" s="17"/>
      <c r="H433" s="17"/>
      <c r="I433" s="48"/>
      <c r="J433" s="11"/>
      <c r="K433" s="12"/>
      <c r="L433" s="12"/>
      <c r="M433" s="12"/>
      <c r="N433" s="12"/>
      <c r="O433" s="12"/>
      <c r="P433" s="12"/>
      <c r="Q433" s="12"/>
      <c r="R433" s="12"/>
      <c r="S433" s="12"/>
      <c r="T433" s="12"/>
      <c r="U433" s="12"/>
      <c r="V433" s="12"/>
      <c r="W433" s="12"/>
      <c r="X433" s="11"/>
      <c r="Y433" s="11"/>
      <c r="Z433" s="11"/>
    </row>
    <row r="434" ht="16.5" customHeight="1">
      <c r="A434" s="17"/>
      <c r="B434" s="48"/>
      <c r="C434" s="17"/>
      <c r="D434" s="17"/>
      <c r="E434" s="17"/>
      <c r="F434" s="17"/>
      <c r="G434" s="17"/>
      <c r="H434" s="17"/>
      <c r="I434" s="48"/>
      <c r="J434" s="11"/>
      <c r="K434" s="12"/>
      <c r="L434" s="12"/>
      <c r="M434" s="12"/>
      <c r="N434" s="12"/>
      <c r="O434" s="12"/>
      <c r="P434" s="12"/>
      <c r="Q434" s="12"/>
      <c r="R434" s="12"/>
      <c r="S434" s="12"/>
      <c r="T434" s="12"/>
      <c r="U434" s="12"/>
      <c r="V434" s="12"/>
      <c r="W434" s="12"/>
      <c r="X434" s="11"/>
      <c r="Y434" s="11"/>
      <c r="Z434" s="11"/>
    </row>
    <row r="435" ht="16.5" customHeight="1">
      <c r="A435" s="17"/>
      <c r="B435" s="48"/>
      <c r="C435" s="17"/>
      <c r="D435" s="17"/>
      <c r="E435" s="17"/>
      <c r="F435" s="17"/>
      <c r="G435" s="17"/>
      <c r="H435" s="17"/>
      <c r="I435" s="48"/>
      <c r="J435" s="11"/>
      <c r="K435" s="12"/>
      <c r="L435" s="12"/>
      <c r="M435" s="12"/>
      <c r="N435" s="12"/>
      <c r="O435" s="12"/>
      <c r="P435" s="12"/>
      <c r="Q435" s="12"/>
      <c r="R435" s="12"/>
      <c r="S435" s="12"/>
      <c r="T435" s="12"/>
      <c r="U435" s="12"/>
      <c r="V435" s="12"/>
      <c r="W435" s="12"/>
      <c r="X435" s="11"/>
      <c r="Y435" s="11"/>
      <c r="Z435" s="11"/>
    </row>
    <row r="436" ht="16.5" customHeight="1">
      <c r="A436" s="17"/>
      <c r="B436" s="48"/>
      <c r="C436" s="17"/>
      <c r="D436" s="17"/>
      <c r="E436" s="17"/>
      <c r="F436" s="17"/>
      <c r="G436" s="17"/>
      <c r="H436" s="17"/>
      <c r="I436" s="48"/>
      <c r="J436" s="11"/>
      <c r="K436" s="12"/>
      <c r="L436" s="12"/>
      <c r="M436" s="12"/>
      <c r="N436" s="12"/>
      <c r="O436" s="12"/>
      <c r="P436" s="12"/>
      <c r="Q436" s="12"/>
      <c r="R436" s="12"/>
      <c r="S436" s="12"/>
      <c r="T436" s="12"/>
      <c r="U436" s="12"/>
      <c r="V436" s="12"/>
      <c r="W436" s="12"/>
      <c r="X436" s="11"/>
      <c r="Y436" s="11"/>
      <c r="Z436" s="11"/>
    </row>
    <row r="437" ht="16.5" customHeight="1">
      <c r="A437" s="17"/>
      <c r="B437" s="48"/>
      <c r="C437" s="17"/>
      <c r="D437" s="17"/>
      <c r="E437" s="17"/>
      <c r="F437" s="17"/>
      <c r="G437" s="17"/>
      <c r="H437" s="17"/>
      <c r="I437" s="48"/>
      <c r="J437" s="11"/>
      <c r="K437" s="12"/>
      <c r="L437" s="12"/>
      <c r="M437" s="12"/>
      <c r="N437" s="12"/>
      <c r="O437" s="12"/>
      <c r="P437" s="12"/>
      <c r="Q437" s="12"/>
      <c r="R437" s="12"/>
      <c r="S437" s="12"/>
      <c r="T437" s="12"/>
      <c r="U437" s="12"/>
      <c r="V437" s="12"/>
      <c r="W437" s="12"/>
      <c r="X437" s="11"/>
      <c r="Y437" s="11"/>
      <c r="Z437" s="11"/>
    </row>
    <row r="438" ht="16.5" customHeight="1">
      <c r="A438" s="17"/>
      <c r="B438" s="48"/>
      <c r="C438" s="17"/>
      <c r="D438" s="17"/>
      <c r="E438" s="17"/>
      <c r="F438" s="17"/>
      <c r="G438" s="17"/>
      <c r="H438" s="17"/>
      <c r="I438" s="48"/>
      <c r="J438" s="11"/>
      <c r="K438" s="12"/>
      <c r="L438" s="12"/>
      <c r="M438" s="12"/>
      <c r="N438" s="12"/>
      <c r="O438" s="12"/>
      <c r="P438" s="12"/>
      <c r="Q438" s="12"/>
      <c r="R438" s="12"/>
      <c r="S438" s="12"/>
      <c r="T438" s="12"/>
      <c r="U438" s="12"/>
      <c r="V438" s="12"/>
      <c r="W438" s="12"/>
      <c r="X438" s="11"/>
      <c r="Y438" s="11"/>
      <c r="Z438" s="11"/>
    </row>
    <row r="439" ht="16.5" customHeight="1">
      <c r="A439" s="17"/>
      <c r="B439" s="48"/>
      <c r="C439" s="17"/>
      <c r="D439" s="17"/>
      <c r="E439" s="17"/>
      <c r="F439" s="17"/>
      <c r="G439" s="17"/>
      <c r="H439" s="17"/>
      <c r="I439" s="48"/>
      <c r="J439" s="11"/>
      <c r="K439" s="12"/>
      <c r="L439" s="12"/>
      <c r="M439" s="12"/>
      <c r="N439" s="12"/>
      <c r="O439" s="12"/>
      <c r="P439" s="12"/>
      <c r="Q439" s="12"/>
      <c r="R439" s="12"/>
      <c r="S439" s="12"/>
      <c r="T439" s="12"/>
      <c r="U439" s="12"/>
      <c r="V439" s="12"/>
      <c r="W439" s="12"/>
      <c r="X439" s="11"/>
      <c r="Y439" s="11"/>
      <c r="Z439" s="11"/>
    </row>
    <row r="440" ht="16.5" customHeight="1">
      <c r="A440" s="17"/>
      <c r="B440" s="48"/>
      <c r="C440" s="17"/>
      <c r="D440" s="17"/>
      <c r="E440" s="17"/>
      <c r="F440" s="17"/>
      <c r="G440" s="17"/>
      <c r="H440" s="17"/>
      <c r="I440" s="48"/>
      <c r="J440" s="11"/>
      <c r="K440" s="12"/>
      <c r="L440" s="12"/>
      <c r="M440" s="12"/>
      <c r="N440" s="12"/>
      <c r="O440" s="12"/>
      <c r="P440" s="12"/>
      <c r="Q440" s="12"/>
      <c r="R440" s="12"/>
      <c r="S440" s="12"/>
      <c r="T440" s="12"/>
      <c r="U440" s="12"/>
      <c r="V440" s="12"/>
      <c r="W440" s="12"/>
      <c r="X440" s="11"/>
      <c r="Y440" s="11"/>
      <c r="Z440" s="11"/>
    </row>
    <row r="441" ht="16.5" customHeight="1">
      <c r="A441" s="17"/>
      <c r="B441" s="48"/>
      <c r="C441" s="17"/>
      <c r="D441" s="17"/>
      <c r="E441" s="17"/>
      <c r="F441" s="17"/>
      <c r="G441" s="17"/>
      <c r="H441" s="17"/>
      <c r="I441" s="48"/>
      <c r="J441" s="11"/>
      <c r="K441" s="12"/>
      <c r="L441" s="12"/>
      <c r="M441" s="12"/>
      <c r="N441" s="12"/>
      <c r="O441" s="12"/>
      <c r="P441" s="12"/>
      <c r="Q441" s="12"/>
      <c r="R441" s="12"/>
      <c r="S441" s="12"/>
      <c r="T441" s="12"/>
      <c r="U441" s="12"/>
      <c r="V441" s="12"/>
      <c r="W441" s="12"/>
      <c r="X441" s="11"/>
      <c r="Y441" s="11"/>
      <c r="Z441" s="11"/>
    </row>
    <row r="442" ht="16.5" customHeight="1">
      <c r="A442" s="17"/>
      <c r="B442" s="48"/>
      <c r="C442" s="17"/>
      <c r="D442" s="17"/>
      <c r="E442" s="17"/>
      <c r="F442" s="17"/>
      <c r="G442" s="17"/>
      <c r="H442" s="17"/>
      <c r="I442" s="48"/>
      <c r="J442" s="11"/>
      <c r="K442" s="12"/>
      <c r="L442" s="12"/>
      <c r="M442" s="12"/>
      <c r="N442" s="12"/>
      <c r="O442" s="12"/>
      <c r="P442" s="12"/>
      <c r="Q442" s="12"/>
      <c r="R442" s="12"/>
      <c r="S442" s="12"/>
      <c r="T442" s="12"/>
      <c r="U442" s="12"/>
      <c r="V442" s="12"/>
      <c r="W442" s="12"/>
      <c r="X442" s="11"/>
      <c r="Y442" s="11"/>
      <c r="Z442" s="11"/>
    </row>
    <row r="443" ht="16.5" customHeight="1">
      <c r="A443" s="17"/>
      <c r="B443" s="48"/>
      <c r="C443" s="17"/>
      <c r="D443" s="17"/>
      <c r="E443" s="17"/>
      <c r="F443" s="17"/>
      <c r="G443" s="17"/>
      <c r="H443" s="17"/>
      <c r="I443" s="48"/>
      <c r="J443" s="11"/>
      <c r="K443" s="12"/>
      <c r="L443" s="12"/>
      <c r="M443" s="12"/>
      <c r="N443" s="12"/>
      <c r="O443" s="12"/>
      <c r="P443" s="12"/>
      <c r="Q443" s="12"/>
      <c r="R443" s="12"/>
      <c r="S443" s="12"/>
      <c r="T443" s="12"/>
      <c r="U443" s="12"/>
      <c r="V443" s="12"/>
      <c r="W443" s="12"/>
      <c r="X443" s="11"/>
      <c r="Y443" s="11"/>
      <c r="Z443" s="11"/>
    </row>
    <row r="444" ht="16.5" customHeight="1">
      <c r="A444" s="17"/>
      <c r="B444" s="48"/>
      <c r="C444" s="17"/>
      <c r="D444" s="17"/>
      <c r="E444" s="17"/>
      <c r="F444" s="17"/>
      <c r="G444" s="17"/>
      <c r="H444" s="17"/>
      <c r="I444" s="48"/>
      <c r="J444" s="11"/>
      <c r="K444" s="12"/>
      <c r="L444" s="12"/>
      <c r="M444" s="12"/>
      <c r="N444" s="12"/>
      <c r="O444" s="12"/>
      <c r="P444" s="12"/>
      <c r="Q444" s="12"/>
      <c r="R444" s="12"/>
      <c r="S444" s="12"/>
      <c r="T444" s="12"/>
      <c r="U444" s="12"/>
      <c r="V444" s="12"/>
      <c r="W444" s="12"/>
      <c r="X444" s="11"/>
      <c r="Y444" s="11"/>
      <c r="Z444" s="11"/>
    </row>
    <row r="445" ht="16.5" customHeight="1">
      <c r="A445" s="17"/>
      <c r="B445" s="48"/>
      <c r="C445" s="17"/>
      <c r="D445" s="17"/>
      <c r="E445" s="17"/>
      <c r="F445" s="17"/>
      <c r="G445" s="17"/>
      <c r="H445" s="17"/>
      <c r="I445" s="48"/>
      <c r="J445" s="11"/>
      <c r="K445" s="12"/>
      <c r="L445" s="12"/>
      <c r="M445" s="12"/>
      <c r="N445" s="12"/>
      <c r="O445" s="12"/>
      <c r="P445" s="12"/>
      <c r="Q445" s="12"/>
      <c r="R445" s="12"/>
      <c r="S445" s="12"/>
      <c r="T445" s="12"/>
      <c r="U445" s="12"/>
      <c r="V445" s="12"/>
      <c r="W445" s="12"/>
      <c r="X445" s="11"/>
      <c r="Y445" s="11"/>
      <c r="Z445" s="11"/>
    </row>
    <row r="446" ht="16.5" customHeight="1">
      <c r="A446" s="17"/>
      <c r="B446" s="48"/>
      <c r="C446" s="17"/>
      <c r="D446" s="17"/>
      <c r="E446" s="17"/>
      <c r="F446" s="17"/>
      <c r="G446" s="17"/>
      <c r="H446" s="17"/>
      <c r="I446" s="48"/>
      <c r="J446" s="11"/>
      <c r="K446" s="12"/>
      <c r="L446" s="12"/>
      <c r="M446" s="12"/>
      <c r="N446" s="12"/>
      <c r="O446" s="12"/>
      <c r="P446" s="12"/>
      <c r="Q446" s="12"/>
      <c r="R446" s="12"/>
      <c r="S446" s="12"/>
      <c r="T446" s="12"/>
      <c r="U446" s="12"/>
      <c r="V446" s="12"/>
      <c r="W446" s="12"/>
      <c r="X446" s="11"/>
      <c r="Y446" s="11"/>
      <c r="Z446" s="11"/>
    </row>
    <row r="447" ht="16.5" customHeight="1">
      <c r="A447" s="17"/>
      <c r="B447" s="48"/>
      <c r="C447" s="17"/>
      <c r="D447" s="17"/>
      <c r="E447" s="17"/>
      <c r="F447" s="17"/>
      <c r="G447" s="17"/>
      <c r="H447" s="17"/>
      <c r="I447" s="48"/>
      <c r="J447" s="11"/>
      <c r="K447" s="12"/>
      <c r="L447" s="12"/>
      <c r="M447" s="12"/>
      <c r="N447" s="12"/>
      <c r="O447" s="12"/>
      <c r="P447" s="12"/>
      <c r="Q447" s="12"/>
      <c r="R447" s="12"/>
      <c r="S447" s="12"/>
      <c r="T447" s="12"/>
      <c r="U447" s="12"/>
      <c r="V447" s="12"/>
      <c r="W447" s="12"/>
      <c r="X447" s="11"/>
      <c r="Y447" s="11"/>
      <c r="Z447" s="11"/>
    </row>
    <row r="448" ht="16.5" customHeight="1">
      <c r="A448" s="17"/>
      <c r="B448" s="48"/>
      <c r="C448" s="17"/>
      <c r="D448" s="17"/>
      <c r="E448" s="17"/>
      <c r="F448" s="17"/>
      <c r="G448" s="17"/>
      <c r="H448" s="17"/>
      <c r="I448" s="48"/>
      <c r="J448" s="11"/>
      <c r="K448" s="12"/>
      <c r="L448" s="12"/>
      <c r="M448" s="12"/>
      <c r="N448" s="12"/>
      <c r="O448" s="12"/>
      <c r="P448" s="12"/>
      <c r="Q448" s="12"/>
      <c r="R448" s="12"/>
      <c r="S448" s="12"/>
      <c r="T448" s="12"/>
      <c r="U448" s="12"/>
      <c r="V448" s="12"/>
      <c r="W448" s="12"/>
      <c r="X448" s="11"/>
      <c r="Y448" s="11"/>
      <c r="Z448" s="11"/>
    </row>
    <row r="449" ht="16.5" customHeight="1">
      <c r="A449" s="17"/>
      <c r="B449" s="48"/>
      <c r="C449" s="17"/>
      <c r="D449" s="17"/>
      <c r="E449" s="17"/>
      <c r="F449" s="17"/>
      <c r="G449" s="17"/>
      <c r="H449" s="17"/>
      <c r="I449" s="48"/>
      <c r="J449" s="11"/>
      <c r="K449" s="12"/>
      <c r="L449" s="12"/>
      <c r="M449" s="12"/>
      <c r="N449" s="12"/>
      <c r="O449" s="12"/>
      <c r="P449" s="12"/>
      <c r="Q449" s="12"/>
      <c r="R449" s="12"/>
      <c r="S449" s="12"/>
      <c r="T449" s="12"/>
      <c r="U449" s="12"/>
      <c r="V449" s="12"/>
      <c r="W449" s="12"/>
      <c r="X449" s="11"/>
      <c r="Y449" s="11"/>
      <c r="Z449" s="11"/>
    </row>
    <row r="450" ht="16.5" customHeight="1">
      <c r="A450" s="17"/>
      <c r="B450" s="48"/>
      <c r="C450" s="17"/>
      <c r="D450" s="17"/>
      <c r="E450" s="17"/>
      <c r="F450" s="17"/>
      <c r="G450" s="17"/>
      <c r="H450" s="17"/>
      <c r="I450" s="48"/>
      <c r="J450" s="11"/>
      <c r="K450" s="12"/>
      <c r="L450" s="12"/>
      <c r="M450" s="12"/>
      <c r="N450" s="12"/>
      <c r="O450" s="12"/>
      <c r="P450" s="12"/>
      <c r="Q450" s="12"/>
      <c r="R450" s="12"/>
      <c r="S450" s="12"/>
      <c r="T450" s="12"/>
      <c r="U450" s="12"/>
      <c r="V450" s="12"/>
      <c r="W450" s="12"/>
      <c r="X450" s="11"/>
      <c r="Y450" s="11"/>
      <c r="Z450" s="11"/>
    </row>
    <row r="451" ht="16.5" customHeight="1">
      <c r="A451" s="17"/>
      <c r="B451" s="48"/>
      <c r="C451" s="17"/>
      <c r="D451" s="17"/>
      <c r="E451" s="17"/>
      <c r="F451" s="17"/>
      <c r="G451" s="17"/>
      <c r="H451" s="17"/>
      <c r="I451" s="48"/>
      <c r="J451" s="11"/>
      <c r="K451" s="12"/>
      <c r="L451" s="12"/>
      <c r="M451" s="12"/>
      <c r="N451" s="12"/>
      <c r="O451" s="12"/>
      <c r="P451" s="12"/>
      <c r="Q451" s="12"/>
      <c r="R451" s="12"/>
      <c r="S451" s="12"/>
      <c r="T451" s="12"/>
      <c r="U451" s="12"/>
      <c r="V451" s="12"/>
      <c r="W451" s="12"/>
      <c r="X451" s="11"/>
      <c r="Y451" s="11"/>
      <c r="Z451" s="11"/>
    </row>
    <row r="452" ht="16.5" customHeight="1">
      <c r="A452" s="17"/>
      <c r="B452" s="48"/>
      <c r="C452" s="17"/>
      <c r="D452" s="17"/>
      <c r="E452" s="17"/>
      <c r="F452" s="17"/>
      <c r="G452" s="17"/>
      <c r="H452" s="17"/>
      <c r="I452" s="48"/>
      <c r="J452" s="11"/>
      <c r="K452" s="12"/>
      <c r="L452" s="12"/>
      <c r="M452" s="12"/>
      <c r="N452" s="12"/>
      <c r="O452" s="12"/>
      <c r="P452" s="12"/>
      <c r="Q452" s="12"/>
      <c r="R452" s="12"/>
      <c r="S452" s="12"/>
      <c r="T452" s="12"/>
      <c r="U452" s="12"/>
      <c r="V452" s="12"/>
      <c r="W452" s="12"/>
      <c r="X452" s="11"/>
      <c r="Y452" s="11"/>
      <c r="Z452" s="11"/>
    </row>
    <row r="453" ht="16.5" customHeight="1">
      <c r="A453" s="17"/>
      <c r="B453" s="48"/>
      <c r="C453" s="17"/>
      <c r="D453" s="17"/>
      <c r="E453" s="17"/>
      <c r="F453" s="17"/>
      <c r="G453" s="17"/>
      <c r="H453" s="17"/>
      <c r="I453" s="48"/>
      <c r="J453" s="11"/>
      <c r="K453" s="12"/>
      <c r="L453" s="12"/>
      <c r="M453" s="12"/>
      <c r="N453" s="12"/>
      <c r="O453" s="12"/>
      <c r="P453" s="12"/>
      <c r="Q453" s="12"/>
      <c r="R453" s="12"/>
      <c r="S453" s="12"/>
      <c r="T453" s="12"/>
      <c r="U453" s="12"/>
      <c r="V453" s="12"/>
      <c r="W453" s="12"/>
      <c r="X453" s="11"/>
      <c r="Y453" s="11"/>
      <c r="Z453" s="11"/>
    </row>
    <row r="454" ht="16.5" customHeight="1">
      <c r="A454" s="17"/>
      <c r="B454" s="48"/>
      <c r="C454" s="17"/>
      <c r="D454" s="17"/>
      <c r="E454" s="17"/>
      <c r="F454" s="17"/>
      <c r="G454" s="17"/>
      <c r="H454" s="17"/>
      <c r="I454" s="48"/>
      <c r="J454" s="11"/>
      <c r="K454" s="12"/>
      <c r="L454" s="12"/>
      <c r="M454" s="12"/>
      <c r="N454" s="12"/>
      <c r="O454" s="12"/>
      <c r="P454" s="12"/>
      <c r="Q454" s="12"/>
      <c r="R454" s="12"/>
      <c r="S454" s="12"/>
      <c r="T454" s="12"/>
      <c r="U454" s="12"/>
      <c r="V454" s="12"/>
      <c r="W454" s="12"/>
      <c r="X454" s="11"/>
      <c r="Y454" s="11"/>
      <c r="Z454" s="11"/>
    </row>
    <row r="455" ht="16.5" customHeight="1">
      <c r="A455" s="17"/>
      <c r="B455" s="48"/>
      <c r="C455" s="17"/>
      <c r="D455" s="17"/>
      <c r="E455" s="17"/>
      <c r="F455" s="17"/>
      <c r="G455" s="17"/>
      <c r="H455" s="17"/>
      <c r="I455" s="48"/>
      <c r="J455" s="11"/>
      <c r="K455" s="12"/>
      <c r="L455" s="12"/>
      <c r="M455" s="12"/>
      <c r="N455" s="12"/>
      <c r="O455" s="12"/>
      <c r="P455" s="12"/>
      <c r="Q455" s="12"/>
      <c r="R455" s="12"/>
      <c r="S455" s="12"/>
      <c r="T455" s="12"/>
      <c r="U455" s="12"/>
      <c r="V455" s="12"/>
      <c r="W455" s="12"/>
      <c r="X455" s="11"/>
      <c r="Y455" s="11"/>
      <c r="Z455" s="11"/>
    </row>
    <row r="456" ht="16.5" customHeight="1">
      <c r="A456" s="17"/>
      <c r="B456" s="48"/>
      <c r="C456" s="17"/>
      <c r="D456" s="17"/>
      <c r="E456" s="17"/>
      <c r="F456" s="17"/>
      <c r="G456" s="17"/>
      <c r="H456" s="17"/>
      <c r="I456" s="48"/>
      <c r="J456" s="11"/>
      <c r="K456" s="12"/>
      <c r="L456" s="12"/>
      <c r="M456" s="12"/>
      <c r="N456" s="12"/>
      <c r="O456" s="12"/>
      <c r="P456" s="12"/>
      <c r="Q456" s="12"/>
      <c r="R456" s="12"/>
      <c r="S456" s="12"/>
      <c r="T456" s="12"/>
      <c r="U456" s="12"/>
      <c r="V456" s="12"/>
      <c r="W456" s="12"/>
      <c r="X456" s="11"/>
      <c r="Y456" s="11"/>
      <c r="Z456" s="11"/>
    </row>
    <row r="457" ht="16.5" customHeight="1">
      <c r="A457" s="17"/>
      <c r="B457" s="48"/>
      <c r="C457" s="17"/>
      <c r="D457" s="17"/>
      <c r="E457" s="17"/>
      <c r="F457" s="17"/>
      <c r="G457" s="17"/>
      <c r="H457" s="17"/>
      <c r="I457" s="48"/>
      <c r="J457" s="11"/>
      <c r="K457" s="12"/>
      <c r="L457" s="12"/>
      <c r="M457" s="12"/>
      <c r="N457" s="12"/>
      <c r="O457" s="12"/>
      <c r="P457" s="12"/>
      <c r="Q457" s="12"/>
      <c r="R457" s="12"/>
      <c r="S457" s="12"/>
      <c r="T457" s="12"/>
      <c r="U457" s="12"/>
      <c r="V457" s="12"/>
      <c r="W457" s="12"/>
      <c r="X457" s="11"/>
      <c r="Y457" s="11"/>
      <c r="Z457" s="11"/>
    </row>
    <row r="458" ht="16.5" customHeight="1">
      <c r="A458" s="17"/>
      <c r="B458" s="48"/>
      <c r="C458" s="17"/>
      <c r="D458" s="17"/>
      <c r="E458" s="17"/>
      <c r="F458" s="17"/>
      <c r="G458" s="17"/>
      <c r="H458" s="17"/>
      <c r="I458" s="48"/>
      <c r="J458" s="11"/>
      <c r="K458" s="12"/>
      <c r="L458" s="12"/>
      <c r="M458" s="12"/>
      <c r="N458" s="12"/>
      <c r="O458" s="12"/>
      <c r="P458" s="12"/>
      <c r="Q458" s="12"/>
      <c r="R458" s="12"/>
      <c r="S458" s="12"/>
      <c r="T458" s="12"/>
      <c r="U458" s="12"/>
      <c r="V458" s="12"/>
      <c r="W458" s="12"/>
      <c r="X458" s="11"/>
      <c r="Y458" s="11"/>
      <c r="Z458" s="11"/>
    </row>
    <row r="459" ht="16.5" customHeight="1">
      <c r="A459" s="17"/>
      <c r="B459" s="48"/>
      <c r="C459" s="17"/>
      <c r="D459" s="17"/>
      <c r="E459" s="17"/>
      <c r="F459" s="17"/>
      <c r="G459" s="17"/>
      <c r="H459" s="17"/>
      <c r="I459" s="48"/>
      <c r="J459" s="11"/>
      <c r="K459" s="12"/>
      <c r="L459" s="12"/>
      <c r="M459" s="12"/>
      <c r="N459" s="12"/>
      <c r="O459" s="12"/>
      <c r="P459" s="12"/>
      <c r="Q459" s="12"/>
      <c r="R459" s="12"/>
      <c r="S459" s="12"/>
      <c r="T459" s="12"/>
      <c r="U459" s="12"/>
      <c r="V459" s="12"/>
      <c r="W459" s="12"/>
      <c r="X459" s="11"/>
      <c r="Y459" s="11"/>
      <c r="Z459" s="11"/>
    </row>
    <row r="460" ht="16.5" customHeight="1">
      <c r="A460" s="17"/>
      <c r="B460" s="48"/>
      <c r="C460" s="17"/>
      <c r="D460" s="17"/>
      <c r="E460" s="17"/>
      <c r="F460" s="17"/>
      <c r="G460" s="17"/>
      <c r="H460" s="17"/>
      <c r="I460" s="48"/>
      <c r="J460" s="11"/>
      <c r="K460" s="12"/>
      <c r="L460" s="12"/>
      <c r="M460" s="12"/>
      <c r="N460" s="12"/>
      <c r="O460" s="12"/>
      <c r="P460" s="12"/>
      <c r="Q460" s="12"/>
      <c r="R460" s="12"/>
      <c r="S460" s="12"/>
      <c r="T460" s="12"/>
      <c r="U460" s="12"/>
      <c r="V460" s="12"/>
      <c r="W460" s="12"/>
      <c r="X460" s="11"/>
      <c r="Y460" s="11"/>
      <c r="Z460" s="11"/>
    </row>
    <row r="461" ht="16.5" customHeight="1">
      <c r="A461" s="17"/>
      <c r="B461" s="48"/>
      <c r="C461" s="17"/>
      <c r="D461" s="17"/>
      <c r="E461" s="17"/>
      <c r="F461" s="17"/>
      <c r="G461" s="17"/>
      <c r="H461" s="17"/>
      <c r="I461" s="48"/>
      <c r="J461" s="11"/>
      <c r="K461" s="12"/>
      <c r="L461" s="12"/>
      <c r="M461" s="12"/>
      <c r="N461" s="12"/>
      <c r="O461" s="12"/>
      <c r="P461" s="12"/>
      <c r="Q461" s="12"/>
      <c r="R461" s="12"/>
      <c r="S461" s="12"/>
      <c r="T461" s="12"/>
      <c r="U461" s="12"/>
      <c r="V461" s="12"/>
      <c r="W461" s="12"/>
      <c r="X461" s="11"/>
      <c r="Y461" s="11"/>
      <c r="Z461" s="11"/>
    </row>
    <row r="462" ht="16.5" customHeight="1">
      <c r="A462" s="17"/>
      <c r="B462" s="48"/>
      <c r="C462" s="17"/>
      <c r="D462" s="17"/>
      <c r="E462" s="17"/>
      <c r="F462" s="17"/>
      <c r="G462" s="17"/>
      <c r="H462" s="17"/>
      <c r="I462" s="48"/>
      <c r="J462" s="11"/>
      <c r="K462" s="12"/>
      <c r="L462" s="12"/>
      <c r="M462" s="12"/>
      <c r="N462" s="12"/>
      <c r="O462" s="12"/>
      <c r="P462" s="12"/>
      <c r="Q462" s="12"/>
      <c r="R462" s="12"/>
      <c r="S462" s="12"/>
      <c r="T462" s="12"/>
      <c r="U462" s="12"/>
      <c r="V462" s="12"/>
      <c r="W462" s="12"/>
      <c r="X462" s="11"/>
      <c r="Y462" s="11"/>
      <c r="Z462" s="11"/>
    </row>
    <row r="463" ht="16.5" customHeight="1">
      <c r="A463" s="17"/>
      <c r="B463" s="48"/>
      <c r="C463" s="17"/>
      <c r="D463" s="17"/>
      <c r="E463" s="17"/>
      <c r="F463" s="17"/>
      <c r="G463" s="17"/>
      <c r="H463" s="17"/>
      <c r="I463" s="48"/>
      <c r="J463" s="11"/>
      <c r="K463" s="12"/>
      <c r="L463" s="12"/>
      <c r="M463" s="12"/>
      <c r="N463" s="12"/>
      <c r="O463" s="12"/>
      <c r="P463" s="12"/>
      <c r="Q463" s="12"/>
      <c r="R463" s="12"/>
      <c r="S463" s="12"/>
      <c r="T463" s="12"/>
      <c r="U463" s="12"/>
      <c r="V463" s="12"/>
      <c r="W463" s="12"/>
      <c r="X463" s="11"/>
      <c r="Y463" s="11"/>
      <c r="Z463" s="11"/>
    </row>
    <row r="464" ht="16.5" customHeight="1">
      <c r="A464" s="17"/>
      <c r="B464" s="48"/>
      <c r="C464" s="17"/>
      <c r="D464" s="17"/>
      <c r="E464" s="17"/>
      <c r="F464" s="17"/>
      <c r="G464" s="17"/>
      <c r="H464" s="17"/>
      <c r="I464" s="48"/>
      <c r="J464" s="11"/>
      <c r="K464" s="12"/>
      <c r="L464" s="12"/>
      <c r="M464" s="12"/>
      <c r="N464" s="12"/>
      <c r="O464" s="12"/>
      <c r="P464" s="12"/>
      <c r="Q464" s="12"/>
      <c r="R464" s="12"/>
      <c r="S464" s="12"/>
      <c r="T464" s="12"/>
      <c r="U464" s="12"/>
      <c r="V464" s="12"/>
      <c r="W464" s="12"/>
      <c r="X464" s="11"/>
      <c r="Y464" s="11"/>
      <c r="Z464" s="11"/>
    </row>
    <row r="465" ht="16.5" customHeight="1">
      <c r="A465" s="17"/>
      <c r="B465" s="48"/>
      <c r="C465" s="17"/>
      <c r="D465" s="17"/>
      <c r="E465" s="17"/>
      <c r="F465" s="17"/>
      <c r="G465" s="17"/>
      <c r="H465" s="17"/>
      <c r="I465" s="48"/>
      <c r="J465" s="11"/>
      <c r="K465" s="12"/>
      <c r="L465" s="12"/>
      <c r="M465" s="12"/>
      <c r="N465" s="12"/>
      <c r="O465" s="12"/>
      <c r="P465" s="12"/>
      <c r="Q465" s="12"/>
      <c r="R465" s="12"/>
      <c r="S465" s="12"/>
      <c r="T465" s="12"/>
      <c r="U465" s="12"/>
      <c r="V465" s="12"/>
      <c r="W465" s="12"/>
      <c r="X465" s="11"/>
      <c r="Y465" s="11"/>
      <c r="Z465" s="11"/>
    </row>
    <row r="466" ht="16.5" customHeight="1">
      <c r="A466" s="17"/>
      <c r="B466" s="48"/>
      <c r="C466" s="17"/>
      <c r="D466" s="17"/>
      <c r="E466" s="17"/>
      <c r="F466" s="17"/>
      <c r="G466" s="17"/>
      <c r="H466" s="17"/>
      <c r="I466" s="48"/>
      <c r="J466" s="11"/>
      <c r="K466" s="12"/>
      <c r="L466" s="12"/>
      <c r="M466" s="12"/>
      <c r="N466" s="12"/>
      <c r="O466" s="12"/>
      <c r="P466" s="12"/>
      <c r="Q466" s="12"/>
      <c r="R466" s="12"/>
      <c r="S466" s="12"/>
      <c r="T466" s="12"/>
      <c r="U466" s="12"/>
      <c r="V466" s="12"/>
      <c r="W466" s="12"/>
      <c r="X466" s="11"/>
      <c r="Y466" s="11"/>
      <c r="Z466" s="11"/>
    </row>
    <row r="467" ht="16.5" customHeight="1">
      <c r="A467" s="17"/>
      <c r="B467" s="48"/>
      <c r="C467" s="17"/>
      <c r="D467" s="17"/>
      <c r="E467" s="17"/>
      <c r="F467" s="17"/>
      <c r="G467" s="17"/>
      <c r="H467" s="17"/>
      <c r="I467" s="48"/>
      <c r="J467" s="11"/>
      <c r="K467" s="12"/>
      <c r="L467" s="12"/>
      <c r="M467" s="12"/>
      <c r="N467" s="12"/>
      <c r="O467" s="12"/>
      <c r="P467" s="12"/>
      <c r="Q467" s="12"/>
      <c r="R467" s="12"/>
      <c r="S467" s="12"/>
      <c r="T467" s="12"/>
      <c r="U467" s="12"/>
      <c r="V467" s="12"/>
      <c r="W467" s="12"/>
      <c r="X467" s="11"/>
      <c r="Y467" s="11"/>
      <c r="Z467" s="11"/>
    </row>
    <row r="468" ht="16.5" customHeight="1">
      <c r="A468" s="17"/>
      <c r="B468" s="48"/>
      <c r="C468" s="17"/>
      <c r="D468" s="17"/>
      <c r="E468" s="17"/>
      <c r="F468" s="17"/>
      <c r="G468" s="17"/>
      <c r="H468" s="17"/>
      <c r="I468" s="48"/>
      <c r="J468" s="11"/>
      <c r="K468" s="12"/>
      <c r="L468" s="12"/>
      <c r="M468" s="12"/>
      <c r="N468" s="12"/>
      <c r="O468" s="12"/>
      <c r="P468" s="12"/>
      <c r="Q468" s="12"/>
      <c r="R468" s="12"/>
      <c r="S468" s="12"/>
      <c r="T468" s="12"/>
      <c r="U468" s="12"/>
      <c r="V468" s="12"/>
      <c r="W468" s="12"/>
      <c r="X468" s="11"/>
      <c r="Y468" s="11"/>
      <c r="Z468" s="11"/>
    </row>
    <row r="469" ht="16.5" customHeight="1">
      <c r="A469" s="17"/>
      <c r="B469" s="48"/>
      <c r="C469" s="17"/>
      <c r="D469" s="17"/>
      <c r="E469" s="17"/>
      <c r="F469" s="17"/>
      <c r="G469" s="17"/>
      <c r="H469" s="17"/>
      <c r="I469" s="48"/>
      <c r="J469" s="11"/>
      <c r="K469" s="12"/>
      <c r="L469" s="12"/>
      <c r="M469" s="12"/>
      <c r="N469" s="12"/>
      <c r="O469" s="12"/>
      <c r="P469" s="12"/>
      <c r="Q469" s="12"/>
      <c r="R469" s="12"/>
      <c r="S469" s="12"/>
      <c r="T469" s="12"/>
      <c r="U469" s="12"/>
      <c r="V469" s="12"/>
      <c r="W469" s="12"/>
      <c r="X469" s="11"/>
      <c r="Y469" s="11"/>
      <c r="Z469" s="11"/>
    </row>
    <row r="470" ht="16.5" customHeight="1">
      <c r="A470" s="17"/>
      <c r="B470" s="48"/>
      <c r="C470" s="17"/>
      <c r="D470" s="17"/>
      <c r="E470" s="17"/>
      <c r="F470" s="17"/>
      <c r="G470" s="17"/>
      <c r="H470" s="17"/>
      <c r="I470" s="48"/>
      <c r="J470" s="11"/>
      <c r="K470" s="12"/>
      <c r="L470" s="12"/>
      <c r="M470" s="12"/>
      <c r="N470" s="12"/>
      <c r="O470" s="12"/>
      <c r="P470" s="12"/>
      <c r="Q470" s="12"/>
      <c r="R470" s="12"/>
      <c r="S470" s="12"/>
      <c r="T470" s="12"/>
      <c r="U470" s="12"/>
      <c r="V470" s="12"/>
      <c r="W470" s="12"/>
      <c r="X470" s="11"/>
      <c r="Y470" s="11"/>
      <c r="Z470" s="11"/>
    </row>
    <row r="471" ht="16.5" customHeight="1">
      <c r="A471" s="17"/>
      <c r="B471" s="48"/>
      <c r="C471" s="17"/>
      <c r="D471" s="17"/>
      <c r="E471" s="17"/>
      <c r="F471" s="17"/>
      <c r="G471" s="17"/>
      <c r="H471" s="17"/>
      <c r="I471" s="48"/>
      <c r="J471" s="11"/>
      <c r="K471" s="12"/>
      <c r="L471" s="12"/>
      <c r="M471" s="12"/>
      <c r="N471" s="12"/>
      <c r="O471" s="12"/>
      <c r="P471" s="12"/>
      <c r="Q471" s="12"/>
      <c r="R471" s="12"/>
      <c r="S471" s="12"/>
      <c r="T471" s="12"/>
      <c r="U471" s="12"/>
      <c r="V471" s="12"/>
      <c r="W471" s="12"/>
      <c r="X471" s="11"/>
      <c r="Y471" s="11"/>
      <c r="Z471" s="11"/>
    </row>
    <row r="472" ht="16.5" customHeight="1">
      <c r="A472" s="17"/>
      <c r="B472" s="48"/>
      <c r="C472" s="17"/>
      <c r="D472" s="17"/>
      <c r="E472" s="17"/>
      <c r="F472" s="17"/>
      <c r="G472" s="17"/>
      <c r="H472" s="17"/>
      <c r="I472" s="48"/>
      <c r="J472" s="11"/>
      <c r="K472" s="12"/>
      <c r="L472" s="12"/>
      <c r="M472" s="12"/>
      <c r="N472" s="12"/>
      <c r="O472" s="12"/>
      <c r="P472" s="12"/>
      <c r="Q472" s="12"/>
      <c r="R472" s="12"/>
      <c r="S472" s="12"/>
      <c r="T472" s="12"/>
      <c r="U472" s="12"/>
      <c r="V472" s="12"/>
      <c r="W472" s="12"/>
      <c r="X472" s="11"/>
      <c r="Y472" s="11"/>
      <c r="Z472" s="11"/>
    </row>
    <row r="473" ht="16.5" customHeight="1">
      <c r="A473" s="17"/>
      <c r="B473" s="48"/>
      <c r="C473" s="17"/>
      <c r="D473" s="17"/>
      <c r="E473" s="17"/>
      <c r="F473" s="17"/>
      <c r="G473" s="17"/>
      <c r="H473" s="17"/>
      <c r="I473" s="48"/>
      <c r="J473" s="11"/>
      <c r="K473" s="12"/>
      <c r="L473" s="12"/>
      <c r="M473" s="12"/>
      <c r="N473" s="12"/>
      <c r="O473" s="12"/>
      <c r="P473" s="12"/>
      <c r="Q473" s="12"/>
      <c r="R473" s="12"/>
      <c r="S473" s="12"/>
      <c r="T473" s="12"/>
      <c r="U473" s="12"/>
      <c r="V473" s="12"/>
      <c r="W473" s="12"/>
      <c r="X473" s="11"/>
      <c r="Y473" s="11"/>
      <c r="Z473" s="11"/>
    </row>
    <row r="474" ht="16.5" customHeight="1">
      <c r="A474" s="17"/>
      <c r="B474" s="48"/>
      <c r="C474" s="17"/>
      <c r="D474" s="17"/>
      <c r="E474" s="17"/>
      <c r="F474" s="17"/>
      <c r="G474" s="17"/>
      <c r="H474" s="17"/>
      <c r="I474" s="48"/>
      <c r="J474" s="11"/>
      <c r="K474" s="12"/>
      <c r="L474" s="12"/>
      <c r="M474" s="12"/>
      <c r="N474" s="12"/>
      <c r="O474" s="12"/>
      <c r="P474" s="12"/>
      <c r="Q474" s="12"/>
      <c r="R474" s="12"/>
      <c r="S474" s="12"/>
      <c r="T474" s="12"/>
      <c r="U474" s="12"/>
      <c r="V474" s="12"/>
      <c r="W474" s="12"/>
      <c r="X474" s="11"/>
      <c r="Y474" s="11"/>
      <c r="Z474" s="11"/>
    </row>
    <row r="475" ht="16.5" customHeight="1">
      <c r="A475" s="17"/>
      <c r="B475" s="48"/>
      <c r="C475" s="17"/>
      <c r="D475" s="17"/>
      <c r="E475" s="17"/>
      <c r="F475" s="17"/>
      <c r="G475" s="17"/>
      <c r="H475" s="17"/>
      <c r="I475" s="48"/>
      <c r="J475" s="11"/>
      <c r="K475" s="12"/>
      <c r="L475" s="12"/>
      <c r="M475" s="12"/>
      <c r="N475" s="12"/>
      <c r="O475" s="12"/>
      <c r="P475" s="12"/>
      <c r="Q475" s="12"/>
      <c r="R475" s="12"/>
      <c r="S475" s="12"/>
      <c r="T475" s="12"/>
      <c r="U475" s="12"/>
      <c r="V475" s="12"/>
      <c r="W475" s="12"/>
      <c r="X475" s="11"/>
      <c r="Y475" s="11"/>
      <c r="Z475" s="11"/>
    </row>
    <row r="476" ht="16.5" customHeight="1">
      <c r="A476" s="17"/>
      <c r="B476" s="48"/>
      <c r="C476" s="17"/>
      <c r="D476" s="17"/>
      <c r="E476" s="17"/>
      <c r="F476" s="17"/>
      <c r="G476" s="17"/>
      <c r="H476" s="17"/>
      <c r="I476" s="48"/>
      <c r="J476" s="11"/>
      <c r="K476" s="12"/>
      <c r="L476" s="12"/>
      <c r="M476" s="12"/>
      <c r="N476" s="12"/>
      <c r="O476" s="12"/>
      <c r="P476" s="12"/>
      <c r="Q476" s="12"/>
      <c r="R476" s="12"/>
      <c r="S476" s="12"/>
      <c r="T476" s="12"/>
      <c r="U476" s="12"/>
      <c r="V476" s="12"/>
      <c r="W476" s="12"/>
      <c r="X476" s="11"/>
      <c r="Y476" s="11"/>
      <c r="Z476" s="11"/>
    </row>
    <row r="477" ht="16.5" customHeight="1">
      <c r="A477" s="17"/>
      <c r="B477" s="48"/>
      <c r="C477" s="17"/>
      <c r="D477" s="17"/>
      <c r="E477" s="17"/>
      <c r="F477" s="17"/>
      <c r="G477" s="17"/>
      <c r="H477" s="17"/>
      <c r="I477" s="48"/>
      <c r="J477" s="11"/>
      <c r="K477" s="12"/>
      <c r="L477" s="12"/>
      <c r="M477" s="12"/>
      <c r="N477" s="12"/>
      <c r="O477" s="12"/>
      <c r="P477" s="12"/>
      <c r="Q477" s="12"/>
      <c r="R477" s="12"/>
      <c r="S477" s="12"/>
      <c r="T477" s="12"/>
      <c r="U477" s="12"/>
      <c r="V477" s="12"/>
      <c r="W477" s="12"/>
      <c r="X477" s="11"/>
      <c r="Y477" s="11"/>
      <c r="Z477" s="11"/>
    </row>
    <row r="478" ht="16.5" customHeight="1">
      <c r="A478" s="17"/>
      <c r="B478" s="48"/>
      <c r="C478" s="17"/>
      <c r="D478" s="17"/>
      <c r="E478" s="17"/>
      <c r="F478" s="17"/>
      <c r="G478" s="17"/>
      <c r="H478" s="17"/>
      <c r="I478" s="48"/>
      <c r="J478" s="11"/>
      <c r="K478" s="12"/>
      <c r="L478" s="12"/>
      <c r="M478" s="12"/>
      <c r="N478" s="12"/>
      <c r="O478" s="12"/>
      <c r="P478" s="12"/>
      <c r="Q478" s="12"/>
      <c r="R478" s="12"/>
      <c r="S478" s="12"/>
      <c r="T478" s="12"/>
      <c r="U478" s="12"/>
      <c r="V478" s="12"/>
      <c r="W478" s="12"/>
      <c r="X478" s="11"/>
      <c r="Y478" s="11"/>
      <c r="Z478" s="11"/>
    </row>
    <row r="479" ht="16.5" customHeight="1">
      <c r="A479" s="17"/>
      <c r="B479" s="48"/>
      <c r="C479" s="17"/>
      <c r="D479" s="17"/>
      <c r="E479" s="17"/>
      <c r="F479" s="17"/>
      <c r="G479" s="17"/>
      <c r="H479" s="17"/>
      <c r="I479" s="48"/>
      <c r="J479" s="11"/>
      <c r="K479" s="12"/>
      <c r="L479" s="12"/>
      <c r="M479" s="12"/>
      <c r="N479" s="12"/>
      <c r="O479" s="12"/>
      <c r="P479" s="12"/>
      <c r="Q479" s="12"/>
      <c r="R479" s="12"/>
      <c r="S479" s="12"/>
      <c r="T479" s="12"/>
      <c r="U479" s="12"/>
      <c r="V479" s="12"/>
      <c r="W479" s="12"/>
      <c r="X479" s="11"/>
      <c r="Y479" s="11"/>
      <c r="Z479" s="11"/>
    </row>
    <row r="480" ht="16.5" customHeight="1">
      <c r="A480" s="17"/>
      <c r="B480" s="48"/>
      <c r="C480" s="17"/>
      <c r="D480" s="17"/>
      <c r="E480" s="17"/>
      <c r="F480" s="17"/>
      <c r="G480" s="17"/>
      <c r="H480" s="17"/>
      <c r="I480" s="48"/>
      <c r="J480" s="11"/>
      <c r="K480" s="12"/>
      <c r="L480" s="12"/>
      <c r="M480" s="12"/>
      <c r="N480" s="12"/>
      <c r="O480" s="12"/>
      <c r="P480" s="12"/>
      <c r="Q480" s="12"/>
      <c r="R480" s="12"/>
      <c r="S480" s="12"/>
      <c r="T480" s="12"/>
      <c r="U480" s="12"/>
      <c r="V480" s="12"/>
      <c r="W480" s="12"/>
      <c r="X480" s="11"/>
      <c r="Y480" s="11"/>
      <c r="Z480" s="11"/>
    </row>
    <row r="481" ht="16.5" customHeight="1">
      <c r="A481" s="17"/>
      <c r="B481" s="48"/>
      <c r="C481" s="17"/>
      <c r="D481" s="17"/>
      <c r="E481" s="17"/>
      <c r="F481" s="17"/>
      <c r="G481" s="17"/>
      <c r="H481" s="17"/>
      <c r="I481" s="48"/>
      <c r="J481" s="11"/>
      <c r="K481" s="12"/>
      <c r="L481" s="12"/>
      <c r="M481" s="12"/>
      <c r="N481" s="12"/>
      <c r="O481" s="12"/>
      <c r="P481" s="12"/>
      <c r="Q481" s="12"/>
      <c r="R481" s="12"/>
      <c r="S481" s="12"/>
      <c r="T481" s="12"/>
      <c r="U481" s="12"/>
      <c r="V481" s="12"/>
      <c r="W481" s="12"/>
      <c r="X481" s="11"/>
      <c r="Y481" s="11"/>
      <c r="Z481" s="11"/>
    </row>
    <row r="482" ht="16.5" customHeight="1">
      <c r="A482" s="17"/>
      <c r="B482" s="48"/>
      <c r="C482" s="17"/>
      <c r="D482" s="17"/>
      <c r="E482" s="17"/>
      <c r="F482" s="17"/>
      <c r="G482" s="17"/>
      <c r="H482" s="17"/>
      <c r="I482" s="48"/>
      <c r="J482" s="11"/>
      <c r="K482" s="12"/>
      <c r="L482" s="12"/>
      <c r="M482" s="12"/>
      <c r="N482" s="12"/>
      <c r="O482" s="12"/>
      <c r="P482" s="12"/>
      <c r="Q482" s="12"/>
      <c r="R482" s="12"/>
      <c r="S482" s="12"/>
      <c r="T482" s="12"/>
      <c r="U482" s="12"/>
      <c r="V482" s="12"/>
      <c r="W482" s="12"/>
      <c r="X482" s="11"/>
      <c r="Y482" s="11"/>
      <c r="Z482" s="11"/>
    </row>
    <row r="483" ht="16.5" customHeight="1">
      <c r="A483" s="17"/>
      <c r="B483" s="48"/>
      <c r="C483" s="17"/>
      <c r="D483" s="17"/>
      <c r="E483" s="17"/>
      <c r="F483" s="17"/>
      <c r="G483" s="17"/>
      <c r="H483" s="17"/>
      <c r="I483" s="48"/>
      <c r="J483" s="11"/>
      <c r="K483" s="12"/>
      <c r="L483" s="12"/>
      <c r="M483" s="12"/>
      <c r="N483" s="12"/>
      <c r="O483" s="12"/>
      <c r="P483" s="12"/>
      <c r="Q483" s="12"/>
      <c r="R483" s="12"/>
      <c r="S483" s="12"/>
      <c r="T483" s="12"/>
      <c r="U483" s="12"/>
      <c r="V483" s="12"/>
      <c r="W483" s="12"/>
      <c r="X483" s="11"/>
      <c r="Y483" s="11"/>
      <c r="Z483" s="11"/>
    </row>
    <row r="484" ht="16.5" customHeight="1">
      <c r="A484" s="17"/>
      <c r="B484" s="48"/>
      <c r="C484" s="17"/>
      <c r="D484" s="17"/>
      <c r="E484" s="17"/>
      <c r="F484" s="17"/>
      <c r="G484" s="17"/>
      <c r="H484" s="17"/>
      <c r="I484" s="48"/>
      <c r="J484" s="11"/>
      <c r="K484" s="12"/>
      <c r="L484" s="12"/>
      <c r="M484" s="12"/>
      <c r="N484" s="12"/>
      <c r="O484" s="12"/>
      <c r="P484" s="12"/>
      <c r="Q484" s="12"/>
      <c r="R484" s="12"/>
      <c r="S484" s="12"/>
      <c r="T484" s="12"/>
      <c r="U484" s="12"/>
      <c r="V484" s="12"/>
      <c r="W484" s="12"/>
      <c r="X484" s="11"/>
      <c r="Y484" s="11"/>
      <c r="Z484" s="11"/>
    </row>
    <row r="485" ht="16.5" customHeight="1">
      <c r="A485" s="17"/>
      <c r="B485" s="48"/>
      <c r="C485" s="17"/>
      <c r="D485" s="17"/>
      <c r="E485" s="17"/>
      <c r="F485" s="17"/>
      <c r="G485" s="17"/>
      <c r="H485" s="17"/>
      <c r="I485" s="48"/>
      <c r="J485" s="11"/>
      <c r="K485" s="12"/>
      <c r="L485" s="12"/>
      <c r="M485" s="12"/>
      <c r="N485" s="12"/>
      <c r="O485" s="12"/>
      <c r="P485" s="12"/>
      <c r="Q485" s="12"/>
      <c r="R485" s="12"/>
      <c r="S485" s="12"/>
      <c r="T485" s="12"/>
      <c r="U485" s="12"/>
      <c r="V485" s="12"/>
      <c r="W485" s="12"/>
      <c r="X485" s="11"/>
      <c r="Y485" s="11"/>
      <c r="Z485" s="11"/>
    </row>
    <row r="486" ht="16.5" customHeight="1">
      <c r="A486" s="17"/>
      <c r="B486" s="48"/>
      <c r="C486" s="17"/>
      <c r="D486" s="17"/>
      <c r="E486" s="17"/>
      <c r="F486" s="17"/>
      <c r="G486" s="17"/>
      <c r="H486" s="17"/>
      <c r="I486" s="48"/>
      <c r="J486" s="11"/>
      <c r="K486" s="12"/>
      <c r="L486" s="12"/>
      <c r="M486" s="12"/>
      <c r="N486" s="12"/>
      <c r="O486" s="12"/>
      <c r="P486" s="12"/>
      <c r="Q486" s="12"/>
      <c r="R486" s="12"/>
      <c r="S486" s="12"/>
      <c r="T486" s="12"/>
      <c r="U486" s="12"/>
      <c r="V486" s="12"/>
      <c r="W486" s="12"/>
      <c r="X486" s="11"/>
      <c r="Y486" s="11"/>
      <c r="Z486" s="11"/>
    </row>
    <row r="487" ht="16.5" customHeight="1">
      <c r="A487" s="17"/>
      <c r="B487" s="48"/>
      <c r="C487" s="17"/>
      <c r="D487" s="17"/>
      <c r="E487" s="17"/>
      <c r="F487" s="17"/>
      <c r="G487" s="17"/>
      <c r="H487" s="17"/>
      <c r="I487" s="48"/>
      <c r="J487" s="11"/>
      <c r="K487" s="12"/>
      <c r="L487" s="12"/>
      <c r="M487" s="12"/>
      <c r="N487" s="12"/>
      <c r="O487" s="12"/>
      <c r="P487" s="12"/>
      <c r="Q487" s="12"/>
      <c r="R487" s="12"/>
      <c r="S487" s="12"/>
      <c r="T487" s="12"/>
      <c r="U487" s="12"/>
      <c r="V487" s="12"/>
      <c r="W487" s="12"/>
      <c r="X487" s="11"/>
      <c r="Y487" s="11"/>
      <c r="Z487" s="11"/>
    </row>
    <row r="488" ht="16.5" customHeight="1">
      <c r="A488" s="17"/>
      <c r="B488" s="48"/>
      <c r="C488" s="17"/>
      <c r="D488" s="17"/>
      <c r="E488" s="17"/>
      <c r="F488" s="17"/>
      <c r="G488" s="17"/>
      <c r="H488" s="17"/>
      <c r="I488" s="48"/>
      <c r="J488" s="11"/>
      <c r="K488" s="12"/>
      <c r="L488" s="12"/>
      <c r="M488" s="12"/>
      <c r="N488" s="12"/>
      <c r="O488" s="12"/>
      <c r="P488" s="12"/>
      <c r="Q488" s="12"/>
      <c r="R488" s="12"/>
      <c r="S488" s="12"/>
      <c r="T488" s="12"/>
      <c r="U488" s="12"/>
      <c r="V488" s="12"/>
      <c r="W488" s="12"/>
      <c r="X488" s="11"/>
      <c r="Y488" s="11"/>
      <c r="Z488" s="11"/>
    </row>
    <row r="489" ht="16.5" customHeight="1">
      <c r="A489" s="17"/>
      <c r="B489" s="48"/>
      <c r="C489" s="17"/>
      <c r="D489" s="17"/>
      <c r="E489" s="17"/>
      <c r="F489" s="17"/>
      <c r="G489" s="17"/>
      <c r="H489" s="17"/>
      <c r="I489" s="48"/>
      <c r="J489" s="11"/>
      <c r="K489" s="12"/>
      <c r="L489" s="12"/>
      <c r="M489" s="12"/>
      <c r="N489" s="12"/>
      <c r="O489" s="12"/>
      <c r="P489" s="12"/>
      <c r="Q489" s="12"/>
      <c r="R489" s="12"/>
      <c r="S489" s="12"/>
      <c r="T489" s="12"/>
      <c r="U489" s="12"/>
      <c r="V489" s="12"/>
      <c r="W489" s="12"/>
      <c r="X489" s="11"/>
      <c r="Y489" s="11"/>
      <c r="Z489" s="11"/>
    </row>
    <row r="490" ht="16.5" customHeight="1">
      <c r="A490" s="17"/>
      <c r="B490" s="48"/>
      <c r="C490" s="17"/>
      <c r="D490" s="17"/>
      <c r="E490" s="17"/>
      <c r="F490" s="17"/>
      <c r="G490" s="17"/>
      <c r="H490" s="17"/>
      <c r="I490" s="48"/>
      <c r="J490" s="11"/>
      <c r="K490" s="12"/>
      <c r="L490" s="12"/>
      <c r="M490" s="12"/>
      <c r="N490" s="12"/>
      <c r="O490" s="12"/>
      <c r="P490" s="12"/>
      <c r="Q490" s="12"/>
      <c r="R490" s="12"/>
      <c r="S490" s="12"/>
      <c r="T490" s="12"/>
      <c r="U490" s="12"/>
      <c r="V490" s="12"/>
      <c r="W490" s="12"/>
      <c r="X490" s="11"/>
      <c r="Y490" s="11"/>
      <c r="Z490" s="11"/>
    </row>
    <row r="491" ht="16.5" customHeight="1">
      <c r="A491" s="17"/>
      <c r="B491" s="48"/>
      <c r="C491" s="17"/>
      <c r="D491" s="17"/>
      <c r="E491" s="17"/>
      <c r="F491" s="17"/>
      <c r="G491" s="17"/>
      <c r="H491" s="17"/>
      <c r="I491" s="48"/>
      <c r="J491" s="11"/>
      <c r="K491" s="12"/>
      <c r="L491" s="12"/>
      <c r="M491" s="12"/>
      <c r="N491" s="12"/>
      <c r="O491" s="12"/>
      <c r="P491" s="12"/>
      <c r="Q491" s="12"/>
      <c r="R491" s="12"/>
      <c r="S491" s="12"/>
      <c r="T491" s="12"/>
      <c r="U491" s="12"/>
      <c r="V491" s="12"/>
      <c r="W491" s="12"/>
      <c r="X491" s="11"/>
      <c r="Y491" s="11"/>
      <c r="Z491" s="11"/>
    </row>
    <row r="492" ht="16.5" customHeight="1">
      <c r="A492" s="17"/>
      <c r="B492" s="48"/>
      <c r="C492" s="17"/>
      <c r="D492" s="17"/>
      <c r="E492" s="17"/>
      <c r="F492" s="17"/>
      <c r="G492" s="17"/>
      <c r="H492" s="17"/>
      <c r="I492" s="48"/>
      <c r="J492" s="11"/>
      <c r="K492" s="12"/>
      <c r="L492" s="12"/>
      <c r="M492" s="12"/>
      <c r="N492" s="12"/>
      <c r="O492" s="12"/>
      <c r="P492" s="12"/>
      <c r="Q492" s="12"/>
      <c r="R492" s="12"/>
      <c r="S492" s="12"/>
      <c r="T492" s="12"/>
      <c r="U492" s="12"/>
      <c r="V492" s="12"/>
      <c r="W492" s="12"/>
      <c r="X492" s="11"/>
      <c r="Y492" s="11"/>
      <c r="Z492" s="11"/>
    </row>
    <row r="493" ht="16.5" customHeight="1">
      <c r="A493" s="17"/>
      <c r="B493" s="48"/>
      <c r="C493" s="17"/>
      <c r="D493" s="17"/>
      <c r="E493" s="17"/>
      <c r="F493" s="17"/>
      <c r="G493" s="17"/>
      <c r="H493" s="17"/>
      <c r="I493" s="48"/>
      <c r="J493" s="11"/>
      <c r="K493" s="12"/>
      <c r="L493" s="12"/>
      <c r="M493" s="12"/>
      <c r="N493" s="12"/>
      <c r="O493" s="12"/>
      <c r="P493" s="12"/>
      <c r="Q493" s="12"/>
      <c r="R493" s="12"/>
      <c r="S493" s="12"/>
      <c r="T493" s="12"/>
      <c r="U493" s="12"/>
      <c r="V493" s="12"/>
      <c r="W493" s="12"/>
      <c r="X493" s="11"/>
      <c r="Y493" s="11"/>
      <c r="Z493" s="11"/>
    </row>
    <row r="494" ht="16.5" customHeight="1">
      <c r="A494" s="17"/>
      <c r="B494" s="48"/>
      <c r="C494" s="17"/>
      <c r="D494" s="17"/>
      <c r="E494" s="17"/>
      <c r="F494" s="17"/>
      <c r="G494" s="17"/>
      <c r="H494" s="17"/>
      <c r="I494" s="48"/>
      <c r="J494" s="11"/>
      <c r="K494" s="12"/>
      <c r="L494" s="12"/>
      <c r="M494" s="12"/>
      <c r="N494" s="12"/>
      <c r="O494" s="12"/>
      <c r="P494" s="12"/>
      <c r="Q494" s="12"/>
      <c r="R494" s="12"/>
      <c r="S494" s="12"/>
      <c r="T494" s="12"/>
      <c r="U494" s="12"/>
      <c r="V494" s="12"/>
      <c r="W494" s="12"/>
      <c r="X494" s="11"/>
      <c r="Y494" s="11"/>
      <c r="Z494" s="11"/>
    </row>
    <row r="495" ht="16.5" customHeight="1">
      <c r="A495" s="17"/>
      <c r="B495" s="48"/>
      <c r="C495" s="17"/>
      <c r="D495" s="17"/>
      <c r="E495" s="17"/>
      <c r="F495" s="17"/>
      <c r="G495" s="17"/>
      <c r="H495" s="17"/>
      <c r="I495" s="48"/>
      <c r="J495" s="11"/>
      <c r="K495" s="12"/>
      <c r="L495" s="12"/>
      <c r="M495" s="12"/>
      <c r="N495" s="12"/>
      <c r="O495" s="12"/>
      <c r="P495" s="12"/>
      <c r="Q495" s="12"/>
      <c r="R495" s="12"/>
      <c r="S495" s="12"/>
      <c r="T495" s="12"/>
      <c r="U495" s="12"/>
      <c r="V495" s="12"/>
      <c r="W495" s="12"/>
      <c r="X495" s="11"/>
      <c r="Y495" s="11"/>
      <c r="Z495" s="11"/>
    </row>
    <row r="496" ht="16.5" customHeight="1">
      <c r="A496" s="17"/>
      <c r="B496" s="48"/>
      <c r="C496" s="17"/>
      <c r="D496" s="17"/>
      <c r="E496" s="17"/>
      <c r="F496" s="17"/>
      <c r="G496" s="17"/>
      <c r="H496" s="17"/>
      <c r="I496" s="48"/>
      <c r="J496" s="11"/>
      <c r="K496" s="12"/>
      <c r="L496" s="12"/>
      <c r="M496" s="12"/>
      <c r="N496" s="12"/>
      <c r="O496" s="12"/>
      <c r="P496" s="12"/>
      <c r="Q496" s="12"/>
      <c r="R496" s="12"/>
      <c r="S496" s="12"/>
      <c r="T496" s="12"/>
      <c r="U496" s="12"/>
      <c r="V496" s="12"/>
      <c r="W496" s="12"/>
      <c r="X496" s="11"/>
      <c r="Y496" s="11"/>
      <c r="Z496" s="11"/>
    </row>
    <row r="497" ht="16.5" customHeight="1">
      <c r="A497" s="17"/>
      <c r="B497" s="48"/>
      <c r="C497" s="17"/>
      <c r="D497" s="17"/>
      <c r="E497" s="17"/>
      <c r="F497" s="17"/>
      <c r="G497" s="17"/>
      <c r="H497" s="17"/>
      <c r="I497" s="48"/>
      <c r="J497" s="11"/>
      <c r="K497" s="12"/>
      <c r="L497" s="12"/>
      <c r="M497" s="12"/>
      <c r="N497" s="12"/>
      <c r="O497" s="12"/>
      <c r="P497" s="12"/>
      <c r="Q497" s="12"/>
      <c r="R497" s="12"/>
      <c r="S497" s="12"/>
      <c r="T497" s="12"/>
      <c r="U497" s="12"/>
      <c r="V497" s="12"/>
      <c r="W497" s="12"/>
      <c r="X497" s="11"/>
      <c r="Y497" s="11"/>
      <c r="Z497" s="11"/>
    </row>
    <row r="498" ht="16.5" customHeight="1">
      <c r="A498" s="17"/>
      <c r="B498" s="48"/>
      <c r="C498" s="17"/>
      <c r="D498" s="17"/>
      <c r="E498" s="17"/>
      <c r="F498" s="17"/>
      <c r="G498" s="17"/>
      <c r="H498" s="17"/>
      <c r="I498" s="48"/>
      <c r="J498" s="11"/>
      <c r="K498" s="12"/>
      <c r="L498" s="12"/>
      <c r="M498" s="12"/>
      <c r="N498" s="12"/>
      <c r="O498" s="12"/>
      <c r="P498" s="12"/>
      <c r="Q498" s="12"/>
      <c r="R498" s="12"/>
      <c r="S498" s="12"/>
      <c r="T498" s="12"/>
      <c r="U498" s="12"/>
      <c r="V498" s="12"/>
      <c r="W498" s="12"/>
      <c r="X498" s="11"/>
      <c r="Y498" s="11"/>
      <c r="Z498" s="11"/>
    </row>
    <row r="499" ht="16.5" customHeight="1">
      <c r="A499" s="17"/>
      <c r="B499" s="48"/>
      <c r="C499" s="17"/>
      <c r="D499" s="17"/>
      <c r="E499" s="17"/>
      <c r="F499" s="17"/>
      <c r="G499" s="17"/>
      <c r="H499" s="17"/>
      <c r="I499" s="48"/>
      <c r="J499" s="11"/>
      <c r="K499" s="12"/>
      <c r="L499" s="12"/>
      <c r="M499" s="12"/>
      <c r="N499" s="12"/>
      <c r="O499" s="12"/>
      <c r="P499" s="12"/>
      <c r="Q499" s="12"/>
      <c r="R499" s="12"/>
      <c r="S499" s="12"/>
      <c r="T499" s="12"/>
      <c r="U499" s="12"/>
      <c r="V499" s="12"/>
      <c r="W499" s="12"/>
      <c r="X499" s="11"/>
      <c r="Y499" s="11"/>
      <c r="Z499" s="11"/>
    </row>
    <row r="500" ht="16.5" customHeight="1">
      <c r="A500" s="17"/>
      <c r="B500" s="48"/>
      <c r="C500" s="17"/>
      <c r="D500" s="17"/>
      <c r="E500" s="17"/>
      <c r="F500" s="17"/>
      <c r="G500" s="17"/>
      <c r="H500" s="17"/>
      <c r="I500" s="48"/>
      <c r="J500" s="11"/>
      <c r="K500" s="12"/>
      <c r="L500" s="12"/>
      <c r="M500" s="12"/>
      <c r="N500" s="12"/>
      <c r="O500" s="12"/>
      <c r="P500" s="12"/>
      <c r="Q500" s="12"/>
      <c r="R500" s="12"/>
      <c r="S500" s="12"/>
      <c r="T500" s="12"/>
      <c r="U500" s="12"/>
      <c r="V500" s="12"/>
      <c r="W500" s="12"/>
      <c r="X500" s="11"/>
      <c r="Y500" s="11"/>
      <c r="Z500" s="11"/>
    </row>
    <row r="501" ht="16.5" customHeight="1">
      <c r="A501" s="17"/>
      <c r="B501" s="48"/>
      <c r="C501" s="17"/>
      <c r="D501" s="17"/>
      <c r="E501" s="17"/>
      <c r="F501" s="17"/>
      <c r="G501" s="17"/>
      <c r="H501" s="17"/>
      <c r="I501" s="48"/>
      <c r="J501" s="11"/>
      <c r="K501" s="12"/>
      <c r="L501" s="12"/>
      <c r="M501" s="12"/>
      <c r="N501" s="12"/>
      <c r="O501" s="12"/>
      <c r="P501" s="12"/>
      <c r="Q501" s="12"/>
      <c r="R501" s="12"/>
      <c r="S501" s="12"/>
      <c r="T501" s="12"/>
      <c r="U501" s="12"/>
      <c r="V501" s="12"/>
      <c r="W501" s="12"/>
      <c r="X501" s="11"/>
      <c r="Y501" s="11"/>
      <c r="Z501" s="11"/>
    </row>
    <row r="502" ht="16.5" customHeight="1">
      <c r="A502" s="17"/>
      <c r="B502" s="48"/>
      <c r="C502" s="17"/>
      <c r="D502" s="17"/>
      <c r="E502" s="17"/>
      <c r="F502" s="17"/>
      <c r="G502" s="17"/>
      <c r="H502" s="17"/>
      <c r="I502" s="48"/>
      <c r="J502" s="11"/>
      <c r="K502" s="12"/>
      <c r="L502" s="12"/>
      <c r="M502" s="12"/>
      <c r="N502" s="12"/>
      <c r="O502" s="12"/>
      <c r="P502" s="12"/>
      <c r="Q502" s="12"/>
      <c r="R502" s="12"/>
      <c r="S502" s="12"/>
      <c r="T502" s="12"/>
      <c r="U502" s="12"/>
      <c r="V502" s="12"/>
      <c r="W502" s="12"/>
      <c r="X502" s="11"/>
      <c r="Y502" s="11"/>
      <c r="Z502" s="11"/>
    </row>
    <row r="503" ht="16.5" customHeight="1">
      <c r="A503" s="17"/>
      <c r="B503" s="48"/>
      <c r="C503" s="17"/>
      <c r="D503" s="17"/>
      <c r="E503" s="17"/>
      <c r="F503" s="17"/>
      <c r="G503" s="17"/>
      <c r="H503" s="17"/>
      <c r="I503" s="48"/>
      <c r="J503" s="11"/>
      <c r="K503" s="12"/>
      <c r="L503" s="12"/>
      <c r="M503" s="12"/>
      <c r="N503" s="12"/>
      <c r="O503" s="12"/>
      <c r="P503" s="12"/>
      <c r="Q503" s="12"/>
      <c r="R503" s="12"/>
      <c r="S503" s="12"/>
      <c r="T503" s="12"/>
      <c r="U503" s="12"/>
      <c r="V503" s="12"/>
      <c r="W503" s="12"/>
      <c r="X503" s="11"/>
      <c r="Y503" s="11"/>
      <c r="Z503" s="11"/>
    </row>
    <row r="504" ht="16.5" customHeight="1">
      <c r="A504" s="17"/>
      <c r="B504" s="48"/>
      <c r="C504" s="17"/>
      <c r="D504" s="17"/>
      <c r="E504" s="17"/>
      <c r="F504" s="17"/>
      <c r="G504" s="17"/>
      <c r="H504" s="17"/>
      <c r="I504" s="48"/>
      <c r="J504" s="11"/>
      <c r="K504" s="12"/>
      <c r="L504" s="12"/>
      <c r="M504" s="12"/>
      <c r="N504" s="12"/>
      <c r="O504" s="12"/>
      <c r="P504" s="12"/>
      <c r="Q504" s="12"/>
      <c r="R504" s="12"/>
      <c r="S504" s="12"/>
      <c r="T504" s="12"/>
      <c r="U504" s="12"/>
      <c r="V504" s="12"/>
      <c r="W504" s="12"/>
      <c r="X504" s="11"/>
      <c r="Y504" s="11"/>
      <c r="Z504" s="11"/>
    </row>
    <row r="505" ht="16.5" customHeight="1">
      <c r="A505" s="17"/>
      <c r="B505" s="48"/>
      <c r="C505" s="17"/>
      <c r="D505" s="17"/>
      <c r="E505" s="17"/>
      <c r="F505" s="17"/>
      <c r="G505" s="17"/>
      <c r="H505" s="17"/>
      <c r="I505" s="48"/>
      <c r="J505" s="11"/>
      <c r="K505" s="12"/>
      <c r="L505" s="12"/>
      <c r="M505" s="12"/>
      <c r="N505" s="12"/>
      <c r="O505" s="12"/>
      <c r="P505" s="12"/>
      <c r="Q505" s="12"/>
      <c r="R505" s="12"/>
      <c r="S505" s="12"/>
      <c r="T505" s="12"/>
      <c r="U505" s="12"/>
      <c r="V505" s="12"/>
      <c r="W505" s="12"/>
      <c r="X505" s="11"/>
      <c r="Y505" s="11"/>
      <c r="Z505" s="11"/>
    </row>
    <row r="506" ht="16.5" customHeight="1">
      <c r="A506" s="17"/>
      <c r="B506" s="48"/>
      <c r="C506" s="17"/>
      <c r="D506" s="17"/>
      <c r="E506" s="17"/>
      <c r="F506" s="17"/>
      <c r="G506" s="17"/>
      <c r="H506" s="17"/>
      <c r="I506" s="48"/>
      <c r="J506" s="11"/>
      <c r="K506" s="12"/>
      <c r="L506" s="12"/>
      <c r="M506" s="12"/>
      <c r="N506" s="12"/>
      <c r="O506" s="12"/>
      <c r="P506" s="12"/>
      <c r="Q506" s="12"/>
      <c r="R506" s="12"/>
      <c r="S506" s="12"/>
      <c r="T506" s="12"/>
      <c r="U506" s="12"/>
      <c r="V506" s="12"/>
      <c r="W506" s="12"/>
      <c r="X506" s="11"/>
      <c r="Y506" s="11"/>
      <c r="Z506" s="11"/>
    </row>
    <row r="507" ht="16.5" customHeight="1">
      <c r="A507" s="17"/>
      <c r="B507" s="48"/>
      <c r="C507" s="17"/>
      <c r="D507" s="17"/>
      <c r="E507" s="17"/>
      <c r="F507" s="17"/>
      <c r="G507" s="17"/>
      <c r="H507" s="17"/>
      <c r="I507" s="48"/>
      <c r="J507" s="11"/>
      <c r="K507" s="12"/>
      <c r="L507" s="12"/>
      <c r="M507" s="12"/>
      <c r="N507" s="12"/>
      <c r="O507" s="12"/>
      <c r="P507" s="12"/>
      <c r="Q507" s="12"/>
      <c r="R507" s="12"/>
      <c r="S507" s="12"/>
      <c r="T507" s="12"/>
      <c r="U507" s="12"/>
      <c r="V507" s="12"/>
      <c r="W507" s="12"/>
      <c r="X507" s="11"/>
      <c r="Y507" s="11"/>
      <c r="Z507" s="11"/>
    </row>
    <row r="508" ht="16.5" customHeight="1">
      <c r="A508" s="17"/>
      <c r="B508" s="48"/>
      <c r="C508" s="17"/>
      <c r="D508" s="17"/>
      <c r="E508" s="17"/>
      <c r="F508" s="17"/>
      <c r="G508" s="17"/>
      <c r="H508" s="17"/>
      <c r="I508" s="48"/>
      <c r="J508" s="11"/>
      <c r="K508" s="12"/>
      <c r="L508" s="12"/>
      <c r="M508" s="12"/>
      <c r="N508" s="12"/>
      <c r="O508" s="12"/>
      <c r="P508" s="12"/>
      <c r="Q508" s="12"/>
      <c r="R508" s="12"/>
      <c r="S508" s="12"/>
      <c r="T508" s="12"/>
      <c r="U508" s="12"/>
      <c r="V508" s="12"/>
      <c r="W508" s="12"/>
      <c r="X508" s="11"/>
      <c r="Y508" s="11"/>
      <c r="Z508" s="11"/>
    </row>
    <row r="509" ht="16.5" customHeight="1">
      <c r="A509" s="17"/>
      <c r="B509" s="48"/>
      <c r="C509" s="17"/>
      <c r="D509" s="17"/>
      <c r="E509" s="17"/>
      <c r="F509" s="17"/>
      <c r="G509" s="17"/>
      <c r="H509" s="17"/>
      <c r="I509" s="48"/>
      <c r="J509" s="11"/>
      <c r="K509" s="12"/>
      <c r="L509" s="12"/>
      <c r="M509" s="12"/>
      <c r="N509" s="12"/>
      <c r="O509" s="12"/>
      <c r="P509" s="12"/>
      <c r="Q509" s="12"/>
      <c r="R509" s="12"/>
      <c r="S509" s="12"/>
      <c r="T509" s="12"/>
      <c r="U509" s="12"/>
      <c r="V509" s="12"/>
      <c r="W509" s="12"/>
      <c r="X509" s="11"/>
      <c r="Y509" s="11"/>
      <c r="Z509" s="11"/>
    </row>
    <row r="510" ht="16.5" customHeight="1">
      <c r="A510" s="17"/>
      <c r="B510" s="48"/>
      <c r="C510" s="17"/>
      <c r="D510" s="17"/>
      <c r="E510" s="17"/>
      <c r="F510" s="17"/>
      <c r="G510" s="17"/>
      <c r="H510" s="17"/>
      <c r="I510" s="48"/>
      <c r="J510" s="11"/>
      <c r="K510" s="12"/>
      <c r="L510" s="12"/>
      <c r="M510" s="12"/>
      <c r="N510" s="12"/>
      <c r="O510" s="12"/>
      <c r="P510" s="12"/>
      <c r="Q510" s="12"/>
      <c r="R510" s="12"/>
      <c r="S510" s="12"/>
      <c r="T510" s="12"/>
      <c r="U510" s="12"/>
      <c r="V510" s="12"/>
      <c r="W510" s="12"/>
      <c r="X510" s="11"/>
      <c r="Y510" s="11"/>
      <c r="Z510" s="11"/>
    </row>
    <row r="511" ht="16.5" customHeight="1">
      <c r="A511" s="17"/>
      <c r="B511" s="48"/>
      <c r="C511" s="17"/>
      <c r="D511" s="17"/>
      <c r="E511" s="17"/>
      <c r="F511" s="17"/>
      <c r="G511" s="17"/>
      <c r="H511" s="17"/>
      <c r="I511" s="48"/>
      <c r="J511" s="11"/>
      <c r="K511" s="12"/>
      <c r="L511" s="12"/>
      <c r="M511" s="12"/>
      <c r="N511" s="12"/>
      <c r="O511" s="12"/>
      <c r="P511" s="12"/>
      <c r="Q511" s="12"/>
      <c r="R511" s="12"/>
      <c r="S511" s="12"/>
      <c r="T511" s="12"/>
      <c r="U511" s="12"/>
      <c r="V511" s="12"/>
      <c r="W511" s="12"/>
      <c r="X511" s="11"/>
      <c r="Y511" s="11"/>
      <c r="Z511" s="11"/>
    </row>
    <row r="512" ht="16.5" customHeight="1">
      <c r="A512" s="17"/>
      <c r="B512" s="48"/>
      <c r="C512" s="17"/>
      <c r="D512" s="17"/>
      <c r="E512" s="17"/>
      <c r="F512" s="17"/>
      <c r="G512" s="17"/>
      <c r="H512" s="17"/>
      <c r="I512" s="48"/>
      <c r="J512" s="11"/>
      <c r="K512" s="12"/>
      <c r="L512" s="12"/>
      <c r="M512" s="12"/>
      <c r="N512" s="12"/>
      <c r="O512" s="12"/>
      <c r="P512" s="12"/>
      <c r="Q512" s="12"/>
      <c r="R512" s="12"/>
      <c r="S512" s="12"/>
      <c r="T512" s="12"/>
      <c r="U512" s="12"/>
      <c r="V512" s="12"/>
      <c r="W512" s="12"/>
      <c r="X512" s="11"/>
      <c r="Y512" s="11"/>
      <c r="Z512" s="11"/>
    </row>
    <row r="513" ht="16.5" customHeight="1">
      <c r="A513" s="17"/>
      <c r="B513" s="48"/>
      <c r="C513" s="17"/>
      <c r="D513" s="17"/>
      <c r="E513" s="17"/>
      <c r="F513" s="17"/>
      <c r="G513" s="17"/>
      <c r="H513" s="17"/>
      <c r="I513" s="48"/>
      <c r="J513" s="11"/>
      <c r="K513" s="12"/>
      <c r="L513" s="12"/>
      <c r="M513" s="12"/>
      <c r="N513" s="12"/>
      <c r="O513" s="12"/>
      <c r="P513" s="12"/>
      <c r="Q513" s="12"/>
      <c r="R513" s="12"/>
      <c r="S513" s="12"/>
      <c r="T513" s="12"/>
      <c r="U513" s="12"/>
      <c r="V513" s="12"/>
      <c r="W513" s="12"/>
      <c r="X513" s="11"/>
      <c r="Y513" s="11"/>
      <c r="Z513" s="11"/>
    </row>
    <row r="514" ht="16.5" customHeight="1">
      <c r="A514" s="17"/>
      <c r="B514" s="48"/>
      <c r="C514" s="17"/>
      <c r="D514" s="17"/>
      <c r="E514" s="17"/>
      <c r="F514" s="17"/>
      <c r="G514" s="17"/>
      <c r="H514" s="17"/>
      <c r="I514" s="48"/>
      <c r="J514" s="11"/>
      <c r="K514" s="12"/>
      <c r="L514" s="12"/>
      <c r="M514" s="12"/>
      <c r="N514" s="12"/>
      <c r="O514" s="12"/>
      <c r="P514" s="12"/>
      <c r="Q514" s="12"/>
      <c r="R514" s="12"/>
      <c r="S514" s="12"/>
      <c r="T514" s="12"/>
      <c r="U514" s="12"/>
      <c r="V514" s="12"/>
      <c r="W514" s="12"/>
      <c r="X514" s="11"/>
      <c r="Y514" s="11"/>
      <c r="Z514" s="11"/>
    </row>
    <row r="515" ht="16.5" customHeight="1">
      <c r="A515" s="17"/>
      <c r="B515" s="48"/>
      <c r="C515" s="17"/>
      <c r="D515" s="17"/>
      <c r="E515" s="17"/>
      <c r="F515" s="17"/>
      <c r="G515" s="17"/>
      <c r="H515" s="17"/>
      <c r="I515" s="48"/>
      <c r="J515" s="11"/>
      <c r="K515" s="12"/>
      <c r="L515" s="12"/>
      <c r="M515" s="12"/>
      <c r="N515" s="12"/>
      <c r="O515" s="12"/>
      <c r="P515" s="12"/>
      <c r="Q515" s="12"/>
      <c r="R515" s="12"/>
      <c r="S515" s="12"/>
      <c r="T515" s="12"/>
      <c r="U515" s="12"/>
      <c r="V515" s="12"/>
      <c r="W515" s="12"/>
      <c r="X515" s="11"/>
      <c r="Y515" s="11"/>
      <c r="Z515" s="11"/>
    </row>
    <row r="516" ht="16.5" customHeight="1">
      <c r="A516" s="17"/>
      <c r="B516" s="48"/>
      <c r="C516" s="17"/>
      <c r="D516" s="17"/>
      <c r="E516" s="17"/>
      <c r="F516" s="17"/>
      <c r="G516" s="17"/>
      <c r="H516" s="17"/>
      <c r="I516" s="48"/>
      <c r="J516" s="11"/>
      <c r="K516" s="12"/>
      <c r="L516" s="12"/>
      <c r="M516" s="12"/>
      <c r="N516" s="12"/>
      <c r="O516" s="12"/>
      <c r="P516" s="12"/>
      <c r="Q516" s="12"/>
      <c r="R516" s="12"/>
      <c r="S516" s="12"/>
      <c r="T516" s="12"/>
      <c r="U516" s="12"/>
      <c r="V516" s="12"/>
      <c r="W516" s="12"/>
      <c r="X516" s="11"/>
      <c r="Y516" s="11"/>
      <c r="Z516" s="11"/>
    </row>
    <row r="517" ht="16.5" customHeight="1">
      <c r="A517" s="17"/>
      <c r="B517" s="48"/>
      <c r="C517" s="17"/>
      <c r="D517" s="17"/>
      <c r="E517" s="17"/>
      <c r="F517" s="17"/>
      <c r="G517" s="17"/>
      <c r="H517" s="17"/>
      <c r="I517" s="48"/>
      <c r="J517" s="11"/>
      <c r="K517" s="12"/>
      <c r="L517" s="12"/>
      <c r="M517" s="12"/>
      <c r="N517" s="12"/>
      <c r="O517" s="12"/>
      <c r="P517" s="12"/>
      <c r="Q517" s="12"/>
      <c r="R517" s="12"/>
      <c r="S517" s="12"/>
      <c r="T517" s="12"/>
      <c r="U517" s="12"/>
      <c r="V517" s="12"/>
      <c r="W517" s="12"/>
      <c r="X517" s="11"/>
      <c r="Y517" s="11"/>
      <c r="Z517" s="11"/>
    </row>
    <row r="518" ht="16.5" customHeight="1">
      <c r="A518" s="17"/>
      <c r="B518" s="48"/>
      <c r="C518" s="17"/>
      <c r="D518" s="17"/>
      <c r="E518" s="17"/>
      <c r="F518" s="17"/>
      <c r="G518" s="17"/>
      <c r="H518" s="17"/>
      <c r="I518" s="48"/>
      <c r="J518" s="11"/>
      <c r="K518" s="12"/>
      <c r="L518" s="12"/>
      <c r="M518" s="12"/>
      <c r="N518" s="12"/>
      <c r="O518" s="12"/>
      <c r="P518" s="12"/>
      <c r="Q518" s="12"/>
      <c r="R518" s="12"/>
      <c r="S518" s="12"/>
      <c r="T518" s="12"/>
      <c r="U518" s="12"/>
      <c r="V518" s="12"/>
      <c r="W518" s="12"/>
      <c r="X518" s="11"/>
      <c r="Y518" s="11"/>
      <c r="Z518" s="11"/>
    </row>
    <row r="519" ht="16.5" customHeight="1">
      <c r="A519" s="17"/>
      <c r="B519" s="48"/>
      <c r="C519" s="17"/>
      <c r="D519" s="17"/>
      <c r="E519" s="17"/>
      <c r="F519" s="17"/>
      <c r="G519" s="17"/>
      <c r="H519" s="17"/>
      <c r="I519" s="48"/>
      <c r="J519" s="11"/>
      <c r="K519" s="12"/>
      <c r="L519" s="12"/>
      <c r="M519" s="12"/>
      <c r="N519" s="12"/>
      <c r="O519" s="12"/>
      <c r="P519" s="12"/>
      <c r="Q519" s="12"/>
      <c r="R519" s="12"/>
      <c r="S519" s="12"/>
      <c r="T519" s="12"/>
      <c r="U519" s="12"/>
      <c r="V519" s="12"/>
      <c r="W519" s="12"/>
      <c r="X519" s="11"/>
      <c r="Y519" s="11"/>
      <c r="Z519" s="11"/>
    </row>
    <row r="520" ht="16.5" customHeight="1">
      <c r="A520" s="17"/>
      <c r="B520" s="48"/>
      <c r="C520" s="17"/>
      <c r="D520" s="17"/>
      <c r="E520" s="17"/>
      <c r="F520" s="17"/>
      <c r="G520" s="17"/>
      <c r="H520" s="17"/>
      <c r="I520" s="48"/>
      <c r="J520" s="11"/>
      <c r="K520" s="12"/>
      <c r="L520" s="12"/>
      <c r="M520" s="12"/>
      <c r="N520" s="12"/>
      <c r="O520" s="12"/>
      <c r="P520" s="12"/>
      <c r="Q520" s="12"/>
      <c r="R520" s="12"/>
      <c r="S520" s="12"/>
      <c r="T520" s="12"/>
      <c r="U520" s="12"/>
      <c r="V520" s="12"/>
      <c r="W520" s="12"/>
      <c r="X520" s="11"/>
      <c r="Y520" s="11"/>
      <c r="Z520" s="11"/>
    </row>
    <row r="521" ht="16.5" customHeight="1">
      <c r="A521" s="17"/>
      <c r="B521" s="48"/>
      <c r="C521" s="17"/>
      <c r="D521" s="17"/>
      <c r="E521" s="17"/>
      <c r="F521" s="17"/>
      <c r="G521" s="17"/>
      <c r="H521" s="17"/>
      <c r="I521" s="48"/>
      <c r="J521" s="11"/>
      <c r="K521" s="12"/>
      <c r="L521" s="12"/>
      <c r="M521" s="12"/>
      <c r="N521" s="12"/>
      <c r="O521" s="12"/>
      <c r="P521" s="12"/>
      <c r="Q521" s="12"/>
      <c r="R521" s="12"/>
      <c r="S521" s="12"/>
      <c r="T521" s="12"/>
      <c r="U521" s="12"/>
      <c r="V521" s="12"/>
      <c r="W521" s="12"/>
      <c r="X521" s="11"/>
      <c r="Y521" s="11"/>
      <c r="Z521" s="11"/>
    </row>
    <row r="522" ht="16.5" customHeight="1">
      <c r="A522" s="17"/>
      <c r="B522" s="48"/>
      <c r="C522" s="17"/>
      <c r="D522" s="17"/>
      <c r="E522" s="17"/>
      <c r="F522" s="17"/>
      <c r="G522" s="17"/>
      <c r="H522" s="17"/>
      <c r="I522" s="48"/>
      <c r="J522" s="11"/>
      <c r="K522" s="12"/>
      <c r="L522" s="12"/>
      <c r="M522" s="12"/>
      <c r="N522" s="12"/>
      <c r="O522" s="12"/>
      <c r="P522" s="12"/>
      <c r="Q522" s="12"/>
      <c r="R522" s="12"/>
      <c r="S522" s="12"/>
      <c r="T522" s="12"/>
      <c r="U522" s="12"/>
      <c r="V522" s="12"/>
      <c r="W522" s="12"/>
      <c r="X522" s="11"/>
      <c r="Y522" s="11"/>
      <c r="Z522" s="11"/>
    </row>
    <row r="523" ht="16.5" customHeight="1">
      <c r="A523" s="17"/>
      <c r="B523" s="48"/>
      <c r="C523" s="17"/>
      <c r="D523" s="17"/>
      <c r="E523" s="17"/>
      <c r="F523" s="17"/>
      <c r="G523" s="17"/>
      <c r="H523" s="17"/>
      <c r="I523" s="48"/>
      <c r="J523" s="11"/>
      <c r="K523" s="12"/>
      <c r="L523" s="12"/>
      <c r="M523" s="12"/>
      <c r="N523" s="12"/>
      <c r="O523" s="12"/>
      <c r="P523" s="12"/>
      <c r="Q523" s="12"/>
      <c r="R523" s="12"/>
      <c r="S523" s="12"/>
      <c r="T523" s="12"/>
      <c r="U523" s="12"/>
      <c r="V523" s="12"/>
      <c r="W523" s="12"/>
      <c r="X523" s="11"/>
      <c r="Y523" s="11"/>
      <c r="Z523" s="11"/>
    </row>
    <row r="524" ht="16.5" customHeight="1">
      <c r="A524" s="17"/>
      <c r="B524" s="48"/>
      <c r="C524" s="17"/>
      <c r="D524" s="17"/>
      <c r="E524" s="17"/>
      <c r="F524" s="17"/>
      <c r="G524" s="17"/>
      <c r="H524" s="17"/>
      <c r="I524" s="48"/>
      <c r="J524" s="11"/>
      <c r="K524" s="12"/>
      <c r="L524" s="12"/>
      <c r="M524" s="12"/>
      <c r="N524" s="12"/>
      <c r="O524" s="12"/>
      <c r="P524" s="12"/>
      <c r="Q524" s="12"/>
      <c r="R524" s="12"/>
      <c r="S524" s="12"/>
      <c r="T524" s="12"/>
      <c r="U524" s="12"/>
      <c r="V524" s="12"/>
      <c r="W524" s="12"/>
      <c r="X524" s="11"/>
      <c r="Y524" s="11"/>
      <c r="Z524" s="11"/>
    </row>
    <row r="525" ht="16.5" customHeight="1">
      <c r="A525" s="17"/>
      <c r="B525" s="48"/>
      <c r="C525" s="17"/>
      <c r="D525" s="17"/>
      <c r="E525" s="17"/>
      <c r="F525" s="17"/>
      <c r="G525" s="17"/>
      <c r="H525" s="17"/>
      <c r="I525" s="48"/>
      <c r="J525" s="11"/>
      <c r="K525" s="12"/>
      <c r="L525" s="12"/>
      <c r="M525" s="12"/>
      <c r="N525" s="12"/>
      <c r="O525" s="12"/>
      <c r="P525" s="12"/>
      <c r="Q525" s="12"/>
      <c r="R525" s="12"/>
      <c r="S525" s="12"/>
      <c r="T525" s="12"/>
      <c r="U525" s="12"/>
      <c r="V525" s="12"/>
      <c r="W525" s="12"/>
      <c r="X525" s="11"/>
      <c r="Y525" s="11"/>
      <c r="Z525" s="11"/>
    </row>
    <row r="526" ht="16.5" customHeight="1">
      <c r="A526" s="17"/>
      <c r="B526" s="48"/>
      <c r="C526" s="17"/>
      <c r="D526" s="17"/>
      <c r="E526" s="17"/>
      <c r="F526" s="17"/>
      <c r="G526" s="17"/>
      <c r="H526" s="17"/>
      <c r="I526" s="48"/>
      <c r="J526" s="11"/>
      <c r="K526" s="12"/>
      <c r="L526" s="12"/>
      <c r="M526" s="12"/>
      <c r="N526" s="12"/>
      <c r="O526" s="12"/>
      <c r="P526" s="12"/>
      <c r="Q526" s="12"/>
      <c r="R526" s="12"/>
      <c r="S526" s="12"/>
      <c r="T526" s="12"/>
      <c r="U526" s="12"/>
      <c r="V526" s="12"/>
      <c r="W526" s="12"/>
      <c r="X526" s="11"/>
      <c r="Y526" s="11"/>
      <c r="Z526" s="11"/>
    </row>
    <row r="527" ht="16.5" customHeight="1">
      <c r="A527" s="17"/>
      <c r="B527" s="48"/>
      <c r="C527" s="17"/>
      <c r="D527" s="17"/>
      <c r="E527" s="17"/>
      <c r="F527" s="17"/>
      <c r="G527" s="17"/>
      <c r="H527" s="17"/>
      <c r="I527" s="48"/>
      <c r="J527" s="11"/>
      <c r="K527" s="12"/>
      <c r="L527" s="12"/>
      <c r="M527" s="12"/>
      <c r="N527" s="12"/>
      <c r="O527" s="12"/>
      <c r="P527" s="12"/>
      <c r="Q527" s="12"/>
      <c r="R527" s="12"/>
      <c r="S527" s="12"/>
      <c r="T527" s="12"/>
      <c r="U527" s="12"/>
      <c r="V527" s="12"/>
      <c r="W527" s="12"/>
      <c r="X527" s="11"/>
      <c r="Y527" s="11"/>
      <c r="Z527" s="11"/>
    </row>
    <row r="528" ht="16.5" customHeight="1">
      <c r="A528" s="17"/>
      <c r="B528" s="48"/>
      <c r="C528" s="17"/>
      <c r="D528" s="17"/>
      <c r="E528" s="17"/>
      <c r="F528" s="17"/>
      <c r="G528" s="17"/>
      <c r="H528" s="17"/>
      <c r="I528" s="48"/>
      <c r="J528" s="11"/>
      <c r="K528" s="12"/>
      <c r="L528" s="12"/>
      <c r="M528" s="12"/>
      <c r="N528" s="12"/>
      <c r="O528" s="12"/>
      <c r="P528" s="12"/>
      <c r="Q528" s="12"/>
      <c r="R528" s="12"/>
      <c r="S528" s="12"/>
      <c r="T528" s="12"/>
      <c r="U528" s="12"/>
      <c r="V528" s="12"/>
      <c r="W528" s="12"/>
      <c r="X528" s="11"/>
      <c r="Y528" s="11"/>
      <c r="Z528" s="11"/>
    </row>
    <row r="529" ht="16.5" customHeight="1">
      <c r="A529" s="17"/>
      <c r="B529" s="48"/>
      <c r="C529" s="17"/>
      <c r="D529" s="17"/>
      <c r="E529" s="17"/>
      <c r="F529" s="17"/>
      <c r="G529" s="17"/>
      <c r="H529" s="17"/>
      <c r="I529" s="48"/>
      <c r="J529" s="11"/>
      <c r="K529" s="12"/>
      <c r="L529" s="12"/>
      <c r="M529" s="12"/>
      <c r="N529" s="12"/>
      <c r="O529" s="12"/>
      <c r="P529" s="12"/>
      <c r="Q529" s="12"/>
      <c r="R529" s="12"/>
      <c r="S529" s="12"/>
      <c r="T529" s="12"/>
      <c r="U529" s="12"/>
      <c r="V529" s="12"/>
      <c r="W529" s="12"/>
      <c r="X529" s="11"/>
      <c r="Y529" s="11"/>
      <c r="Z529" s="11"/>
    </row>
    <row r="530" ht="16.5" customHeight="1">
      <c r="A530" s="17"/>
      <c r="B530" s="48"/>
      <c r="C530" s="17"/>
      <c r="D530" s="17"/>
      <c r="E530" s="17"/>
      <c r="F530" s="17"/>
      <c r="G530" s="17"/>
      <c r="H530" s="17"/>
      <c r="I530" s="48"/>
      <c r="J530" s="11"/>
      <c r="K530" s="12"/>
      <c r="L530" s="12"/>
      <c r="M530" s="12"/>
      <c r="N530" s="12"/>
      <c r="O530" s="12"/>
      <c r="P530" s="12"/>
      <c r="Q530" s="12"/>
      <c r="R530" s="12"/>
      <c r="S530" s="12"/>
      <c r="T530" s="12"/>
      <c r="U530" s="12"/>
      <c r="V530" s="12"/>
      <c r="W530" s="12"/>
      <c r="X530" s="11"/>
      <c r="Y530" s="11"/>
      <c r="Z530" s="11"/>
    </row>
    <row r="531" ht="16.5" customHeight="1">
      <c r="A531" s="17"/>
      <c r="B531" s="48"/>
      <c r="C531" s="17"/>
      <c r="D531" s="17"/>
      <c r="E531" s="17"/>
      <c r="F531" s="17"/>
      <c r="G531" s="17"/>
      <c r="H531" s="17"/>
      <c r="I531" s="48"/>
      <c r="J531" s="11"/>
      <c r="K531" s="12"/>
      <c r="L531" s="12"/>
      <c r="M531" s="12"/>
      <c r="N531" s="12"/>
      <c r="O531" s="12"/>
      <c r="P531" s="12"/>
      <c r="Q531" s="12"/>
      <c r="R531" s="12"/>
      <c r="S531" s="12"/>
      <c r="T531" s="12"/>
      <c r="U531" s="12"/>
      <c r="V531" s="12"/>
      <c r="W531" s="12"/>
      <c r="X531" s="11"/>
      <c r="Y531" s="11"/>
      <c r="Z531" s="11"/>
    </row>
    <row r="532" ht="16.5" customHeight="1">
      <c r="A532" s="17"/>
      <c r="B532" s="48"/>
      <c r="C532" s="17"/>
      <c r="D532" s="17"/>
      <c r="E532" s="17"/>
      <c r="F532" s="17"/>
      <c r="G532" s="17"/>
      <c r="H532" s="17"/>
      <c r="I532" s="48"/>
      <c r="J532" s="11"/>
      <c r="K532" s="12"/>
      <c r="L532" s="12"/>
      <c r="M532" s="12"/>
      <c r="N532" s="12"/>
      <c r="O532" s="12"/>
      <c r="P532" s="12"/>
      <c r="Q532" s="12"/>
      <c r="R532" s="12"/>
      <c r="S532" s="12"/>
      <c r="T532" s="12"/>
      <c r="U532" s="12"/>
      <c r="V532" s="12"/>
      <c r="W532" s="12"/>
      <c r="X532" s="11"/>
      <c r="Y532" s="11"/>
      <c r="Z532" s="11"/>
    </row>
    <row r="533" ht="16.5" customHeight="1">
      <c r="A533" s="17"/>
      <c r="B533" s="48"/>
      <c r="C533" s="17"/>
      <c r="D533" s="17"/>
      <c r="E533" s="17"/>
      <c r="F533" s="17"/>
      <c r="G533" s="17"/>
      <c r="H533" s="17"/>
      <c r="I533" s="48"/>
      <c r="J533" s="11"/>
      <c r="K533" s="12"/>
      <c r="L533" s="12"/>
      <c r="M533" s="12"/>
      <c r="N533" s="12"/>
      <c r="O533" s="12"/>
      <c r="P533" s="12"/>
      <c r="Q533" s="12"/>
      <c r="R533" s="12"/>
      <c r="S533" s="12"/>
      <c r="T533" s="12"/>
      <c r="U533" s="12"/>
      <c r="V533" s="12"/>
      <c r="W533" s="12"/>
      <c r="X533" s="11"/>
      <c r="Y533" s="11"/>
      <c r="Z533" s="11"/>
    </row>
    <row r="534" ht="16.5" customHeight="1">
      <c r="A534" s="17"/>
      <c r="B534" s="48"/>
      <c r="C534" s="17"/>
      <c r="D534" s="17"/>
      <c r="E534" s="17"/>
      <c r="F534" s="17"/>
      <c r="G534" s="17"/>
      <c r="H534" s="17"/>
      <c r="I534" s="48"/>
      <c r="J534" s="11"/>
      <c r="K534" s="12"/>
      <c r="L534" s="12"/>
      <c r="M534" s="12"/>
      <c r="N534" s="12"/>
      <c r="O534" s="12"/>
      <c r="P534" s="12"/>
      <c r="Q534" s="12"/>
      <c r="R534" s="12"/>
      <c r="S534" s="12"/>
      <c r="T534" s="12"/>
      <c r="U534" s="12"/>
      <c r="V534" s="12"/>
      <c r="W534" s="12"/>
      <c r="X534" s="11"/>
      <c r="Y534" s="11"/>
      <c r="Z534" s="11"/>
    </row>
    <row r="535" ht="16.5" customHeight="1">
      <c r="A535" s="17"/>
      <c r="B535" s="48"/>
      <c r="C535" s="17"/>
      <c r="D535" s="17"/>
      <c r="E535" s="17"/>
      <c r="F535" s="17"/>
      <c r="G535" s="17"/>
      <c r="H535" s="17"/>
      <c r="I535" s="48"/>
      <c r="J535" s="11"/>
      <c r="K535" s="12"/>
      <c r="L535" s="12"/>
      <c r="M535" s="12"/>
      <c r="N535" s="12"/>
      <c r="O535" s="12"/>
      <c r="P535" s="12"/>
      <c r="Q535" s="12"/>
      <c r="R535" s="12"/>
      <c r="S535" s="12"/>
      <c r="T535" s="12"/>
      <c r="U535" s="12"/>
      <c r="V535" s="12"/>
      <c r="W535" s="12"/>
      <c r="X535" s="11"/>
      <c r="Y535" s="11"/>
      <c r="Z535" s="11"/>
    </row>
    <row r="536" ht="16.5" customHeight="1">
      <c r="A536" s="17"/>
      <c r="B536" s="48"/>
      <c r="C536" s="17"/>
      <c r="D536" s="17"/>
      <c r="E536" s="17"/>
      <c r="F536" s="17"/>
      <c r="G536" s="17"/>
      <c r="H536" s="17"/>
      <c r="I536" s="48"/>
      <c r="J536" s="11"/>
      <c r="K536" s="12"/>
      <c r="L536" s="12"/>
      <c r="M536" s="12"/>
      <c r="N536" s="12"/>
      <c r="O536" s="12"/>
      <c r="P536" s="12"/>
      <c r="Q536" s="12"/>
      <c r="R536" s="12"/>
      <c r="S536" s="12"/>
      <c r="T536" s="12"/>
      <c r="U536" s="12"/>
      <c r="V536" s="12"/>
      <c r="W536" s="12"/>
      <c r="X536" s="11"/>
      <c r="Y536" s="11"/>
      <c r="Z536" s="11"/>
    </row>
    <row r="537" ht="16.5" customHeight="1">
      <c r="A537" s="17"/>
      <c r="B537" s="48"/>
      <c r="C537" s="17"/>
      <c r="D537" s="17"/>
      <c r="E537" s="17"/>
      <c r="F537" s="17"/>
      <c r="G537" s="17"/>
      <c r="H537" s="17"/>
      <c r="I537" s="48"/>
      <c r="J537" s="11"/>
      <c r="K537" s="12"/>
      <c r="L537" s="12"/>
      <c r="M537" s="12"/>
      <c r="N537" s="12"/>
      <c r="O537" s="12"/>
      <c r="P537" s="12"/>
      <c r="Q537" s="12"/>
      <c r="R537" s="12"/>
      <c r="S537" s="12"/>
      <c r="T537" s="12"/>
      <c r="U537" s="12"/>
      <c r="V537" s="12"/>
      <c r="W537" s="12"/>
      <c r="X537" s="11"/>
      <c r="Y537" s="11"/>
      <c r="Z537" s="11"/>
    </row>
    <row r="538" ht="16.5" customHeight="1">
      <c r="A538" s="17"/>
      <c r="B538" s="48"/>
      <c r="C538" s="17"/>
      <c r="D538" s="17"/>
      <c r="E538" s="17"/>
      <c r="F538" s="17"/>
      <c r="G538" s="17"/>
      <c r="H538" s="17"/>
      <c r="I538" s="48"/>
      <c r="J538" s="11"/>
      <c r="K538" s="12"/>
      <c r="L538" s="12"/>
      <c r="M538" s="12"/>
      <c r="N538" s="12"/>
      <c r="O538" s="12"/>
      <c r="P538" s="12"/>
      <c r="Q538" s="12"/>
      <c r="R538" s="12"/>
      <c r="S538" s="12"/>
      <c r="T538" s="12"/>
      <c r="U538" s="12"/>
      <c r="V538" s="12"/>
      <c r="W538" s="12"/>
      <c r="X538" s="11"/>
      <c r="Y538" s="11"/>
      <c r="Z538" s="11"/>
    </row>
    <row r="539" ht="16.5" customHeight="1">
      <c r="A539" s="17"/>
      <c r="B539" s="48"/>
      <c r="C539" s="17"/>
      <c r="D539" s="17"/>
      <c r="E539" s="17"/>
      <c r="F539" s="17"/>
      <c r="G539" s="17"/>
      <c r="H539" s="17"/>
      <c r="I539" s="48"/>
      <c r="J539" s="11"/>
      <c r="K539" s="12"/>
      <c r="L539" s="12"/>
      <c r="M539" s="12"/>
      <c r="N539" s="12"/>
      <c r="O539" s="12"/>
      <c r="P539" s="12"/>
      <c r="Q539" s="12"/>
      <c r="R539" s="12"/>
      <c r="S539" s="12"/>
      <c r="T539" s="12"/>
      <c r="U539" s="12"/>
      <c r="V539" s="12"/>
      <c r="W539" s="12"/>
      <c r="X539" s="11"/>
      <c r="Y539" s="11"/>
      <c r="Z539" s="11"/>
    </row>
    <row r="540" ht="16.5" customHeight="1">
      <c r="A540" s="17"/>
      <c r="B540" s="48"/>
      <c r="C540" s="17"/>
      <c r="D540" s="17"/>
      <c r="E540" s="17"/>
      <c r="F540" s="17"/>
      <c r="G540" s="17"/>
      <c r="H540" s="17"/>
      <c r="I540" s="48"/>
      <c r="J540" s="11"/>
      <c r="K540" s="12"/>
      <c r="L540" s="12"/>
      <c r="M540" s="12"/>
      <c r="N540" s="12"/>
      <c r="O540" s="12"/>
      <c r="P540" s="12"/>
      <c r="Q540" s="12"/>
      <c r="R540" s="12"/>
      <c r="S540" s="12"/>
      <c r="T540" s="12"/>
      <c r="U540" s="12"/>
      <c r="V540" s="12"/>
      <c r="W540" s="12"/>
      <c r="X540" s="11"/>
      <c r="Y540" s="11"/>
      <c r="Z540" s="11"/>
    </row>
    <row r="541" ht="16.5" customHeight="1">
      <c r="A541" s="17"/>
      <c r="B541" s="48"/>
      <c r="C541" s="17"/>
      <c r="D541" s="17"/>
      <c r="E541" s="17"/>
      <c r="F541" s="17"/>
      <c r="G541" s="17"/>
      <c r="H541" s="17"/>
      <c r="I541" s="48"/>
      <c r="J541" s="11"/>
      <c r="K541" s="12"/>
      <c r="L541" s="12"/>
      <c r="M541" s="12"/>
      <c r="N541" s="12"/>
      <c r="O541" s="12"/>
      <c r="P541" s="12"/>
      <c r="Q541" s="12"/>
      <c r="R541" s="12"/>
      <c r="S541" s="12"/>
      <c r="T541" s="12"/>
      <c r="U541" s="12"/>
      <c r="V541" s="12"/>
      <c r="W541" s="12"/>
      <c r="X541" s="11"/>
      <c r="Y541" s="11"/>
      <c r="Z541" s="11"/>
    </row>
    <row r="542" ht="16.5" customHeight="1">
      <c r="A542" s="17"/>
      <c r="B542" s="48"/>
      <c r="C542" s="17"/>
      <c r="D542" s="17"/>
      <c r="E542" s="17"/>
      <c r="F542" s="17"/>
      <c r="G542" s="17"/>
      <c r="H542" s="17"/>
      <c r="I542" s="48"/>
      <c r="J542" s="11"/>
      <c r="K542" s="12"/>
      <c r="L542" s="12"/>
      <c r="M542" s="12"/>
      <c r="N542" s="12"/>
      <c r="O542" s="12"/>
      <c r="P542" s="12"/>
      <c r="Q542" s="12"/>
      <c r="R542" s="12"/>
      <c r="S542" s="12"/>
      <c r="T542" s="12"/>
      <c r="U542" s="12"/>
      <c r="V542" s="12"/>
      <c r="W542" s="12"/>
      <c r="X542" s="11"/>
      <c r="Y542" s="11"/>
      <c r="Z542" s="11"/>
    </row>
    <row r="543" ht="16.5" customHeight="1">
      <c r="A543" s="17"/>
      <c r="B543" s="48"/>
      <c r="C543" s="17"/>
      <c r="D543" s="17"/>
      <c r="E543" s="17"/>
      <c r="F543" s="17"/>
      <c r="G543" s="17"/>
      <c r="H543" s="17"/>
      <c r="I543" s="48"/>
      <c r="J543" s="11"/>
      <c r="K543" s="12"/>
      <c r="L543" s="12"/>
      <c r="M543" s="12"/>
      <c r="N543" s="12"/>
      <c r="O543" s="12"/>
      <c r="P543" s="12"/>
      <c r="Q543" s="12"/>
      <c r="R543" s="12"/>
      <c r="S543" s="12"/>
      <c r="T543" s="12"/>
      <c r="U543" s="12"/>
      <c r="V543" s="12"/>
      <c r="W543" s="12"/>
      <c r="X543" s="11"/>
      <c r="Y543" s="11"/>
      <c r="Z543" s="11"/>
    </row>
    <row r="544" ht="16.5" customHeight="1">
      <c r="A544" s="17"/>
      <c r="B544" s="48"/>
      <c r="C544" s="17"/>
      <c r="D544" s="17"/>
      <c r="E544" s="17"/>
      <c r="F544" s="17"/>
      <c r="G544" s="17"/>
      <c r="H544" s="17"/>
      <c r="I544" s="48"/>
      <c r="J544" s="11"/>
      <c r="K544" s="12"/>
      <c r="L544" s="12"/>
      <c r="M544" s="12"/>
      <c r="N544" s="12"/>
      <c r="O544" s="12"/>
      <c r="P544" s="12"/>
      <c r="Q544" s="12"/>
      <c r="R544" s="12"/>
      <c r="S544" s="12"/>
      <c r="T544" s="12"/>
      <c r="U544" s="12"/>
      <c r="V544" s="12"/>
      <c r="W544" s="12"/>
      <c r="X544" s="11"/>
      <c r="Y544" s="11"/>
      <c r="Z544" s="11"/>
    </row>
    <row r="545" ht="16.5" customHeight="1">
      <c r="A545" s="17"/>
      <c r="B545" s="48"/>
      <c r="C545" s="17"/>
      <c r="D545" s="17"/>
      <c r="E545" s="17"/>
      <c r="F545" s="17"/>
      <c r="G545" s="17"/>
      <c r="H545" s="17"/>
      <c r="I545" s="48"/>
      <c r="J545" s="11"/>
      <c r="K545" s="12"/>
      <c r="L545" s="12"/>
      <c r="M545" s="12"/>
      <c r="N545" s="12"/>
      <c r="O545" s="12"/>
      <c r="P545" s="12"/>
      <c r="Q545" s="12"/>
      <c r="R545" s="12"/>
      <c r="S545" s="12"/>
      <c r="T545" s="12"/>
      <c r="U545" s="12"/>
      <c r="V545" s="12"/>
      <c r="W545" s="12"/>
      <c r="X545" s="11"/>
      <c r="Y545" s="11"/>
      <c r="Z545" s="11"/>
    </row>
    <row r="546" ht="16.5" customHeight="1">
      <c r="A546" s="17"/>
      <c r="B546" s="48"/>
      <c r="C546" s="17"/>
      <c r="D546" s="17"/>
      <c r="E546" s="17"/>
      <c r="F546" s="17"/>
      <c r="G546" s="17"/>
      <c r="H546" s="17"/>
      <c r="I546" s="48"/>
      <c r="J546" s="11"/>
      <c r="K546" s="12"/>
      <c r="L546" s="12"/>
      <c r="M546" s="12"/>
      <c r="N546" s="12"/>
      <c r="O546" s="12"/>
      <c r="P546" s="12"/>
      <c r="Q546" s="12"/>
      <c r="R546" s="12"/>
      <c r="S546" s="12"/>
      <c r="T546" s="12"/>
      <c r="U546" s="12"/>
      <c r="V546" s="12"/>
      <c r="W546" s="12"/>
      <c r="X546" s="11"/>
      <c r="Y546" s="11"/>
      <c r="Z546" s="11"/>
    </row>
    <row r="547" ht="16.5" customHeight="1">
      <c r="A547" s="17"/>
      <c r="B547" s="48"/>
      <c r="C547" s="17"/>
      <c r="D547" s="17"/>
      <c r="E547" s="17"/>
      <c r="F547" s="17"/>
      <c r="G547" s="17"/>
      <c r="H547" s="17"/>
      <c r="I547" s="48"/>
      <c r="J547" s="11"/>
      <c r="K547" s="12"/>
      <c r="L547" s="12"/>
      <c r="M547" s="12"/>
      <c r="N547" s="12"/>
      <c r="O547" s="12"/>
      <c r="P547" s="12"/>
      <c r="Q547" s="12"/>
      <c r="R547" s="12"/>
      <c r="S547" s="12"/>
      <c r="T547" s="12"/>
      <c r="U547" s="12"/>
      <c r="V547" s="12"/>
      <c r="W547" s="12"/>
      <c r="X547" s="11"/>
      <c r="Y547" s="11"/>
      <c r="Z547" s="11"/>
    </row>
    <row r="548" ht="16.5" customHeight="1">
      <c r="A548" s="17"/>
      <c r="B548" s="48"/>
      <c r="C548" s="17"/>
      <c r="D548" s="17"/>
      <c r="E548" s="17"/>
      <c r="F548" s="17"/>
      <c r="G548" s="17"/>
      <c r="H548" s="17"/>
      <c r="I548" s="48"/>
      <c r="J548" s="11"/>
      <c r="K548" s="12"/>
      <c r="L548" s="12"/>
      <c r="M548" s="12"/>
      <c r="N548" s="12"/>
      <c r="O548" s="12"/>
      <c r="P548" s="12"/>
      <c r="Q548" s="12"/>
      <c r="R548" s="12"/>
      <c r="S548" s="12"/>
      <c r="T548" s="12"/>
      <c r="U548" s="12"/>
      <c r="V548" s="12"/>
      <c r="W548" s="12"/>
      <c r="X548" s="11"/>
      <c r="Y548" s="11"/>
      <c r="Z548" s="11"/>
    </row>
    <row r="549" ht="16.5" customHeight="1">
      <c r="A549" s="17"/>
      <c r="B549" s="48"/>
      <c r="C549" s="17"/>
      <c r="D549" s="17"/>
      <c r="E549" s="17"/>
      <c r="F549" s="17"/>
      <c r="G549" s="17"/>
      <c r="H549" s="17"/>
      <c r="I549" s="48"/>
      <c r="J549" s="11"/>
      <c r="K549" s="12"/>
      <c r="L549" s="12"/>
      <c r="M549" s="12"/>
      <c r="N549" s="12"/>
      <c r="O549" s="12"/>
      <c r="P549" s="12"/>
      <c r="Q549" s="12"/>
      <c r="R549" s="12"/>
      <c r="S549" s="12"/>
      <c r="T549" s="12"/>
      <c r="U549" s="12"/>
      <c r="V549" s="12"/>
      <c r="W549" s="12"/>
      <c r="X549" s="11"/>
      <c r="Y549" s="11"/>
      <c r="Z549" s="11"/>
    </row>
    <row r="550" ht="16.5" customHeight="1">
      <c r="A550" s="17"/>
      <c r="B550" s="48"/>
      <c r="C550" s="17"/>
      <c r="D550" s="17"/>
      <c r="E550" s="17"/>
      <c r="F550" s="17"/>
      <c r="G550" s="17"/>
      <c r="H550" s="17"/>
      <c r="I550" s="48"/>
      <c r="J550" s="11"/>
      <c r="K550" s="12"/>
      <c r="L550" s="12"/>
      <c r="M550" s="12"/>
      <c r="N550" s="12"/>
      <c r="O550" s="12"/>
      <c r="P550" s="12"/>
      <c r="Q550" s="12"/>
      <c r="R550" s="12"/>
      <c r="S550" s="12"/>
      <c r="T550" s="12"/>
      <c r="U550" s="12"/>
      <c r="V550" s="12"/>
      <c r="W550" s="12"/>
      <c r="X550" s="11"/>
      <c r="Y550" s="11"/>
      <c r="Z550" s="11"/>
    </row>
    <row r="551" ht="16.5" customHeight="1">
      <c r="A551" s="17"/>
      <c r="B551" s="48"/>
      <c r="C551" s="17"/>
      <c r="D551" s="17"/>
      <c r="E551" s="17"/>
      <c r="F551" s="17"/>
      <c r="G551" s="17"/>
      <c r="H551" s="17"/>
      <c r="I551" s="48"/>
      <c r="J551" s="11"/>
      <c r="K551" s="12"/>
      <c r="L551" s="12"/>
      <c r="M551" s="12"/>
      <c r="N551" s="12"/>
      <c r="O551" s="12"/>
      <c r="P551" s="12"/>
      <c r="Q551" s="12"/>
      <c r="R551" s="12"/>
      <c r="S551" s="12"/>
      <c r="T551" s="12"/>
      <c r="U551" s="12"/>
      <c r="V551" s="12"/>
      <c r="W551" s="12"/>
      <c r="X551" s="11"/>
      <c r="Y551" s="11"/>
      <c r="Z551" s="11"/>
    </row>
    <row r="552" ht="16.5" customHeight="1">
      <c r="A552" s="17"/>
      <c r="B552" s="48"/>
      <c r="C552" s="17"/>
      <c r="D552" s="17"/>
      <c r="E552" s="17"/>
      <c r="F552" s="17"/>
      <c r="G552" s="17"/>
      <c r="H552" s="17"/>
      <c r="I552" s="48"/>
      <c r="J552" s="11"/>
      <c r="K552" s="12"/>
      <c r="L552" s="12"/>
      <c r="M552" s="12"/>
      <c r="N552" s="12"/>
      <c r="O552" s="12"/>
      <c r="P552" s="12"/>
      <c r="Q552" s="12"/>
      <c r="R552" s="12"/>
      <c r="S552" s="12"/>
      <c r="T552" s="12"/>
      <c r="U552" s="12"/>
      <c r="V552" s="12"/>
      <c r="W552" s="12"/>
      <c r="X552" s="11"/>
      <c r="Y552" s="11"/>
      <c r="Z552" s="11"/>
    </row>
    <row r="553" ht="16.5" customHeight="1">
      <c r="A553" s="17"/>
      <c r="B553" s="48"/>
      <c r="C553" s="17"/>
      <c r="D553" s="17"/>
      <c r="E553" s="17"/>
      <c r="F553" s="17"/>
      <c r="G553" s="17"/>
      <c r="H553" s="17"/>
      <c r="I553" s="48"/>
      <c r="J553" s="11"/>
      <c r="K553" s="12"/>
      <c r="L553" s="12"/>
      <c r="M553" s="12"/>
      <c r="N553" s="12"/>
      <c r="O553" s="12"/>
      <c r="P553" s="12"/>
      <c r="Q553" s="12"/>
      <c r="R553" s="12"/>
      <c r="S553" s="12"/>
      <c r="T553" s="12"/>
      <c r="U553" s="12"/>
      <c r="V553" s="12"/>
      <c r="W553" s="12"/>
      <c r="X553" s="11"/>
      <c r="Y553" s="11"/>
      <c r="Z553" s="11"/>
    </row>
    <row r="554" ht="16.5" customHeight="1">
      <c r="A554" s="17"/>
      <c r="B554" s="48"/>
      <c r="C554" s="17"/>
      <c r="D554" s="17"/>
      <c r="E554" s="17"/>
      <c r="F554" s="17"/>
      <c r="G554" s="17"/>
      <c r="H554" s="17"/>
      <c r="I554" s="48"/>
      <c r="J554" s="11"/>
      <c r="K554" s="12"/>
      <c r="L554" s="12"/>
      <c r="M554" s="12"/>
      <c r="N554" s="12"/>
      <c r="O554" s="12"/>
      <c r="P554" s="12"/>
      <c r="Q554" s="12"/>
      <c r="R554" s="12"/>
      <c r="S554" s="12"/>
      <c r="T554" s="12"/>
      <c r="U554" s="12"/>
      <c r="V554" s="12"/>
      <c r="W554" s="12"/>
      <c r="X554" s="11"/>
      <c r="Y554" s="11"/>
      <c r="Z554" s="11"/>
    </row>
    <row r="555" ht="16.5" customHeight="1">
      <c r="A555" s="17"/>
      <c r="B555" s="48"/>
      <c r="C555" s="17"/>
      <c r="D555" s="17"/>
      <c r="E555" s="17"/>
      <c r="F555" s="17"/>
      <c r="G555" s="17"/>
      <c r="H555" s="17"/>
      <c r="I555" s="48"/>
      <c r="J555" s="11"/>
      <c r="K555" s="12"/>
      <c r="L555" s="12"/>
      <c r="M555" s="12"/>
      <c r="N555" s="12"/>
      <c r="O555" s="12"/>
      <c r="P555" s="12"/>
      <c r="Q555" s="12"/>
      <c r="R555" s="12"/>
      <c r="S555" s="12"/>
      <c r="T555" s="12"/>
      <c r="U555" s="12"/>
      <c r="V555" s="12"/>
      <c r="W555" s="12"/>
      <c r="X555" s="11"/>
      <c r="Y555" s="11"/>
      <c r="Z555" s="11"/>
    </row>
    <row r="556" ht="16.5" customHeight="1">
      <c r="A556" s="17"/>
      <c r="B556" s="48"/>
      <c r="C556" s="17"/>
      <c r="D556" s="17"/>
      <c r="E556" s="17"/>
      <c r="F556" s="17"/>
      <c r="G556" s="17"/>
      <c r="H556" s="17"/>
      <c r="I556" s="48"/>
      <c r="J556" s="11"/>
      <c r="K556" s="12"/>
      <c r="L556" s="12"/>
      <c r="M556" s="12"/>
      <c r="N556" s="12"/>
      <c r="O556" s="12"/>
      <c r="P556" s="12"/>
      <c r="Q556" s="12"/>
      <c r="R556" s="12"/>
      <c r="S556" s="12"/>
      <c r="T556" s="12"/>
      <c r="U556" s="12"/>
      <c r="V556" s="12"/>
      <c r="W556" s="12"/>
      <c r="X556" s="11"/>
      <c r="Y556" s="11"/>
      <c r="Z556" s="11"/>
    </row>
    <row r="557" ht="16.5" customHeight="1">
      <c r="A557" s="17"/>
      <c r="B557" s="48"/>
      <c r="C557" s="17"/>
      <c r="D557" s="17"/>
      <c r="E557" s="17"/>
      <c r="F557" s="17"/>
      <c r="G557" s="17"/>
      <c r="H557" s="17"/>
      <c r="I557" s="48"/>
      <c r="J557" s="11"/>
      <c r="K557" s="12"/>
      <c r="L557" s="12"/>
      <c r="M557" s="12"/>
      <c r="N557" s="12"/>
      <c r="O557" s="12"/>
      <c r="P557" s="12"/>
      <c r="Q557" s="12"/>
      <c r="R557" s="12"/>
      <c r="S557" s="12"/>
      <c r="T557" s="12"/>
      <c r="U557" s="12"/>
      <c r="V557" s="12"/>
      <c r="W557" s="12"/>
      <c r="X557" s="11"/>
      <c r="Y557" s="11"/>
      <c r="Z557" s="11"/>
    </row>
    <row r="558" ht="16.5" customHeight="1">
      <c r="A558" s="17"/>
      <c r="B558" s="48"/>
      <c r="C558" s="17"/>
      <c r="D558" s="17"/>
      <c r="E558" s="17"/>
      <c r="F558" s="17"/>
      <c r="G558" s="17"/>
      <c r="H558" s="17"/>
      <c r="I558" s="48"/>
      <c r="J558" s="11"/>
      <c r="K558" s="12"/>
      <c r="L558" s="12"/>
      <c r="M558" s="12"/>
      <c r="N558" s="12"/>
      <c r="O558" s="12"/>
      <c r="P558" s="12"/>
      <c r="Q558" s="12"/>
      <c r="R558" s="12"/>
      <c r="S558" s="12"/>
      <c r="T558" s="12"/>
      <c r="U558" s="12"/>
      <c r="V558" s="12"/>
      <c r="W558" s="12"/>
      <c r="X558" s="11"/>
      <c r="Y558" s="11"/>
      <c r="Z558" s="11"/>
    </row>
    <row r="559" ht="16.5" customHeight="1">
      <c r="A559" s="17"/>
      <c r="B559" s="48"/>
      <c r="C559" s="17"/>
      <c r="D559" s="17"/>
      <c r="E559" s="17"/>
      <c r="F559" s="17"/>
      <c r="G559" s="17"/>
      <c r="H559" s="17"/>
      <c r="I559" s="48"/>
      <c r="J559" s="11"/>
      <c r="K559" s="12"/>
      <c r="L559" s="12"/>
      <c r="M559" s="12"/>
      <c r="N559" s="12"/>
      <c r="O559" s="12"/>
      <c r="P559" s="12"/>
      <c r="Q559" s="12"/>
      <c r="R559" s="12"/>
      <c r="S559" s="12"/>
      <c r="T559" s="12"/>
      <c r="U559" s="12"/>
      <c r="V559" s="12"/>
      <c r="W559" s="12"/>
      <c r="X559" s="11"/>
      <c r="Y559" s="11"/>
      <c r="Z559" s="11"/>
    </row>
    <row r="560" ht="16.5" customHeight="1">
      <c r="A560" s="17"/>
      <c r="B560" s="48"/>
      <c r="C560" s="17"/>
      <c r="D560" s="17"/>
      <c r="E560" s="17"/>
      <c r="F560" s="17"/>
      <c r="G560" s="17"/>
      <c r="H560" s="17"/>
      <c r="I560" s="48"/>
      <c r="J560" s="11"/>
      <c r="K560" s="12"/>
      <c r="L560" s="12"/>
      <c r="M560" s="12"/>
      <c r="N560" s="12"/>
      <c r="O560" s="12"/>
      <c r="P560" s="12"/>
      <c r="Q560" s="12"/>
      <c r="R560" s="12"/>
      <c r="S560" s="12"/>
      <c r="T560" s="12"/>
      <c r="U560" s="12"/>
      <c r="V560" s="12"/>
      <c r="W560" s="12"/>
      <c r="X560" s="11"/>
      <c r="Y560" s="11"/>
      <c r="Z560" s="11"/>
    </row>
    <row r="561" ht="16.5" customHeight="1">
      <c r="A561" s="17"/>
      <c r="B561" s="48"/>
      <c r="C561" s="17"/>
      <c r="D561" s="17"/>
      <c r="E561" s="17"/>
      <c r="F561" s="17"/>
      <c r="G561" s="17"/>
      <c r="H561" s="17"/>
      <c r="I561" s="48"/>
      <c r="J561" s="11"/>
      <c r="K561" s="12"/>
      <c r="L561" s="12"/>
      <c r="M561" s="12"/>
      <c r="N561" s="12"/>
      <c r="O561" s="12"/>
      <c r="P561" s="12"/>
      <c r="Q561" s="12"/>
      <c r="R561" s="12"/>
      <c r="S561" s="12"/>
      <c r="T561" s="12"/>
      <c r="U561" s="12"/>
      <c r="V561" s="12"/>
      <c r="W561" s="12"/>
      <c r="X561" s="11"/>
      <c r="Y561" s="11"/>
      <c r="Z561" s="11"/>
    </row>
    <row r="562" ht="16.5" customHeight="1">
      <c r="A562" s="17"/>
      <c r="B562" s="48"/>
      <c r="C562" s="17"/>
      <c r="D562" s="17"/>
      <c r="E562" s="17"/>
      <c r="F562" s="17"/>
      <c r="G562" s="17"/>
      <c r="H562" s="17"/>
      <c r="I562" s="48"/>
      <c r="J562" s="11"/>
      <c r="K562" s="12"/>
      <c r="L562" s="12"/>
      <c r="M562" s="12"/>
      <c r="N562" s="12"/>
      <c r="O562" s="12"/>
      <c r="P562" s="12"/>
      <c r="Q562" s="12"/>
      <c r="R562" s="12"/>
      <c r="S562" s="12"/>
      <c r="T562" s="12"/>
      <c r="U562" s="12"/>
      <c r="V562" s="12"/>
      <c r="W562" s="12"/>
      <c r="X562" s="11"/>
      <c r="Y562" s="11"/>
      <c r="Z562" s="11"/>
    </row>
    <row r="563" ht="16.5" customHeight="1">
      <c r="A563" s="17"/>
      <c r="B563" s="48"/>
      <c r="C563" s="17"/>
      <c r="D563" s="17"/>
      <c r="E563" s="17"/>
      <c r="F563" s="17"/>
      <c r="G563" s="17"/>
      <c r="H563" s="17"/>
      <c r="I563" s="48"/>
      <c r="J563" s="11"/>
      <c r="K563" s="12"/>
      <c r="L563" s="12"/>
      <c r="M563" s="12"/>
      <c r="N563" s="12"/>
      <c r="O563" s="12"/>
      <c r="P563" s="12"/>
      <c r="Q563" s="12"/>
      <c r="R563" s="12"/>
      <c r="S563" s="12"/>
      <c r="T563" s="12"/>
      <c r="U563" s="12"/>
      <c r="V563" s="12"/>
      <c r="W563" s="12"/>
      <c r="X563" s="11"/>
      <c r="Y563" s="11"/>
      <c r="Z563" s="11"/>
    </row>
    <row r="564" ht="16.5" customHeight="1">
      <c r="A564" s="17"/>
      <c r="B564" s="48"/>
      <c r="C564" s="17"/>
      <c r="D564" s="17"/>
      <c r="E564" s="17"/>
      <c r="F564" s="17"/>
      <c r="G564" s="17"/>
      <c r="H564" s="17"/>
      <c r="I564" s="48"/>
      <c r="J564" s="11"/>
      <c r="K564" s="12"/>
      <c r="L564" s="12"/>
      <c r="M564" s="12"/>
      <c r="N564" s="12"/>
      <c r="O564" s="12"/>
      <c r="P564" s="12"/>
      <c r="Q564" s="12"/>
      <c r="R564" s="12"/>
      <c r="S564" s="12"/>
      <c r="T564" s="12"/>
      <c r="U564" s="12"/>
      <c r="V564" s="12"/>
      <c r="W564" s="12"/>
      <c r="X564" s="11"/>
      <c r="Y564" s="11"/>
      <c r="Z564" s="11"/>
    </row>
    <row r="565" ht="16.5" customHeight="1">
      <c r="A565" s="17"/>
      <c r="B565" s="48"/>
      <c r="C565" s="17"/>
      <c r="D565" s="17"/>
      <c r="E565" s="17"/>
      <c r="F565" s="17"/>
      <c r="G565" s="17"/>
      <c r="H565" s="17"/>
      <c r="I565" s="48"/>
      <c r="J565" s="11"/>
      <c r="K565" s="12"/>
      <c r="L565" s="12"/>
      <c r="M565" s="12"/>
      <c r="N565" s="12"/>
      <c r="O565" s="12"/>
      <c r="P565" s="12"/>
      <c r="Q565" s="12"/>
      <c r="R565" s="12"/>
      <c r="S565" s="12"/>
      <c r="T565" s="12"/>
      <c r="U565" s="12"/>
      <c r="V565" s="12"/>
      <c r="W565" s="12"/>
      <c r="X565" s="11"/>
      <c r="Y565" s="11"/>
      <c r="Z565" s="11"/>
    </row>
    <row r="566" ht="16.5" customHeight="1">
      <c r="A566" s="17"/>
      <c r="B566" s="48"/>
      <c r="C566" s="17"/>
      <c r="D566" s="17"/>
      <c r="E566" s="17"/>
      <c r="F566" s="17"/>
      <c r="G566" s="17"/>
      <c r="H566" s="17"/>
      <c r="I566" s="48"/>
      <c r="J566" s="11"/>
      <c r="K566" s="12"/>
      <c r="L566" s="12"/>
      <c r="M566" s="12"/>
      <c r="N566" s="12"/>
      <c r="O566" s="12"/>
      <c r="P566" s="12"/>
      <c r="Q566" s="12"/>
      <c r="R566" s="12"/>
      <c r="S566" s="12"/>
      <c r="T566" s="12"/>
      <c r="U566" s="12"/>
      <c r="V566" s="12"/>
      <c r="W566" s="12"/>
      <c r="X566" s="11"/>
      <c r="Y566" s="11"/>
      <c r="Z566" s="11"/>
    </row>
    <row r="567" ht="16.5" customHeight="1">
      <c r="A567" s="17"/>
      <c r="B567" s="48"/>
      <c r="C567" s="17"/>
      <c r="D567" s="17"/>
      <c r="E567" s="17"/>
      <c r="F567" s="17"/>
      <c r="G567" s="17"/>
      <c r="H567" s="17"/>
      <c r="I567" s="48"/>
      <c r="J567" s="11"/>
      <c r="K567" s="12"/>
      <c r="L567" s="12"/>
      <c r="M567" s="12"/>
      <c r="N567" s="12"/>
      <c r="O567" s="12"/>
      <c r="P567" s="12"/>
      <c r="Q567" s="12"/>
      <c r="R567" s="12"/>
      <c r="S567" s="12"/>
      <c r="T567" s="12"/>
      <c r="U567" s="12"/>
      <c r="V567" s="12"/>
      <c r="W567" s="12"/>
      <c r="X567" s="11"/>
      <c r="Y567" s="11"/>
      <c r="Z567" s="11"/>
    </row>
    <row r="568" ht="16.5" customHeight="1">
      <c r="A568" s="17"/>
      <c r="B568" s="48"/>
      <c r="C568" s="17"/>
      <c r="D568" s="17"/>
      <c r="E568" s="17"/>
      <c r="F568" s="17"/>
      <c r="G568" s="17"/>
      <c r="H568" s="17"/>
      <c r="I568" s="48"/>
      <c r="J568" s="11"/>
      <c r="K568" s="12"/>
      <c r="L568" s="12"/>
      <c r="M568" s="12"/>
      <c r="N568" s="12"/>
      <c r="O568" s="12"/>
      <c r="P568" s="12"/>
      <c r="Q568" s="12"/>
      <c r="R568" s="12"/>
      <c r="S568" s="12"/>
      <c r="T568" s="12"/>
      <c r="U568" s="12"/>
      <c r="V568" s="12"/>
      <c r="W568" s="12"/>
      <c r="X568" s="11"/>
      <c r="Y568" s="11"/>
      <c r="Z568" s="11"/>
    </row>
    <row r="569" ht="16.5" customHeight="1">
      <c r="A569" s="17"/>
      <c r="B569" s="48"/>
      <c r="C569" s="17"/>
      <c r="D569" s="17"/>
      <c r="E569" s="17"/>
      <c r="F569" s="17"/>
      <c r="G569" s="17"/>
      <c r="H569" s="17"/>
      <c r="I569" s="48"/>
      <c r="J569" s="11"/>
      <c r="K569" s="12"/>
      <c r="L569" s="12"/>
      <c r="M569" s="12"/>
      <c r="N569" s="12"/>
      <c r="O569" s="12"/>
      <c r="P569" s="12"/>
      <c r="Q569" s="12"/>
      <c r="R569" s="12"/>
      <c r="S569" s="12"/>
      <c r="T569" s="12"/>
      <c r="U569" s="12"/>
      <c r="V569" s="12"/>
      <c r="W569" s="12"/>
      <c r="X569" s="11"/>
      <c r="Y569" s="11"/>
      <c r="Z569" s="11"/>
    </row>
    <row r="570" ht="16.5" customHeight="1">
      <c r="A570" s="17"/>
      <c r="B570" s="48"/>
      <c r="C570" s="17"/>
      <c r="D570" s="17"/>
      <c r="E570" s="17"/>
      <c r="F570" s="17"/>
      <c r="G570" s="17"/>
      <c r="H570" s="17"/>
      <c r="I570" s="48"/>
      <c r="J570" s="11"/>
      <c r="K570" s="12"/>
      <c r="L570" s="12"/>
      <c r="M570" s="12"/>
      <c r="N570" s="12"/>
      <c r="O570" s="12"/>
      <c r="P570" s="12"/>
      <c r="Q570" s="12"/>
      <c r="R570" s="12"/>
      <c r="S570" s="12"/>
      <c r="T570" s="12"/>
      <c r="U570" s="12"/>
      <c r="V570" s="12"/>
      <c r="W570" s="12"/>
      <c r="X570" s="11"/>
      <c r="Y570" s="11"/>
      <c r="Z570" s="11"/>
    </row>
    <row r="571" ht="16.5" customHeight="1">
      <c r="A571" s="17"/>
      <c r="B571" s="48"/>
      <c r="C571" s="17"/>
      <c r="D571" s="17"/>
      <c r="E571" s="17"/>
      <c r="F571" s="17"/>
      <c r="G571" s="17"/>
      <c r="H571" s="17"/>
      <c r="I571" s="48"/>
      <c r="J571" s="11"/>
      <c r="K571" s="12"/>
      <c r="L571" s="12"/>
      <c r="M571" s="12"/>
      <c r="N571" s="12"/>
      <c r="O571" s="12"/>
      <c r="P571" s="12"/>
      <c r="Q571" s="12"/>
      <c r="R571" s="12"/>
      <c r="S571" s="12"/>
      <c r="T571" s="12"/>
      <c r="U571" s="12"/>
      <c r="V571" s="12"/>
      <c r="W571" s="12"/>
      <c r="X571" s="11"/>
      <c r="Y571" s="11"/>
      <c r="Z571" s="11"/>
    </row>
    <row r="572" ht="16.5" customHeight="1">
      <c r="A572" s="17"/>
      <c r="B572" s="48"/>
      <c r="C572" s="17"/>
      <c r="D572" s="17"/>
      <c r="E572" s="17"/>
      <c r="F572" s="17"/>
      <c r="G572" s="17"/>
      <c r="H572" s="17"/>
      <c r="I572" s="48"/>
      <c r="J572" s="11"/>
      <c r="K572" s="12"/>
      <c r="L572" s="12"/>
      <c r="M572" s="12"/>
      <c r="N572" s="12"/>
      <c r="O572" s="12"/>
      <c r="P572" s="12"/>
      <c r="Q572" s="12"/>
      <c r="R572" s="12"/>
      <c r="S572" s="12"/>
      <c r="T572" s="12"/>
      <c r="U572" s="12"/>
      <c r="V572" s="12"/>
      <c r="W572" s="12"/>
      <c r="X572" s="11"/>
      <c r="Y572" s="11"/>
      <c r="Z572" s="11"/>
    </row>
    <row r="573" ht="16.5" customHeight="1">
      <c r="A573" s="17"/>
      <c r="B573" s="48"/>
      <c r="C573" s="17"/>
      <c r="D573" s="17"/>
      <c r="E573" s="17"/>
      <c r="F573" s="17"/>
      <c r="G573" s="17"/>
      <c r="H573" s="17"/>
      <c r="I573" s="48"/>
      <c r="J573" s="11"/>
      <c r="K573" s="12"/>
      <c r="L573" s="12"/>
      <c r="M573" s="12"/>
      <c r="N573" s="12"/>
      <c r="O573" s="12"/>
      <c r="P573" s="12"/>
      <c r="Q573" s="12"/>
      <c r="R573" s="12"/>
      <c r="S573" s="12"/>
      <c r="T573" s="12"/>
      <c r="U573" s="12"/>
      <c r="V573" s="12"/>
      <c r="W573" s="12"/>
      <c r="X573" s="11"/>
      <c r="Y573" s="11"/>
      <c r="Z573" s="11"/>
    </row>
    <row r="574" ht="16.5" customHeight="1">
      <c r="A574" s="17"/>
      <c r="B574" s="48"/>
      <c r="C574" s="17"/>
      <c r="D574" s="17"/>
      <c r="E574" s="17"/>
      <c r="F574" s="17"/>
      <c r="G574" s="17"/>
      <c r="H574" s="17"/>
      <c r="I574" s="48"/>
      <c r="J574" s="11"/>
      <c r="K574" s="12"/>
      <c r="L574" s="12"/>
      <c r="M574" s="12"/>
      <c r="N574" s="12"/>
      <c r="O574" s="12"/>
      <c r="P574" s="12"/>
      <c r="Q574" s="12"/>
      <c r="R574" s="12"/>
      <c r="S574" s="12"/>
      <c r="T574" s="12"/>
      <c r="U574" s="12"/>
      <c r="V574" s="12"/>
      <c r="W574" s="12"/>
      <c r="X574" s="11"/>
      <c r="Y574" s="11"/>
      <c r="Z574" s="11"/>
    </row>
    <row r="575" ht="16.5" customHeight="1">
      <c r="A575" s="17"/>
      <c r="B575" s="48"/>
      <c r="C575" s="17"/>
      <c r="D575" s="17"/>
      <c r="E575" s="17"/>
      <c r="F575" s="17"/>
      <c r="G575" s="17"/>
      <c r="H575" s="17"/>
      <c r="I575" s="48"/>
      <c r="J575" s="11"/>
      <c r="K575" s="12"/>
      <c r="L575" s="12"/>
      <c r="M575" s="12"/>
      <c r="N575" s="12"/>
      <c r="O575" s="12"/>
      <c r="P575" s="12"/>
      <c r="Q575" s="12"/>
      <c r="R575" s="12"/>
      <c r="S575" s="12"/>
      <c r="T575" s="12"/>
      <c r="U575" s="12"/>
      <c r="V575" s="12"/>
      <c r="W575" s="12"/>
      <c r="X575" s="11"/>
      <c r="Y575" s="11"/>
      <c r="Z575" s="11"/>
    </row>
    <row r="576" ht="16.5" customHeight="1">
      <c r="A576" s="17"/>
      <c r="B576" s="48"/>
      <c r="C576" s="17"/>
      <c r="D576" s="17"/>
      <c r="E576" s="17"/>
      <c r="F576" s="17"/>
      <c r="G576" s="17"/>
      <c r="H576" s="17"/>
      <c r="I576" s="48"/>
      <c r="J576" s="11"/>
      <c r="K576" s="12"/>
      <c r="L576" s="12"/>
      <c r="M576" s="12"/>
      <c r="N576" s="12"/>
      <c r="O576" s="12"/>
      <c r="P576" s="12"/>
      <c r="Q576" s="12"/>
      <c r="R576" s="12"/>
      <c r="S576" s="12"/>
      <c r="T576" s="12"/>
      <c r="U576" s="12"/>
      <c r="V576" s="12"/>
      <c r="W576" s="12"/>
      <c r="X576" s="11"/>
      <c r="Y576" s="11"/>
      <c r="Z576" s="11"/>
    </row>
    <row r="577" ht="16.5" customHeight="1">
      <c r="A577" s="17"/>
      <c r="B577" s="48"/>
      <c r="C577" s="17"/>
      <c r="D577" s="17"/>
      <c r="E577" s="17"/>
      <c r="F577" s="17"/>
      <c r="G577" s="17"/>
      <c r="H577" s="17"/>
      <c r="I577" s="48"/>
      <c r="J577" s="11"/>
      <c r="K577" s="12"/>
      <c r="L577" s="12"/>
      <c r="M577" s="12"/>
      <c r="N577" s="12"/>
      <c r="O577" s="12"/>
      <c r="P577" s="12"/>
      <c r="Q577" s="12"/>
      <c r="R577" s="12"/>
      <c r="S577" s="12"/>
      <c r="T577" s="12"/>
      <c r="U577" s="12"/>
      <c r="V577" s="12"/>
      <c r="W577" s="12"/>
      <c r="X577" s="11"/>
      <c r="Y577" s="11"/>
      <c r="Z577" s="11"/>
    </row>
    <row r="578" ht="16.5" customHeight="1">
      <c r="A578" s="17"/>
      <c r="B578" s="48"/>
      <c r="C578" s="17"/>
      <c r="D578" s="17"/>
      <c r="E578" s="17"/>
      <c r="F578" s="17"/>
      <c r="G578" s="17"/>
      <c r="H578" s="17"/>
      <c r="I578" s="48"/>
      <c r="J578" s="11"/>
      <c r="K578" s="12"/>
      <c r="L578" s="12"/>
      <c r="M578" s="12"/>
      <c r="N578" s="12"/>
      <c r="O578" s="12"/>
      <c r="P578" s="12"/>
      <c r="Q578" s="12"/>
      <c r="R578" s="12"/>
      <c r="S578" s="12"/>
      <c r="T578" s="12"/>
      <c r="U578" s="12"/>
      <c r="V578" s="12"/>
      <c r="W578" s="12"/>
      <c r="X578" s="11"/>
      <c r="Y578" s="11"/>
      <c r="Z578" s="11"/>
    </row>
    <row r="579" ht="16.5" customHeight="1">
      <c r="A579" s="17"/>
      <c r="B579" s="48"/>
      <c r="C579" s="17"/>
      <c r="D579" s="17"/>
      <c r="E579" s="17"/>
      <c r="F579" s="17"/>
      <c r="G579" s="17"/>
      <c r="H579" s="17"/>
      <c r="I579" s="48"/>
      <c r="J579" s="11"/>
      <c r="K579" s="12"/>
      <c r="L579" s="12"/>
      <c r="M579" s="12"/>
      <c r="N579" s="12"/>
      <c r="O579" s="12"/>
      <c r="P579" s="12"/>
      <c r="Q579" s="12"/>
      <c r="R579" s="12"/>
      <c r="S579" s="12"/>
      <c r="T579" s="12"/>
      <c r="U579" s="12"/>
      <c r="V579" s="12"/>
      <c r="W579" s="12"/>
      <c r="X579" s="11"/>
      <c r="Y579" s="11"/>
      <c r="Z579" s="11"/>
    </row>
    <row r="580" ht="16.5" customHeight="1">
      <c r="A580" s="17"/>
      <c r="B580" s="48"/>
      <c r="C580" s="17"/>
      <c r="D580" s="17"/>
      <c r="E580" s="17"/>
      <c r="F580" s="17"/>
      <c r="G580" s="17"/>
      <c r="H580" s="17"/>
      <c r="I580" s="48"/>
      <c r="J580" s="11"/>
      <c r="K580" s="12"/>
      <c r="L580" s="12"/>
      <c r="M580" s="12"/>
      <c r="N580" s="12"/>
      <c r="O580" s="12"/>
      <c r="P580" s="12"/>
      <c r="Q580" s="12"/>
      <c r="R580" s="12"/>
      <c r="S580" s="12"/>
      <c r="T580" s="12"/>
      <c r="U580" s="12"/>
      <c r="V580" s="12"/>
      <c r="W580" s="12"/>
      <c r="X580" s="11"/>
      <c r="Y580" s="11"/>
      <c r="Z580" s="11"/>
    </row>
    <row r="581" ht="16.5" customHeight="1">
      <c r="A581" s="17"/>
      <c r="B581" s="48"/>
      <c r="C581" s="17"/>
      <c r="D581" s="17"/>
      <c r="E581" s="17"/>
      <c r="F581" s="17"/>
      <c r="G581" s="17"/>
      <c r="H581" s="17"/>
      <c r="I581" s="48"/>
      <c r="J581" s="11"/>
      <c r="K581" s="12"/>
      <c r="L581" s="12"/>
      <c r="M581" s="12"/>
      <c r="N581" s="12"/>
      <c r="O581" s="12"/>
      <c r="P581" s="12"/>
      <c r="Q581" s="12"/>
      <c r="R581" s="12"/>
      <c r="S581" s="12"/>
      <c r="T581" s="12"/>
      <c r="U581" s="12"/>
      <c r="V581" s="12"/>
      <c r="W581" s="12"/>
      <c r="X581" s="11"/>
      <c r="Y581" s="11"/>
      <c r="Z581" s="11"/>
    </row>
    <row r="582" ht="16.5" customHeight="1">
      <c r="A582" s="17"/>
      <c r="B582" s="48"/>
      <c r="C582" s="17"/>
      <c r="D582" s="17"/>
      <c r="E582" s="17"/>
      <c r="F582" s="17"/>
      <c r="G582" s="17"/>
      <c r="H582" s="17"/>
      <c r="I582" s="48"/>
      <c r="J582" s="11"/>
      <c r="K582" s="12"/>
      <c r="L582" s="12"/>
      <c r="M582" s="12"/>
      <c r="N582" s="12"/>
      <c r="O582" s="12"/>
      <c r="P582" s="12"/>
      <c r="Q582" s="12"/>
      <c r="R582" s="12"/>
      <c r="S582" s="12"/>
      <c r="T582" s="12"/>
      <c r="U582" s="12"/>
      <c r="V582" s="12"/>
      <c r="W582" s="12"/>
      <c r="X582" s="11"/>
      <c r="Y582" s="11"/>
      <c r="Z582" s="11"/>
    </row>
    <row r="583" ht="16.5" customHeight="1">
      <c r="A583" s="17"/>
      <c r="B583" s="48"/>
      <c r="C583" s="17"/>
      <c r="D583" s="17"/>
      <c r="E583" s="17"/>
      <c r="F583" s="17"/>
      <c r="G583" s="17"/>
      <c r="H583" s="17"/>
      <c r="I583" s="48"/>
      <c r="J583" s="11"/>
      <c r="K583" s="12"/>
      <c r="L583" s="12"/>
      <c r="M583" s="12"/>
      <c r="N583" s="12"/>
      <c r="O583" s="12"/>
      <c r="P583" s="12"/>
      <c r="Q583" s="12"/>
      <c r="R583" s="12"/>
      <c r="S583" s="12"/>
      <c r="T583" s="12"/>
      <c r="U583" s="12"/>
      <c r="V583" s="12"/>
      <c r="W583" s="12"/>
      <c r="X583" s="11"/>
      <c r="Y583" s="11"/>
      <c r="Z583" s="11"/>
    </row>
    <row r="584" ht="16.5" customHeight="1">
      <c r="A584" s="17"/>
      <c r="B584" s="48"/>
      <c r="C584" s="17"/>
      <c r="D584" s="17"/>
      <c r="E584" s="17"/>
      <c r="F584" s="17"/>
      <c r="G584" s="17"/>
      <c r="H584" s="17"/>
      <c r="I584" s="48"/>
      <c r="J584" s="11"/>
      <c r="K584" s="12"/>
      <c r="L584" s="12"/>
      <c r="M584" s="12"/>
      <c r="N584" s="12"/>
      <c r="O584" s="12"/>
      <c r="P584" s="12"/>
      <c r="Q584" s="12"/>
      <c r="R584" s="12"/>
      <c r="S584" s="12"/>
      <c r="T584" s="12"/>
      <c r="U584" s="12"/>
      <c r="V584" s="12"/>
      <c r="W584" s="12"/>
      <c r="X584" s="11"/>
      <c r="Y584" s="11"/>
      <c r="Z584" s="11"/>
    </row>
    <row r="585" ht="16.5" customHeight="1">
      <c r="A585" s="17"/>
      <c r="B585" s="48"/>
      <c r="C585" s="17"/>
      <c r="D585" s="17"/>
      <c r="E585" s="17"/>
      <c r="F585" s="17"/>
      <c r="G585" s="17"/>
      <c r="H585" s="17"/>
      <c r="I585" s="48"/>
      <c r="J585" s="11"/>
      <c r="K585" s="12"/>
      <c r="L585" s="12"/>
      <c r="M585" s="12"/>
      <c r="N585" s="12"/>
      <c r="O585" s="12"/>
      <c r="P585" s="12"/>
      <c r="Q585" s="12"/>
      <c r="R585" s="12"/>
      <c r="S585" s="12"/>
      <c r="T585" s="12"/>
      <c r="U585" s="12"/>
      <c r="V585" s="12"/>
      <c r="W585" s="12"/>
      <c r="X585" s="11"/>
      <c r="Y585" s="11"/>
      <c r="Z585" s="11"/>
    </row>
    <row r="586" ht="16.5" customHeight="1">
      <c r="A586" s="17"/>
      <c r="B586" s="48"/>
      <c r="C586" s="17"/>
      <c r="D586" s="17"/>
      <c r="E586" s="17"/>
      <c r="F586" s="17"/>
      <c r="G586" s="17"/>
      <c r="H586" s="17"/>
      <c r="I586" s="48"/>
      <c r="J586" s="11"/>
      <c r="K586" s="12"/>
      <c r="L586" s="12"/>
      <c r="M586" s="12"/>
      <c r="N586" s="12"/>
      <c r="O586" s="12"/>
      <c r="P586" s="12"/>
      <c r="Q586" s="12"/>
      <c r="R586" s="12"/>
      <c r="S586" s="12"/>
      <c r="T586" s="12"/>
      <c r="U586" s="12"/>
      <c r="V586" s="12"/>
      <c r="W586" s="12"/>
      <c r="X586" s="11"/>
      <c r="Y586" s="11"/>
      <c r="Z586" s="11"/>
    </row>
    <row r="587" ht="16.5" customHeight="1">
      <c r="A587" s="17"/>
      <c r="B587" s="48"/>
      <c r="C587" s="17"/>
      <c r="D587" s="17"/>
      <c r="E587" s="17"/>
      <c r="F587" s="17"/>
      <c r="G587" s="17"/>
      <c r="H587" s="17"/>
      <c r="I587" s="48"/>
      <c r="J587" s="11"/>
      <c r="K587" s="12"/>
      <c r="L587" s="12"/>
      <c r="M587" s="12"/>
      <c r="N587" s="12"/>
      <c r="O587" s="12"/>
      <c r="P587" s="12"/>
      <c r="Q587" s="12"/>
      <c r="R587" s="12"/>
      <c r="S587" s="12"/>
      <c r="T587" s="12"/>
      <c r="U587" s="12"/>
      <c r="V587" s="12"/>
      <c r="W587" s="12"/>
      <c r="X587" s="11"/>
      <c r="Y587" s="11"/>
      <c r="Z587" s="11"/>
    </row>
    <row r="588" ht="16.5" customHeight="1">
      <c r="A588" s="17"/>
      <c r="B588" s="48"/>
      <c r="C588" s="17"/>
      <c r="D588" s="17"/>
      <c r="E588" s="17"/>
      <c r="F588" s="17"/>
      <c r="G588" s="17"/>
      <c r="H588" s="17"/>
      <c r="I588" s="48"/>
      <c r="J588" s="11"/>
      <c r="K588" s="12"/>
      <c r="L588" s="12"/>
      <c r="M588" s="12"/>
      <c r="N588" s="12"/>
      <c r="O588" s="12"/>
      <c r="P588" s="12"/>
      <c r="Q588" s="12"/>
      <c r="R588" s="12"/>
      <c r="S588" s="12"/>
      <c r="T588" s="12"/>
      <c r="U588" s="12"/>
      <c r="V588" s="12"/>
      <c r="W588" s="12"/>
      <c r="X588" s="11"/>
      <c r="Y588" s="11"/>
      <c r="Z588" s="11"/>
    </row>
    <row r="589" ht="16.5" customHeight="1">
      <c r="A589" s="17"/>
      <c r="B589" s="48"/>
      <c r="C589" s="17"/>
      <c r="D589" s="17"/>
      <c r="E589" s="17"/>
      <c r="F589" s="17"/>
      <c r="G589" s="17"/>
      <c r="H589" s="17"/>
      <c r="I589" s="48"/>
      <c r="J589" s="11"/>
      <c r="K589" s="12"/>
      <c r="L589" s="12"/>
      <c r="M589" s="12"/>
      <c r="N589" s="12"/>
      <c r="O589" s="12"/>
      <c r="P589" s="12"/>
      <c r="Q589" s="12"/>
      <c r="R589" s="12"/>
      <c r="S589" s="12"/>
      <c r="T589" s="12"/>
      <c r="U589" s="12"/>
      <c r="V589" s="12"/>
      <c r="W589" s="12"/>
      <c r="X589" s="11"/>
      <c r="Y589" s="11"/>
      <c r="Z589" s="11"/>
    </row>
    <row r="590" ht="16.5" customHeight="1">
      <c r="A590" s="17"/>
      <c r="B590" s="48"/>
      <c r="C590" s="17"/>
      <c r="D590" s="17"/>
      <c r="E590" s="17"/>
      <c r="F590" s="17"/>
      <c r="G590" s="17"/>
      <c r="H590" s="17"/>
      <c r="I590" s="48"/>
      <c r="J590" s="11"/>
      <c r="K590" s="12"/>
      <c r="L590" s="12"/>
      <c r="M590" s="12"/>
      <c r="N590" s="12"/>
      <c r="O590" s="12"/>
      <c r="P590" s="12"/>
      <c r="Q590" s="12"/>
      <c r="R590" s="12"/>
      <c r="S590" s="12"/>
      <c r="T590" s="12"/>
      <c r="U590" s="12"/>
      <c r="V590" s="12"/>
      <c r="W590" s="12"/>
      <c r="X590" s="11"/>
      <c r="Y590" s="11"/>
      <c r="Z590" s="11"/>
    </row>
    <row r="591" ht="16.5" customHeight="1">
      <c r="A591" s="17"/>
      <c r="B591" s="48"/>
      <c r="C591" s="17"/>
      <c r="D591" s="17"/>
      <c r="E591" s="17"/>
      <c r="F591" s="17"/>
      <c r="G591" s="17"/>
      <c r="H591" s="17"/>
      <c r="I591" s="48"/>
      <c r="J591" s="11"/>
      <c r="K591" s="12"/>
      <c r="L591" s="12"/>
      <c r="M591" s="12"/>
      <c r="N591" s="12"/>
      <c r="O591" s="12"/>
      <c r="P591" s="12"/>
      <c r="Q591" s="12"/>
      <c r="R591" s="12"/>
      <c r="S591" s="12"/>
      <c r="T591" s="12"/>
      <c r="U591" s="12"/>
      <c r="V591" s="12"/>
      <c r="W591" s="12"/>
      <c r="X591" s="11"/>
      <c r="Y591" s="11"/>
      <c r="Z591" s="11"/>
    </row>
    <row r="592" ht="16.5" customHeight="1">
      <c r="A592" s="17"/>
      <c r="B592" s="48"/>
      <c r="C592" s="17"/>
      <c r="D592" s="17"/>
      <c r="E592" s="17"/>
      <c r="F592" s="17"/>
      <c r="G592" s="17"/>
      <c r="H592" s="17"/>
      <c r="I592" s="48"/>
      <c r="J592" s="11"/>
      <c r="K592" s="12"/>
      <c r="L592" s="12"/>
      <c r="M592" s="12"/>
      <c r="N592" s="12"/>
      <c r="O592" s="12"/>
      <c r="P592" s="12"/>
      <c r="Q592" s="12"/>
      <c r="R592" s="12"/>
      <c r="S592" s="12"/>
      <c r="T592" s="12"/>
      <c r="U592" s="12"/>
      <c r="V592" s="12"/>
      <c r="W592" s="12"/>
      <c r="X592" s="11"/>
      <c r="Y592" s="11"/>
      <c r="Z592" s="11"/>
    </row>
    <row r="593" ht="16.5" customHeight="1">
      <c r="A593" s="17"/>
      <c r="B593" s="48"/>
      <c r="C593" s="17"/>
      <c r="D593" s="17"/>
      <c r="E593" s="17"/>
      <c r="F593" s="17"/>
      <c r="G593" s="17"/>
      <c r="H593" s="17"/>
      <c r="I593" s="48"/>
      <c r="J593" s="11"/>
      <c r="K593" s="12"/>
      <c r="L593" s="12"/>
      <c r="M593" s="12"/>
      <c r="N593" s="12"/>
      <c r="O593" s="12"/>
      <c r="P593" s="12"/>
      <c r="Q593" s="12"/>
      <c r="R593" s="12"/>
      <c r="S593" s="12"/>
      <c r="T593" s="12"/>
      <c r="U593" s="12"/>
      <c r="V593" s="12"/>
      <c r="W593" s="12"/>
      <c r="X593" s="11"/>
      <c r="Y593" s="11"/>
      <c r="Z593" s="11"/>
    </row>
    <row r="594" ht="16.5" customHeight="1">
      <c r="A594" s="17"/>
      <c r="B594" s="48"/>
      <c r="C594" s="17"/>
      <c r="D594" s="17"/>
      <c r="E594" s="17"/>
      <c r="F594" s="17"/>
      <c r="G594" s="17"/>
      <c r="H594" s="17"/>
      <c r="I594" s="48"/>
      <c r="J594" s="11"/>
      <c r="K594" s="12"/>
      <c r="L594" s="12"/>
      <c r="M594" s="12"/>
      <c r="N594" s="12"/>
      <c r="O594" s="12"/>
      <c r="P594" s="12"/>
      <c r="Q594" s="12"/>
      <c r="R594" s="12"/>
      <c r="S594" s="12"/>
      <c r="T594" s="12"/>
      <c r="U594" s="12"/>
      <c r="V594" s="12"/>
      <c r="W594" s="12"/>
      <c r="X594" s="11"/>
      <c r="Y594" s="11"/>
      <c r="Z594" s="11"/>
    </row>
    <row r="595" ht="16.5" customHeight="1">
      <c r="A595" s="17"/>
      <c r="B595" s="48"/>
      <c r="C595" s="17"/>
      <c r="D595" s="17"/>
      <c r="E595" s="17"/>
      <c r="F595" s="17"/>
      <c r="G595" s="17"/>
      <c r="H595" s="17"/>
      <c r="I595" s="48"/>
      <c r="J595" s="11"/>
      <c r="K595" s="12"/>
      <c r="L595" s="12"/>
      <c r="M595" s="12"/>
      <c r="N595" s="12"/>
      <c r="O595" s="12"/>
      <c r="P595" s="12"/>
      <c r="Q595" s="12"/>
      <c r="R595" s="12"/>
      <c r="S595" s="12"/>
      <c r="T595" s="12"/>
      <c r="U595" s="12"/>
      <c r="V595" s="12"/>
      <c r="W595" s="12"/>
      <c r="X595" s="11"/>
      <c r="Y595" s="11"/>
      <c r="Z595" s="11"/>
    </row>
    <row r="596" ht="16.5" customHeight="1">
      <c r="A596" s="17"/>
      <c r="B596" s="48"/>
      <c r="C596" s="17"/>
      <c r="D596" s="17"/>
      <c r="E596" s="17"/>
      <c r="F596" s="17"/>
      <c r="G596" s="17"/>
      <c r="H596" s="17"/>
      <c r="I596" s="48"/>
      <c r="J596" s="11"/>
      <c r="K596" s="12"/>
      <c r="L596" s="12"/>
      <c r="M596" s="12"/>
      <c r="N596" s="12"/>
      <c r="O596" s="12"/>
      <c r="P596" s="12"/>
      <c r="Q596" s="12"/>
      <c r="R596" s="12"/>
      <c r="S596" s="12"/>
      <c r="T596" s="12"/>
      <c r="U596" s="12"/>
      <c r="V596" s="12"/>
      <c r="W596" s="12"/>
      <c r="X596" s="11"/>
      <c r="Y596" s="11"/>
      <c r="Z596" s="11"/>
    </row>
    <row r="597" ht="16.5" customHeight="1">
      <c r="A597" s="17"/>
      <c r="B597" s="48"/>
      <c r="C597" s="17"/>
      <c r="D597" s="17"/>
      <c r="E597" s="17"/>
      <c r="F597" s="17"/>
      <c r="G597" s="17"/>
      <c r="H597" s="17"/>
      <c r="I597" s="48"/>
      <c r="J597" s="11"/>
      <c r="K597" s="12"/>
      <c r="L597" s="12"/>
      <c r="M597" s="12"/>
      <c r="N597" s="12"/>
      <c r="O597" s="12"/>
      <c r="P597" s="12"/>
      <c r="Q597" s="12"/>
      <c r="R597" s="12"/>
      <c r="S597" s="12"/>
      <c r="T597" s="12"/>
      <c r="U597" s="12"/>
      <c r="V597" s="12"/>
      <c r="W597" s="12"/>
      <c r="X597" s="11"/>
      <c r="Y597" s="11"/>
      <c r="Z597" s="11"/>
    </row>
    <row r="598" ht="16.5" customHeight="1">
      <c r="A598" s="17"/>
      <c r="B598" s="48"/>
      <c r="C598" s="17"/>
      <c r="D598" s="17"/>
      <c r="E598" s="17"/>
      <c r="F598" s="17"/>
      <c r="G598" s="17"/>
      <c r="H598" s="17"/>
      <c r="I598" s="48"/>
      <c r="J598" s="11"/>
      <c r="K598" s="12"/>
      <c r="L598" s="12"/>
      <c r="M598" s="12"/>
      <c r="N598" s="12"/>
      <c r="O598" s="12"/>
      <c r="P598" s="12"/>
      <c r="Q598" s="12"/>
      <c r="R598" s="12"/>
      <c r="S598" s="12"/>
      <c r="T598" s="12"/>
      <c r="U598" s="12"/>
      <c r="V598" s="12"/>
      <c r="W598" s="12"/>
      <c r="X598" s="11"/>
      <c r="Y598" s="11"/>
      <c r="Z598" s="11"/>
    </row>
    <row r="599" ht="16.5" customHeight="1">
      <c r="A599" s="17"/>
      <c r="B599" s="48"/>
      <c r="C599" s="17"/>
      <c r="D599" s="17"/>
      <c r="E599" s="17"/>
      <c r="F599" s="17"/>
      <c r="G599" s="17"/>
      <c r="H599" s="17"/>
      <c r="I599" s="48"/>
      <c r="J599" s="11"/>
      <c r="K599" s="12"/>
      <c r="L599" s="12"/>
      <c r="M599" s="12"/>
      <c r="N599" s="12"/>
      <c r="O599" s="12"/>
      <c r="P599" s="12"/>
      <c r="Q599" s="12"/>
      <c r="R599" s="12"/>
      <c r="S599" s="12"/>
      <c r="T599" s="12"/>
      <c r="U599" s="12"/>
      <c r="V599" s="12"/>
      <c r="W599" s="12"/>
      <c r="X599" s="11"/>
      <c r="Y599" s="11"/>
      <c r="Z599" s="11"/>
    </row>
    <row r="600" ht="16.5" customHeight="1">
      <c r="A600" s="17"/>
      <c r="B600" s="48"/>
      <c r="C600" s="17"/>
      <c r="D600" s="17"/>
      <c r="E600" s="17"/>
      <c r="F600" s="17"/>
      <c r="G600" s="17"/>
      <c r="H600" s="17"/>
      <c r="I600" s="48"/>
      <c r="J600" s="11"/>
      <c r="K600" s="12"/>
      <c r="L600" s="12"/>
      <c r="M600" s="12"/>
      <c r="N600" s="12"/>
      <c r="O600" s="12"/>
      <c r="P600" s="12"/>
      <c r="Q600" s="12"/>
      <c r="R600" s="12"/>
      <c r="S600" s="12"/>
      <c r="T600" s="12"/>
      <c r="U600" s="12"/>
      <c r="V600" s="12"/>
      <c r="W600" s="12"/>
      <c r="X600" s="11"/>
      <c r="Y600" s="11"/>
      <c r="Z600" s="11"/>
    </row>
    <row r="601" ht="16.5" customHeight="1">
      <c r="A601" s="17"/>
      <c r="B601" s="48"/>
      <c r="C601" s="17"/>
      <c r="D601" s="17"/>
      <c r="E601" s="17"/>
      <c r="F601" s="17"/>
      <c r="G601" s="17"/>
      <c r="H601" s="17"/>
      <c r="I601" s="48"/>
      <c r="J601" s="11"/>
      <c r="K601" s="12"/>
      <c r="L601" s="12"/>
      <c r="M601" s="12"/>
      <c r="N601" s="12"/>
      <c r="O601" s="12"/>
      <c r="P601" s="12"/>
      <c r="Q601" s="12"/>
      <c r="R601" s="12"/>
      <c r="S601" s="12"/>
      <c r="T601" s="12"/>
      <c r="U601" s="12"/>
      <c r="V601" s="12"/>
      <c r="W601" s="12"/>
      <c r="X601" s="11"/>
      <c r="Y601" s="11"/>
      <c r="Z601" s="11"/>
    </row>
    <row r="602" ht="16.5" customHeight="1">
      <c r="A602" s="17"/>
      <c r="B602" s="48"/>
      <c r="C602" s="17"/>
      <c r="D602" s="17"/>
      <c r="E602" s="17"/>
      <c r="F602" s="17"/>
      <c r="G602" s="17"/>
      <c r="H602" s="17"/>
      <c r="I602" s="48"/>
      <c r="J602" s="11"/>
      <c r="K602" s="12"/>
      <c r="L602" s="12"/>
      <c r="M602" s="12"/>
      <c r="N602" s="12"/>
      <c r="O602" s="12"/>
      <c r="P602" s="12"/>
      <c r="Q602" s="12"/>
      <c r="R602" s="12"/>
      <c r="S602" s="12"/>
      <c r="T602" s="12"/>
      <c r="U602" s="12"/>
      <c r="V602" s="12"/>
      <c r="W602" s="12"/>
      <c r="X602" s="11"/>
      <c r="Y602" s="11"/>
      <c r="Z602" s="11"/>
    </row>
    <row r="603" ht="16.5" customHeight="1">
      <c r="A603" s="17"/>
      <c r="B603" s="48"/>
      <c r="C603" s="17"/>
      <c r="D603" s="17"/>
      <c r="E603" s="17"/>
      <c r="F603" s="17"/>
      <c r="G603" s="17"/>
      <c r="H603" s="17"/>
      <c r="I603" s="48"/>
      <c r="J603" s="11"/>
      <c r="K603" s="12"/>
      <c r="L603" s="12"/>
      <c r="M603" s="12"/>
      <c r="N603" s="12"/>
      <c r="O603" s="12"/>
      <c r="P603" s="12"/>
      <c r="Q603" s="12"/>
      <c r="R603" s="12"/>
      <c r="S603" s="12"/>
      <c r="T603" s="12"/>
      <c r="U603" s="12"/>
      <c r="V603" s="12"/>
      <c r="W603" s="12"/>
      <c r="X603" s="11"/>
      <c r="Y603" s="11"/>
      <c r="Z603" s="11"/>
    </row>
    <row r="604" ht="16.5" customHeight="1">
      <c r="A604" s="17"/>
      <c r="B604" s="48"/>
      <c r="C604" s="17"/>
      <c r="D604" s="17"/>
      <c r="E604" s="17"/>
      <c r="F604" s="17"/>
      <c r="G604" s="17"/>
      <c r="H604" s="17"/>
      <c r="I604" s="48"/>
      <c r="J604" s="11"/>
      <c r="K604" s="12"/>
      <c r="L604" s="12"/>
      <c r="M604" s="12"/>
      <c r="N604" s="12"/>
      <c r="O604" s="12"/>
      <c r="P604" s="12"/>
      <c r="Q604" s="12"/>
      <c r="R604" s="12"/>
      <c r="S604" s="12"/>
      <c r="T604" s="12"/>
      <c r="U604" s="12"/>
      <c r="V604" s="12"/>
      <c r="W604" s="12"/>
      <c r="X604" s="11"/>
      <c r="Y604" s="11"/>
      <c r="Z604" s="11"/>
    </row>
    <row r="605" ht="16.5" customHeight="1">
      <c r="A605" s="17"/>
      <c r="B605" s="48"/>
      <c r="C605" s="17"/>
      <c r="D605" s="17"/>
      <c r="E605" s="17"/>
      <c r="F605" s="17"/>
      <c r="G605" s="17"/>
      <c r="H605" s="17"/>
      <c r="I605" s="48"/>
      <c r="J605" s="11"/>
      <c r="K605" s="12"/>
      <c r="L605" s="12"/>
      <c r="M605" s="12"/>
      <c r="N605" s="12"/>
      <c r="O605" s="12"/>
      <c r="P605" s="12"/>
      <c r="Q605" s="12"/>
      <c r="R605" s="12"/>
      <c r="S605" s="12"/>
      <c r="T605" s="12"/>
      <c r="U605" s="12"/>
      <c r="V605" s="12"/>
      <c r="W605" s="12"/>
      <c r="X605" s="11"/>
      <c r="Y605" s="11"/>
      <c r="Z605" s="11"/>
    </row>
    <row r="606" ht="16.5" customHeight="1">
      <c r="A606" s="17"/>
      <c r="B606" s="48"/>
      <c r="C606" s="17"/>
      <c r="D606" s="17"/>
      <c r="E606" s="17"/>
      <c r="F606" s="17"/>
      <c r="G606" s="17"/>
      <c r="H606" s="17"/>
      <c r="I606" s="48"/>
      <c r="J606" s="11"/>
      <c r="K606" s="12"/>
      <c r="L606" s="12"/>
      <c r="M606" s="12"/>
      <c r="N606" s="12"/>
      <c r="O606" s="12"/>
      <c r="P606" s="12"/>
      <c r="Q606" s="12"/>
      <c r="R606" s="12"/>
      <c r="S606" s="12"/>
      <c r="T606" s="12"/>
      <c r="U606" s="12"/>
      <c r="V606" s="12"/>
      <c r="W606" s="12"/>
      <c r="X606" s="11"/>
      <c r="Y606" s="11"/>
      <c r="Z606" s="11"/>
    </row>
    <row r="607" ht="16.5" customHeight="1">
      <c r="A607" s="17"/>
      <c r="B607" s="48"/>
      <c r="C607" s="17"/>
      <c r="D607" s="17"/>
      <c r="E607" s="17"/>
      <c r="F607" s="17"/>
      <c r="G607" s="17"/>
      <c r="H607" s="17"/>
      <c r="I607" s="48"/>
      <c r="J607" s="11"/>
      <c r="K607" s="12"/>
      <c r="L607" s="12"/>
      <c r="M607" s="12"/>
      <c r="N607" s="12"/>
      <c r="O607" s="12"/>
      <c r="P607" s="12"/>
      <c r="Q607" s="12"/>
      <c r="R607" s="12"/>
      <c r="S607" s="12"/>
      <c r="T607" s="12"/>
      <c r="U607" s="12"/>
      <c r="V607" s="12"/>
      <c r="W607" s="12"/>
      <c r="X607" s="11"/>
      <c r="Y607" s="11"/>
      <c r="Z607" s="11"/>
    </row>
    <row r="608" ht="16.5" customHeight="1">
      <c r="A608" s="17"/>
      <c r="B608" s="48"/>
      <c r="C608" s="17"/>
      <c r="D608" s="17"/>
      <c r="E608" s="17"/>
      <c r="F608" s="17"/>
      <c r="G608" s="17"/>
      <c r="H608" s="17"/>
      <c r="I608" s="48"/>
      <c r="J608" s="11"/>
      <c r="K608" s="12"/>
      <c r="L608" s="12"/>
      <c r="M608" s="12"/>
      <c r="N608" s="12"/>
      <c r="O608" s="12"/>
      <c r="P608" s="12"/>
      <c r="Q608" s="12"/>
      <c r="R608" s="12"/>
      <c r="S608" s="12"/>
      <c r="T608" s="12"/>
      <c r="U608" s="12"/>
      <c r="V608" s="12"/>
      <c r="W608" s="12"/>
      <c r="X608" s="11"/>
      <c r="Y608" s="11"/>
      <c r="Z608" s="11"/>
    </row>
    <row r="609" ht="16.5" customHeight="1">
      <c r="A609" s="17"/>
      <c r="B609" s="48"/>
      <c r="C609" s="17"/>
      <c r="D609" s="17"/>
      <c r="E609" s="17"/>
      <c r="F609" s="17"/>
      <c r="G609" s="17"/>
      <c r="H609" s="17"/>
      <c r="I609" s="48"/>
      <c r="J609" s="11"/>
      <c r="K609" s="12"/>
      <c r="L609" s="12"/>
      <c r="M609" s="12"/>
      <c r="N609" s="12"/>
      <c r="O609" s="12"/>
      <c r="P609" s="12"/>
      <c r="Q609" s="12"/>
      <c r="R609" s="12"/>
      <c r="S609" s="12"/>
      <c r="T609" s="12"/>
      <c r="U609" s="12"/>
      <c r="V609" s="12"/>
      <c r="W609" s="12"/>
      <c r="X609" s="11"/>
      <c r="Y609" s="11"/>
      <c r="Z609" s="11"/>
    </row>
    <row r="610" ht="16.5" customHeight="1">
      <c r="A610" s="17"/>
      <c r="B610" s="48"/>
      <c r="C610" s="17"/>
      <c r="D610" s="17"/>
      <c r="E610" s="17"/>
      <c r="F610" s="17"/>
      <c r="G610" s="17"/>
      <c r="H610" s="17"/>
      <c r="I610" s="48"/>
      <c r="J610" s="11"/>
      <c r="K610" s="12"/>
      <c r="L610" s="12"/>
      <c r="M610" s="12"/>
      <c r="N610" s="12"/>
      <c r="O610" s="12"/>
      <c r="P610" s="12"/>
      <c r="Q610" s="12"/>
      <c r="R610" s="12"/>
      <c r="S610" s="12"/>
      <c r="T610" s="12"/>
      <c r="U610" s="12"/>
      <c r="V610" s="12"/>
      <c r="W610" s="12"/>
      <c r="X610" s="11"/>
      <c r="Y610" s="11"/>
      <c r="Z610" s="11"/>
    </row>
    <row r="611" ht="16.5" customHeight="1">
      <c r="A611" s="17"/>
      <c r="B611" s="48"/>
      <c r="C611" s="17"/>
      <c r="D611" s="17"/>
      <c r="E611" s="17"/>
      <c r="F611" s="17"/>
      <c r="G611" s="17"/>
      <c r="H611" s="17"/>
      <c r="I611" s="48"/>
      <c r="J611" s="11"/>
      <c r="K611" s="12"/>
      <c r="L611" s="12"/>
      <c r="M611" s="12"/>
      <c r="N611" s="12"/>
      <c r="O611" s="12"/>
      <c r="P611" s="12"/>
      <c r="Q611" s="12"/>
      <c r="R611" s="12"/>
      <c r="S611" s="12"/>
      <c r="T611" s="12"/>
      <c r="U611" s="12"/>
      <c r="V611" s="12"/>
      <c r="W611" s="12"/>
      <c r="X611" s="11"/>
      <c r="Y611" s="11"/>
      <c r="Z611" s="11"/>
    </row>
    <row r="612" ht="16.5" customHeight="1">
      <c r="A612" s="17"/>
      <c r="B612" s="48"/>
      <c r="C612" s="17"/>
      <c r="D612" s="17"/>
      <c r="E612" s="17"/>
      <c r="F612" s="17"/>
      <c r="G612" s="17"/>
      <c r="H612" s="17"/>
      <c r="I612" s="48"/>
      <c r="J612" s="11"/>
      <c r="K612" s="12"/>
      <c r="L612" s="12"/>
      <c r="M612" s="12"/>
      <c r="N612" s="12"/>
      <c r="O612" s="12"/>
      <c r="P612" s="12"/>
      <c r="Q612" s="12"/>
      <c r="R612" s="12"/>
      <c r="S612" s="12"/>
      <c r="T612" s="12"/>
      <c r="U612" s="12"/>
      <c r="V612" s="12"/>
      <c r="W612" s="12"/>
      <c r="X612" s="11"/>
      <c r="Y612" s="11"/>
      <c r="Z612" s="11"/>
    </row>
    <row r="613" ht="16.5" customHeight="1">
      <c r="A613" s="17"/>
      <c r="B613" s="48"/>
      <c r="C613" s="17"/>
      <c r="D613" s="17"/>
      <c r="E613" s="17"/>
      <c r="F613" s="17"/>
      <c r="G613" s="17"/>
      <c r="H613" s="17"/>
      <c r="I613" s="48"/>
      <c r="J613" s="11"/>
      <c r="K613" s="12"/>
      <c r="L613" s="12"/>
      <c r="M613" s="12"/>
      <c r="N613" s="12"/>
      <c r="O613" s="12"/>
      <c r="P613" s="12"/>
      <c r="Q613" s="12"/>
      <c r="R613" s="12"/>
      <c r="S613" s="12"/>
      <c r="T613" s="12"/>
      <c r="U613" s="12"/>
      <c r="V613" s="12"/>
      <c r="W613" s="12"/>
      <c r="X613" s="11"/>
      <c r="Y613" s="11"/>
      <c r="Z613" s="11"/>
    </row>
    <row r="614" ht="16.5" customHeight="1">
      <c r="A614" s="17"/>
      <c r="B614" s="48"/>
      <c r="C614" s="17"/>
      <c r="D614" s="17"/>
      <c r="E614" s="17"/>
      <c r="F614" s="17"/>
      <c r="G614" s="17"/>
      <c r="H614" s="17"/>
      <c r="I614" s="48"/>
      <c r="J614" s="11"/>
      <c r="K614" s="12"/>
      <c r="L614" s="12"/>
      <c r="M614" s="12"/>
      <c r="N614" s="12"/>
      <c r="O614" s="12"/>
      <c r="P614" s="12"/>
      <c r="Q614" s="12"/>
      <c r="R614" s="12"/>
      <c r="S614" s="12"/>
      <c r="T614" s="12"/>
      <c r="U614" s="12"/>
      <c r="V614" s="12"/>
      <c r="W614" s="12"/>
      <c r="X614" s="11"/>
      <c r="Y614" s="11"/>
      <c r="Z614" s="11"/>
    </row>
    <row r="615" ht="16.5" customHeight="1">
      <c r="A615" s="17"/>
      <c r="B615" s="48"/>
      <c r="C615" s="17"/>
      <c r="D615" s="17"/>
      <c r="E615" s="17"/>
      <c r="F615" s="17"/>
      <c r="G615" s="17"/>
      <c r="H615" s="17"/>
      <c r="I615" s="48"/>
      <c r="J615" s="11"/>
      <c r="K615" s="12"/>
      <c r="L615" s="12"/>
      <c r="M615" s="12"/>
      <c r="N615" s="12"/>
      <c r="O615" s="12"/>
      <c r="P615" s="12"/>
      <c r="Q615" s="12"/>
      <c r="R615" s="12"/>
      <c r="S615" s="12"/>
      <c r="T615" s="12"/>
      <c r="U615" s="12"/>
      <c r="V615" s="12"/>
      <c r="W615" s="12"/>
      <c r="X615" s="11"/>
      <c r="Y615" s="11"/>
      <c r="Z615" s="11"/>
    </row>
    <row r="616" ht="16.5" customHeight="1">
      <c r="A616" s="17"/>
      <c r="B616" s="48"/>
      <c r="C616" s="17"/>
      <c r="D616" s="17"/>
      <c r="E616" s="17"/>
      <c r="F616" s="17"/>
      <c r="G616" s="17"/>
      <c r="H616" s="17"/>
      <c r="I616" s="48"/>
      <c r="J616" s="11"/>
      <c r="K616" s="12"/>
      <c r="L616" s="12"/>
      <c r="M616" s="12"/>
      <c r="N616" s="12"/>
      <c r="O616" s="12"/>
      <c r="P616" s="12"/>
      <c r="Q616" s="12"/>
      <c r="R616" s="12"/>
      <c r="S616" s="12"/>
      <c r="T616" s="12"/>
      <c r="U616" s="12"/>
      <c r="V616" s="12"/>
      <c r="W616" s="12"/>
      <c r="X616" s="11"/>
      <c r="Y616" s="11"/>
      <c r="Z616" s="11"/>
    </row>
    <row r="617" ht="16.5" customHeight="1">
      <c r="A617" s="17"/>
      <c r="B617" s="48"/>
      <c r="C617" s="17"/>
      <c r="D617" s="17"/>
      <c r="E617" s="17"/>
      <c r="F617" s="17"/>
      <c r="G617" s="17"/>
      <c r="H617" s="17"/>
      <c r="I617" s="48"/>
      <c r="J617" s="11"/>
      <c r="K617" s="12"/>
      <c r="L617" s="12"/>
      <c r="M617" s="12"/>
      <c r="N617" s="12"/>
      <c r="O617" s="12"/>
      <c r="P617" s="12"/>
      <c r="Q617" s="12"/>
      <c r="R617" s="12"/>
      <c r="S617" s="12"/>
      <c r="T617" s="12"/>
      <c r="U617" s="12"/>
      <c r="V617" s="12"/>
      <c r="W617" s="12"/>
      <c r="X617" s="11"/>
      <c r="Y617" s="11"/>
      <c r="Z617" s="11"/>
    </row>
    <row r="618" ht="16.5" customHeight="1">
      <c r="A618" s="17"/>
      <c r="B618" s="48"/>
      <c r="C618" s="17"/>
      <c r="D618" s="17"/>
      <c r="E618" s="17"/>
      <c r="F618" s="17"/>
      <c r="G618" s="17"/>
      <c r="H618" s="17"/>
      <c r="I618" s="48"/>
      <c r="J618" s="11"/>
      <c r="K618" s="12"/>
      <c r="L618" s="12"/>
      <c r="M618" s="12"/>
      <c r="N618" s="12"/>
      <c r="O618" s="12"/>
      <c r="P618" s="12"/>
      <c r="Q618" s="12"/>
      <c r="R618" s="12"/>
      <c r="S618" s="12"/>
      <c r="T618" s="12"/>
      <c r="U618" s="12"/>
      <c r="V618" s="12"/>
      <c r="W618" s="12"/>
      <c r="X618" s="11"/>
      <c r="Y618" s="11"/>
      <c r="Z618" s="11"/>
    </row>
    <row r="619" ht="16.5" customHeight="1">
      <c r="A619" s="17"/>
      <c r="B619" s="48"/>
      <c r="C619" s="17"/>
      <c r="D619" s="17"/>
      <c r="E619" s="17"/>
      <c r="F619" s="17"/>
      <c r="G619" s="17"/>
      <c r="H619" s="17"/>
      <c r="I619" s="48"/>
      <c r="J619" s="11"/>
      <c r="K619" s="12"/>
      <c r="L619" s="12"/>
      <c r="M619" s="12"/>
      <c r="N619" s="12"/>
      <c r="O619" s="12"/>
      <c r="P619" s="12"/>
      <c r="Q619" s="12"/>
      <c r="R619" s="12"/>
      <c r="S619" s="12"/>
      <c r="T619" s="12"/>
      <c r="U619" s="12"/>
      <c r="V619" s="12"/>
      <c r="W619" s="12"/>
      <c r="X619" s="11"/>
      <c r="Y619" s="11"/>
      <c r="Z619" s="11"/>
    </row>
    <row r="620" ht="16.5" customHeight="1">
      <c r="A620" s="17"/>
      <c r="B620" s="48"/>
      <c r="C620" s="17"/>
      <c r="D620" s="17"/>
      <c r="E620" s="17"/>
      <c r="F620" s="17"/>
      <c r="G620" s="17"/>
      <c r="H620" s="17"/>
      <c r="I620" s="48"/>
      <c r="J620" s="11"/>
      <c r="K620" s="12"/>
      <c r="L620" s="12"/>
      <c r="M620" s="12"/>
      <c r="N620" s="12"/>
      <c r="O620" s="12"/>
      <c r="P620" s="12"/>
      <c r="Q620" s="12"/>
      <c r="R620" s="12"/>
      <c r="S620" s="12"/>
      <c r="T620" s="12"/>
      <c r="U620" s="12"/>
      <c r="V620" s="12"/>
      <c r="W620" s="12"/>
      <c r="X620" s="11"/>
      <c r="Y620" s="11"/>
      <c r="Z620" s="11"/>
    </row>
    <row r="621" ht="16.5" customHeight="1">
      <c r="A621" s="17"/>
      <c r="B621" s="48"/>
      <c r="C621" s="17"/>
      <c r="D621" s="17"/>
      <c r="E621" s="17"/>
      <c r="F621" s="17"/>
      <c r="G621" s="17"/>
      <c r="H621" s="17"/>
      <c r="I621" s="48"/>
      <c r="J621" s="11"/>
      <c r="K621" s="12"/>
      <c r="L621" s="12"/>
      <c r="M621" s="12"/>
      <c r="N621" s="12"/>
      <c r="O621" s="12"/>
      <c r="P621" s="12"/>
      <c r="Q621" s="12"/>
      <c r="R621" s="12"/>
      <c r="S621" s="12"/>
      <c r="T621" s="12"/>
      <c r="U621" s="12"/>
      <c r="V621" s="12"/>
      <c r="W621" s="12"/>
      <c r="X621" s="11"/>
      <c r="Y621" s="11"/>
      <c r="Z621" s="11"/>
    </row>
    <row r="622" ht="16.5" customHeight="1">
      <c r="A622" s="17"/>
      <c r="B622" s="48"/>
      <c r="C622" s="17"/>
      <c r="D622" s="17"/>
      <c r="E622" s="17"/>
      <c r="F622" s="17"/>
      <c r="G622" s="17"/>
      <c r="H622" s="17"/>
      <c r="I622" s="48"/>
      <c r="J622" s="11"/>
      <c r="K622" s="12"/>
      <c r="L622" s="12"/>
      <c r="M622" s="12"/>
      <c r="N622" s="12"/>
      <c r="O622" s="12"/>
      <c r="P622" s="12"/>
      <c r="Q622" s="12"/>
      <c r="R622" s="12"/>
      <c r="S622" s="12"/>
      <c r="T622" s="12"/>
      <c r="U622" s="12"/>
      <c r="V622" s="12"/>
      <c r="W622" s="12"/>
      <c r="X622" s="11"/>
      <c r="Y622" s="11"/>
      <c r="Z622" s="11"/>
    </row>
    <row r="623" ht="16.5" customHeight="1">
      <c r="A623" s="17"/>
      <c r="B623" s="48"/>
      <c r="C623" s="17"/>
      <c r="D623" s="17"/>
      <c r="E623" s="17"/>
      <c r="F623" s="17"/>
      <c r="G623" s="17"/>
      <c r="H623" s="17"/>
      <c r="I623" s="48"/>
      <c r="J623" s="11"/>
      <c r="K623" s="12"/>
      <c r="L623" s="12"/>
      <c r="M623" s="12"/>
      <c r="N623" s="12"/>
      <c r="O623" s="12"/>
      <c r="P623" s="12"/>
      <c r="Q623" s="12"/>
      <c r="R623" s="12"/>
      <c r="S623" s="12"/>
      <c r="T623" s="12"/>
      <c r="U623" s="12"/>
      <c r="V623" s="12"/>
      <c r="W623" s="12"/>
      <c r="X623" s="11"/>
      <c r="Y623" s="11"/>
      <c r="Z623" s="11"/>
    </row>
    <row r="624" ht="16.5" customHeight="1">
      <c r="A624" s="17"/>
      <c r="B624" s="48"/>
      <c r="C624" s="17"/>
      <c r="D624" s="17"/>
      <c r="E624" s="17"/>
      <c r="F624" s="17"/>
      <c r="G624" s="17"/>
      <c r="H624" s="17"/>
      <c r="I624" s="48"/>
      <c r="J624" s="11"/>
      <c r="K624" s="12"/>
      <c r="L624" s="12"/>
      <c r="M624" s="12"/>
      <c r="N624" s="12"/>
      <c r="O624" s="12"/>
      <c r="P624" s="12"/>
      <c r="Q624" s="12"/>
      <c r="R624" s="12"/>
      <c r="S624" s="12"/>
      <c r="T624" s="12"/>
      <c r="U624" s="12"/>
      <c r="V624" s="12"/>
      <c r="W624" s="12"/>
      <c r="X624" s="11"/>
      <c r="Y624" s="11"/>
      <c r="Z624" s="11"/>
    </row>
    <row r="625" ht="16.5" customHeight="1">
      <c r="A625" s="17"/>
      <c r="B625" s="48"/>
      <c r="C625" s="17"/>
      <c r="D625" s="17"/>
      <c r="E625" s="17"/>
      <c r="F625" s="17"/>
      <c r="G625" s="17"/>
      <c r="H625" s="17"/>
      <c r="I625" s="48"/>
      <c r="J625" s="11"/>
      <c r="K625" s="12"/>
      <c r="L625" s="12"/>
      <c r="M625" s="12"/>
      <c r="N625" s="12"/>
      <c r="O625" s="12"/>
      <c r="P625" s="12"/>
      <c r="Q625" s="12"/>
      <c r="R625" s="12"/>
      <c r="S625" s="12"/>
      <c r="T625" s="12"/>
      <c r="U625" s="12"/>
      <c r="V625" s="12"/>
      <c r="W625" s="12"/>
      <c r="X625" s="11"/>
      <c r="Y625" s="11"/>
      <c r="Z625" s="11"/>
    </row>
    <row r="626" ht="16.5" customHeight="1">
      <c r="A626" s="17"/>
      <c r="B626" s="48"/>
      <c r="C626" s="17"/>
      <c r="D626" s="17"/>
      <c r="E626" s="17"/>
      <c r="F626" s="17"/>
      <c r="G626" s="17"/>
      <c r="H626" s="17"/>
      <c r="I626" s="48"/>
      <c r="J626" s="11"/>
      <c r="K626" s="12"/>
      <c r="L626" s="12"/>
      <c r="M626" s="12"/>
      <c r="N626" s="12"/>
      <c r="O626" s="12"/>
      <c r="P626" s="12"/>
      <c r="Q626" s="12"/>
      <c r="R626" s="12"/>
      <c r="S626" s="12"/>
      <c r="T626" s="12"/>
      <c r="U626" s="12"/>
      <c r="V626" s="12"/>
      <c r="W626" s="12"/>
      <c r="X626" s="11"/>
      <c r="Y626" s="11"/>
      <c r="Z626" s="11"/>
    </row>
    <row r="627" ht="16.5" customHeight="1">
      <c r="A627" s="17"/>
      <c r="B627" s="48"/>
      <c r="C627" s="17"/>
      <c r="D627" s="17"/>
      <c r="E627" s="17"/>
      <c r="F627" s="17"/>
      <c r="G627" s="17"/>
      <c r="H627" s="17"/>
      <c r="I627" s="48"/>
      <c r="J627" s="11"/>
      <c r="K627" s="12"/>
      <c r="L627" s="12"/>
      <c r="M627" s="12"/>
      <c r="N627" s="12"/>
      <c r="O627" s="12"/>
      <c r="P627" s="12"/>
      <c r="Q627" s="12"/>
      <c r="R627" s="12"/>
      <c r="S627" s="12"/>
      <c r="T627" s="12"/>
      <c r="U627" s="12"/>
      <c r="V627" s="12"/>
      <c r="W627" s="12"/>
      <c r="X627" s="11"/>
      <c r="Y627" s="11"/>
      <c r="Z627" s="11"/>
    </row>
    <row r="628" ht="16.5" customHeight="1">
      <c r="A628" s="17"/>
      <c r="B628" s="48"/>
      <c r="C628" s="17"/>
      <c r="D628" s="17"/>
      <c r="E628" s="17"/>
      <c r="F628" s="17"/>
      <c r="G628" s="17"/>
      <c r="H628" s="17"/>
      <c r="I628" s="48"/>
      <c r="J628" s="11"/>
      <c r="K628" s="12"/>
      <c r="L628" s="12"/>
      <c r="M628" s="12"/>
      <c r="N628" s="12"/>
      <c r="O628" s="12"/>
      <c r="P628" s="12"/>
      <c r="Q628" s="12"/>
      <c r="R628" s="12"/>
      <c r="S628" s="12"/>
      <c r="T628" s="12"/>
      <c r="U628" s="12"/>
      <c r="V628" s="12"/>
      <c r="W628" s="12"/>
      <c r="X628" s="11"/>
      <c r="Y628" s="11"/>
      <c r="Z628" s="11"/>
    </row>
    <row r="629" ht="16.5" customHeight="1">
      <c r="A629" s="17"/>
      <c r="B629" s="48"/>
      <c r="C629" s="17"/>
      <c r="D629" s="17"/>
      <c r="E629" s="17"/>
      <c r="F629" s="17"/>
      <c r="G629" s="17"/>
      <c r="H629" s="17"/>
      <c r="I629" s="48"/>
      <c r="J629" s="11"/>
      <c r="K629" s="12"/>
      <c r="L629" s="12"/>
      <c r="M629" s="12"/>
      <c r="N629" s="12"/>
      <c r="O629" s="12"/>
      <c r="P629" s="12"/>
      <c r="Q629" s="12"/>
      <c r="R629" s="12"/>
      <c r="S629" s="12"/>
      <c r="T629" s="12"/>
      <c r="U629" s="12"/>
      <c r="V629" s="12"/>
      <c r="W629" s="12"/>
      <c r="X629" s="11"/>
      <c r="Y629" s="11"/>
      <c r="Z629" s="11"/>
    </row>
    <row r="630" ht="16.5" customHeight="1">
      <c r="A630" s="17"/>
      <c r="B630" s="48"/>
      <c r="C630" s="17"/>
      <c r="D630" s="17"/>
      <c r="E630" s="17"/>
      <c r="F630" s="17"/>
      <c r="G630" s="17"/>
      <c r="H630" s="17"/>
      <c r="I630" s="48"/>
      <c r="J630" s="11"/>
      <c r="K630" s="12"/>
      <c r="L630" s="12"/>
      <c r="M630" s="12"/>
      <c r="N630" s="12"/>
      <c r="O630" s="12"/>
      <c r="P630" s="12"/>
      <c r="Q630" s="12"/>
      <c r="R630" s="12"/>
      <c r="S630" s="12"/>
      <c r="T630" s="12"/>
      <c r="U630" s="12"/>
      <c r="V630" s="12"/>
      <c r="W630" s="12"/>
      <c r="X630" s="11"/>
      <c r="Y630" s="11"/>
      <c r="Z630" s="11"/>
    </row>
    <row r="631" ht="16.5" customHeight="1">
      <c r="A631" s="17"/>
      <c r="B631" s="48"/>
      <c r="C631" s="17"/>
      <c r="D631" s="17"/>
      <c r="E631" s="17"/>
      <c r="F631" s="17"/>
      <c r="G631" s="17"/>
      <c r="H631" s="17"/>
      <c r="I631" s="48"/>
      <c r="J631" s="11"/>
      <c r="K631" s="12"/>
      <c r="L631" s="12"/>
      <c r="M631" s="12"/>
      <c r="N631" s="12"/>
      <c r="O631" s="12"/>
      <c r="P631" s="12"/>
      <c r="Q631" s="12"/>
      <c r="R631" s="12"/>
      <c r="S631" s="12"/>
      <c r="T631" s="12"/>
      <c r="U631" s="12"/>
      <c r="V631" s="12"/>
      <c r="W631" s="12"/>
      <c r="X631" s="11"/>
      <c r="Y631" s="11"/>
      <c r="Z631" s="11"/>
    </row>
    <row r="632" ht="16.5" customHeight="1">
      <c r="A632" s="17"/>
      <c r="B632" s="48"/>
      <c r="C632" s="17"/>
      <c r="D632" s="17"/>
      <c r="E632" s="17"/>
      <c r="F632" s="17"/>
      <c r="G632" s="17"/>
      <c r="H632" s="17"/>
      <c r="I632" s="48"/>
      <c r="J632" s="11"/>
      <c r="K632" s="12"/>
      <c r="L632" s="12"/>
      <c r="M632" s="12"/>
      <c r="N632" s="12"/>
      <c r="O632" s="12"/>
      <c r="P632" s="12"/>
      <c r="Q632" s="12"/>
      <c r="R632" s="12"/>
      <c r="S632" s="12"/>
      <c r="T632" s="12"/>
      <c r="U632" s="12"/>
      <c r="V632" s="12"/>
      <c r="W632" s="12"/>
      <c r="X632" s="11"/>
      <c r="Y632" s="11"/>
      <c r="Z632" s="11"/>
    </row>
    <row r="633" ht="16.5" customHeight="1">
      <c r="A633" s="17"/>
      <c r="B633" s="48"/>
      <c r="C633" s="17"/>
      <c r="D633" s="17"/>
      <c r="E633" s="17"/>
      <c r="F633" s="17"/>
      <c r="G633" s="17"/>
      <c r="H633" s="17"/>
      <c r="I633" s="48"/>
      <c r="J633" s="11"/>
      <c r="K633" s="12"/>
      <c r="L633" s="12"/>
      <c r="M633" s="12"/>
      <c r="N633" s="12"/>
      <c r="O633" s="12"/>
      <c r="P633" s="12"/>
      <c r="Q633" s="12"/>
      <c r="R633" s="12"/>
      <c r="S633" s="12"/>
      <c r="T633" s="12"/>
      <c r="U633" s="12"/>
      <c r="V633" s="12"/>
      <c r="W633" s="12"/>
      <c r="X633" s="11"/>
      <c r="Y633" s="11"/>
      <c r="Z633" s="11"/>
    </row>
    <row r="634" ht="16.5" customHeight="1">
      <c r="A634" s="17"/>
      <c r="B634" s="48"/>
      <c r="C634" s="17"/>
      <c r="D634" s="17"/>
      <c r="E634" s="17"/>
      <c r="F634" s="17"/>
      <c r="G634" s="17"/>
      <c r="H634" s="17"/>
      <c r="I634" s="48"/>
      <c r="J634" s="11"/>
      <c r="K634" s="12"/>
      <c r="L634" s="12"/>
      <c r="M634" s="12"/>
      <c r="N634" s="12"/>
      <c r="O634" s="12"/>
      <c r="P634" s="12"/>
      <c r="Q634" s="12"/>
      <c r="R634" s="12"/>
      <c r="S634" s="12"/>
      <c r="T634" s="12"/>
      <c r="U634" s="12"/>
      <c r="V634" s="12"/>
      <c r="W634" s="12"/>
      <c r="X634" s="11"/>
      <c r="Y634" s="11"/>
      <c r="Z634" s="11"/>
    </row>
    <row r="635" ht="16.5" customHeight="1">
      <c r="A635" s="17"/>
      <c r="B635" s="48"/>
      <c r="C635" s="17"/>
      <c r="D635" s="17"/>
      <c r="E635" s="17"/>
      <c r="F635" s="17"/>
      <c r="G635" s="17"/>
      <c r="H635" s="17"/>
      <c r="I635" s="48"/>
      <c r="J635" s="11"/>
      <c r="K635" s="12"/>
      <c r="L635" s="12"/>
      <c r="M635" s="12"/>
      <c r="N635" s="12"/>
      <c r="O635" s="12"/>
      <c r="P635" s="12"/>
      <c r="Q635" s="12"/>
      <c r="R635" s="12"/>
      <c r="S635" s="12"/>
      <c r="T635" s="12"/>
      <c r="U635" s="12"/>
      <c r="V635" s="12"/>
      <c r="W635" s="12"/>
      <c r="X635" s="11"/>
      <c r="Y635" s="11"/>
      <c r="Z635" s="11"/>
    </row>
    <row r="636" ht="16.5" customHeight="1">
      <c r="A636" s="17"/>
      <c r="B636" s="48"/>
      <c r="C636" s="17"/>
      <c r="D636" s="17"/>
      <c r="E636" s="17"/>
      <c r="F636" s="17"/>
      <c r="G636" s="17"/>
      <c r="H636" s="17"/>
      <c r="I636" s="48"/>
      <c r="J636" s="11"/>
      <c r="K636" s="12"/>
      <c r="L636" s="12"/>
      <c r="M636" s="12"/>
      <c r="N636" s="12"/>
      <c r="O636" s="12"/>
      <c r="P636" s="12"/>
      <c r="Q636" s="12"/>
      <c r="R636" s="12"/>
      <c r="S636" s="12"/>
      <c r="T636" s="12"/>
      <c r="U636" s="12"/>
      <c r="V636" s="12"/>
      <c r="W636" s="12"/>
      <c r="X636" s="11"/>
      <c r="Y636" s="11"/>
      <c r="Z636" s="11"/>
    </row>
    <row r="637" ht="16.5" customHeight="1">
      <c r="A637" s="17"/>
      <c r="B637" s="48"/>
      <c r="C637" s="17"/>
      <c r="D637" s="17"/>
      <c r="E637" s="17"/>
      <c r="F637" s="17"/>
      <c r="G637" s="17"/>
      <c r="H637" s="17"/>
      <c r="I637" s="48"/>
      <c r="J637" s="11"/>
      <c r="K637" s="12"/>
      <c r="L637" s="12"/>
      <c r="M637" s="12"/>
      <c r="N637" s="12"/>
      <c r="O637" s="12"/>
      <c r="P637" s="12"/>
      <c r="Q637" s="12"/>
      <c r="R637" s="12"/>
      <c r="S637" s="12"/>
      <c r="T637" s="12"/>
      <c r="U637" s="12"/>
      <c r="V637" s="12"/>
      <c r="W637" s="12"/>
      <c r="X637" s="11"/>
      <c r="Y637" s="11"/>
      <c r="Z637" s="11"/>
    </row>
    <row r="638" ht="16.5" customHeight="1">
      <c r="A638" s="17"/>
      <c r="B638" s="48"/>
      <c r="C638" s="17"/>
      <c r="D638" s="17"/>
      <c r="E638" s="17"/>
      <c r="F638" s="17"/>
      <c r="G638" s="17"/>
      <c r="H638" s="17"/>
      <c r="I638" s="48"/>
      <c r="J638" s="11"/>
      <c r="K638" s="12"/>
      <c r="L638" s="12"/>
      <c r="M638" s="12"/>
      <c r="N638" s="12"/>
      <c r="O638" s="12"/>
      <c r="P638" s="12"/>
      <c r="Q638" s="12"/>
      <c r="R638" s="12"/>
      <c r="S638" s="12"/>
      <c r="T638" s="12"/>
      <c r="U638" s="12"/>
      <c r="V638" s="12"/>
      <c r="W638" s="12"/>
      <c r="X638" s="11"/>
      <c r="Y638" s="11"/>
      <c r="Z638" s="11"/>
    </row>
    <row r="639" ht="16.5" customHeight="1">
      <c r="A639" s="17"/>
      <c r="B639" s="48"/>
      <c r="C639" s="17"/>
      <c r="D639" s="17"/>
      <c r="E639" s="17"/>
      <c r="F639" s="17"/>
      <c r="G639" s="17"/>
      <c r="H639" s="17"/>
      <c r="I639" s="48"/>
      <c r="J639" s="11"/>
      <c r="K639" s="12"/>
      <c r="L639" s="12"/>
      <c r="M639" s="12"/>
      <c r="N639" s="12"/>
      <c r="O639" s="12"/>
      <c r="P639" s="12"/>
      <c r="Q639" s="12"/>
      <c r="R639" s="12"/>
      <c r="S639" s="12"/>
      <c r="T639" s="12"/>
      <c r="U639" s="12"/>
      <c r="V639" s="12"/>
      <c r="W639" s="12"/>
      <c r="X639" s="11"/>
      <c r="Y639" s="11"/>
      <c r="Z639" s="11"/>
    </row>
    <row r="640" ht="16.5" customHeight="1">
      <c r="A640" s="17"/>
      <c r="B640" s="48"/>
      <c r="C640" s="17"/>
      <c r="D640" s="17"/>
      <c r="E640" s="17"/>
      <c r="F640" s="17"/>
      <c r="G640" s="17"/>
      <c r="H640" s="17"/>
      <c r="I640" s="48"/>
      <c r="J640" s="11"/>
      <c r="K640" s="12"/>
      <c r="L640" s="12"/>
      <c r="M640" s="12"/>
      <c r="N640" s="12"/>
      <c r="O640" s="12"/>
      <c r="P640" s="12"/>
      <c r="Q640" s="12"/>
      <c r="R640" s="12"/>
      <c r="S640" s="12"/>
      <c r="T640" s="12"/>
      <c r="U640" s="12"/>
      <c r="V640" s="12"/>
      <c r="W640" s="12"/>
      <c r="X640" s="11"/>
      <c r="Y640" s="11"/>
      <c r="Z640" s="11"/>
    </row>
    <row r="641" ht="16.5" customHeight="1">
      <c r="A641" s="17"/>
      <c r="B641" s="48"/>
      <c r="C641" s="17"/>
      <c r="D641" s="17"/>
      <c r="E641" s="17"/>
      <c r="F641" s="17"/>
      <c r="G641" s="17"/>
      <c r="H641" s="17"/>
      <c r="I641" s="48"/>
      <c r="J641" s="11"/>
      <c r="K641" s="12"/>
      <c r="L641" s="12"/>
      <c r="M641" s="12"/>
      <c r="N641" s="12"/>
      <c r="O641" s="12"/>
      <c r="P641" s="12"/>
      <c r="Q641" s="12"/>
      <c r="R641" s="12"/>
      <c r="S641" s="12"/>
      <c r="T641" s="12"/>
      <c r="U641" s="12"/>
      <c r="V641" s="12"/>
      <c r="W641" s="12"/>
      <c r="X641" s="11"/>
      <c r="Y641" s="11"/>
      <c r="Z641" s="11"/>
    </row>
    <row r="642" ht="16.5" customHeight="1">
      <c r="A642" s="17"/>
      <c r="B642" s="48"/>
      <c r="C642" s="17"/>
      <c r="D642" s="17"/>
      <c r="E642" s="17"/>
      <c r="F642" s="17"/>
      <c r="G642" s="17"/>
      <c r="H642" s="17"/>
      <c r="I642" s="48"/>
      <c r="J642" s="11"/>
      <c r="K642" s="12"/>
      <c r="L642" s="12"/>
      <c r="M642" s="12"/>
      <c r="N642" s="12"/>
      <c r="O642" s="12"/>
      <c r="P642" s="12"/>
      <c r="Q642" s="12"/>
      <c r="R642" s="12"/>
      <c r="S642" s="12"/>
      <c r="T642" s="12"/>
      <c r="U642" s="12"/>
      <c r="V642" s="12"/>
      <c r="W642" s="12"/>
      <c r="X642" s="11"/>
      <c r="Y642" s="11"/>
      <c r="Z642" s="11"/>
    </row>
    <row r="643" ht="16.5" customHeight="1">
      <c r="A643" s="17"/>
      <c r="B643" s="48"/>
      <c r="C643" s="17"/>
      <c r="D643" s="17"/>
      <c r="E643" s="17"/>
      <c r="F643" s="17"/>
      <c r="G643" s="17"/>
      <c r="H643" s="17"/>
      <c r="I643" s="48"/>
      <c r="J643" s="11"/>
      <c r="K643" s="12"/>
      <c r="L643" s="12"/>
      <c r="M643" s="12"/>
      <c r="N643" s="12"/>
      <c r="O643" s="12"/>
      <c r="P643" s="12"/>
      <c r="Q643" s="12"/>
      <c r="R643" s="12"/>
      <c r="S643" s="12"/>
      <c r="T643" s="12"/>
      <c r="U643" s="12"/>
      <c r="V643" s="12"/>
      <c r="W643" s="12"/>
      <c r="X643" s="11"/>
      <c r="Y643" s="11"/>
      <c r="Z643" s="11"/>
    </row>
    <row r="644" ht="16.5" customHeight="1">
      <c r="A644" s="17"/>
      <c r="B644" s="48"/>
      <c r="C644" s="17"/>
      <c r="D644" s="17"/>
      <c r="E644" s="17"/>
      <c r="F644" s="17"/>
      <c r="G644" s="17"/>
      <c r="H644" s="17"/>
      <c r="I644" s="48"/>
      <c r="J644" s="11"/>
      <c r="K644" s="12"/>
      <c r="L644" s="12"/>
      <c r="M644" s="12"/>
      <c r="N644" s="12"/>
      <c r="O644" s="12"/>
      <c r="P644" s="12"/>
      <c r="Q644" s="12"/>
      <c r="R644" s="12"/>
      <c r="S644" s="12"/>
      <c r="T644" s="12"/>
      <c r="U644" s="12"/>
      <c r="V644" s="12"/>
      <c r="W644" s="12"/>
      <c r="X644" s="11"/>
      <c r="Y644" s="11"/>
      <c r="Z644" s="11"/>
    </row>
    <row r="645" ht="16.5" customHeight="1">
      <c r="A645" s="17"/>
      <c r="B645" s="48"/>
      <c r="C645" s="17"/>
      <c r="D645" s="17"/>
      <c r="E645" s="17"/>
      <c r="F645" s="17"/>
      <c r="G645" s="17"/>
      <c r="H645" s="17"/>
      <c r="I645" s="48"/>
      <c r="J645" s="11"/>
      <c r="K645" s="12"/>
      <c r="L645" s="12"/>
      <c r="M645" s="12"/>
      <c r="N645" s="12"/>
      <c r="O645" s="12"/>
      <c r="P645" s="12"/>
      <c r="Q645" s="12"/>
      <c r="R645" s="12"/>
      <c r="S645" s="12"/>
      <c r="T645" s="12"/>
      <c r="U645" s="12"/>
      <c r="V645" s="12"/>
      <c r="W645" s="12"/>
      <c r="X645" s="11"/>
      <c r="Y645" s="11"/>
      <c r="Z645" s="11"/>
    </row>
    <row r="646" ht="16.5" customHeight="1">
      <c r="A646" s="17"/>
      <c r="B646" s="48"/>
      <c r="C646" s="17"/>
      <c r="D646" s="17"/>
      <c r="E646" s="17"/>
      <c r="F646" s="17"/>
      <c r="G646" s="17"/>
      <c r="H646" s="17"/>
      <c r="I646" s="48"/>
      <c r="J646" s="11"/>
      <c r="K646" s="12"/>
      <c r="L646" s="12"/>
      <c r="M646" s="12"/>
      <c r="N646" s="12"/>
      <c r="O646" s="12"/>
      <c r="P646" s="12"/>
      <c r="Q646" s="12"/>
      <c r="R646" s="12"/>
      <c r="S646" s="12"/>
      <c r="T646" s="12"/>
      <c r="U646" s="12"/>
      <c r="V646" s="12"/>
      <c r="W646" s="12"/>
      <c r="X646" s="11"/>
      <c r="Y646" s="11"/>
      <c r="Z646" s="11"/>
    </row>
    <row r="647" ht="16.5" customHeight="1">
      <c r="A647" s="17"/>
      <c r="B647" s="48"/>
      <c r="C647" s="17"/>
      <c r="D647" s="17"/>
      <c r="E647" s="17"/>
      <c r="F647" s="17"/>
      <c r="G647" s="17"/>
      <c r="H647" s="17"/>
      <c r="I647" s="48"/>
      <c r="J647" s="11"/>
      <c r="K647" s="12"/>
      <c r="L647" s="12"/>
      <c r="M647" s="12"/>
      <c r="N647" s="12"/>
      <c r="O647" s="12"/>
      <c r="P647" s="12"/>
      <c r="Q647" s="12"/>
      <c r="R647" s="12"/>
      <c r="S647" s="12"/>
      <c r="T647" s="12"/>
      <c r="U647" s="12"/>
      <c r="V647" s="12"/>
      <c r="W647" s="12"/>
      <c r="X647" s="11"/>
      <c r="Y647" s="11"/>
      <c r="Z647" s="11"/>
    </row>
    <row r="648" ht="16.5" customHeight="1">
      <c r="A648" s="17"/>
      <c r="B648" s="48"/>
      <c r="C648" s="17"/>
      <c r="D648" s="17"/>
      <c r="E648" s="17"/>
      <c r="F648" s="17"/>
      <c r="G648" s="17"/>
      <c r="H648" s="17"/>
      <c r="I648" s="48"/>
      <c r="J648" s="11"/>
      <c r="K648" s="12"/>
      <c r="L648" s="12"/>
      <c r="M648" s="12"/>
      <c r="N648" s="12"/>
      <c r="O648" s="12"/>
      <c r="P648" s="12"/>
      <c r="Q648" s="12"/>
      <c r="R648" s="12"/>
      <c r="S648" s="12"/>
      <c r="T648" s="12"/>
      <c r="U648" s="12"/>
      <c r="V648" s="12"/>
      <c r="W648" s="12"/>
      <c r="X648" s="11"/>
      <c r="Y648" s="11"/>
      <c r="Z648" s="11"/>
    </row>
    <row r="649" ht="16.5" customHeight="1">
      <c r="A649" s="17"/>
      <c r="B649" s="48"/>
      <c r="C649" s="17"/>
      <c r="D649" s="17"/>
      <c r="E649" s="17"/>
      <c r="F649" s="17"/>
      <c r="G649" s="17"/>
      <c r="H649" s="17"/>
      <c r="I649" s="48"/>
      <c r="J649" s="11"/>
      <c r="K649" s="12"/>
      <c r="L649" s="12"/>
      <c r="M649" s="12"/>
      <c r="N649" s="12"/>
      <c r="O649" s="12"/>
      <c r="P649" s="12"/>
      <c r="Q649" s="12"/>
      <c r="R649" s="12"/>
      <c r="S649" s="12"/>
      <c r="T649" s="12"/>
      <c r="U649" s="12"/>
      <c r="V649" s="12"/>
      <c r="W649" s="12"/>
      <c r="X649" s="11"/>
      <c r="Y649" s="11"/>
      <c r="Z649" s="11"/>
    </row>
    <row r="650" ht="16.5" customHeight="1">
      <c r="A650" s="17"/>
      <c r="B650" s="48"/>
      <c r="C650" s="17"/>
      <c r="D650" s="17"/>
      <c r="E650" s="17"/>
      <c r="F650" s="17"/>
      <c r="G650" s="17"/>
      <c r="H650" s="17"/>
      <c r="I650" s="48"/>
      <c r="J650" s="11"/>
      <c r="K650" s="12"/>
      <c r="L650" s="12"/>
      <c r="M650" s="12"/>
      <c r="N650" s="12"/>
      <c r="O650" s="12"/>
      <c r="P650" s="12"/>
      <c r="Q650" s="12"/>
      <c r="R650" s="12"/>
      <c r="S650" s="12"/>
      <c r="T650" s="12"/>
      <c r="U650" s="12"/>
      <c r="V650" s="12"/>
      <c r="W650" s="12"/>
      <c r="X650" s="11"/>
      <c r="Y650" s="11"/>
      <c r="Z650" s="11"/>
    </row>
    <row r="651" ht="16.5" customHeight="1">
      <c r="A651" s="17"/>
      <c r="B651" s="48"/>
      <c r="C651" s="17"/>
      <c r="D651" s="17"/>
      <c r="E651" s="17"/>
      <c r="F651" s="17"/>
      <c r="G651" s="17"/>
      <c r="H651" s="17"/>
      <c r="I651" s="48"/>
      <c r="J651" s="11"/>
      <c r="K651" s="12"/>
      <c r="L651" s="12"/>
      <c r="M651" s="12"/>
      <c r="N651" s="12"/>
      <c r="O651" s="12"/>
      <c r="P651" s="12"/>
      <c r="Q651" s="12"/>
      <c r="R651" s="12"/>
      <c r="S651" s="12"/>
      <c r="T651" s="12"/>
      <c r="U651" s="12"/>
      <c r="V651" s="12"/>
      <c r="W651" s="12"/>
      <c r="X651" s="11"/>
      <c r="Y651" s="11"/>
      <c r="Z651" s="11"/>
    </row>
    <row r="652" ht="16.5" customHeight="1">
      <c r="A652" s="17"/>
      <c r="B652" s="48"/>
      <c r="C652" s="17"/>
      <c r="D652" s="17"/>
      <c r="E652" s="17"/>
      <c r="F652" s="17"/>
      <c r="G652" s="17"/>
      <c r="H652" s="17"/>
      <c r="I652" s="48"/>
      <c r="J652" s="11"/>
      <c r="K652" s="12"/>
      <c r="L652" s="12"/>
      <c r="M652" s="12"/>
      <c r="N652" s="12"/>
      <c r="O652" s="12"/>
      <c r="P652" s="12"/>
      <c r="Q652" s="12"/>
      <c r="R652" s="12"/>
      <c r="S652" s="12"/>
      <c r="T652" s="12"/>
      <c r="U652" s="12"/>
      <c r="V652" s="12"/>
      <c r="W652" s="12"/>
      <c r="X652" s="11"/>
      <c r="Y652" s="11"/>
      <c r="Z652" s="11"/>
    </row>
    <row r="653" ht="16.5" customHeight="1">
      <c r="A653" s="17"/>
      <c r="B653" s="48"/>
      <c r="C653" s="17"/>
      <c r="D653" s="17"/>
      <c r="E653" s="17"/>
      <c r="F653" s="17"/>
      <c r="G653" s="17"/>
      <c r="H653" s="17"/>
      <c r="I653" s="48"/>
      <c r="J653" s="11"/>
      <c r="K653" s="12"/>
      <c r="L653" s="12"/>
      <c r="M653" s="12"/>
      <c r="N653" s="12"/>
      <c r="O653" s="12"/>
      <c r="P653" s="12"/>
      <c r="Q653" s="12"/>
      <c r="R653" s="12"/>
      <c r="S653" s="12"/>
      <c r="T653" s="12"/>
      <c r="U653" s="12"/>
      <c r="V653" s="12"/>
      <c r="W653" s="12"/>
      <c r="X653" s="11"/>
      <c r="Y653" s="11"/>
      <c r="Z653" s="11"/>
    </row>
    <row r="654" ht="16.5" customHeight="1">
      <c r="A654" s="17"/>
      <c r="B654" s="48"/>
      <c r="C654" s="17"/>
      <c r="D654" s="17"/>
      <c r="E654" s="17"/>
      <c r="F654" s="17"/>
      <c r="G654" s="17"/>
      <c r="H654" s="17"/>
      <c r="I654" s="48"/>
      <c r="J654" s="11"/>
      <c r="K654" s="12"/>
      <c r="L654" s="12"/>
      <c r="M654" s="12"/>
      <c r="N654" s="12"/>
      <c r="O654" s="12"/>
      <c r="P654" s="12"/>
      <c r="Q654" s="12"/>
      <c r="R654" s="12"/>
      <c r="S654" s="12"/>
      <c r="T654" s="12"/>
      <c r="U654" s="12"/>
      <c r="V654" s="12"/>
      <c r="W654" s="12"/>
      <c r="X654" s="11"/>
      <c r="Y654" s="11"/>
      <c r="Z654" s="11"/>
    </row>
    <row r="655" ht="16.5" customHeight="1">
      <c r="A655" s="17"/>
      <c r="B655" s="48"/>
      <c r="C655" s="17"/>
      <c r="D655" s="17"/>
      <c r="E655" s="17"/>
      <c r="F655" s="17"/>
      <c r="G655" s="17"/>
      <c r="H655" s="17"/>
      <c r="I655" s="48"/>
      <c r="J655" s="11"/>
      <c r="K655" s="12"/>
      <c r="L655" s="12"/>
      <c r="M655" s="12"/>
      <c r="N655" s="12"/>
      <c r="O655" s="12"/>
      <c r="P655" s="12"/>
      <c r="Q655" s="12"/>
      <c r="R655" s="12"/>
      <c r="S655" s="12"/>
      <c r="T655" s="12"/>
      <c r="U655" s="12"/>
      <c r="V655" s="12"/>
      <c r="W655" s="12"/>
      <c r="X655" s="11"/>
      <c r="Y655" s="11"/>
      <c r="Z655" s="11"/>
    </row>
    <row r="656" ht="16.5" customHeight="1">
      <c r="A656" s="17"/>
      <c r="B656" s="48"/>
      <c r="C656" s="17"/>
      <c r="D656" s="17"/>
      <c r="E656" s="17"/>
      <c r="F656" s="17"/>
      <c r="G656" s="17"/>
      <c r="H656" s="17"/>
      <c r="I656" s="48"/>
      <c r="J656" s="11"/>
      <c r="K656" s="12"/>
      <c r="L656" s="12"/>
      <c r="M656" s="12"/>
      <c r="N656" s="12"/>
      <c r="O656" s="12"/>
      <c r="P656" s="12"/>
      <c r="Q656" s="12"/>
      <c r="R656" s="12"/>
      <c r="S656" s="12"/>
      <c r="T656" s="12"/>
      <c r="U656" s="12"/>
      <c r="V656" s="12"/>
      <c r="W656" s="12"/>
      <c r="X656" s="11"/>
      <c r="Y656" s="11"/>
      <c r="Z656" s="11"/>
    </row>
    <row r="657" ht="16.5" customHeight="1">
      <c r="A657" s="17"/>
      <c r="B657" s="48"/>
      <c r="C657" s="17"/>
      <c r="D657" s="17"/>
      <c r="E657" s="17"/>
      <c r="F657" s="17"/>
      <c r="G657" s="17"/>
      <c r="H657" s="17"/>
      <c r="I657" s="48"/>
      <c r="J657" s="11"/>
      <c r="K657" s="12"/>
      <c r="L657" s="12"/>
      <c r="M657" s="12"/>
      <c r="N657" s="12"/>
      <c r="O657" s="12"/>
      <c r="P657" s="12"/>
      <c r="Q657" s="12"/>
      <c r="R657" s="12"/>
      <c r="S657" s="12"/>
      <c r="T657" s="12"/>
      <c r="U657" s="12"/>
      <c r="V657" s="12"/>
      <c r="W657" s="12"/>
      <c r="X657" s="11"/>
      <c r="Y657" s="11"/>
      <c r="Z657" s="11"/>
    </row>
    <row r="658" ht="16.5" customHeight="1">
      <c r="A658" s="17"/>
      <c r="B658" s="48"/>
      <c r="C658" s="17"/>
      <c r="D658" s="17"/>
      <c r="E658" s="17"/>
      <c r="F658" s="17"/>
      <c r="G658" s="17"/>
      <c r="H658" s="17"/>
      <c r="I658" s="48"/>
      <c r="J658" s="11"/>
      <c r="K658" s="12"/>
      <c r="L658" s="12"/>
      <c r="M658" s="12"/>
      <c r="N658" s="12"/>
      <c r="O658" s="12"/>
      <c r="P658" s="12"/>
      <c r="Q658" s="12"/>
      <c r="R658" s="12"/>
      <c r="S658" s="12"/>
      <c r="T658" s="12"/>
      <c r="U658" s="12"/>
      <c r="V658" s="12"/>
      <c r="W658" s="12"/>
      <c r="X658" s="11"/>
      <c r="Y658" s="11"/>
      <c r="Z658" s="11"/>
    </row>
    <row r="659" ht="16.5" customHeight="1">
      <c r="A659" s="17"/>
      <c r="B659" s="48"/>
      <c r="C659" s="17"/>
      <c r="D659" s="17"/>
      <c r="E659" s="17"/>
      <c r="F659" s="17"/>
      <c r="G659" s="17"/>
      <c r="H659" s="17"/>
      <c r="I659" s="48"/>
      <c r="J659" s="11"/>
      <c r="K659" s="12"/>
      <c r="L659" s="12"/>
      <c r="M659" s="12"/>
      <c r="N659" s="12"/>
      <c r="O659" s="12"/>
      <c r="P659" s="12"/>
      <c r="Q659" s="12"/>
      <c r="R659" s="12"/>
      <c r="S659" s="12"/>
      <c r="T659" s="12"/>
      <c r="U659" s="12"/>
      <c r="V659" s="12"/>
      <c r="W659" s="12"/>
      <c r="X659" s="11"/>
      <c r="Y659" s="11"/>
      <c r="Z659" s="11"/>
    </row>
    <row r="660" ht="16.5" customHeight="1">
      <c r="A660" s="17"/>
      <c r="B660" s="48"/>
      <c r="C660" s="17"/>
      <c r="D660" s="17"/>
      <c r="E660" s="17"/>
      <c r="F660" s="17"/>
      <c r="G660" s="17"/>
      <c r="H660" s="17"/>
      <c r="I660" s="48"/>
      <c r="J660" s="11"/>
      <c r="K660" s="12"/>
      <c r="L660" s="12"/>
      <c r="M660" s="12"/>
      <c r="N660" s="12"/>
      <c r="O660" s="12"/>
      <c r="P660" s="12"/>
      <c r="Q660" s="12"/>
      <c r="R660" s="12"/>
      <c r="S660" s="12"/>
      <c r="T660" s="12"/>
      <c r="U660" s="12"/>
      <c r="V660" s="12"/>
      <c r="W660" s="12"/>
      <c r="X660" s="11"/>
      <c r="Y660" s="11"/>
      <c r="Z660" s="11"/>
    </row>
    <row r="661" ht="16.5" customHeight="1">
      <c r="A661" s="17"/>
      <c r="B661" s="48"/>
      <c r="C661" s="17"/>
      <c r="D661" s="17"/>
      <c r="E661" s="17"/>
      <c r="F661" s="17"/>
      <c r="G661" s="17"/>
      <c r="H661" s="17"/>
      <c r="I661" s="48"/>
      <c r="J661" s="11"/>
      <c r="K661" s="12"/>
      <c r="L661" s="12"/>
      <c r="M661" s="12"/>
      <c r="N661" s="12"/>
      <c r="O661" s="12"/>
      <c r="P661" s="12"/>
      <c r="Q661" s="12"/>
      <c r="R661" s="12"/>
      <c r="S661" s="12"/>
      <c r="T661" s="12"/>
      <c r="U661" s="12"/>
      <c r="V661" s="12"/>
      <c r="W661" s="12"/>
      <c r="X661" s="11"/>
      <c r="Y661" s="11"/>
      <c r="Z661" s="11"/>
    </row>
    <row r="662" ht="16.5" customHeight="1">
      <c r="A662" s="17"/>
      <c r="B662" s="48"/>
      <c r="C662" s="17"/>
      <c r="D662" s="17"/>
      <c r="E662" s="17"/>
      <c r="F662" s="17"/>
      <c r="G662" s="17"/>
      <c r="H662" s="17"/>
      <c r="I662" s="48"/>
      <c r="J662" s="11"/>
      <c r="K662" s="12"/>
      <c r="L662" s="12"/>
      <c r="M662" s="12"/>
      <c r="N662" s="12"/>
      <c r="O662" s="12"/>
      <c r="P662" s="12"/>
      <c r="Q662" s="12"/>
      <c r="R662" s="12"/>
      <c r="S662" s="12"/>
      <c r="T662" s="12"/>
      <c r="U662" s="12"/>
      <c r="V662" s="12"/>
      <c r="W662" s="12"/>
      <c r="X662" s="11"/>
      <c r="Y662" s="11"/>
      <c r="Z662" s="11"/>
    </row>
    <row r="663" ht="16.5" customHeight="1">
      <c r="A663" s="17"/>
      <c r="B663" s="48"/>
      <c r="C663" s="17"/>
      <c r="D663" s="17"/>
      <c r="E663" s="17"/>
      <c r="F663" s="17"/>
      <c r="G663" s="17"/>
      <c r="H663" s="17"/>
      <c r="I663" s="48"/>
      <c r="J663" s="11"/>
      <c r="K663" s="12"/>
      <c r="L663" s="12"/>
      <c r="M663" s="12"/>
      <c r="N663" s="12"/>
      <c r="O663" s="12"/>
      <c r="P663" s="12"/>
      <c r="Q663" s="12"/>
      <c r="R663" s="12"/>
      <c r="S663" s="12"/>
      <c r="T663" s="12"/>
      <c r="U663" s="12"/>
      <c r="V663" s="12"/>
      <c r="W663" s="12"/>
      <c r="X663" s="11"/>
      <c r="Y663" s="11"/>
      <c r="Z663" s="11"/>
    </row>
    <row r="664" ht="16.5" customHeight="1">
      <c r="A664" s="17"/>
      <c r="B664" s="48"/>
      <c r="C664" s="17"/>
      <c r="D664" s="17"/>
      <c r="E664" s="17"/>
      <c r="F664" s="17"/>
      <c r="G664" s="17"/>
      <c r="H664" s="17"/>
      <c r="I664" s="48"/>
      <c r="J664" s="11"/>
      <c r="K664" s="12"/>
      <c r="L664" s="12"/>
      <c r="M664" s="12"/>
      <c r="N664" s="12"/>
      <c r="O664" s="12"/>
      <c r="P664" s="12"/>
      <c r="Q664" s="12"/>
      <c r="R664" s="12"/>
      <c r="S664" s="12"/>
      <c r="T664" s="12"/>
      <c r="U664" s="12"/>
      <c r="V664" s="12"/>
      <c r="W664" s="12"/>
      <c r="X664" s="11"/>
      <c r="Y664" s="11"/>
      <c r="Z664" s="11"/>
    </row>
    <row r="665" ht="16.5" customHeight="1">
      <c r="A665" s="17"/>
      <c r="B665" s="48"/>
      <c r="C665" s="17"/>
      <c r="D665" s="17"/>
      <c r="E665" s="17"/>
      <c r="F665" s="17"/>
      <c r="G665" s="17"/>
      <c r="H665" s="17"/>
      <c r="I665" s="48"/>
      <c r="J665" s="11"/>
      <c r="K665" s="12"/>
      <c r="L665" s="12"/>
      <c r="M665" s="12"/>
      <c r="N665" s="12"/>
      <c r="O665" s="12"/>
      <c r="P665" s="12"/>
      <c r="Q665" s="12"/>
      <c r="R665" s="12"/>
      <c r="S665" s="12"/>
      <c r="T665" s="12"/>
      <c r="U665" s="12"/>
      <c r="V665" s="12"/>
      <c r="W665" s="12"/>
      <c r="X665" s="11"/>
      <c r="Y665" s="11"/>
      <c r="Z665" s="11"/>
    </row>
    <row r="666" ht="16.5" customHeight="1">
      <c r="A666" s="17"/>
      <c r="B666" s="48"/>
      <c r="C666" s="17"/>
      <c r="D666" s="17"/>
      <c r="E666" s="17"/>
      <c r="F666" s="17"/>
      <c r="G666" s="17"/>
      <c r="H666" s="17"/>
      <c r="I666" s="48"/>
      <c r="J666" s="11"/>
      <c r="K666" s="12"/>
      <c r="L666" s="12"/>
      <c r="M666" s="12"/>
      <c r="N666" s="12"/>
      <c r="O666" s="12"/>
      <c r="P666" s="12"/>
      <c r="Q666" s="12"/>
      <c r="R666" s="12"/>
      <c r="S666" s="12"/>
      <c r="T666" s="12"/>
      <c r="U666" s="12"/>
      <c r="V666" s="12"/>
      <c r="W666" s="12"/>
      <c r="X666" s="11"/>
      <c r="Y666" s="11"/>
      <c r="Z666" s="11"/>
    </row>
    <row r="667" ht="16.5" customHeight="1">
      <c r="A667" s="17"/>
      <c r="B667" s="48"/>
      <c r="C667" s="17"/>
      <c r="D667" s="17"/>
      <c r="E667" s="17"/>
      <c r="F667" s="17"/>
      <c r="G667" s="17"/>
      <c r="H667" s="17"/>
      <c r="I667" s="48"/>
      <c r="J667" s="11"/>
      <c r="K667" s="12"/>
      <c r="L667" s="12"/>
      <c r="M667" s="12"/>
      <c r="N667" s="12"/>
      <c r="O667" s="12"/>
      <c r="P667" s="12"/>
      <c r="Q667" s="12"/>
      <c r="R667" s="12"/>
      <c r="S667" s="12"/>
      <c r="T667" s="12"/>
      <c r="U667" s="12"/>
      <c r="V667" s="12"/>
      <c r="W667" s="12"/>
      <c r="X667" s="11"/>
      <c r="Y667" s="11"/>
      <c r="Z667" s="11"/>
    </row>
    <row r="668" ht="16.5" customHeight="1">
      <c r="A668" s="17"/>
      <c r="B668" s="48"/>
      <c r="C668" s="17"/>
      <c r="D668" s="17"/>
      <c r="E668" s="17"/>
      <c r="F668" s="17"/>
      <c r="G668" s="17"/>
      <c r="H668" s="17"/>
      <c r="I668" s="48"/>
      <c r="J668" s="11"/>
      <c r="K668" s="12"/>
      <c r="L668" s="12"/>
      <c r="M668" s="12"/>
      <c r="N668" s="12"/>
      <c r="O668" s="12"/>
      <c r="P668" s="12"/>
      <c r="Q668" s="12"/>
      <c r="R668" s="12"/>
      <c r="S668" s="12"/>
      <c r="T668" s="12"/>
      <c r="U668" s="12"/>
      <c r="V668" s="12"/>
      <c r="W668" s="12"/>
      <c r="X668" s="11"/>
      <c r="Y668" s="11"/>
      <c r="Z668" s="11"/>
    </row>
    <row r="669" ht="16.5" customHeight="1">
      <c r="A669" s="17"/>
      <c r="B669" s="48"/>
      <c r="C669" s="17"/>
      <c r="D669" s="17"/>
      <c r="E669" s="17"/>
      <c r="F669" s="17"/>
      <c r="G669" s="17"/>
      <c r="H669" s="17"/>
      <c r="I669" s="48"/>
      <c r="J669" s="11"/>
      <c r="K669" s="12"/>
      <c r="L669" s="12"/>
      <c r="M669" s="12"/>
      <c r="N669" s="12"/>
      <c r="O669" s="12"/>
      <c r="P669" s="12"/>
      <c r="Q669" s="12"/>
      <c r="R669" s="12"/>
      <c r="S669" s="12"/>
      <c r="T669" s="12"/>
      <c r="U669" s="12"/>
      <c r="V669" s="12"/>
      <c r="W669" s="12"/>
      <c r="X669" s="11"/>
      <c r="Y669" s="11"/>
      <c r="Z669" s="11"/>
    </row>
    <row r="670" ht="16.5" customHeight="1">
      <c r="A670" s="17"/>
      <c r="B670" s="48"/>
      <c r="C670" s="17"/>
      <c r="D670" s="17"/>
      <c r="E670" s="17"/>
      <c r="F670" s="17"/>
      <c r="G670" s="17"/>
      <c r="H670" s="17"/>
      <c r="I670" s="48"/>
      <c r="J670" s="11"/>
      <c r="K670" s="12"/>
      <c r="L670" s="12"/>
      <c r="M670" s="12"/>
      <c r="N670" s="12"/>
      <c r="O670" s="12"/>
      <c r="P670" s="12"/>
      <c r="Q670" s="12"/>
      <c r="R670" s="12"/>
      <c r="S670" s="12"/>
      <c r="T670" s="12"/>
      <c r="U670" s="12"/>
      <c r="V670" s="12"/>
      <c r="W670" s="12"/>
      <c r="X670" s="11"/>
      <c r="Y670" s="11"/>
      <c r="Z670" s="11"/>
    </row>
    <row r="671" ht="16.5" customHeight="1">
      <c r="A671" s="17"/>
      <c r="B671" s="48"/>
      <c r="C671" s="17"/>
      <c r="D671" s="17"/>
      <c r="E671" s="17"/>
      <c r="F671" s="17"/>
      <c r="G671" s="17"/>
      <c r="H671" s="17"/>
      <c r="I671" s="48"/>
      <c r="J671" s="11"/>
      <c r="K671" s="12"/>
      <c r="L671" s="12"/>
      <c r="M671" s="12"/>
      <c r="N671" s="12"/>
      <c r="O671" s="12"/>
      <c r="P671" s="12"/>
      <c r="Q671" s="12"/>
      <c r="R671" s="12"/>
      <c r="S671" s="12"/>
      <c r="T671" s="12"/>
      <c r="U671" s="12"/>
      <c r="V671" s="12"/>
      <c r="W671" s="12"/>
      <c r="X671" s="11"/>
      <c r="Y671" s="11"/>
      <c r="Z671" s="11"/>
    </row>
    <row r="672" ht="16.5" customHeight="1">
      <c r="A672" s="17"/>
      <c r="B672" s="48"/>
      <c r="C672" s="17"/>
      <c r="D672" s="17"/>
      <c r="E672" s="17"/>
      <c r="F672" s="17"/>
      <c r="G672" s="17"/>
      <c r="H672" s="17"/>
      <c r="I672" s="48"/>
      <c r="J672" s="11"/>
      <c r="K672" s="12"/>
      <c r="L672" s="12"/>
      <c r="M672" s="12"/>
      <c r="N672" s="12"/>
      <c r="O672" s="12"/>
      <c r="P672" s="12"/>
      <c r="Q672" s="12"/>
      <c r="R672" s="12"/>
      <c r="S672" s="12"/>
      <c r="T672" s="12"/>
      <c r="U672" s="12"/>
      <c r="V672" s="12"/>
      <c r="W672" s="12"/>
      <c r="X672" s="11"/>
      <c r="Y672" s="11"/>
      <c r="Z672" s="11"/>
    </row>
    <row r="673" ht="16.5" customHeight="1">
      <c r="A673" s="17"/>
      <c r="B673" s="48"/>
      <c r="C673" s="17"/>
      <c r="D673" s="17"/>
      <c r="E673" s="17"/>
      <c r="F673" s="17"/>
      <c r="G673" s="17"/>
      <c r="H673" s="17"/>
      <c r="I673" s="48"/>
      <c r="J673" s="11"/>
      <c r="K673" s="12"/>
      <c r="L673" s="12"/>
      <c r="M673" s="12"/>
      <c r="N673" s="12"/>
      <c r="O673" s="12"/>
      <c r="P673" s="12"/>
      <c r="Q673" s="12"/>
      <c r="R673" s="12"/>
      <c r="S673" s="12"/>
      <c r="T673" s="12"/>
      <c r="U673" s="12"/>
      <c r="V673" s="12"/>
      <c r="W673" s="12"/>
      <c r="X673" s="11"/>
      <c r="Y673" s="11"/>
      <c r="Z673" s="11"/>
    </row>
    <row r="674" ht="16.5" customHeight="1">
      <c r="A674" s="17"/>
      <c r="B674" s="48"/>
      <c r="C674" s="17"/>
      <c r="D674" s="17"/>
      <c r="E674" s="17"/>
      <c r="F674" s="17"/>
      <c r="G674" s="17"/>
      <c r="H674" s="17"/>
      <c r="I674" s="48"/>
      <c r="J674" s="11"/>
      <c r="K674" s="12"/>
      <c r="L674" s="12"/>
      <c r="M674" s="12"/>
      <c r="N674" s="12"/>
      <c r="O674" s="12"/>
      <c r="P674" s="12"/>
      <c r="Q674" s="12"/>
      <c r="R674" s="12"/>
      <c r="S674" s="12"/>
      <c r="T674" s="12"/>
      <c r="U674" s="12"/>
      <c r="V674" s="12"/>
      <c r="W674" s="12"/>
      <c r="X674" s="11"/>
      <c r="Y674" s="11"/>
      <c r="Z674" s="11"/>
    </row>
    <row r="675" ht="16.5" customHeight="1">
      <c r="A675" s="17"/>
      <c r="B675" s="48"/>
      <c r="C675" s="17"/>
      <c r="D675" s="17"/>
      <c r="E675" s="17"/>
      <c r="F675" s="17"/>
      <c r="G675" s="17"/>
      <c r="H675" s="17"/>
      <c r="I675" s="48"/>
      <c r="J675" s="11"/>
      <c r="K675" s="12"/>
      <c r="L675" s="12"/>
      <c r="M675" s="12"/>
      <c r="N675" s="12"/>
      <c r="O675" s="12"/>
      <c r="P675" s="12"/>
      <c r="Q675" s="12"/>
      <c r="R675" s="12"/>
      <c r="S675" s="12"/>
      <c r="T675" s="12"/>
      <c r="U675" s="12"/>
      <c r="V675" s="12"/>
      <c r="W675" s="12"/>
      <c r="X675" s="11"/>
      <c r="Y675" s="11"/>
      <c r="Z675" s="11"/>
    </row>
    <row r="676" ht="16.5" customHeight="1">
      <c r="A676" s="17"/>
      <c r="B676" s="48"/>
      <c r="C676" s="17"/>
      <c r="D676" s="17"/>
      <c r="E676" s="17"/>
      <c r="F676" s="17"/>
      <c r="G676" s="17"/>
      <c r="H676" s="17"/>
      <c r="I676" s="48"/>
      <c r="J676" s="11"/>
      <c r="K676" s="12"/>
      <c r="L676" s="12"/>
      <c r="M676" s="12"/>
      <c r="N676" s="12"/>
      <c r="O676" s="12"/>
      <c r="P676" s="12"/>
      <c r="Q676" s="12"/>
      <c r="R676" s="12"/>
      <c r="S676" s="12"/>
      <c r="T676" s="12"/>
      <c r="U676" s="12"/>
      <c r="V676" s="12"/>
      <c r="W676" s="12"/>
      <c r="X676" s="11"/>
      <c r="Y676" s="11"/>
      <c r="Z676" s="11"/>
    </row>
    <row r="677" ht="16.5" customHeight="1">
      <c r="A677" s="17"/>
      <c r="B677" s="48"/>
      <c r="C677" s="17"/>
      <c r="D677" s="17"/>
      <c r="E677" s="17"/>
      <c r="F677" s="17"/>
      <c r="G677" s="17"/>
      <c r="H677" s="17"/>
      <c r="I677" s="48"/>
      <c r="J677" s="11"/>
      <c r="K677" s="12"/>
      <c r="L677" s="12"/>
      <c r="M677" s="12"/>
      <c r="N677" s="12"/>
      <c r="O677" s="12"/>
      <c r="P677" s="12"/>
      <c r="Q677" s="12"/>
      <c r="R677" s="12"/>
      <c r="S677" s="12"/>
      <c r="T677" s="12"/>
      <c r="U677" s="12"/>
      <c r="V677" s="12"/>
      <c r="W677" s="12"/>
      <c r="X677" s="11"/>
      <c r="Y677" s="11"/>
      <c r="Z677" s="11"/>
    </row>
    <row r="678" ht="16.5" customHeight="1">
      <c r="A678" s="17"/>
      <c r="B678" s="48"/>
      <c r="C678" s="17"/>
      <c r="D678" s="17"/>
      <c r="E678" s="17"/>
      <c r="F678" s="17"/>
      <c r="G678" s="17"/>
      <c r="H678" s="17"/>
      <c r="I678" s="48"/>
      <c r="J678" s="11"/>
      <c r="K678" s="12"/>
      <c r="L678" s="12"/>
      <c r="M678" s="12"/>
      <c r="N678" s="12"/>
      <c r="O678" s="12"/>
      <c r="P678" s="12"/>
      <c r="Q678" s="12"/>
      <c r="R678" s="12"/>
      <c r="S678" s="12"/>
      <c r="T678" s="12"/>
      <c r="U678" s="12"/>
      <c r="V678" s="12"/>
      <c r="W678" s="12"/>
      <c r="X678" s="11"/>
      <c r="Y678" s="11"/>
      <c r="Z678" s="11"/>
    </row>
    <row r="679" ht="16.5" customHeight="1">
      <c r="A679" s="17"/>
      <c r="B679" s="48"/>
      <c r="C679" s="17"/>
      <c r="D679" s="17"/>
      <c r="E679" s="17"/>
      <c r="F679" s="17"/>
      <c r="G679" s="17"/>
      <c r="H679" s="17"/>
      <c r="I679" s="48"/>
      <c r="J679" s="11"/>
      <c r="K679" s="12"/>
      <c r="L679" s="12"/>
      <c r="M679" s="12"/>
      <c r="N679" s="12"/>
      <c r="O679" s="12"/>
      <c r="P679" s="12"/>
      <c r="Q679" s="12"/>
      <c r="R679" s="12"/>
      <c r="S679" s="12"/>
      <c r="T679" s="12"/>
      <c r="U679" s="12"/>
      <c r="V679" s="12"/>
      <c r="W679" s="12"/>
      <c r="X679" s="11"/>
      <c r="Y679" s="11"/>
      <c r="Z679" s="11"/>
    </row>
    <row r="680" ht="16.5" customHeight="1">
      <c r="A680" s="17"/>
      <c r="B680" s="48"/>
      <c r="C680" s="17"/>
      <c r="D680" s="17"/>
      <c r="E680" s="17"/>
      <c r="F680" s="17"/>
      <c r="G680" s="17"/>
      <c r="H680" s="17"/>
      <c r="I680" s="48"/>
      <c r="J680" s="11"/>
      <c r="K680" s="12"/>
      <c r="L680" s="12"/>
      <c r="M680" s="12"/>
      <c r="N680" s="12"/>
      <c r="O680" s="12"/>
      <c r="P680" s="12"/>
      <c r="Q680" s="12"/>
      <c r="R680" s="12"/>
      <c r="S680" s="12"/>
      <c r="T680" s="12"/>
      <c r="U680" s="12"/>
      <c r="V680" s="12"/>
      <c r="W680" s="12"/>
      <c r="X680" s="11"/>
      <c r="Y680" s="11"/>
      <c r="Z680" s="11"/>
    </row>
    <row r="681" ht="16.5" customHeight="1">
      <c r="A681" s="17"/>
      <c r="B681" s="48"/>
      <c r="C681" s="17"/>
      <c r="D681" s="17"/>
      <c r="E681" s="17"/>
      <c r="F681" s="17"/>
      <c r="G681" s="17"/>
      <c r="H681" s="17"/>
      <c r="I681" s="48"/>
      <c r="J681" s="11"/>
      <c r="K681" s="12"/>
      <c r="L681" s="12"/>
      <c r="M681" s="12"/>
      <c r="N681" s="12"/>
      <c r="O681" s="12"/>
      <c r="P681" s="12"/>
      <c r="Q681" s="12"/>
      <c r="R681" s="12"/>
      <c r="S681" s="12"/>
      <c r="T681" s="12"/>
      <c r="U681" s="12"/>
      <c r="V681" s="12"/>
      <c r="W681" s="12"/>
      <c r="X681" s="11"/>
      <c r="Y681" s="11"/>
      <c r="Z681" s="11"/>
    </row>
    <row r="682" ht="16.5" customHeight="1">
      <c r="A682" s="17"/>
      <c r="B682" s="48"/>
      <c r="C682" s="17"/>
      <c r="D682" s="17"/>
      <c r="E682" s="17"/>
      <c r="F682" s="17"/>
      <c r="G682" s="17"/>
      <c r="H682" s="17"/>
      <c r="I682" s="48"/>
      <c r="J682" s="11"/>
      <c r="K682" s="12"/>
      <c r="L682" s="12"/>
      <c r="M682" s="12"/>
      <c r="N682" s="12"/>
      <c r="O682" s="12"/>
      <c r="P682" s="12"/>
      <c r="Q682" s="12"/>
      <c r="R682" s="12"/>
      <c r="S682" s="12"/>
      <c r="T682" s="12"/>
      <c r="U682" s="12"/>
      <c r="V682" s="12"/>
      <c r="W682" s="12"/>
      <c r="X682" s="11"/>
      <c r="Y682" s="11"/>
      <c r="Z682" s="11"/>
    </row>
    <row r="683" ht="16.5" customHeight="1">
      <c r="A683" s="17"/>
      <c r="B683" s="48"/>
      <c r="C683" s="17"/>
      <c r="D683" s="17"/>
      <c r="E683" s="17"/>
      <c r="F683" s="17"/>
      <c r="G683" s="17"/>
      <c r="H683" s="17"/>
      <c r="I683" s="48"/>
      <c r="J683" s="11"/>
      <c r="K683" s="12"/>
      <c r="L683" s="12"/>
      <c r="M683" s="12"/>
      <c r="N683" s="12"/>
      <c r="O683" s="12"/>
      <c r="P683" s="12"/>
      <c r="Q683" s="12"/>
      <c r="R683" s="12"/>
      <c r="S683" s="12"/>
      <c r="T683" s="12"/>
      <c r="U683" s="12"/>
      <c r="V683" s="12"/>
      <c r="W683" s="12"/>
      <c r="X683" s="11"/>
      <c r="Y683" s="11"/>
      <c r="Z683" s="11"/>
    </row>
    <row r="684" ht="16.5" customHeight="1">
      <c r="A684" s="17"/>
      <c r="B684" s="48"/>
      <c r="C684" s="17"/>
      <c r="D684" s="17"/>
      <c r="E684" s="17"/>
      <c r="F684" s="17"/>
      <c r="G684" s="17"/>
      <c r="H684" s="17"/>
      <c r="I684" s="48"/>
      <c r="J684" s="11"/>
      <c r="K684" s="12"/>
      <c r="L684" s="12"/>
      <c r="M684" s="12"/>
      <c r="N684" s="12"/>
      <c r="O684" s="12"/>
      <c r="P684" s="12"/>
      <c r="Q684" s="12"/>
      <c r="R684" s="12"/>
      <c r="S684" s="12"/>
      <c r="T684" s="12"/>
      <c r="U684" s="12"/>
      <c r="V684" s="12"/>
      <c r="W684" s="12"/>
      <c r="X684" s="11"/>
      <c r="Y684" s="11"/>
      <c r="Z684" s="11"/>
    </row>
    <row r="685" ht="16.5" customHeight="1">
      <c r="A685" s="17"/>
      <c r="B685" s="48"/>
      <c r="C685" s="17"/>
      <c r="D685" s="17"/>
      <c r="E685" s="17"/>
      <c r="F685" s="17"/>
      <c r="G685" s="17"/>
      <c r="H685" s="17"/>
      <c r="I685" s="48"/>
      <c r="J685" s="11"/>
      <c r="K685" s="12"/>
      <c r="L685" s="12"/>
      <c r="M685" s="12"/>
      <c r="N685" s="12"/>
      <c r="O685" s="12"/>
      <c r="P685" s="12"/>
      <c r="Q685" s="12"/>
      <c r="R685" s="12"/>
      <c r="S685" s="12"/>
      <c r="T685" s="12"/>
      <c r="U685" s="12"/>
      <c r="V685" s="12"/>
      <c r="W685" s="12"/>
      <c r="X685" s="11"/>
      <c r="Y685" s="11"/>
      <c r="Z685" s="11"/>
    </row>
    <row r="686" ht="16.5" customHeight="1">
      <c r="A686" s="17"/>
      <c r="B686" s="48"/>
      <c r="C686" s="17"/>
      <c r="D686" s="17"/>
      <c r="E686" s="17"/>
      <c r="F686" s="17"/>
      <c r="G686" s="17"/>
      <c r="H686" s="17"/>
      <c r="I686" s="48"/>
      <c r="J686" s="11"/>
      <c r="K686" s="12"/>
      <c r="L686" s="12"/>
      <c r="M686" s="12"/>
      <c r="N686" s="12"/>
      <c r="O686" s="12"/>
      <c r="P686" s="12"/>
      <c r="Q686" s="12"/>
      <c r="R686" s="12"/>
      <c r="S686" s="12"/>
      <c r="T686" s="12"/>
      <c r="U686" s="12"/>
      <c r="V686" s="12"/>
      <c r="W686" s="12"/>
      <c r="X686" s="11"/>
      <c r="Y686" s="11"/>
      <c r="Z686" s="11"/>
    </row>
    <row r="687" ht="16.5" customHeight="1">
      <c r="A687" s="17"/>
      <c r="B687" s="48"/>
      <c r="C687" s="17"/>
      <c r="D687" s="17"/>
      <c r="E687" s="17"/>
      <c r="F687" s="17"/>
      <c r="G687" s="17"/>
      <c r="H687" s="17"/>
      <c r="I687" s="48"/>
      <c r="J687" s="11"/>
      <c r="K687" s="12"/>
      <c r="L687" s="12"/>
      <c r="M687" s="12"/>
      <c r="N687" s="12"/>
      <c r="O687" s="12"/>
      <c r="P687" s="12"/>
      <c r="Q687" s="12"/>
      <c r="R687" s="12"/>
      <c r="S687" s="12"/>
      <c r="T687" s="12"/>
      <c r="U687" s="12"/>
      <c r="V687" s="12"/>
      <c r="W687" s="12"/>
      <c r="X687" s="11"/>
      <c r="Y687" s="11"/>
      <c r="Z687" s="11"/>
    </row>
    <row r="688" ht="16.5" customHeight="1">
      <c r="A688" s="17"/>
      <c r="B688" s="48"/>
      <c r="C688" s="17"/>
      <c r="D688" s="17"/>
      <c r="E688" s="17"/>
      <c r="F688" s="17"/>
      <c r="G688" s="17"/>
      <c r="H688" s="17"/>
      <c r="I688" s="48"/>
      <c r="J688" s="11"/>
      <c r="K688" s="12"/>
      <c r="L688" s="12"/>
      <c r="M688" s="12"/>
      <c r="N688" s="12"/>
      <c r="O688" s="12"/>
      <c r="P688" s="12"/>
      <c r="Q688" s="12"/>
      <c r="R688" s="12"/>
      <c r="S688" s="12"/>
      <c r="T688" s="12"/>
      <c r="U688" s="12"/>
      <c r="V688" s="12"/>
      <c r="W688" s="12"/>
      <c r="X688" s="11"/>
      <c r="Y688" s="11"/>
      <c r="Z688" s="11"/>
    </row>
    <row r="689" ht="16.5" customHeight="1">
      <c r="A689" s="17"/>
      <c r="B689" s="48"/>
      <c r="C689" s="17"/>
      <c r="D689" s="17"/>
      <c r="E689" s="17"/>
      <c r="F689" s="17"/>
      <c r="G689" s="17"/>
      <c r="H689" s="17"/>
      <c r="I689" s="48"/>
      <c r="J689" s="11"/>
      <c r="K689" s="12"/>
      <c r="L689" s="12"/>
      <c r="M689" s="12"/>
      <c r="N689" s="12"/>
      <c r="O689" s="12"/>
      <c r="P689" s="12"/>
      <c r="Q689" s="12"/>
      <c r="R689" s="12"/>
      <c r="S689" s="12"/>
      <c r="T689" s="12"/>
      <c r="U689" s="12"/>
      <c r="V689" s="12"/>
      <c r="W689" s="12"/>
      <c r="X689" s="11"/>
      <c r="Y689" s="11"/>
      <c r="Z689" s="11"/>
    </row>
    <row r="690" ht="16.5" customHeight="1">
      <c r="A690" s="17"/>
      <c r="B690" s="48"/>
      <c r="C690" s="17"/>
      <c r="D690" s="17"/>
      <c r="E690" s="17"/>
      <c r="F690" s="17"/>
      <c r="G690" s="17"/>
      <c r="H690" s="17"/>
      <c r="I690" s="48"/>
      <c r="J690" s="11"/>
      <c r="K690" s="12"/>
      <c r="L690" s="12"/>
      <c r="M690" s="12"/>
      <c r="N690" s="12"/>
      <c r="O690" s="12"/>
      <c r="P690" s="12"/>
      <c r="Q690" s="12"/>
      <c r="R690" s="12"/>
      <c r="S690" s="12"/>
      <c r="T690" s="12"/>
      <c r="U690" s="12"/>
      <c r="V690" s="12"/>
      <c r="W690" s="12"/>
      <c r="X690" s="11"/>
      <c r="Y690" s="11"/>
      <c r="Z690" s="11"/>
    </row>
    <row r="691" ht="16.5" customHeight="1">
      <c r="A691" s="17"/>
      <c r="B691" s="48"/>
      <c r="C691" s="17"/>
      <c r="D691" s="17"/>
      <c r="E691" s="17"/>
      <c r="F691" s="17"/>
      <c r="G691" s="17"/>
      <c r="H691" s="17"/>
      <c r="I691" s="48"/>
      <c r="J691" s="11"/>
      <c r="K691" s="12"/>
      <c r="L691" s="12"/>
      <c r="M691" s="12"/>
      <c r="N691" s="12"/>
      <c r="O691" s="12"/>
      <c r="P691" s="12"/>
      <c r="Q691" s="12"/>
      <c r="R691" s="12"/>
      <c r="S691" s="12"/>
      <c r="T691" s="12"/>
      <c r="U691" s="12"/>
      <c r="V691" s="12"/>
      <c r="W691" s="12"/>
      <c r="X691" s="11"/>
      <c r="Y691" s="11"/>
      <c r="Z691" s="11"/>
    </row>
    <row r="692" ht="16.5" customHeight="1">
      <c r="A692" s="17"/>
      <c r="B692" s="48"/>
      <c r="C692" s="17"/>
      <c r="D692" s="17"/>
      <c r="E692" s="17"/>
      <c r="F692" s="17"/>
      <c r="G692" s="17"/>
      <c r="H692" s="17"/>
      <c r="I692" s="48"/>
      <c r="J692" s="11"/>
      <c r="K692" s="12"/>
      <c r="L692" s="12"/>
      <c r="M692" s="12"/>
      <c r="N692" s="12"/>
      <c r="O692" s="12"/>
      <c r="P692" s="12"/>
      <c r="Q692" s="12"/>
      <c r="R692" s="12"/>
      <c r="S692" s="12"/>
      <c r="T692" s="12"/>
      <c r="U692" s="12"/>
      <c r="V692" s="12"/>
      <c r="W692" s="12"/>
      <c r="X692" s="11"/>
      <c r="Y692" s="11"/>
      <c r="Z692" s="11"/>
    </row>
    <row r="693" ht="16.5" customHeight="1">
      <c r="A693" s="17"/>
      <c r="B693" s="48"/>
      <c r="C693" s="17"/>
      <c r="D693" s="17"/>
      <c r="E693" s="17"/>
      <c r="F693" s="17"/>
      <c r="G693" s="17"/>
      <c r="H693" s="17"/>
      <c r="I693" s="48"/>
      <c r="J693" s="11"/>
      <c r="K693" s="12"/>
      <c r="L693" s="12"/>
      <c r="M693" s="12"/>
      <c r="N693" s="12"/>
      <c r="O693" s="12"/>
      <c r="P693" s="12"/>
      <c r="Q693" s="12"/>
      <c r="R693" s="12"/>
      <c r="S693" s="12"/>
      <c r="T693" s="12"/>
      <c r="U693" s="12"/>
      <c r="V693" s="12"/>
      <c r="W693" s="12"/>
      <c r="X693" s="11"/>
      <c r="Y693" s="11"/>
      <c r="Z693" s="11"/>
    </row>
    <row r="694" ht="16.5" customHeight="1">
      <c r="A694" s="17"/>
      <c r="B694" s="48"/>
      <c r="C694" s="17"/>
      <c r="D694" s="17"/>
      <c r="E694" s="17"/>
      <c r="F694" s="17"/>
      <c r="G694" s="17"/>
      <c r="H694" s="17"/>
      <c r="I694" s="48"/>
      <c r="J694" s="11"/>
      <c r="K694" s="12"/>
      <c r="L694" s="12"/>
      <c r="M694" s="12"/>
      <c r="N694" s="12"/>
      <c r="O694" s="12"/>
      <c r="P694" s="12"/>
      <c r="Q694" s="12"/>
      <c r="R694" s="12"/>
      <c r="S694" s="12"/>
      <c r="T694" s="12"/>
      <c r="U694" s="12"/>
      <c r="V694" s="12"/>
      <c r="W694" s="12"/>
      <c r="X694" s="11"/>
      <c r="Y694" s="11"/>
      <c r="Z694" s="11"/>
    </row>
    <row r="695" ht="16.5" customHeight="1">
      <c r="A695" s="17"/>
      <c r="B695" s="48"/>
      <c r="C695" s="17"/>
      <c r="D695" s="17"/>
      <c r="E695" s="17"/>
      <c r="F695" s="17"/>
      <c r="G695" s="17"/>
      <c r="H695" s="17"/>
      <c r="I695" s="48"/>
      <c r="J695" s="11"/>
      <c r="K695" s="12"/>
      <c r="L695" s="12"/>
      <c r="M695" s="12"/>
      <c r="N695" s="12"/>
      <c r="O695" s="12"/>
      <c r="P695" s="12"/>
      <c r="Q695" s="12"/>
      <c r="R695" s="12"/>
      <c r="S695" s="12"/>
      <c r="T695" s="12"/>
      <c r="U695" s="12"/>
      <c r="V695" s="12"/>
      <c r="W695" s="12"/>
      <c r="X695" s="11"/>
      <c r="Y695" s="11"/>
      <c r="Z695" s="11"/>
    </row>
    <row r="696" ht="16.5" customHeight="1">
      <c r="A696" s="17"/>
      <c r="B696" s="48"/>
      <c r="C696" s="17"/>
      <c r="D696" s="17"/>
      <c r="E696" s="17"/>
      <c r="F696" s="17"/>
      <c r="G696" s="17"/>
      <c r="H696" s="17"/>
      <c r="I696" s="48"/>
      <c r="J696" s="11"/>
      <c r="K696" s="12"/>
      <c r="L696" s="12"/>
      <c r="M696" s="12"/>
      <c r="N696" s="12"/>
      <c r="O696" s="12"/>
      <c r="P696" s="12"/>
      <c r="Q696" s="12"/>
      <c r="R696" s="12"/>
      <c r="S696" s="12"/>
      <c r="T696" s="12"/>
      <c r="U696" s="12"/>
      <c r="V696" s="12"/>
      <c r="W696" s="12"/>
      <c r="X696" s="11"/>
      <c r="Y696" s="11"/>
      <c r="Z696" s="11"/>
    </row>
    <row r="697" ht="16.5" customHeight="1">
      <c r="A697" s="17"/>
      <c r="B697" s="48"/>
      <c r="C697" s="17"/>
      <c r="D697" s="17"/>
      <c r="E697" s="17"/>
      <c r="F697" s="17"/>
      <c r="G697" s="17"/>
      <c r="H697" s="17"/>
      <c r="I697" s="48"/>
      <c r="J697" s="11"/>
      <c r="K697" s="12"/>
      <c r="L697" s="12"/>
      <c r="M697" s="12"/>
      <c r="N697" s="12"/>
      <c r="O697" s="12"/>
      <c r="P697" s="12"/>
      <c r="Q697" s="12"/>
      <c r="R697" s="12"/>
      <c r="S697" s="12"/>
      <c r="T697" s="12"/>
      <c r="U697" s="12"/>
      <c r="V697" s="12"/>
      <c r="W697" s="12"/>
      <c r="X697" s="11"/>
      <c r="Y697" s="11"/>
      <c r="Z697" s="11"/>
    </row>
    <row r="698" ht="16.5" customHeight="1">
      <c r="A698" s="17"/>
      <c r="B698" s="48"/>
      <c r="C698" s="17"/>
      <c r="D698" s="17"/>
      <c r="E698" s="17"/>
      <c r="F698" s="17"/>
      <c r="G698" s="17"/>
      <c r="H698" s="17"/>
      <c r="I698" s="48"/>
      <c r="J698" s="11"/>
      <c r="K698" s="12"/>
      <c r="L698" s="12"/>
      <c r="M698" s="12"/>
      <c r="N698" s="12"/>
      <c r="O698" s="12"/>
      <c r="P698" s="12"/>
      <c r="Q698" s="12"/>
      <c r="R698" s="12"/>
      <c r="S698" s="12"/>
      <c r="T698" s="12"/>
      <c r="U698" s="12"/>
      <c r="V698" s="12"/>
      <c r="W698" s="12"/>
      <c r="X698" s="11"/>
      <c r="Y698" s="11"/>
      <c r="Z698" s="11"/>
    </row>
    <row r="699" ht="16.5" customHeight="1">
      <c r="A699" s="17"/>
      <c r="B699" s="48"/>
      <c r="C699" s="17"/>
      <c r="D699" s="17"/>
      <c r="E699" s="17"/>
      <c r="F699" s="17"/>
      <c r="G699" s="17"/>
      <c r="H699" s="17"/>
      <c r="I699" s="48"/>
      <c r="J699" s="11"/>
      <c r="K699" s="12"/>
      <c r="L699" s="12"/>
      <c r="M699" s="12"/>
      <c r="N699" s="12"/>
      <c r="O699" s="12"/>
      <c r="P699" s="12"/>
      <c r="Q699" s="12"/>
      <c r="R699" s="12"/>
      <c r="S699" s="12"/>
      <c r="T699" s="12"/>
      <c r="U699" s="12"/>
      <c r="V699" s="12"/>
      <c r="W699" s="12"/>
      <c r="X699" s="11"/>
      <c r="Y699" s="11"/>
      <c r="Z699" s="11"/>
    </row>
    <row r="700" ht="16.5" customHeight="1">
      <c r="A700" s="17"/>
      <c r="B700" s="48"/>
      <c r="C700" s="17"/>
      <c r="D700" s="17"/>
      <c r="E700" s="17"/>
      <c r="F700" s="17"/>
      <c r="G700" s="17"/>
      <c r="H700" s="17"/>
      <c r="I700" s="48"/>
      <c r="J700" s="11"/>
      <c r="K700" s="12"/>
      <c r="L700" s="12"/>
      <c r="M700" s="12"/>
      <c r="N700" s="12"/>
      <c r="O700" s="12"/>
      <c r="P700" s="12"/>
      <c r="Q700" s="12"/>
      <c r="R700" s="12"/>
      <c r="S700" s="12"/>
      <c r="T700" s="12"/>
      <c r="U700" s="12"/>
      <c r="V700" s="12"/>
      <c r="W700" s="12"/>
      <c r="X700" s="11"/>
      <c r="Y700" s="11"/>
      <c r="Z700" s="11"/>
    </row>
    <row r="701" ht="16.5" customHeight="1">
      <c r="A701" s="17"/>
      <c r="B701" s="48"/>
      <c r="C701" s="17"/>
      <c r="D701" s="17"/>
      <c r="E701" s="17"/>
      <c r="F701" s="17"/>
      <c r="G701" s="17"/>
      <c r="H701" s="17"/>
      <c r="I701" s="48"/>
      <c r="J701" s="11"/>
      <c r="K701" s="12"/>
      <c r="L701" s="12"/>
      <c r="M701" s="12"/>
      <c r="N701" s="12"/>
      <c r="O701" s="12"/>
      <c r="P701" s="12"/>
      <c r="Q701" s="12"/>
      <c r="R701" s="12"/>
      <c r="S701" s="12"/>
      <c r="T701" s="12"/>
      <c r="U701" s="12"/>
      <c r="V701" s="12"/>
      <c r="W701" s="12"/>
      <c r="X701" s="11"/>
      <c r="Y701" s="11"/>
      <c r="Z701" s="11"/>
    </row>
    <row r="702" ht="16.5" customHeight="1">
      <c r="A702" s="17"/>
      <c r="B702" s="48"/>
      <c r="C702" s="17"/>
      <c r="D702" s="17"/>
      <c r="E702" s="17"/>
      <c r="F702" s="17"/>
      <c r="G702" s="17"/>
      <c r="H702" s="17"/>
      <c r="I702" s="48"/>
      <c r="J702" s="11"/>
      <c r="K702" s="12"/>
      <c r="L702" s="12"/>
      <c r="M702" s="12"/>
      <c r="N702" s="12"/>
      <c r="O702" s="12"/>
      <c r="P702" s="12"/>
      <c r="Q702" s="12"/>
      <c r="R702" s="12"/>
      <c r="S702" s="12"/>
      <c r="T702" s="12"/>
      <c r="U702" s="12"/>
      <c r="V702" s="12"/>
      <c r="W702" s="12"/>
      <c r="X702" s="11"/>
      <c r="Y702" s="11"/>
      <c r="Z702" s="11"/>
    </row>
    <row r="703" ht="16.5" customHeight="1">
      <c r="A703" s="17"/>
      <c r="B703" s="48"/>
      <c r="C703" s="17"/>
      <c r="D703" s="17"/>
      <c r="E703" s="17"/>
      <c r="F703" s="17"/>
      <c r="G703" s="17"/>
      <c r="H703" s="17"/>
      <c r="I703" s="48"/>
      <c r="J703" s="11"/>
      <c r="K703" s="12"/>
      <c r="L703" s="12"/>
      <c r="M703" s="12"/>
      <c r="N703" s="12"/>
      <c r="O703" s="12"/>
      <c r="P703" s="12"/>
      <c r="Q703" s="12"/>
      <c r="R703" s="12"/>
      <c r="S703" s="12"/>
      <c r="T703" s="12"/>
      <c r="U703" s="12"/>
      <c r="V703" s="12"/>
      <c r="W703" s="12"/>
      <c r="X703" s="11"/>
      <c r="Y703" s="11"/>
      <c r="Z703" s="11"/>
    </row>
    <row r="704" ht="16.5" customHeight="1">
      <c r="A704" s="17"/>
      <c r="B704" s="48"/>
      <c r="C704" s="17"/>
      <c r="D704" s="17"/>
      <c r="E704" s="17"/>
      <c r="F704" s="17"/>
      <c r="G704" s="17"/>
      <c r="H704" s="17"/>
      <c r="I704" s="48"/>
      <c r="J704" s="11"/>
      <c r="K704" s="12"/>
      <c r="L704" s="12"/>
      <c r="M704" s="12"/>
      <c r="N704" s="12"/>
      <c r="O704" s="12"/>
      <c r="P704" s="12"/>
      <c r="Q704" s="12"/>
      <c r="R704" s="12"/>
      <c r="S704" s="12"/>
      <c r="T704" s="12"/>
      <c r="U704" s="12"/>
      <c r="V704" s="12"/>
      <c r="W704" s="12"/>
      <c r="X704" s="11"/>
      <c r="Y704" s="11"/>
      <c r="Z704" s="11"/>
    </row>
    <row r="705" ht="16.5" customHeight="1">
      <c r="A705" s="17"/>
      <c r="B705" s="48"/>
      <c r="C705" s="17"/>
      <c r="D705" s="17"/>
      <c r="E705" s="17"/>
      <c r="F705" s="17"/>
      <c r="G705" s="17"/>
      <c r="H705" s="17"/>
      <c r="I705" s="48"/>
      <c r="J705" s="11"/>
      <c r="K705" s="12"/>
      <c r="L705" s="12"/>
      <c r="M705" s="12"/>
      <c r="N705" s="12"/>
      <c r="O705" s="12"/>
      <c r="P705" s="12"/>
      <c r="Q705" s="12"/>
      <c r="R705" s="12"/>
      <c r="S705" s="12"/>
      <c r="T705" s="12"/>
      <c r="U705" s="12"/>
      <c r="V705" s="12"/>
      <c r="W705" s="12"/>
      <c r="X705" s="11"/>
      <c r="Y705" s="11"/>
      <c r="Z705" s="11"/>
    </row>
    <row r="706" ht="16.5" customHeight="1">
      <c r="A706" s="17"/>
      <c r="B706" s="48"/>
      <c r="C706" s="17"/>
      <c r="D706" s="17"/>
      <c r="E706" s="17"/>
      <c r="F706" s="17"/>
      <c r="G706" s="17"/>
      <c r="H706" s="17"/>
      <c r="I706" s="48"/>
      <c r="J706" s="11"/>
      <c r="K706" s="12"/>
      <c r="L706" s="12"/>
      <c r="M706" s="12"/>
      <c r="N706" s="12"/>
      <c r="O706" s="12"/>
      <c r="P706" s="12"/>
      <c r="Q706" s="12"/>
      <c r="R706" s="12"/>
      <c r="S706" s="12"/>
      <c r="T706" s="12"/>
      <c r="U706" s="12"/>
      <c r="V706" s="12"/>
      <c r="W706" s="12"/>
      <c r="X706" s="11"/>
      <c r="Y706" s="11"/>
      <c r="Z706" s="11"/>
    </row>
    <row r="707" ht="16.5" customHeight="1">
      <c r="A707" s="17"/>
      <c r="B707" s="48"/>
      <c r="C707" s="17"/>
      <c r="D707" s="17"/>
      <c r="E707" s="17"/>
      <c r="F707" s="17"/>
      <c r="G707" s="17"/>
      <c r="H707" s="17"/>
      <c r="I707" s="48"/>
      <c r="J707" s="11"/>
      <c r="K707" s="12"/>
      <c r="L707" s="12"/>
      <c r="M707" s="12"/>
      <c r="N707" s="12"/>
      <c r="O707" s="12"/>
      <c r="P707" s="12"/>
      <c r="Q707" s="12"/>
      <c r="R707" s="12"/>
      <c r="S707" s="12"/>
      <c r="T707" s="12"/>
      <c r="U707" s="12"/>
      <c r="V707" s="12"/>
      <c r="W707" s="12"/>
      <c r="X707" s="11"/>
      <c r="Y707" s="11"/>
      <c r="Z707" s="11"/>
    </row>
    <row r="708" ht="16.5" customHeight="1">
      <c r="A708" s="17"/>
      <c r="B708" s="48"/>
      <c r="C708" s="17"/>
      <c r="D708" s="17"/>
      <c r="E708" s="17"/>
      <c r="F708" s="17"/>
      <c r="G708" s="17"/>
      <c r="H708" s="17"/>
      <c r="I708" s="48"/>
      <c r="J708" s="11"/>
      <c r="K708" s="12"/>
      <c r="L708" s="12"/>
      <c r="M708" s="12"/>
      <c r="N708" s="12"/>
      <c r="O708" s="12"/>
      <c r="P708" s="12"/>
      <c r="Q708" s="12"/>
      <c r="R708" s="12"/>
      <c r="S708" s="12"/>
      <c r="T708" s="12"/>
      <c r="U708" s="12"/>
      <c r="V708" s="12"/>
      <c r="W708" s="12"/>
      <c r="X708" s="11"/>
      <c r="Y708" s="11"/>
      <c r="Z708" s="11"/>
    </row>
    <row r="709" ht="16.5" customHeight="1">
      <c r="A709" s="17"/>
      <c r="B709" s="48"/>
      <c r="C709" s="17"/>
      <c r="D709" s="17"/>
      <c r="E709" s="17"/>
      <c r="F709" s="17"/>
      <c r="G709" s="17"/>
      <c r="H709" s="17"/>
      <c r="I709" s="48"/>
      <c r="J709" s="11"/>
      <c r="K709" s="12"/>
      <c r="L709" s="12"/>
      <c r="M709" s="12"/>
      <c r="N709" s="12"/>
      <c r="O709" s="12"/>
      <c r="P709" s="12"/>
      <c r="Q709" s="12"/>
      <c r="R709" s="12"/>
      <c r="S709" s="12"/>
      <c r="T709" s="12"/>
      <c r="U709" s="12"/>
      <c r="V709" s="12"/>
      <c r="W709" s="12"/>
      <c r="X709" s="11"/>
      <c r="Y709" s="11"/>
      <c r="Z709" s="11"/>
    </row>
    <row r="710" ht="16.5" customHeight="1">
      <c r="A710" s="17"/>
      <c r="B710" s="48"/>
      <c r="C710" s="17"/>
      <c r="D710" s="17"/>
      <c r="E710" s="17"/>
      <c r="F710" s="17"/>
      <c r="G710" s="17"/>
      <c r="H710" s="17"/>
      <c r="I710" s="48"/>
      <c r="J710" s="11"/>
      <c r="K710" s="12"/>
      <c r="L710" s="12"/>
      <c r="M710" s="12"/>
      <c r="N710" s="12"/>
      <c r="O710" s="12"/>
      <c r="P710" s="12"/>
      <c r="Q710" s="12"/>
      <c r="R710" s="12"/>
      <c r="S710" s="12"/>
      <c r="T710" s="12"/>
      <c r="U710" s="12"/>
      <c r="V710" s="12"/>
      <c r="W710" s="12"/>
      <c r="X710" s="11"/>
      <c r="Y710" s="11"/>
      <c r="Z710" s="11"/>
    </row>
    <row r="711" ht="16.5" customHeight="1">
      <c r="A711" s="17"/>
      <c r="B711" s="48"/>
      <c r="C711" s="17"/>
      <c r="D711" s="17"/>
      <c r="E711" s="17"/>
      <c r="F711" s="17"/>
      <c r="G711" s="17"/>
      <c r="H711" s="17"/>
      <c r="I711" s="48"/>
      <c r="J711" s="11"/>
      <c r="K711" s="12"/>
      <c r="L711" s="12"/>
      <c r="M711" s="12"/>
      <c r="N711" s="12"/>
      <c r="O711" s="12"/>
      <c r="P711" s="12"/>
      <c r="Q711" s="12"/>
      <c r="R711" s="12"/>
      <c r="S711" s="12"/>
      <c r="T711" s="12"/>
      <c r="U711" s="12"/>
      <c r="V711" s="12"/>
      <c r="W711" s="12"/>
      <c r="X711" s="11"/>
      <c r="Y711" s="11"/>
      <c r="Z711" s="11"/>
    </row>
    <row r="712" ht="16.5" customHeight="1">
      <c r="A712" s="17"/>
      <c r="B712" s="48"/>
      <c r="C712" s="17"/>
      <c r="D712" s="17"/>
      <c r="E712" s="17"/>
      <c r="F712" s="17"/>
      <c r="G712" s="17"/>
      <c r="H712" s="17"/>
      <c r="I712" s="48"/>
      <c r="J712" s="11"/>
      <c r="K712" s="12"/>
      <c r="L712" s="12"/>
      <c r="M712" s="12"/>
      <c r="N712" s="12"/>
      <c r="O712" s="12"/>
      <c r="P712" s="12"/>
      <c r="Q712" s="12"/>
      <c r="R712" s="12"/>
      <c r="S712" s="12"/>
      <c r="T712" s="12"/>
      <c r="U712" s="12"/>
      <c r="V712" s="12"/>
      <c r="W712" s="12"/>
      <c r="X712" s="11"/>
      <c r="Y712" s="11"/>
      <c r="Z712" s="11"/>
    </row>
    <row r="713" ht="16.5" customHeight="1">
      <c r="A713" s="17"/>
      <c r="B713" s="48"/>
      <c r="C713" s="17"/>
      <c r="D713" s="17"/>
      <c r="E713" s="17"/>
      <c r="F713" s="17"/>
      <c r="G713" s="17"/>
      <c r="H713" s="17"/>
      <c r="I713" s="48"/>
      <c r="J713" s="11"/>
      <c r="K713" s="12"/>
      <c r="L713" s="12"/>
      <c r="M713" s="12"/>
      <c r="N713" s="12"/>
      <c r="O713" s="12"/>
      <c r="P713" s="12"/>
      <c r="Q713" s="12"/>
      <c r="R713" s="12"/>
      <c r="S713" s="12"/>
      <c r="T713" s="12"/>
      <c r="U713" s="12"/>
      <c r="V713" s="12"/>
      <c r="W713" s="12"/>
      <c r="X713" s="11"/>
      <c r="Y713" s="11"/>
      <c r="Z713" s="11"/>
    </row>
    <row r="714" ht="16.5" customHeight="1">
      <c r="A714" s="17"/>
      <c r="B714" s="48"/>
      <c r="C714" s="17"/>
      <c r="D714" s="17"/>
      <c r="E714" s="17"/>
      <c r="F714" s="17"/>
      <c r="G714" s="17"/>
      <c r="H714" s="17"/>
      <c r="I714" s="48"/>
      <c r="J714" s="11"/>
      <c r="K714" s="12"/>
      <c r="L714" s="12"/>
      <c r="M714" s="12"/>
      <c r="N714" s="12"/>
      <c r="O714" s="12"/>
      <c r="P714" s="12"/>
      <c r="Q714" s="12"/>
      <c r="R714" s="12"/>
      <c r="S714" s="12"/>
      <c r="T714" s="12"/>
      <c r="U714" s="12"/>
      <c r="V714" s="12"/>
      <c r="W714" s="12"/>
      <c r="X714" s="11"/>
      <c r="Y714" s="11"/>
      <c r="Z714" s="11"/>
    </row>
    <row r="715" ht="16.5" customHeight="1">
      <c r="A715" s="17"/>
      <c r="B715" s="48"/>
      <c r="C715" s="17"/>
      <c r="D715" s="17"/>
      <c r="E715" s="17"/>
      <c r="F715" s="17"/>
      <c r="G715" s="17"/>
      <c r="H715" s="17"/>
      <c r="I715" s="48"/>
      <c r="J715" s="11"/>
      <c r="K715" s="12"/>
      <c r="L715" s="12"/>
      <c r="M715" s="12"/>
      <c r="N715" s="12"/>
      <c r="O715" s="12"/>
      <c r="P715" s="12"/>
      <c r="Q715" s="12"/>
      <c r="R715" s="12"/>
      <c r="S715" s="12"/>
      <c r="T715" s="12"/>
      <c r="U715" s="12"/>
      <c r="V715" s="12"/>
      <c r="W715" s="12"/>
      <c r="X715" s="11"/>
      <c r="Y715" s="11"/>
      <c r="Z715" s="11"/>
    </row>
    <row r="716" ht="16.5" customHeight="1">
      <c r="A716" s="17"/>
      <c r="B716" s="48"/>
      <c r="C716" s="17"/>
      <c r="D716" s="17"/>
      <c r="E716" s="17"/>
      <c r="F716" s="17"/>
      <c r="G716" s="17"/>
      <c r="H716" s="17"/>
      <c r="I716" s="48"/>
      <c r="J716" s="11"/>
      <c r="K716" s="12"/>
      <c r="L716" s="12"/>
      <c r="M716" s="12"/>
      <c r="N716" s="12"/>
      <c r="O716" s="12"/>
      <c r="P716" s="12"/>
      <c r="Q716" s="12"/>
      <c r="R716" s="12"/>
      <c r="S716" s="12"/>
      <c r="T716" s="12"/>
      <c r="U716" s="12"/>
      <c r="V716" s="12"/>
      <c r="W716" s="12"/>
      <c r="X716" s="11"/>
      <c r="Y716" s="11"/>
      <c r="Z716" s="11"/>
    </row>
    <row r="717" ht="16.5" customHeight="1">
      <c r="A717" s="17"/>
      <c r="B717" s="48"/>
      <c r="C717" s="17"/>
      <c r="D717" s="17"/>
      <c r="E717" s="17"/>
      <c r="F717" s="17"/>
      <c r="G717" s="17"/>
      <c r="H717" s="17"/>
      <c r="I717" s="48"/>
      <c r="J717" s="11"/>
      <c r="K717" s="12"/>
      <c r="L717" s="12"/>
      <c r="M717" s="12"/>
      <c r="N717" s="12"/>
      <c r="O717" s="12"/>
      <c r="P717" s="12"/>
      <c r="Q717" s="12"/>
      <c r="R717" s="12"/>
      <c r="S717" s="12"/>
      <c r="T717" s="12"/>
      <c r="U717" s="12"/>
      <c r="V717" s="12"/>
      <c r="W717" s="12"/>
      <c r="X717" s="11"/>
      <c r="Y717" s="11"/>
      <c r="Z717" s="11"/>
    </row>
    <row r="718" ht="16.5" customHeight="1">
      <c r="A718" s="17"/>
      <c r="B718" s="48"/>
      <c r="C718" s="17"/>
      <c r="D718" s="17"/>
      <c r="E718" s="17"/>
      <c r="F718" s="17"/>
      <c r="G718" s="17"/>
      <c r="H718" s="17"/>
      <c r="I718" s="48"/>
      <c r="J718" s="11"/>
      <c r="K718" s="12"/>
      <c r="L718" s="12"/>
      <c r="M718" s="12"/>
      <c r="N718" s="12"/>
      <c r="O718" s="12"/>
      <c r="P718" s="12"/>
      <c r="Q718" s="12"/>
      <c r="R718" s="12"/>
      <c r="S718" s="12"/>
      <c r="T718" s="12"/>
      <c r="U718" s="12"/>
      <c r="V718" s="12"/>
      <c r="W718" s="12"/>
      <c r="X718" s="11"/>
      <c r="Y718" s="11"/>
      <c r="Z718" s="11"/>
    </row>
    <row r="719" ht="16.5" customHeight="1">
      <c r="A719" s="17"/>
      <c r="B719" s="48"/>
      <c r="C719" s="17"/>
      <c r="D719" s="17"/>
      <c r="E719" s="17"/>
      <c r="F719" s="17"/>
      <c r="G719" s="17"/>
      <c r="H719" s="17"/>
      <c r="I719" s="48"/>
      <c r="J719" s="11"/>
      <c r="K719" s="12"/>
      <c r="L719" s="12"/>
      <c r="M719" s="12"/>
      <c r="N719" s="12"/>
      <c r="O719" s="12"/>
      <c r="P719" s="12"/>
      <c r="Q719" s="12"/>
      <c r="R719" s="12"/>
      <c r="S719" s="12"/>
      <c r="T719" s="12"/>
      <c r="U719" s="12"/>
      <c r="V719" s="12"/>
      <c r="W719" s="12"/>
      <c r="X719" s="11"/>
      <c r="Y719" s="11"/>
      <c r="Z719" s="11"/>
    </row>
    <row r="720" ht="16.5" customHeight="1">
      <c r="A720" s="17"/>
      <c r="B720" s="48"/>
      <c r="C720" s="17"/>
      <c r="D720" s="17"/>
      <c r="E720" s="17"/>
      <c r="F720" s="17"/>
      <c r="G720" s="17"/>
      <c r="H720" s="17"/>
      <c r="I720" s="48"/>
      <c r="J720" s="11"/>
      <c r="K720" s="12"/>
      <c r="L720" s="12"/>
      <c r="M720" s="12"/>
      <c r="N720" s="12"/>
      <c r="O720" s="12"/>
      <c r="P720" s="12"/>
      <c r="Q720" s="12"/>
      <c r="R720" s="12"/>
      <c r="S720" s="12"/>
      <c r="T720" s="12"/>
      <c r="U720" s="12"/>
      <c r="V720" s="12"/>
      <c r="W720" s="12"/>
      <c r="X720" s="11"/>
      <c r="Y720" s="11"/>
      <c r="Z720" s="11"/>
    </row>
    <row r="721" ht="16.5" customHeight="1">
      <c r="A721" s="17"/>
      <c r="B721" s="48"/>
      <c r="C721" s="17"/>
      <c r="D721" s="17"/>
      <c r="E721" s="17"/>
      <c r="F721" s="17"/>
      <c r="G721" s="17"/>
      <c r="H721" s="17"/>
      <c r="I721" s="48"/>
      <c r="J721" s="11"/>
      <c r="K721" s="12"/>
      <c r="L721" s="12"/>
      <c r="M721" s="12"/>
      <c r="N721" s="12"/>
      <c r="O721" s="12"/>
      <c r="P721" s="12"/>
      <c r="Q721" s="12"/>
      <c r="R721" s="12"/>
      <c r="S721" s="12"/>
      <c r="T721" s="12"/>
      <c r="U721" s="12"/>
      <c r="V721" s="12"/>
      <c r="W721" s="12"/>
      <c r="X721" s="11"/>
      <c r="Y721" s="11"/>
      <c r="Z721" s="11"/>
    </row>
    <row r="722" ht="16.5" customHeight="1">
      <c r="A722" s="17"/>
      <c r="B722" s="48"/>
      <c r="C722" s="17"/>
      <c r="D722" s="17"/>
      <c r="E722" s="17"/>
      <c r="F722" s="17"/>
      <c r="G722" s="17"/>
      <c r="H722" s="17"/>
      <c r="I722" s="48"/>
      <c r="J722" s="11"/>
      <c r="K722" s="12"/>
      <c r="L722" s="12"/>
      <c r="M722" s="12"/>
      <c r="N722" s="12"/>
      <c r="O722" s="12"/>
      <c r="P722" s="12"/>
      <c r="Q722" s="12"/>
      <c r="R722" s="12"/>
      <c r="S722" s="12"/>
      <c r="T722" s="12"/>
      <c r="U722" s="12"/>
      <c r="V722" s="12"/>
      <c r="W722" s="12"/>
      <c r="X722" s="11"/>
      <c r="Y722" s="11"/>
      <c r="Z722" s="11"/>
    </row>
    <row r="723" ht="16.5" customHeight="1">
      <c r="A723" s="17"/>
      <c r="B723" s="48"/>
      <c r="C723" s="17"/>
      <c r="D723" s="17"/>
      <c r="E723" s="17"/>
      <c r="F723" s="17"/>
      <c r="G723" s="17"/>
      <c r="H723" s="17"/>
      <c r="I723" s="48"/>
      <c r="J723" s="11"/>
      <c r="K723" s="12"/>
      <c r="L723" s="12"/>
      <c r="M723" s="12"/>
      <c r="N723" s="12"/>
      <c r="O723" s="12"/>
      <c r="P723" s="12"/>
      <c r="Q723" s="12"/>
      <c r="R723" s="12"/>
      <c r="S723" s="12"/>
      <c r="T723" s="12"/>
      <c r="U723" s="12"/>
      <c r="V723" s="12"/>
      <c r="W723" s="12"/>
      <c r="X723" s="11"/>
      <c r="Y723" s="11"/>
      <c r="Z723" s="11"/>
    </row>
    <row r="724" ht="16.5" customHeight="1">
      <c r="A724" s="17"/>
      <c r="B724" s="48"/>
      <c r="C724" s="17"/>
      <c r="D724" s="17"/>
      <c r="E724" s="17"/>
      <c r="F724" s="17"/>
      <c r="G724" s="17"/>
      <c r="H724" s="17"/>
      <c r="I724" s="48"/>
      <c r="J724" s="11"/>
      <c r="K724" s="12"/>
      <c r="L724" s="12"/>
      <c r="M724" s="12"/>
      <c r="N724" s="12"/>
      <c r="O724" s="12"/>
      <c r="P724" s="12"/>
      <c r="Q724" s="12"/>
      <c r="R724" s="12"/>
      <c r="S724" s="12"/>
      <c r="T724" s="12"/>
      <c r="U724" s="12"/>
      <c r="V724" s="12"/>
      <c r="W724" s="12"/>
      <c r="X724" s="11"/>
      <c r="Y724" s="11"/>
      <c r="Z724" s="11"/>
    </row>
    <row r="725" ht="16.5" customHeight="1">
      <c r="A725" s="17"/>
      <c r="B725" s="48"/>
      <c r="C725" s="17"/>
      <c r="D725" s="17"/>
      <c r="E725" s="17"/>
      <c r="F725" s="17"/>
      <c r="G725" s="17"/>
      <c r="H725" s="17"/>
      <c r="I725" s="48"/>
      <c r="J725" s="11"/>
      <c r="K725" s="12"/>
      <c r="L725" s="12"/>
      <c r="M725" s="12"/>
      <c r="N725" s="12"/>
      <c r="O725" s="12"/>
      <c r="P725" s="12"/>
      <c r="Q725" s="12"/>
      <c r="R725" s="12"/>
      <c r="S725" s="12"/>
      <c r="T725" s="12"/>
      <c r="U725" s="12"/>
      <c r="V725" s="12"/>
      <c r="W725" s="12"/>
      <c r="X725" s="11"/>
      <c r="Y725" s="11"/>
      <c r="Z725" s="11"/>
    </row>
    <row r="726" ht="16.5" customHeight="1">
      <c r="A726" s="17"/>
      <c r="B726" s="48"/>
      <c r="C726" s="17"/>
      <c r="D726" s="17"/>
      <c r="E726" s="17"/>
      <c r="F726" s="17"/>
      <c r="G726" s="17"/>
      <c r="H726" s="17"/>
      <c r="I726" s="48"/>
      <c r="J726" s="11"/>
      <c r="K726" s="12"/>
      <c r="L726" s="12"/>
      <c r="M726" s="12"/>
      <c r="N726" s="12"/>
      <c r="O726" s="12"/>
      <c r="P726" s="12"/>
      <c r="Q726" s="12"/>
      <c r="R726" s="12"/>
      <c r="S726" s="12"/>
      <c r="T726" s="12"/>
      <c r="U726" s="12"/>
      <c r="V726" s="12"/>
      <c r="W726" s="12"/>
      <c r="X726" s="11"/>
      <c r="Y726" s="11"/>
      <c r="Z726" s="11"/>
    </row>
    <row r="727" ht="16.5" customHeight="1">
      <c r="A727" s="17"/>
      <c r="B727" s="48"/>
      <c r="C727" s="17"/>
      <c r="D727" s="17"/>
      <c r="E727" s="17"/>
      <c r="F727" s="17"/>
      <c r="G727" s="17"/>
      <c r="H727" s="17"/>
      <c r="I727" s="48"/>
      <c r="J727" s="11"/>
      <c r="K727" s="12"/>
      <c r="L727" s="12"/>
      <c r="M727" s="12"/>
      <c r="N727" s="12"/>
      <c r="O727" s="12"/>
      <c r="P727" s="12"/>
      <c r="Q727" s="12"/>
      <c r="R727" s="12"/>
      <c r="S727" s="12"/>
      <c r="T727" s="12"/>
      <c r="U727" s="12"/>
      <c r="V727" s="12"/>
      <c r="W727" s="12"/>
      <c r="X727" s="11"/>
      <c r="Y727" s="11"/>
      <c r="Z727" s="11"/>
    </row>
    <row r="728" ht="16.5" customHeight="1">
      <c r="A728" s="17"/>
      <c r="B728" s="48"/>
      <c r="C728" s="17"/>
      <c r="D728" s="17"/>
      <c r="E728" s="17"/>
      <c r="F728" s="17"/>
      <c r="G728" s="17"/>
      <c r="H728" s="17"/>
      <c r="I728" s="48"/>
      <c r="J728" s="11"/>
      <c r="K728" s="12"/>
      <c r="L728" s="12"/>
      <c r="M728" s="12"/>
      <c r="N728" s="12"/>
      <c r="O728" s="12"/>
      <c r="P728" s="12"/>
      <c r="Q728" s="12"/>
      <c r="R728" s="12"/>
      <c r="S728" s="12"/>
      <c r="T728" s="12"/>
      <c r="U728" s="12"/>
      <c r="V728" s="12"/>
      <c r="W728" s="12"/>
      <c r="X728" s="11"/>
      <c r="Y728" s="11"/>
      <c r="Z728" s="11"/>
    </row>
    <row r="729" ht="16.5" customHeight="1">
      <c r="A729" s="17"/>
      <c r="B729" s="48"/>
      <c r="C729" s="17"/>
      <c r="D729" s="17"/>
      <c r="E729" s="17"/>
      <c r="F729" s="17"/>
      <c r="G729" s="17"/>
      <c r="H729" s="17"/>
      <c r="I729" s="48"/>
      <c r="J729" s="11"/>
      <c r="K729" s="12"/>
      <c r="L729" s="12"/>
      <c r="M729" s="12"/>
      <c r="N729" s="12"/>
      <c r="O729" s="12"/>
      <c r="P729" s="12"/>
      <c r="Q729" s="12"/>
      <c r="R729" s="12"/>
      <c r="S729" s="12"/>
      <c r="T729" s="12"/>
      <c r="U729" s="12"/>
      <c r="V729" s="12"/>
      <c r="W729" s="12"/>
      <c r="X729" s="11"/>
      <c r="Y729" s="11"/>
      <c r="Z729" s="11"/>
    </row>
    <row r="730" ht="16.5" customHeight="1">
      <c r="A730" s="17"/>
      <c r="B730" s="48"/>
      <c r="C730" s="17"/>
      <c r="D730" s="17"/>
      <c r="E730" s="17"/>
      <c r="F730" s="17"/>
      <c r="G730" s="17"/>
      <c r="H730" s="17"/>
      <c r="I730" s="48"/>
      <c r="J730" s="11"/>
      <c r="K730" s="12"/>
      <c r="L730" s="12"/>
      <c r="M730" s="12"/>
      <c r="N730" s="12"/>
      <c r="O730" s="12"/>
      <c r="P730" s="12"/>
      <c r="Q730" s="12"/>
      <c r="R730" s="12"/>
      <c r="S730" s="12"/>
      <c r="T730" s="12"/>
      <c r="U730" s="12"/>
      <c r="V730" s="12"/>
      <c r="W730" s="12"/>
      <c r="X730" s="11"/>
      <c r="Y730" s="11"/>
      <c r="Z730" s="11"/>
    </row>
    <row r="731" ht="16.5" customHeight="1">
      <c r="A731" s="17"/>
      <c r="B731" s="48"/>
      <c r="C731" s="17"/>
      <c r="D731" s="17"/>
      <c r="E731" s="17"/>
      <c r="F731" s="17"/>
      <c r="G731" s="17"/>
      <c r="H731" s="17"/>
      <c r="I731" s="48"/>
      <c r="J731" s="11"/>
      <c r="K731" s="12"/>
      <c r="L731" s="12"/>
      <c r="M731" s="12"/>
      <c r="N731" s="12"/>
      <c r="O731" s="12"/>
      <c r="P731" s="12"/>
      <c r="Q731" s="12"/>
      <c r="R731" s="12"/>
      <c r="S731" s="12"/>
      <c r="T731" s="12"/>
      <c r="U731" s="12"/>
      <c r="V731" s="12"/>
      <c r="W731" s="12"/>
      <c r="X731" s="11"/>
      <c r="Y731" s="11"/>
      <c r="Z731" s="11"/>
    </row>
    <row r="732" ht="16.5" customHeight="1">
      <c r="A732" s="17"/>
      <c r="B732" s="48"/>
      <c r="C732" s="17"/>
      <c r="D732" s="17"/>
      <c r="E732" s="17"/>
      <c r="F732" s="17"/>
      <c r="G732" s="17"/>
      <c r="H732" s="17"/>
      <c r="I732" s="48"/>
      <c r="J732" s="11"/>
      <c r="K732" s="12"/>
      <c r="L732" s="12"/>
      <c r="M732" s="12"/>
      <c r="N732" s="12"/>
      <c r="O732" s="12"/>
      <c r="P732" s="12"/>
      <c r="Q732" s="12"/>
      <c r="R732" s="12"/>
      <c r="S732" s="12"/>
      <c r="T732" s="12"/>
      <c r="U732" s="12"/>
      <c r="V732" s="12"/>
      <c r="W732" s="12"/>
      <c r="X732" s="11"/>
      <c r="Y732" s="11"/>
      <c r="Z732" s="11"/>
    </row>
    <row r="733" ht="16.5" customHeight="1">
      <c r="A733" s="17"/>
      <c r="B733" s="48"/>
      <c r="C733" s="17"/>
      <c r="D733" s="17"/>
      <c r="E733" s="17"/>
      <c r="F733" s="17"/>
      <c r="G733" s="17"/>
      <c r="H733" s="17"/>
      <c r="I733" s="48"/>
      <c r="J733" s="11"/>
      <c r="K733" s="12"/>
      <c r="L733" s="12"/>
      <c r="M733" s="12"/>
      <c r="N733" s="12"/>
      <c r="O733" s="12"/>
      <c r="P733" s="12"/>
      <c r="Q733" s="12"/>
      <c r="R733" s="12"/>
      <c r="S733" s="12"/>
      <c r="T733" s="12"/>
      <c r="U733" s="12"/>
      <c r="V733" s="12"/>
      <c r="W733" s="12"/>
      <c r="X733" s="11"/>
      <c r="Y733" s="11"/>
      <c r="Z733" s="11"/>
    </row>
    <row r="734" ht="16.5" customHeight="1">
      <c r="A734" s="17"/>
      <c r="B734" s="48"/>
      <c r="C734" s="17"/>
      <c r="D734" s="17"/>
      <c r="E734" s="17"/>
      <c r="F734" s="17"/>
      <c r="G734" s="17"/>
      <c r="H734" s="17"/>
      <c r="I734" s="48"/>
      <c r="J734" s="11"/>
      <c r="K734" s="12"/>
      <c r="L734" s="12"/>
      <c r="M734" s="12"/>
      <c r="N734" s="12"/>
      <c r="O734" s="12"/>
      <c r="P734" s="12"/>
      <c r="Q734" s="12"/>
      <c r="R734" s="12"/>
      <c r="S734" s="12"/>
      <c r="T734" s="12"/>
      <c r="U734" s="12"/>
      <c r="V734" s="12"/>
      <c r="W734" s="12"/>
      <c r="X734" s="11"/>
      <c r="Y734" s="11"/>
      <c r="Z734" s="11"/>
    </row>
    <row r="735" ht="16.5" customHeight="1">
      <c r="A735" s="17"/>
      <c r="B735" s="48"/>
      <c r="C735" s="17"/>
      <c r="D735" s="17"/>
      <c r="E735" s="17"/>
      <c r="F735" s="17"/>
      <c r="G735" s="17"/>
      <c r="H735" s="17"/>
      <c r="I735" s="48"/>
      <c r="J735" s="11"/>
      <c r="K735" s="12"/>
      <c r="L735" s="12"/>
      <c r="M735" s="12"/>
      <c r="N735" s="12"/>
      <c r="O735" s="12"/>
      <c r="P735" s="12"/>
      <c r="Q735" s="12"/>
      <c r="R735" s="12"/>
      <c r="S735" s="12"/>
      <c r="T735" s="12"/>
      <c r="U735" s="12"/>
      <c r="V735" s="12"/>
      <c r="W735" s="12"/>
      <c r="X735" s="11"/>
      <c r="Y735" s="11"/>
      <c r="Z735" s="11"/>
    </row>
    <row r="736" ht="16.5" customHeight="1">
      <c r="A736" s="17"/>
      <c r="B736" s="48"/>
      <c r="C736" s="17"/>
      <c r="D736" s="17"/>
      <c r="E736" s="17"/>
      <c r="F736" s="17"/>
      <c r="G736" s="17"/>
      <c r="H736" s="17"/>
      <c r="I736" s="48"/>
      <c r="J736" s="11"/>
      <c r="K736" s="12"/>
      <c r="L736" s="12"/>
      <c r="M736" s="12"/>
      <c r="N736" s="12"/>
      <c r="O736" s="12"/>
      <c r="P736" s="12"/>
      <c r="Q736" s="12"/>
      <c r="R736" s="12"/>
      <c r="S736" s="12"/>
      <c r="T736" s="12"/>
      <c r="U736" s="12"/>
      <c r="V736" s="12"/>
      <c r="W736" s="12"/>
      <c r="X736" s="11"/>
      <c r="Y736" s="11"/>
      <c r="Z736" s="11"/>
    </row>
    <row r="737" ht="16.5" customHeight="1">
      <c r="A737" s="17"/>
      <c r="B737" s="48"/>
      <c r="C737" s="17"/>
      <c r="D737" s="17"/>
      <c r="E737" s="17"/>
      <c r="F737" s="17"/>
      <c r="G737" s="17"/>
      <c r="H737" s="17"/>
      <c r="I737" s="48"/>
      <c r="J737" s="11"/>
      <c r="K737" s="12"/>
      <c r="L737" s="12"/>
      <c r="M737" s="12"/>
      <c r="N737" s="12"/>
      <c r="O737" s="12"/>
      <c r="P737" s="12"/>
      <c r="Q737" s="12"/>
      <c r="R737" s="12"/>
      <c r="S737" s="12"/>
      <c r="T737" s="12"/>
      <c r="U737" s="12"/>
      <c r="V737" s="12"/>
      <c r="W737" s="12"/>
      <c r="X737" s="11"/>
      <c r="Y737" s="11"/>
      <c r="Z737" s="11"/>
    </row>
    <row r="738" ht="16.5" customHeight="1">
      <c r="A738" s="17"/>
      <c r="B738" s="48"/>
      <c r="C738" s="17"/>
      <c r="D738" s="17"/>
      <c r="E738" s="17"/>
      <c r="F738" s="17"/>
      <c r="G738" s="17"/>
      <c r="H738" s="17"/>
      <c r="I738" s="48"/>
      <c r="J738" s="11"/>
      <c r="K738" s="12"/>
      <c r="L738" s="12"/>
      <c r="M738" s="12"/>
      <c r="N738" s="12"/>
      <c r="O738" s="12"/>
      <c r="P738" s="12"/>
      <c r="Q738" s="12"/>
      <c r="R738" s="12"/>
      <c r="S738" s="12"/>
      <c r="T738" s="12"/>
      <c r="U738" s="12"/>
      <c r="V738" s="12"/>
      <c r="W738" s="12"/>
      <c r="X738" s="11"/>
      <c r="Y738" s="11"/>
      <c r="Z738" s="11"/>
    </row>
    <row r="739" ht="16.5" customHeight="1">
      <c r="A739" s="17"/>
      <c r="B739" s="48"/>
      <c r="C739" s="17"/>
      <c r="D739" s="17"/>
      <c r="E739" s="17"/>
      <c r="F739" s="17"/>
      <c r="G739" s="17"/>
      <c r="H739" s="17"/>
      <c r="I739" s="48"/>
      <c r="J739" s="11"/>
      <c r="K739" s="12"/>
      <c r="L739" s="12"/>
      <c r="M739" s="12"/>
      <c r="N739" s="12"/>
      <c r="O739" s="12"/>
      <c r="P739" s="12"/>
      <c r="Q739" s="12"/>
      <c r="R739" s="12"/>
      <c r="S739" s="12"/>
      <c r="T739" s="12"/>
      <c r="U739" s="12"/>
      <c r="V739" s="12"/>
      <c r="W739" s="12"/>
      <c r="X739" s="11"/>
      <c r="Y739" s="11"/>
      <c r="Z739" s="11"/>
    </row>
    <row r="740" ht="16.5" customHeight="1">
      <c r="A740" s="17"/>
      <c r="B740" s="48"/>
      <c r="C740" s="17"/>
      <c r="D740" s="17"/>
      <c r="E740" s="17"/>
      <c r="F740" s="17"/>
      <c r="G740" s="17"/>
      <c r="H740" s="17"/>
      <c r="I740" s="48"/>
      <c r="J740" s="11"/>
      <c r="K740" s="12"/>
      <c r="L740" s="12"/>
      <c r="M740" s="12"/>
      <c r="N740" s="12"/>
      <c r="O740" s="12"/>
      <c r="P740" s="12"/>
      <c r="Q740" s="12"/>
      <c r="R740" s="12"/>
      <c r="S740" s="12"/>
      <c r="T740" s="12"/>
      <c r="U740" s="12"/>
      <c r="V740" s="12"/>
      <c r="W740" s="12"/>
      <c r="X740" s="11"/>
      <c r="Y740" s="11"/>
      <c r="Z740" s="11"/>
    </row>
    <row r="741" ht="16.5" customHeight="1">
      <c r="A741" s="17"/>
      <c r="B741" s="48"/>
      <c r="C741" s="17"/>
      <c r="D741" s="17"/>
      <c r="E741" s="17"/>
      <c r="F741" s="17"/>
      <c r="G741" s="17"/>
      <c r="H741" s="17"/>
      <c r="I741" s="48"/>
      <c r="J741" s="11"/>
      <c r="K741" s="12"/>
      <c r="L741" s="12"/>
      <c r="M741" s="12"/>
      <c r="N741" s="12"/>
      <c r="O741" s="12"/>
      <c r="P741" s="12"/>
      <c r="Q741" s="12"/>
      <c r="R741" s="12"/>
      <c r="S741" s="12"/>
      <c r="T741" s="12"/>
      <c r="U741" s="12"/>
      <c r="V741" s="12"/>
      <c r="W741" s="12"/>
      <c r="X741" s="11"/>
      <c r="Y741" s="11"/>
      <c r="Z741" s="11"/>
    </row>
    <row r="742" ht="16.5" customHeight="1">
      <c r="A742" s="17"/>
      <c r="B742" s="48"/>
      <c r="C742" s="17"/>
      <c r="D742" s="17"/>
      <c r="E742" s="17"/>
      <c r="F742" s="17"/>
      <c r="G742" s="17"/>
      <c r="H742" s="17"/>
      <c r="I742" s="48"/>
      <c r="J742" s="11"/>
      <c r="K742" s="12"/>
      <c r="L742" s="12"/>
      <c r="M742" s="12"/>
      <c r="N742" s="12"/>
      <c r="O742" s="12"/>
      <c r="P742" s="12"/>
      <c r="Q742" s="12"/>
      <c r="R742" s="12"/>
      <c r="S742" s="12"/>
      <c r="T742" s="12"/>
      <c r="U742" s="12"/>
      <c r="V742" s="12"/>
      <c r="W742" s="12"/>
      <c r="X742" s="11"/>
      <c r="Y742" s="11"/>
      <c r="Z742" s="11"/>
    </row>
    <row r="743" ht="16.5" customHeight="1">
      <c r="A743" s="17"/>
      <c r="B743" s="48"/>
      <c r="C743" s="17"/>
      <c r="D743" s="17"/>
      <c r="E743" s="17"/>
      <c r="F743" s="17"/>
      <c r="G743" s="17"/>
      <c r="H743" s="17"/>
      <c r="I743" s="48"/>
      <c r="J743" s="11"/>
      <c r="K743" s="12"/>
      <c r="L743" s="12"/>
      <c r="M743" s="12"/>
      <c r="N743" s="12"/>
      <c r="O743" s="12"/>
      <c r="P743" s="12"/>
      <c r="Q743" s="12"/>
      <c r="R743" s="12"/>
      <c r="S743" s="12"/>
      <c r="T743" s="12"/>
      <c r="U743" s="12"/>
      <c r="V743" s="12"/>
      <c r="W743" s="12"/>
      <c r="X743" s="11"/>
      <c r="Y743" s="11"/>
      <c r="Z743" s="11"/>
    </row>
    <row r="744" ht="16.5" customHeight="1">
      <c r="A744" s="17"/>
      <c r="B744" s="48"/>
      <c r="C744" s="17"/>
      <c r="D744" s="17"/>
      <c r="E744" s="17"/>
      <c r="F744" s="17"/>
      <c r="G744" s="17"/>
      <c r="H744" s="17"/>
      <c r="I744" s="48"/>
      <c r="J744" s="11"/>
      <c r="K744" s="12"/>
      <c r="L744" s="12"/>
      <c r="M744" s="12"/>
      <c r="N744" s="12"/>
      <c r="O744" s="12"/>
      <c r="P744" s="12"/>
      <c r="Q744" s="12"/>
      <c r="R744" s="12"/>
      <c r="S744" s="12"/>
      <c r="T744" s="12"/>
      <c r="U744" s="12"/>
      <c r="V744" s="12"/>
      <c r="W744" s="12"/>
      <c r="X744" s="11"/>
      <c r="Y744" s="11"/>
      <c r="Z744" s="11"/>
    </row>
    <row r="745" ht="16.5" customHeight="1">
      <c r="A745" s="17"/>
      <c r="B745" s="48"/>
      <c r="C745" s="17"/>
      <c r="D745" s="17"/>
      <c r="E745" s="17"/>
      <c r="F745" s="17"/>
      <c r="G745" s="17"/>
      <c r="H745" s="17"/>
      <c r="I745" s="48"/>
      <c r="J745" s="11"/>
      <c r="K745" s="12"/>
      <c r="L745" s="12"/>
      <c r="M745" s="12"/>
      <c r="N745" s="12"/>
      <c r="O745" s="12"/>
      <c r="P745" s="12"/>
      <c r="Q745" s="12"/>
      <c r="R745" s="12"/>
      <c r="S745" s="12"/>
      <c r="T745" s="12"/>
      <c r="U745" s="12"/>
      <c r="V745" s="12"/>
      <c r="W745" s="12"/>
      <c r="X745" s="11"/>
      <c r="Y745" s="11"/>
      <c r="Z745" s="11"/>
    </row>
    <row r="746" ht="16.5" customHeight="1">
      <c r="A746" s="17"/>
      <c r="B746" s="48"/>
      <c r="C746" s="17"/>
      <c r="D746" s="17"/>
      <c r="E746" s="17"/>
      <c r="F746" s="17"/>
      <c r="G746" s="17"/>
      <c r="H746" s="17"/>
      <c r="I746" s="48"/>
      <c r="J746" s="11"/>
      <c r="K746" s="12"/>
      <c r="L746" s="12"/>
      <c r="M746" s="12"/>
      <c r="N746" s="12"/>
      <c r="O746" s="12"/>
      <c r="P746" s="12"/>
      <c r="Q746" s="12"/>
      <c r="R746" s="12"/>
      <c r="S746" s="12"/>
      <c r="T746" s="12"/>
      <c r="U746" s="12"/>
      <c r="V746" s="12"/>
      <c r="W746" s="12"/>
      <c r="X746" s="11"/>
      <c r="Y746" s="11"/>
      <c r="Z746" s="11"/>
    </row>
    <row r="747" ht="16.5" customHeight="1">
      <c r="A747" s="17"/>
      <c r="B747" s="48"/>
      <c r="C747" s="17"/>
      <c r="D747" s="17"/>
      <c r="E747" s="17"/>
      <c r="F747" s="17"/>
      <c r="G747" s="17"/>
      <c r="H747" s="17"/>
      <c r="I747" s="48"/>
      <c r="J747" s="11"/>
      <c r="K747" s="12"/>
      <c r="L747" s="12"/>
      <c r="M747" s="12"/>
      <c r="N747" s="12"/>
      <c r="O747" s="12"/>
      <c r="P747" s="12"/>
      <c r="Q747" s="12"/>
      <c r="R747" s="12"/>
      <c r="S747" s="12"/>
      <c r="T747" s="12"/>
      <c r="U747" s="12"/>
      <c r="V747" s="12"/>
      <c r="W747" s="12"/>
      <c r="X747" s="11"/>
      <c r="Y747" s="11"/>
      <c r="Z747" s="11"/>
    </row>
    <row r="748" ht="16.5" customHeight="1">
      <c r="A748" s="17"/>
      <c r="B748" s="48"/>
      <c r="C748" s="17"/>
      <c r="D748" s="17"/>
      <c r="E748" s="17"/>
      <c r="F748" s="17"/>
      <c r="G748" s="17"/>
      <c r="H748" s="17"/>
      <c r="I748" s="48"/>
      <c r="J748" s="11"/>
      <c r="K748" s="12"/>
      <c r="L748" s="12"/>
      <c r="M748" s="12"/>
      <c r="N748" s="12"/>
      <c r="O748" s="12"/>
      <c r="P748" s="12"/>
      <c r="Q748" s="12"/>
      <c r="R748" s="12"/>
      <c r="S748" s="12"/>
      <c r="T748" s="12"/>
      <c r="U748" s="12"/>
      <c r="V748" s="12"/>
      <c r="W748" s="12"/>
      <c r="X748" s="11"/>
      <c r="Y748" s="11"/>
      <c r="Z748" s="11"/>
    </row>
    <row r="749" ht="16.5" customHeight="1">
      <c r="A749" s="17"/>
      <c r="B749" s="48"/>
      <c r="C749" s="17"/>
      <c r="D749" s="17"/>
      <c r="E749" s="17"/>
      <c r="F749" s="17"/>
      <c r="G749" s="17"/>
      <c r="H749" s="17"/>
      <c r="I749" s="48"/>
      <c r="J749" s="11"/>
      <c r="K749" s="12"/>
      <c r="L749" s="12"/>
      <c r="M749" s="12"/>
      <c r="N749" s="12"/>
      <c r="O749" s="12"/>
      <c r="P749" s="12"/>
      <c r="Q749" s="12"/>
      <c r="R749" s="12"/>
      <c r="S749" s="12"/>
      <c r="T749" s="12"/>
      <c r="U749" s="12"/>
      <c r="V749" s="12"/>
      <c r="W749" s="12"/>
      <c r="X749" s="11"/>
      <c r="Y749" s="11"/>
      <c r="Z749" s="11"/>
    </row>
    <row r="750" ht="16.5" customHeight="1">
      <c r="A750" s="17"/>
      <c r="B750" s="48"/>
      <c r="C750" s="17"/>
      <c r="D750" s="17"/>
      <c r="E750" s="17"/>
      <c r="F750" s="17"/>
      <c r="G750" s="17"/>
      <c r="H750" s="17"/>
      <c r="I750" s="48"/>
      <c r="J750" s="11"/>
      <c r="K750" s="12"/>
      <c r="L750" s="12"/>
      <c r="M750" s="12"/>
      <c r="N750" s="12"/>
      <c r="O750" s="12"/>
      <c r="P750" s="12"/>
      <c r="Q750" s="12"/>
      <c r="R750" s="12"/>
      <c r="S750" s="12"/>
      <c r="T750" s="12"/>
      <c r="U750" s="12"/>
      <c r="V750" s="12"/>
      <c r="W750" s="12"/>
      <c r="X750" s="11"/>
      <c r="Y750" s="11"/>
      <c r="Z750" s="11"/>
    </row>
    <row r="751" ht="16.5" customHeight="1">
      <c r="A751" s="17"/>
      <c r="B751" s="48"/>
      <c r="C751" s="17"/>
      <c r="D751" s="17"/>
      <c r="E751" s="17"/>
      <c r="F751" s="17"/>
      <c r="G751" s="17"/>
      <c r="H751" s="17"/>
      <c r="I751" s="48"/>
      <c r="J751" s="11"/>
      <c r="K751" s="12"/>
      <c r="L751" s="12"/>
      <c r="M751" s="12"/>
      <c r="N751" s="12"/>
      <c r="O751" s="12"/>
      <c r="P751" s="12"/>
      <c r="Q751" s="12"/>
      <c r="R751" s="12"/>
      <c r="S751" s="12"/>
      <c r="T751" s="12"/>
      <c r="U751" s="12"/>
      <c r="V751" s="12"/>
      <c r="W751" s="12"/>
      <c r="X751" s="11"/>
      <c r="Y751" s="11"/>
      <c r="Z751" s="11"/>
    </row>
    <row r="752" ht="16.5" customHeight="1">
      <c r="A752" s="17"/>
      <c r="B752" s="48"/>
      <c r="C752" s="17"/>
      <c r="D752" s="17"/>
      <c r="E752" s="17"/>
      <c r="F752" s="17"/>
      <c r="G752" s="17"/>
      <c r="H752" s="17"/>
      <c r="I752" s="48"/>
      <c r="J752" s="11"/>
      <c r="K752" s="12"/>
      <c r="L752" s="12"/>
      <c r="M752" s="12"/>
      <c r="N752" s="12"/>
      <c r="O752" s="12"/>
      <c r="P752" s="12"/>
      <c r="Q752" s="12"/>
      <c r="R752" s="12"/>
      <c r="S752" s="12"/>
      <c r="T752" s="12"/>
      <c r="U752" s="12"/>
      <c r="V752" s="12"/>
      <c r="W752" s="12"/>
      <c r="X752" s="11"/>
      <c r="Y752" s="11"/>
      <c r="Z752" s="11"/>
    </row>
    <row r="753" ht="16.5" customHeight="1">
      <c r="A753" s="17"/>
      <c r="B753" s="48"/>
      <c r="C753" s="17"/>
      <c r="D753" s="17"/>
      <c r="E753" s="17"/>
      <c r="F753" s="17"/>
      <c r="G753" s="17"/>
      <c r="H753" s="17"/>
      <c r="I753" s="48"/>
      <c r="J753" s="11"/>
      <c r="K753" s="12"/>
      <c r="L753" s="12"/>
      <c r="M753" s="12"/>
      <c r="N753" s="12"/>
      <c r="O753" s="12"/>
      <c r="P753" s="12"/>
      <c r="Q753" s="12"/>
      <c r="R753" s="12"/>
      <c r="S753" s="12"/>
      <c r="T753" s="12"/>
      <c r="U753" s="12"/>
      <c r="V753" s="12"/>
      <c r="W753" s="12"/>
      <c r="X753" s="11"/>
      <c r="Y753" s="11"/>
      <c r="Z753" s="11"/>
    </row>
    <row r="754" ht="16.5" customHeight="1">
      <c r="A754" s="17"/>
      <c r="B754" s="48"/>
      <c r="C754" s="17"/>
      <c r="D754" s="17"/>
      <c r="E754" s="17"/>
      <c r="F754" s="17"/>
      <c r="G754" s="17"/>
      <c r="H754" s="17"/>
      <c r="I754" s="48"/>
      <c r="J754" s="11"/>
      <c r="K754" s="12"/>
      <c r="L754" s="12"/>
      <c r="M754" s="12"/>
      <c r="N754" s="12"/>
      <c r="O754" s="12"/>
      <c r="P754" s="12"/>
      <c r="Q754" s="12"/>
      <c r="R754" s="12"/>
      <c r="S754" s="12"/>
      <c r="T754" s="12"/>
      <c r="U754" s="12"/>
      <c r="V754" s="12"/>
      <c r="W754" s="12"/>
      <c r="X754" s="11"/>
      <c r="Y754" s="11"/>
      <c r="Z754" s="11"/>
    </row>
    <row r="755" ht="16.5" customHeight="1">
      <c r="A755" s="17"/>
      <c r="B755" s="48"/>
      <c r="C755" s="17"/>
      <c r="D755" s="17"/>
      <c r="E755" s="17"/>
      <c r="F755" s="17"/>
      <c r="G755" s="17"/>
      <c r="H755" s="17"/>
      <c r="I755" s="48"/>
      <c r="J755" s="11"/>
      <c r="K755" s="12"/>
      <c r="L755" s="12"/>
      <c r="M755" s="12"/>
      <c r="N755" s="12"/>
      <c r="O755" s="12"/>
      <c r="P755" s="12"/>
      <c r="Q755" s="12"/>
      <c r="R755" s="12"/>
      <c r="S755" s="12"/>
      <c r="T755" s="12"/>
      <c r="U755" s="12"/>
      <c r="V755" s="12"/>
      <c r="W755" s="12"/>
      <c r="X755" s="11"/>
      <c r="Y755" s="11"/>
      <c r="Z755" s="11"/>
    </row>
    <row r="756" ht="16.5" customHeight="1">
      <c r="A756" s="17"/>
      <c r="B756" s="48"/>
      <c r="C756" s="17"/>
      <c r="D756" s="17"/>
      <c r="E756" s="17"/>
      <c r="F756" s="17"/>
      <c r="G756" s="17"/>
      <c r="H756" s="17"/>
      <c r="I756" s="48"/>
      <c r="J756" s="11"/>
      <c r="K756" s="12"/>
      <c r="L756" s="12"/>
      <c r="M756" s="12"/>
      <c r="N756" s="12"/>
      <c r="O756" s="12"/>
      <c r="P756" s="12"/>
      <c r="Q756" s="12"/>
      <c r="R756" s="12"/>
      <c r="S756" s="12"/>
      <c r="T756" s="12"/>
      <c r="U756" s="12"/>
      <c r="V756" s="12"/>
      <c r="W756" s="12"/>
      <c r="X756" s="11"/>
      <c r="Y756" s="11"/>
      <c r="Z756" s="11"/>
    </row>
    <row r="757" ht="16.5" customHeight="1">
      <c r="A757" s="17"/>
      <c r="B757" s="48"/>
      <c r="C757" s="17"/>
      <c r="D757" s="17"/>
      <c r="E757" s="17"/>
      <c r="F757" s="17"/>
      <c r="G757" s="17"/>
      <c r="H757" s="17"/>
      <c r="I757" s="48"/>
      <c r="J757" s="11"/>
      <c r="K757" s="12"/>
      <c r="L757" s="12"/>
      <c r="M757" s="12"/>
      <c r="N757" s="12"/>
      <c r="O757" s="12"/>
      <c r="P757" s="12"/>
      <c r="Q757" s="12"/>
      <c r="R757" s="12"/>
      <c r="S757" s="12"/>
      <c r="T757" s="12"/>
      <c r="U757" s="12"/>
      <c r="V757" s="12"/>
      <c r="W757" s="12"/>
      <c r="X757" s="11"/>
      <c r="Y757" s="11"/>
      <c r="Z757" s="11"/>
    </row>
    <row r="758" ht="16.5" customHeight="1">
      <c r="A758" s="17"/>
      <c r="B758" s="48"/>
      <c r="C758" s="17"/>
      <c r="D758" s="17"/>
      <c r="E758" s="17"/>
      <c r="F758" s="17"/>
      <c r="G758" s="17"/>
      <c r="H758" s="17"/>
      <c r="I758" s="48"/>
      <c r="J758" s="11"/>
      <c r="K758" s="12"/>
      <c r="L758" s="12"/>
      <c r="M758" s="12"/>
      <c r="N758" s="12"/>
      <c r="O758" s="12"/>
      <c r="P758" s="12"/>
      <c r="Q758" s="12"/>
      <c r="R758" s="12"/>
      <c r="S758" s="12"/>
      <c r="T758" s="12"/>
      <c r="U758" s="12"/>
      <c r="V758" s="12"/>
      <c r="W758" s="12"/>
      <c r="X758" s="11"/>
      <c r="Y758" s="11"/>
      <c r="Z758" s="11"/>
    </row>
    <row r="759" ht="16.5" customHeight="1">
      <c r="A759" s="17"/>
      <c r="B759" s="48"/>
      <c r="C759" s="17"/>
      <c r="D759" s="17"/>
      <c r="E759" s="17"/>
      <c r="F759" s="17"/>
      <c r="G759" s="17"/>
      <c r="H759" s="17"/>
      <c r="I759" s="48"/>
      <c r="J759" s="11"/>
      <c r="K759" s="12"/>
      <c r="L759" s="12"/>
      <c r="M759" s="12"/>
      <c r="N759" s="12"/>
      <c r="O759" s="12"/>
      <c r="P759" s="12"/>
      <c r="Q759" s="12"/>
      <c r="R759" s="12"/>
      <c r="S759" s="12"/>
      <c r="T759" s="12"/>
      <c r="U759" s="12"/>
      <c r="V759" s="12"/>
      <c r="W759" s="12"/>
      <c r="X759" s="11"/>
      <c r="Y759" s="11"/>
      <c r="Z759" s="11"/>
    </row>
    <row r="760" ht="16.5" customHeight="1">
      <c r="A760" s="17"/>
      <c r="B760" s="48"/>
      <c r="C760" s="17"/>
      <c r="D760" s="17"/>
      <c r="E760" s="17"/>
      <c r="F760" s="17"/>
      <c r="G760" s="17"/>
      <c r="H760" s="17"/>
      <c r="I760" s="48"/>
      <c r="J760" s="11"/>
      <c r="K760" s="12"/>
      <c r="L760" s="12"/>
      <c r="M760" s="12"/>
      <c r="N760" s="12"/>
      <c r="O760" s="12"/>
      <c r="P760" s="12"/>
      <c r="Q760" s="12"/>
      <c r="R760" s="12"/>
      <c r="S760" s="12"/>
      <c r="T760" s="12"/>
      <c r="U760" s="12"/>
      <c r="V760" s="12"/>
      <c r="W760" s="12"/>
      <c r="X760" s="11"/>
      <c r="Y760" s="11"/>
      <c r="Z760" s="11"/>
    </row>
    <row r="761" ht="16.5" customHeight="1">
      <c r="A761" s="17"/>
      <c r="B761" s="48"/>
      <c r="C761" s="17"/>
      <c r="D761" s="17"/>
      <c r="E761" s="17"/>
      <c r="F761" s="17"/>
      <c r="G761" s="17"/>
      <c r="H761" s="17"/>
      <c r="I761" s="48"/>
      <c r="J761" s="11"/>
      <c r="K761" s="12"/>
      <c r="L761" s="12"/>
      <c r="M761" s="12"/>
      <c r="N761" s="12"/>
      <c r="O761" s="12"/>
      <c r="P761" s="12"/>
      <c r="Q761" s="12"/>
      <c r="R761" s="12"/>
      <c r="S761" s="12"/>
      <c r="T761" s="12"/>
      <c r="U761" s="12"/>
      <c r="V761" s="12"/>
      <c r="W761" s="12"/>
      <c r="X761" s="11"/>
      <c r="Y761" s="11"/>
      <c r="Z761" s="11"/>
    </row>
    <row r="762" ht="16.5" customHeight="1">
      <c r="A762" s="17"/>
      <c r="B762" s="48"/>
      <c r="C762" s="17"/>
      <c r="D762" s="17"/>
      <c r="E762" s="17"/>
      <c r="F762" s="17"/>
      <c r="G762" s="17"/>
      <c r="H762" s="17"/>
      <c r="I762" s="48"/>
      <c r="J762" s="11"/>
      <c r="K762" s="12"/>
      <c r="L762" s="12"/>
      <c r="M762" s="12"/>
      <c r="N762" s="12"/>
      <c r="O762" s="12"/>
      <c r="P762" s="12"/>
      <c r="Q762" s="12"/>
      <c r="R762" s="12"/>
      <c r="S762" s="12"/>
      <c r="T762" s="12"/>
      <c r="U762" s="12"/>
      <c r="V762" s="12"/>
      <c r="W762" s="12"/>
      <c r="X762" s="11"/>
      <c r="Y762" s="11"/>
      <c r="Z762" s="11"/>
    </row>
    <row r="763" ht="16.5" customHeight="1">
      <c r="A763" s="17"/>
      <c r="B763" s="48"/>
      <c r="C763" s="17"/>
      <c r="D763" s="17"/>
      <c r="E763" s="17"/>
      <c r="F763" s="17"/>
      <c r="G763" s="17"/>
      <c r="H763" s="17"/>
      <c r="I763" s="48"/>
      <c r="J763" s="11"/>
      <c r="K763" s="12"/>
      <c r="L763" s="12"/>
      <c r="M763" s="12"/>
      <c r="N763" s="12"/>
      <c r="O763" s="12"/>
      <c r="P763" s="12"/>
      <c r="Q763" s="12"/>
      <c r="R763" s="12"/>
      <c r="S763" s="12"/>
      <c r="T763" s="12"/>
      <c r="U763" s="12"/>
      <c r="V763" s="12"/>
      <c r="W763" s="12"/>
      <c r="X763" s="11"/>
      <c r="Y763" s="11"/>
      <c r="Z763" s="11"/>
    </row>
    <row r="764" ht="16.5" customHeight="1">
      <c r="A764" s="17"/>
      <c r="B764" s="48"/>
      <c r="C764" s="17"/>
      <c r="D764" s="17"/>
      <c r="E764" s="17"/>
      <c r="F764" s="17"/>
      <c r="G764" s="17"/>
      <c r="H764" s="17"/>
      <c r="I764" s="48"/>
      <c r="J764" s="11"/>
      <c r="K764" s="12"/>
      <c r="L764" s="12"/>
      <c r="M764" s="12"/>
      <c r="N764" s="12"/>
      <c r="O764" s="12"/>
      <c r="P764" s="12"/>
      <c r="Q764" s="12"/>
      <c r="R764" s="12"/>
      <c r="S764" s="12"/>
      <c r="T764" s="12"/>
      <c r="U764" s="12"/>
      <c r="V764" s="12"/>
      <c r="W764" s="12"/>
      <c r="X764" s="11"/>
      <c r="Y764" s="11"/>
      <c r="Z764" s="11"/>
    </row>
    <row r="765" ht="16.5" customHeight="1">
      <c r="A765" s="17"/>
      <c r="B765" s="48"/>
      <c r="C765" s="17"/>
      <c r="D765" s="17"/>
      <c r="E765" s="17"/>
      <c r="F765" s="17"/>
      <c r="G765" s="17"/>
      <c r="H765" s="17"/>
      <c r="I765" s="48"/>
      <c r="J765" s="11"/>
      <c r="K765" s="12"/>
      <c r="L765" s="12"/>
      <c r="M765" s="12"/>
      <c r="N765" s="12"/>
      <c r="O765" s="12"/>
      <c r="P765" s="12"/>
      <c r="Q765" s="12"/>
      <c r="R765" s="12"/>
      <c r="S765" s="12"/>
      <c r="T765" s="12"/>
      <c r="U765" s="12"/>
      <c r="V765" s="12"/>
      <c r="W765" s="12"/>
      <c r="X765" s="11"/>
      <c r="Y765" s="11"/>
      <c r="Z765" s="11"/>
    </row>
    <row r="766" ht="16.5" customHeight="1">
      <c r="A766" s="17"/>
      <c r="B766" s="48"/>
      <c r="C766" s="17"/>
      <c r="D766" s="17"/>
      <c r="E766" s="17"/>
      <c r="F766" s="17"/>
      <c r="G766" s="17"/>
      <c r="H766" s="17"/>
      <c r="I766" s="48"/>
      <c r="J766" s="11"/>
      <c r="K766" s="12"/>
      <c r="L766" s="12"/>
      <c r="M766" s="12"/>
      <c r="N766" s="12"/>
      <c r="O766" s="12"/>
      <c r="P766" s="12"/>
      <c r="Q766" s="12"/>
      <c r="R766" s="12"/>
      <c r="S766" s="12"/>
      <c r="T766" s="12"/>
      <c r="U766" s="12"/>
      <c r="V766" s="12"/>
      <c r="W766" s="12"/>
      <c r="X766" s="11"/>
      <c r="Y766" s="11"/>
      <c r="Z766" s="11"/>
    </row>
    <row r="767" ht="16.5" customHeight="1">
      <c r="A767" s="17"/>
      <c r="B767" s="48"/>
      <c r="C767" s="17"/>
      <c r="D767" s="17"/>
      <c r="E767" s="17"/>
      <c r="F767" s="17"/>
      <c r="G767" s="17"/>
      <c r="H767" s="17"/>
      <c r="I767" s="48"/>
      <c r="J767" s="11"/>
      <c r="K767" s="12"/>
      <c r="L767" s="12"/>
      <c r="M767" s="12"/>
      <c r="N767" s="12"/>
      <c r="O767" s="12"/>
      <c r="P767" s="12"/>
      <c r="Q767" s="12"/>
      <c r="R767" s="12"/>
      <c r="S767" s="12"/>
      <c r="T767" s="12"/>
      <c r="U767" s="12"/>
      <c r="V767" s="12"/>
      <c r="W767" s="12"/>
      <c r="X767" s="11"/>
      <c r="Y767" s="11"/>
      <c r="Z767" s="11"/>
    </row>
    <row r="768" ht="16.5" customHeight="1">
      <c r="A768" s="17"/>
      <c r="B768" s="48"/>
      <c r="C768" s="17"/>
      <c r="D768" s="17"/>
      <c r="E768" s="17"/>
      <c r="F768" s="17"/>
      <c r="G768" s="17"/>
      <c r="H768" s="17"/>
      <c r="I768" s="48"/>
      <c r="J768" s="11"/>
      <c r="K768" s="12"/>
      <c r="L768" s="12"/>
      <c r="M768" s="12"/>
      <c r="N768" s="12"/>
      <c r="O768" s="12"/>
      <c r="P768" s="12"/>
      <c r="Q768" s="12"/>
      <c r="R768" s="12"/>
      <c r="S768" s="12"/>
      <c r="T768" s="12"/>
      <c r="U768" s="12"/>
      <c r="V768" s="12"/>
      <c r="W768" s="12"/>
      <c r="X768" s="11"/>
      <c r="Y768" s="11"/>
      <c r="Z768" s="11"/>
    </row>
    <row r="769" ht="16.5" customHeight="1">
      <c r="A769" s="17"/>
      <c r="B769" s="48"/>
      <c r="C769" s="17"/>
      <c r="D769" s="17"/>
      <c r="E769" s="17"/>
      <c r="F769" s="17"/>
      <c r="G769" s="17"/>
      <c r="H769" s="17"/>
      <c r="I769" s="48"/>
      <c r="J769" s="11"/>
      <c r="K769" s="12"/>
      <c r="L769" s="12"/>
      <c r="M769" s="12"/>
      <c r="N769" s="12"/>
      <c r="O769" s="12"/>
      <c r="P769" s="12"/>
      <c r="Q769" s="12"/>
      <c r="R769" s="12"/>
      <c r="S769" s="12"/>
      <c r="T769" s="12"/>
      <c r="U769" s="12"/>
      <c r="V769" s="12"/>
      <c r="W769" s="12"/>
      <c r="X769" s="11"/>
      <c r="Y769" s="11"/>
      <c r="Z769" s="11"/>
    </row>
    <row r="770" ht="16.5" customHeight="1">
      <c r="A770" s="17"/>
      <c r="B770" s="48"/>
      <c r="C770" s="17"/>
      <c r="D770" s="17"/>
      <c r="E770" s="17"/>
      <c r="F770" s="17"/>
      <c r="G770" s="17"/>
      <c r="H770" s="17"/>
      <c r="I770" s="48"/>
      <c r="J770" s="11"/>
      <c r="K770" s="12"/>
      <c r="L770" s="12"/>
      <c r="M770" s="12"/>
      <c r="N770" s="12"/>
      <c r="O770" s="12"/>
      <c r="P770" s="12"/>
      <c r="Q770" s="12"/>
      <c r="R770" s="12"/>
      <c r="S770" s="12"/>
      <c r="T770" s="12"/>
      <c r="U770" s="12"/>
      <c r="V770" s="12"/>
      <c r="W770" s="12"/>
      <c r="X770" s="11"/>
      <c r="Y770" s="11"/>
      <c r="Z770" s="11"/>
    </row>
    <row r="771" ht="16.5" customHeight="1">
      <c r="A771" s="17"/>
      <c r="B771" s="48"/>
      <c r="C771" s="17"/>
      <c r="D771" s="17"/>
      <c r="E771" s="17"/>
      <c r="F771" s="17"/>
      <c r="G771" s="17"/>
      <c r="H771" s="17"/>
      <c r="I771" s="48"/>
      <c r="J771" s="11"/>
      <c r="K771" s="12"/>
      <c r="L771" s="12"/>
      <c r="M771" s="12"/>
      <c r="N771" s="12"/>
      <c r="O771" s="12"/>
      <c r="P771" s="12"/>
      <c r="Q771" s="12"/>
      <c r="R771" s="12"/>
      <c r="S771" s="12"/>
      <c r="T771" s="12"/>
      <c r="U771" s="12"/>
      <c r="V771" s="12"/>
      <c r="W771" s="12"/>
      <c r="X771" s="11"/>
      <c r="Y771" s="11"/>
      <c r="Z771" s="11"/>
    </row>
    <row r="772" ht="16.5" customHeight="1">
      <c r="A772" s="17"/>
      <c r="B772" s="48"/>
      <c r="C772" s="17"/>
      <c r="D772" s="17"/>
      <c r="E772" s="17"/>
      <c r="F772" s="17"/>
      <c r="G772" s="17"/>
      <c r="H772" s="17"/>
      <c r="I772" s="48"/>
      <c r="J772" s="11"/>
      <c r="K772" s="12"/>
      <c r="L772" s="12"/>
      <c r="M772" s="12"/>
      <c r="N772" s="12"/>
      <c r="O772" s="12"/>
      <c r="P772" s="12"/>
      <c r="Q772" s="12"/>
      <c r="R772" s="12"/>
      <c r="S772" s="12"/>
      <c r="T772" s="12"/>
      <c r="U772" s="12"/>
      <c r="V772" s="12"/>
      <c r="W772" s="12"/>
      <c r="X772" s="11"/>
      <c r="Y772" s="11"/>
      <c r="Z772" s="11"/>
    </row>
    <row r="773" ht="16.5" customHeight="1">
      <c r="A773" s="17"/>
      <c r="B773" s="48"/>
      <c r="C773" s="17"/>
      <c r="D773" s="17"/>
      <c r="E773" s="17"/>
      <c r="F773" s="17"/>
      <c r="G773" s="17"/>
      <c r="H773" s="17"/>
      <c r="I773" s="48"/>
      <c r="J773" s="11"/>
      <c r="K773" s="12"/>
      <c r="L773" s="12"/>
      <c r="M773" s="12"/>
      <c r="N773" s="12"/>
      <c r="O773" s="12"/>
      <c r="P773" s="12"/>
      <c r="Q773" s="12"/>
      <c r="R773" s="12"/>
      <c r="S773" s="12"/>
      <c r="T773" s="12"/>
      <c r="U773" s="12"/>
      <c r="V773" s="12"/>
      <c r="W773" s="12"/>
      <c r="X773" s="11"/>
      <c r="Y773" s="11"/>
      <c r="Z773" s="11"/>
    </row>
    <row r="774" ht="16.5" customHeight="1">
      <c r="A774" s="17"/>
      <c r="B774" s="48"/>
      <c r="C774" s="17"/>
      <c r="D774" s="17"/>
      <c r="E774" s="17"/>
      <c r="F774" s="17"/>
      <c r="G774" s="17"/>
      <c r="H774" s="17"/>
      <c r="I774" s="48"/>
      <c r="J774" s="11"/>
      <c r="K774" s="12"/>
      <c r="L774" s="12"/>
      <c r="M774" s="12"/>
      <c r="N774" s="12"/>
      <c r="O774" s="12"/>
      <c r="P774" s="12"/>
      <c r="Q774" s="12"/>
      <c r="R774" s="12"/>
      <c r="S774" s="12"/>
      <c r="T774" s="12"/>
      <c r="U774" s="12"/>
      <c r="V774" s="12"/>
      <c r="W774" s="12"/>
      <c r="X774" s="11"/>
      <c r="Y774" s="11"/>
      <c r="Z774" s="11"/>
    </row>
    <row r="775" ht="16.5" customHeight="1">
      <c r="A775" s="17"/>
      <c r="B775" s="48"/>
      <c r="C775" s="17"/>
      <c r="D775" s="17"/>
      <c r="E775" s="17"/>
      <c r="F775" s="17"/>
      <c r="G775" s="17"/>
      <c r="H775" s="17"/>
      <c r="I775" s="48"/>
      <c r="J775" s="11"/>
      <c r="K775" s="12"/>
      <c r="L775" s="12"/>
      <c r="M775" s="12"/>
      <c r="N775" s="12"/>
      <c r="O775" s="12"/>
      <c r="P775" s="12"/>
      <c r="Q775" s="12"/>
      <c r="R775" s="12"/>
      <c r="S775" s="12"/>
      <c r="T775" s="12"/>
      <c r="U775" s="12"/>
      <c r="V775" s="12"/>
      <c r="W775" s="12"/>
      <c r="X775" s="11"/>
      <c r="Y775" s="11"/>
      <c r="Z775" s="11"/>
    </row>
    <row r="776" ht="16.5" customHeight="1">
      <c r="A776" s="17"/>
      <c r="B776" s="48"/>
      <c r="C776" s="17"/>
      <c r="D776" s="17"/>
      <c r="E776" s="17"/>
      <c r="F776" s="17"/>
      <c r="G776" s="17"/>
      <c r="H776" s="17"/>
      <c r="I776" s="48"/>
      <c r="J776" s="11"/>
      <c r="K776" s="12"/>
      <c r="L776" s="12"/>
      <c r="M776" s="12"/>
      <c r="N776" s="12"/>
      <c r="O776" s="12"/>
      <c r="P776" s="12"/>
      <c r="Q776" s="12"/>
      <c r="R776" s="12"/>
      <c r="S776" s="12"/>
      <c r="T776" s="12"/>
      <c r="U776" s="12"/>
      <c r="V776" s="12"/>
      <c r="W776" s="12"/>
      <c r="X776" s="11"/>
      <c r="Y776" s="11"/>
      <c r="Z776" s="11"/>
    </row>
    <row r="777" ht="16.5" customHeight="1">
      <c r="A777" s="17"/>
      <c r="B777" s="48"/>
      <c r="C777" s="17"/>
      <c r="D777" s="17"/>
      <c r="E777" s="17"/>
      <c r="F777" s="17"/>
      <c r="G777" s="17"/>
      <c r="H777" s="17"/>
      <c r="I777" s="48"/>
      <c r="J777" s="11"/>
      <c r="K777" s="12"/>
      <c r="L777" s="12"/>
      <c r="M777" s="12"/>
      <c r="N777" s="12"/>
      <c r="O777" s="12"/>
      <c r="P777" s="12"/>
      <c r="Q777" s="12"/>
      <c r="R777" s="12"/>
      <c r="S777" s="12"/>
      <c r="T777" s="12"/>
      <c r="U777" s="12"/>
      <c r="V777" s="12"/>
      <c r="W777" s="12"/>
      <c r="X777" s="11"/>
      <c r="Y777" s="11"/>
      <c r="Z777" s="11"/>
    </row>
    <row r="778" ht="16.5" customHeight="1">
      <c r="A778" s="17"/>
      <c r="B778" s="48"/>
      <c r="C778" s="17"/>
      <c r="D778" s="17"/>
      <c r="E778" s="17"/>
      <c r="F778" s="17"/>
      <c r="G778" s="17"/>
      <c r="H778" s="17"/>
      <c r="I778" s="48"/>
      <c r="J778" s="11"/>
      <c r="K778" s="12"/>
      <c r="L778" s="12"/>
      <c r="M778" s="12"/>
      <c r="N778" s="12"/>
      <c r="O778" s="12"/>
      <c r="P778" s="12"/>
      <c r="Q778" s="12"/>
      <c r="R778" s="12"/>
      <c r="S778" s="12"/>
      <c r="T778" s="12"/>
      <c r="U778" s="12"/>
      <c r="V778" s="12"/>
      <c r="W778" s="12"/>
      <c r="X778" s="11"/>
      <c r="Y778" s="11"/>
      <c r="Z778" s="11"/>
    </row>
    <row r="779" ht="16.5" customHeight="1">
      <c r="A779" s="17"/>
      <c r="B779" s="48"/>
      <c r="C779" s="17"/>
      <c r="D779" s="17"/>
      <c r="E779" s="17"/>
      <c r="F779" s="17"/>
      <c r="G779" s="17"/>
      <c r="H779" s="17"/>
      <c r="I779" s="48"/>
      <c r="J779" s="11"/>
      <c r="K779" s="12"/>
      <c r="L779" s="12"/>
      <c r="M779" s="12"/>
      <c r="N779" s="12"/>
      <c r="O779" s="12"/>
      <c r="P779" s="12"/>
      <c r="Q779" s="12"/>
      <c r="R779" s="12"/>
      <c r="S779" s="12"/>
      <c r="T779" s="12"/>
      <c r="U779" s="12"/>
      <c r="V779" s="12"/>
      <c r="W779" s="12"/>
      <c r="X779" s="11"/>
      <c r="Y779" s="11"/>
      <c r="Z779" s="11"/>
    </row>
    <row r="780" ht="16.5" customHeight="1">
      <c r="A780" s="17"/>
      <c r="B780" s="48"/>
      <c r="C780" s="17"/>
      <c r="D780" s="17"/>
      <c r="E780" s="17"/>
      <c r="F780" s="17"/>
      <c r="G780" s="17"/>
      <c r="H780" s="17"/>
      <c r="I780" s="48"/>
      <c r="J780" s="11"/>
      <c r="K780" s="12"/>
      <c r="L780" s="12"/>
      <c r="M780" s="12"/>
      <c r="N780" s="12"/>
      <c r="O780" s="12"/>
      <c r="P780" s="12"/>
      <c r="Q780" s="12"/>
      <c r="R780" s="12"/>
      <c r="S780" s="12"/>
      <c r="T780" s="12"/>
      <c r="U780" s="12"/>
      <c r="V780" s="12"/>
      <c r="W780" s="12"/>
      <c r="X780" s="11"/>
      <c r="Y780" s="11"/>
      <c r="Z780" s="11"/>
    </row>
    <row r="781" ht="16.5" customHeight="1">
      <c r="A781" s="17"/>
      <c r="B781" s="48"/>
      <c r="C781" s="17"/>
      <c r="D781" s="17"/>
      <c r="E781" s="17"/>
      <c r="F781" s="17"/>
      <c r="G781" s="17"/>
      <c r="H781" s="17"/>
      <c r="I781" s="48"/>
      <c r="J781" s="11"/>
      <c r="K781" s="12"/>
      <c r="L781" s="12"/>
      <c r="M781" s="12"/>
      <c r="N781" s="12"/>
      <c r="O781" s="12"/>
      <c r="P781" s="12"/>
      <c r="Q781" s="12"/>
      <c r="R781" s="12"/>
      <c r="S781" s="12"/>
      <c r="T781" s="12"/>
      <c r="U781" s="12"/>
      <c r="V781" s="12"/>
      <c r="W781" s="12"/>
      <c r="X781" s="11"/>
      <c r="Y781" s="11"/>
      <c r="Z781" s="11"/>
    </row>
    <row r="782" ht="16.5" customHeight="1">
      <c r="A782" s="17"/>
      <c r="B782" s="48"/>
      <c r="C782" s="17"/>
      <c r="D782" s="17"/>
      <c r="E782" s="17"/>
      <c r="F782" s="17"/>
      <c r="G782" s="17"/>
      <c r="H782" s="17"/>
      <c r="I782" s="48"/>
      <c r="J782" s="11"/>
      <c r="K782" s="12"/>
      <c r="L782" s="12"/>
      <c r="M782" s="12"/>
      <c r="N782" s="12"/>
      <c r="O782" s="12"/>
      <c r="P782" s="12"/>
      <c r="Q782" s="12"/>
      <c r="R782" s="12"/>
      <c r="S782" s="12"/>
      <c r="T782" s="12"/>
      <c r="U782" s="12"/>
      <c r="V782" s="12"/>
      <c r="W782" s="12"/>
      <c r="X782" s="11"/>
      <c r="Y782" s="11"/>
      <c r="Z782" s="11"/>
    </row>
    <row r="783" ht="16.5" customHeight="1">
      <c r="A783" s="17"/>
      <c r="B783" s="48"/>
      <c r="C783" s="17"/>
      <c r="D783" s="17"/>
      <c r="E783" s="17"/>
      <c r="F783" s="17"/>
      <c r="G783" s="17"/>
      <c r="H783" s="17"/>
      <c r="I783" s="48"/>
      <c r="J783" s="11"/>
      <c r="K783" s="12"/>
      <c r="L783" s="12"/>
      <c r="M783" s="12"/>
      <c r="N783" s="12"/>
      <c r="O783" s="12"/>
      <c r="P783" s="12"/>
      <c r="Q783" s="12"/>
      <c r="R783" s="12"/>
      <c r="S783" s="12"/>
      <c r="T783" s="12"/>
      <c r="U783" s="12"/>
      <c r="V783" s="12"/>
      <c r="W783" s="12"/>
      <c r="X783" s="11"/>
      <c r="Y783" s="11"/>
      <c r="Z783" s="11"/>
    </row>
    <row r="784" ht="16.5" customHeight="1">
      <c r="A784" s="17"/>
      <c r="B784" s="48"/>
      <c r="C784" s="17"/>
      <c r="D784" s="17"/>
      <c r="E784" s="17"/>
      <c r="F784" s="17"/>
      <c r="G784" s="17"/>
      <c r="H784" s="17"/>
      <c r="I784" s="48"/>
      <c r="J784" s="11"/>
      <c r="K784" s="12"/>
      <c r="L784" s="12"/>
      <c r="M784" s="12"/>
      <c r="N784" s="12"/>
      <c r="O784" s="12"/>
      <c r="P784" s="12"/>
      <c r="Q784" s="12"/>
      <c r="R784" s="12"/>
      <c r="S784" s="12"/>
      <c r="T784" s="12"/>
      <c r="U784" s="12"/>
      <c r="V784" s="12"/>
      <c r="W784" s="12"/>
      <c r="X784" s="11"/>
      <c r="Y784" s="11"/>
      <c r="Z784" s="11"/>
    </row>
    <row r="785" ht="16.5" customHeight="1">
      <c r="A785" s="17"/>
      <c r="B785" s="48"/>
      <c r="C785" s="17"/>
      <c r="D785" s="17"/>
      <c r="E785" s="17"/>
      <c r="F785" s="17"/>
      <c r="G785" s="17"/>
      <c r="H785" s="17"/>
      <c r="I785" s="48"/>
      <c r="J785" s="11"/>
      <c r="K785" s="12"/>
      <c r="L785" s="12"/>
      <c r="M785" s="12"/>
      <c r="N785" s="12"/>
      <c r="O785" s="12"/>
      <c r="P785" s="12"/>
      <c r="Q785" s="12"/>
      <c r="R785" s="12"/>
      <c r="S785" s="12"/>
      <c r="T785" s="12"/>
      <c r="U785" s="12"/>
      <c r="V785" s="12"/>
      <c r="W785" s="12"/>
      <c r="X785" s="11"/>
      <c r="Y785" s="11"/>
      <c r="Z785" s="11"/>
    </row>
    <row r="786" ht="16.5" customHeight="1">
      <c r="A786" s="17"/>
      <c r="B786" s="48"/>
      <c r="C786" s="17"/>
      <c r="D786" s="17"/>
      <c r="E786" s="17"/>
      <c r="F786" s="17"/>
      <c r="G786" s="17"/>
      <c r="H786" s="17"/>
      <c r="I786" s="48"/>
      <c r="J786" s="11"/>
      <c r="K786" s="12"/>
      <c r="L786" s="12"/>
      <c r="M786" s="12"/>
      <c r="N786" s="12"/>
      <c r="O786" s="12"/>
      <c r="P786" s="12"/>
      <c r="Q786" s="12"/>
      <c r="R786" s="12"/>
      <c r="S786" s="12"/>
      <c r="T786" s="12"/>
      <c r="U786" s="12"/>
      <c r="V786" s="12"/>
      <c r="W786" s="12"/>
      <c r="X786" s="11"/>
      <c r="Y786" s="11"/>
      <c r="Z786" s="11"/>
    </row>
    <row r="787" ht="16.5" customHeight="1">
      <c r="A787" s="17"/>
      <c r="B787" s="48"/>
      <c r="C787" s="17"/>
      <c r="D787" s="17"/>
      <c r="E787" s="17"/>
      <c r="F787" s="17"/>
      <c r="G787" s="17"/>
      <c r="H787" s="17"/>
      <c r="I787" s="48"/>
      <c r="J787" s="11"/>
      <c r="K787" s="12"/>
      <c r="L787" s="12"/>
      <c r="M787" s="12"/>
      <c r="N787" s="12"/>
      <c r="O787" s="12"/>
      <c r="P787" s="12"/>
      <c r="Q787" s="12"/>
      <c r="R787" s="12"/>
      <c r="S787" s="12"/>
      <c r="T787" s="12"/>
      <c r="U787" s="12"/>
      <c r="V787" s="12"/>
      <c r="W787" s="12"/>
      <c r="X787" s="11"/>
      <c r="Y787" s="11"/>
      <c r="Z787" s="11"/>
    </row>
    <row r="788" ht="16.5" customHeight="1">
      <c r="A788" s="17"/>
      <c r="B788" s="48"/>
      <c r="C788" s="17"/>
      <c r="D788" s="17"/>
      <c r="E788" s="17"/>
      <c r="F788" s="17"/>
      <c r="G788" s="17"/>
      <c r="H788" s="17"/>
      <c r="I788" s="48"/>
      <c r="J788" s="11"/>
      <c r="K788" s="12"/>
      <c r="L788" s="12"/>
      <c r="M788" s="12"/>
      <c r="N788" s="12"/>
      <c r="O788" s="12"/>
      <c r="P788" s="12"/>
      <c r="Q788" s="12"/>
      <c r="R788" s="12"/>
      <c r="S788" s="12"/>
      <c r="T788" s="12"/>
      <c r="U788" s="12"/>
      <c r="V788" s="12"/>
      <c r="W788" s="12"/>
      <c r="X788" s="11"/>
      <c r="Y788" s="11"/>
      <c r="Z788" s="11"/>
    </row>
    <row r="789" ht="16.5" customHeight="1">
      <c r="A789" s="17"/>
      <c r="B789" s="48"/>
      <c r="C789" s="17"/>
      <c r="D789" s="17"/>
      <c r="E789" s="17"/>
      <c r="F789" s="17"/>
      <c r="G789" s="17"/>
      <c r="H789" s="17"/>
      <c r="I789" s="48"/>
      <c r="J789" s="11"/>
      <c r="K789" s="12"/>
      <c r="L789" s="12"/>
      <c r="M789" s="12"/>
      <c r="N789" s="12"/>
      <c r="O789" s="12"/>
      <c r="P789" s="12"/>
      <c r="Q789" s="12"/>
      <c r="R789" s="12"/>
      <c r="S789" s="12"/>
      <c r="T789" s="12"/>
      <c r="U789" s="12"/>
      <c r="V789" s="12"/>
      <c r="W789" s="12"/>
      <c r="X789" s="11"/>
      <c r="Y789" s="11"/>
      <c r="Z789" s="11"/>
    </row>
    <row r="790" ht="16.5" customHeight="1">
      <c r="A790" s="17"/>
      <c r="B790" s="48"/>
      <c r="C790" s="17"/>
      <c r="D790" s="17"/>
      <c r="E790" s="17"/>
      <c r="F790" s="17"/>
      <c r="G790" s="17"/>
      <c r="H790" s="17"/>
      <c r="I790" s="48"/>
      <c r="J790" s="11"/>
      <c r="K790" s="12"/>
      <c r="L790" s="12"/>
      <c r="M790" s="12"/>
      <c r="N790" s="12"/>
      <c r="O790" s="12"/>
      <c r="P790" s="12"/>
      <c r="Q790" s="12"/>
      <c r="R790" s="12"/>
      <c r="S790" s="12"/>
      <c r="T790" s="12"/>
      <c r="U790" s="12"/>
      <c r="V790" s="12"/>
      <c r="W790" s="12"/>
      <c r="X790" s="11"/>
      <c r="Y790" s="11"/>
      <c r="Z790" s="11"/>
    </row>
    <row r="791" ht="16.5" customHeight="1">
      <c r="A791" s="17"/>
      <c r="B791" s="48"/>
      <c r="C791" s="17"/>
      <c r="D791" s="17"/>
      <c r="E791" s="17"/>
      <c r="F791" s="17"/>
      <c r="G791" s="17"/>
      <c r="H791" s="17"/>
      <c r="I791" s="48"/>
      <c r="J791" s="11"/>
      <c r="K791" s="12"/>
      <c r="L791" s="12"/>
      <c r="M791" s="12"/>
      <c r="N791" s="12"/>
      <c r="O791" s="12"/>
      <c r="P791" s="12"/>
      <c r="Q791" s="12"/>
      <c r="R791" s="12"/>
      <c r="S791" s="12"/>
      <c r="T791" s="12"/>
      <c r="U791" s="12"/>
      <c r="V791" s="12"/>
      <c r="W791" s="12"/>
      <c r="X791" s="11"/>
      <c r="Y791" s="11"/>
      <c r="Z791" s="11"/>
    </row>
    <row r="792" ht="16.5" customHeight="1">
      <c r="A792" s="17"/>
      <c r="B792" s="48"/>
      <c r="C792" s="17"/>
      <c r="D792" s="17"/>
      <c r="E792" s="17"/>
      <c r="F792" s="17"/>
      <c r="G792" s="17"/>
      <c r="H792" s="17"/>
      <c r="I792" s="48"/>
      <c r="J792" s="11"/>
      <c r="K792" s="12"/>
      <c r="L792" s="12"/>
      <c r="M792" s="12"/>
      <c r="N792" s="12"/>
      <c r="O792" s="12"/>
      <c r="P792" s="12"/>
      <c r="Q792" s="12"/>
      <c r="R792" s="12"/>
      <c r="S792" s="12"/>
      <c r="T792" s="12"/>
      <c r="U792" s="12"/>
      <c r="V792" s="12"/>
      <c r="W792" s="12"/>
      <c r="X792" s="11"/>
      <c r="Y792" s="11"/>
      <c r="Z792" s="11"/>
    </row>
    <row r="793" ht="16.5" customHeight="1">
      <c r="A793" s="17"/>
      <c r="B793" s="48"/>
      <c r="C793" s="17"/>
      <c r="D793" s="17"/>
      <c r="E793" s="17"/>
      <c r="F793" s="17"/>
      <c r="G793" s="17"/>
      <c r="H793" s="17"/>
      <c r="I793" s="48"/>
      <c r="J793" s="11"/>
      <c r="K793" s="12"/>
      <c r="L793" s="12"/>
      <c r="M793" s="12"/>
      <c r="N793" s="12"/>
      <c r="O793" s="12"/>
      <c r="P793" s="12"/>
      <c r="Q793" s="12"/>
      <c r="R793" s="12"/>
      <c r="S793" s="12"/>
      <c r="T793" s="12"/>
      <c r="U793" s="12"/>
      <c r="V793" s="12"/>
      <c r="W793" s="12"/>
      <c r="X793" s="11"/>
      <c r="Y793" s="11"/>
      <c r="Z793" s="11"/>
    </row>
    <row r="794" ht="16.5" customHeight="1">
      <c r="A794" s="17"/>
      <c r="B794" s="48"/>
      <c r="C794" s="17"/>
      <c r="D794" s="17"/>
      <c r="E794" s="17"/>
      <c r="F794" s="17"/>
      <c r="G794" s="17"/>
      <c r="H794" s="17"/>
      <c r="I794" s="48"/>
      <c r="J794" s="11"/>
      <c r="K794" s="12"/>
      <c r="L794" s="12"/>
      <c r="M794" s="12"/>
      <c r="N794" s="12"/>
      <c r="O794" s="12"/>
      <c r="P794" s="12"/>
      <c r="Q794" s="12"/>
      <c r="R794" s="12"/>
      <c r="S794" s="12"/>
      <c r="T794" s="12"/>
      <c r="U794" s="12"/>
      <c r="V794" s="12"/>
      <c r="W794" s="12"/>
      <c r="X794" s="11"/>
      <c r="Y794" s="11"/>
      <c r="Z794" s="11"/>
    </row>
    <row r="795" ht="16.5" customHeight="1">
      <c r="A795" s="17"/>
      <c r="B795" s="48"/>
      <c r="C795" s="17"/>
      <c r="D795" s="17"/>
      <c r="E795" s="17"/>
      <c r="F795" s="17"/>
      <c r="G795" s="17"/>
      <c r="H795" s="17"/>
      <c r="I795" s="48"/>
      <c r="J795" s="11"/>
      <c r="K795" s="12"/>
      <c r="L795" s="12"/>
      <c r="M795" s="12"/>
      <c r="N795" s="12"/>
      <c r="O795" s="12"/>
      <c r="P795" s="12"/>
      <c r="Q795" s="12"/>
      <c r="R795" s="12"/>
      <c r="S795" s="12"/>
      <c r="T795" s="12"/>
      <c r="U795" s="12"/>
      <c r="V795" s="12"/>
      <c r="W795" s="12"/>
      <c r="X795" s="11"/>
      <c r="Y795" s="11"/>
      <c r="Z795" s="11"/>
    </row>
    <row r="796" ht="16.5" customHeight="1">
      <c r="A796" s="17"/>
      <c r="B796" s="48"/>
      <c r="C796" s="17"/>
      <c r="D796" s="17"/>
      <c r="E796" s="17"/>
      <c r="F796" s="17"/>
      <c r="G796" s="17"/>
      <c r="H796" s="17"/>
      <c r="I796" s="48"/>
      <c r="J796" s="11"/>
      <c r="K796" s="12"/>
      <c r="L796" s="12"/>
      <c r="M796" s="12"/>
      <c r="N796" s="12"/>
      <c r="O796" s="12"/>
      <c r="P796" s="12"/>
      <c r="Q796" s="12"/>
      <c r="R796" s="12"/>
      <c r="S796" s="12"/>
      <c r="T796" s="12"/>
      <c r="U796" s="12"/>
      <c r="V796" s="12"/>
      <c r="W796" s="12"/>
      <c r="X796" s="11"/>
      <c r="Y796" s="11"/>
      <c r="Z796" s="11"/>
    </row>
    <row r="797" ht="16.5" customHeight="1">
      <c r="A797" s="17"/>
      <c r="B797" s="48"/>
      <c r="C797" s="17"/>
      <c r="D797" s="17"/>
      <c r="E797" s="17"/>
      <c r="F797" s="17"/>
      <c r="G797" s="17"/>
      <c r="H797" s="17"/>
      <c r="I797" s="48"/>
      <c r="J797" s="11"/>
      <c r="K797" s="12"/>
      <c r="L797" s="12"/>
      <c r="M797" s="12"/>
      <c r="N797" s="12"/>
      <c r="O797" s="12"/>
      <c r="P797" s="12"/>
      <c r="Q797" s="12"/>
      <c r="R797" s="12"/>
      <c r="S797" s="12"/>
      <c r="T797" s="12"/>
      <c r="U797" s="12"/>
      <c r="V797" s="12"/>
      <c r="W797" s="12"/>
      <c r="X797" s="11"/>
      <c r="Y797" s="11"/>
      <c r="Z797" s="11"/>
    </row>
    <row r="798" ht="16.5" customHeight="1">
      <c r="A798" s="17"/>
      <c r="B798" s="48"/>
      <c r="C798" s="17"/>
      <c r="D798" s="17"/>
      <c r="E798" s="17"/>
      <c r="F798" s="17"/>
      <c r="G798" s="17"/>
      <c r="H798" s="17"/>
      <c r="I798" s="48"/>
      <c r="J798" s="11"/>
      <c r="K798" s="12"/>
      <c r="L798" s="12"/>
      <c r="M798" s="12"/>
      <c r="N798" s="12"/>
      <c r="O798" s="12"/>
      <c r="P798" s="12"/>
      <c r="Q798" s="12"/>
      <c r="R798" s="12"/>
      <c r="S798" s="12"/>
      <c r="T798" s="12"/>
      <c r="U798" s="12"/>
      <c r="V798" s="12"/>
      <c r="W798" s="12"/>
      <c r="X798" s="11"/>
      <c r="Y798" s="11"/>
      <c r="Z798" s="11"/>
    </row>
    <row r="799" ht="16.5" customHeight="1">
      <c r="A799" s="17"/>
      <c r="B799" s="48"/>
      <c r="C799" s="17"/>
      <c r="D799" s="17"/>
      <c r="E799" s="17"/>
      <c r="F799" s="17"/>
      <c r="G799" s="17"/>
      <c r="H799" s="17"/>
      <c r="I799" s="48"/>
      <c r="J799" s="11"/>
      <c r="K799" s="12"/>
      <c r="L799" s="12"/>
      <c r="M799" s="12"/>
      <c r="N799" s="12"/>
      <c r="O799" s="12"/>
      <c r="P799" s="12"/>
      <c r="Q799" s="12"/>
      <c r="R799" s="12"/>
      <c r="S799" s="12"/>
      <c r="T799" s="12"/>
      <c r="U799" s="12"/>
      <c r="V799" s="12"/>
      <c r="W799" s="12"/>
      <c r="X799" s="11"/>
      <c r="Y799" s="11"/>
      <c r="Z799" s="11"/>
    </row>
    <row r="800" ht="16.5" customHeight="1">
      <c r="A800" s="17"/>
      <c r="B800" s="48"/>
      <c r="C800" s="17"/>
      <c r="D800" s="17"/>
      <c r="E800" s="17"/>
      <c r="F800" s="17"/>
      <c r="G800" s="17"/>
      <c r="H800" s="17"/>
      <c r="I800" s="48"/>
      <c r="J800" s="11"/>
      <c r="K800" s="12"/>
      <c r="L800" s="12"/>
      <c r="M800" s="12"/>
      <c r="N800" s="12"/>
      <c r="O800" s="12"/>
      <c r="P800" s="12"/>
      <c r="Q800" s="12"/>
      <c r="R800" s="12"/>
      <c r="S800" s="12"/>
      <c r="T800" s="12"/>
      <c r="U800" s="12"/>
      <c r="V800" s="12"/>
      <c r="W800" s="12"/>
      <c r="X800" s="11"/>
      <c r="Y800" s="11"/>
      <c r="Z800" s="11"/>
    </row>
    <row r="801" ht="16.5" customHeight="1">
      <c r="A801" s="17"/>
      <c r="B801" s="48"/>
      <c r="C801" s="17"/>
      <c r="D801" s="17"/>
      <c r="E801" s="17"/>
      <c r="F801" s="17"/>
      <c r="G801" s="17"/>
      <c r="H801" s="17"/>
      <c r="I801" s="48"/>
      <c r="J801" s="11"/>
      <c r="K801" s="12"/>
      <c r="L801" s="12"/>
      <c r="M801" s="12"/>
      <c r="N801" s="12"/>
      <c r="O801" s="12"/>
      <c r="P801" s="12"/>
      <c r="Q801" s="12"/>
      <c r="R801" s="12"/>
      <c r="S801" s="12"/>
      <c r="T801" s="12"/>
      <c r="U801" s="12"/>
      <c r="V801" s="12"/>
      <c r="W801" s="12"/>
      <c r="X801" s="11"/>
      <c r="Y801" s="11"/>
      <c r="Z801" s="11"/>
    </row>
    <row r="802" ht="16.5" customHeight="1">
      <c r="A802" s="17"/>
      <c r="B802" s="48"/>
      <c r="C802" s="17"/>
      <c r="D802" s="17"/>
      <c r="E802" s="17"/>
      <c r="F802" s="17"/>
      <c r="G802" s="17"/>
      <c r="H802" s="17"/>
      <c r="I802" s="48"/>
      <c r="J802" s="11"/>
      <c r="K802" s="12"/>
      <c r="L802" s="12"/>
      <c r="M802" s="12"/>
      <c r="N802" s="12"/>
      <c r="O802" s="12"/>
      <c r="P802" s="12"/>
      <c r="Q802" s="12"/>
      <c r="R802" s="12"/>
      <c r="S802" s="12"/>
      <c r="T802" s="12"/>
      <c r="U802" s="12"/>
      <c r="V802" s="12"/>
      <c r="W802" s="12"/>
      <c r="X802" s="11"/>
      <c r="Y802" s="11"/>
      <c r="Z802" s="11"/>
    </row>
    <row r="803" ht="16.5" customHeight="1">
      <c r="A803" s="17"/>
      <c r="B803" s="48"/>
      <c r="C803" s="17"/>
      <c r="D803" s="17"/>
      <c r="E803" s="17"/>
      <c r="F803" s="17"/>
      <c r="G803" s="17"/>
      <c r="H803" s="17"/>
      <c r="I803" s="48"/>
      <c r="J803" s="11"/>
      <c r="K803" s="12"/>
      <c r="L803" s="12"/>
      <c r="M803" s="12"/>
      <c r="N803" s="12"/>
      <c r="O803" s="12"/>
      <c r="P803" s="12"/>
      <c r="Q803" s="12"/>
      <c r="R803" s="12"/>
      <c r="S803" s="12"/>
      <c r="T803" s="12"/>
      <c r="U803" s="12"/>
      <c r="V803" s="12"/>
      <c r="W803" s="12"/>
      <c r="X803" s="11"/>
      <c r="Y803" s="11"/>
      <c r="Z803" s="11"/>
    </row>
    <row r="804" ht="16.5" customHeight="1">
      <c r="A804" s="17"/>
      <c r="B804" s="48"/>
      <c r="C804" s="17"/>
      <c r="D804" s="17"/>
      <c r="E804" s="17"/>
      <c r="F804" s="17"/>
      <c r="G804" s="17"/>
      <c r="H804" s="17"/>
      <c r="I804" s="48"/>
      <c r="J804" s="11"/>
      <c r="K804" s="12"/>
      <c r="L804" s="12"/>
      <c r="M804" s="12"/>
      <c r="N804" s="12"/>
      <c r="O804" s="12"/>
      <c r="P804" s="12"/>
      <c r="Q804" s="12"/>
      <c r="R804" s="12"/>
      <c r="S804" s="12"/>
      <c r="T804" s="12"/>
      <c r="U804" s="12"/>
      <c r="V804" s="12"/>
      <c r="W804" s="12"/>
      <c r="X804" s="11"/>
      <c r="Y804" s="11"/>
      <c r="Z804" s="11"/>
    </row>
    <row r="805" ht="16.5" customHeight="1">
      <c r="A805" s="17"/>
      <c r="B805" s="48"/>
      <c r="C805" s="17"/>
      <c r="D805" s="17"/>
      <c r="E805" s="17"/>
      <c r="F805" s="17"/>
      <c r="G805" s="17"/>
      <c r="H805" s="17"/>
      <c r="I805" s="48"/>
      <c r="J805" s="11"/>
      <c r="K805" s="12"/>
      <c r="L805" s="12"/>
      <c r="M805" s="12"/>
      <c r="N805" s="12"/>
      <c r="O805" s="12"/>
      <c r="P805" s="12"/>
      <c r="Q805" s="12"/>
      <c r="R805" s="12"/>
      <c r="S805" s="12"/>
      <c r="T805" s="12"/>
      <c r="U805" s="12"/>
      <c r="V805" s="12"/>
      <c r="W805" s="12"/>
      <c r="X805" s="11"/>
      <c r="Y805" s="11"/>
      <c r="Z805" s="11"/>
    </row>
    <row r="806" ht="16.5" customHeight="1">
      <c r="A806" s="17"/>
      <c r="B806" s="48"/>
      <c r="C806" s="17"/>
      <c r="D806" s="17"/>
      <c r="E806" s="17"/>
      <c r="F806" s="17"/>
      <c r="G806" s="17"/>
      <c r="H806" s="17"/>
      <c r="I806" s="48"/>
      <c r="J806" s="11"/>
      <c r="K806" s="12"/>
      <c r="L806" s="12"/>
      <c r="M806" s="12"/>
      <c r="N806" s="12"/>
      <c r="O806" s="12"/>
      <c r="P806" s="12"/>
      <c r="Q806" s="12"/>
      <c r="R806" s="12"/>
      <c r="S806" s="12"/>
      <c r="T806" s="12"/>
      <c r="U806" s="12"/>
      <c r="V806" s="12"/>
      <c r="W806" s="12"/>
      <c r="X806" s="11"/>
      <c r="Y806" s="11"/>
      <c r="Z806" s="11"/>
    </row>
    <row r="807" ht="16.5" customHeight="1">
      <c r="A807" s="17"/>
      <c r="B807" s="48"/>
      <c r="C807" s="17"/>
      <c r="D807" s="17"/>
      <c r="E807" s="17"/>
      <c r="F807" s="17"/>
      <c r="G807" s="17"/>
      <c r="H807" s="17"/>
      <c r="I807" s="48"/>
      <c r="J807" s="11"/>
      <c r="K807" s="12"/>
      <c r="L807" s="12"/>
      <c r="M807" s="12"/>
      <c r="N807" s="12"/>
      <c r="O807" s="12"/>
      <c r="P807" s="12"/>
      <c r="Q807" s="12"/>
      <c r="R807" s="12"/>
      <c r="S807" s="12"/>
      <c r="T807" s="12"/>
      <c r="U807" s="12"/>
      <c r="V807" s="12"/>
      <c r="W807" s="12"/>
      <c r="X807" s="11"/>
      <c r="Y807" s="11"/>
      <c r="Z807" s="11"/>
    </row>
    <row r="808" ht="16.5" customHeight="1">
      <c r="A808" s="17"/>
      <c r="B808" s="48"/>
      <c r="C808" s="17"/>
      <c r="D808" s="17"/>
      <c r="E808" s="17"/>
      <c r="F808" s="17"/>
      <c r="G808" s="17"/>
      <c r="H808" s="17"/>
      <c r="I808" s="48"/>
      <c r="J808" s="11"/>
      <c r="K808" s="12"/>
      <c r="L808" s="12"/>
      <c r="M808" s="12"/>
      <c r="N808" s="12"/>
      <c r="O808" s="12"/>
      <c r="P808" s="12"/>
      <c r="Q808" s="12"/>
      <c r="R808" s="12"/>
      <c r="S808" s="12"/>
      <c r="T808" s="12"/>
      <c r="U808" s="12"/>
      <c r="V808" s="12"/>
      <c r="W808" s="12"/>
      <c r="X808" s="11"/>
      <c r="Y808" s="11"/>
      <c r="Z808" s="11"/>
    </row>
    <row r="809" ht="16.5" customHeight="1">
      <c r="A809" s="17"/>
      <c r="B809" s="48"/>
      <c r="C809" s="17"/>
      <c r="D809" s="17"/>
      <c r="E809" s="17"/>
      <c r="F809" s="17"/>
      <c r="G809" s="17"/>
      <c r="H809" s="17"/>
      <c r="I809" s="48"/>
      <c r="J809" s="11"/>
      <c r="K809" s="12"/>
      <c r="L809" s="12"/>
      <c r="M809" s="12"/>
      <c r="N809" s="12"/>
      <c r="O809" s="12"/>
      <c r="P809" s="12"/>
      <c r="Q809" s="12"/>
      <c r="R809" s="12"/>
      <c r="S809" s="12"/>
      <c r="T809" s="12"/>
      <c r="U809" s="12"/>
      <c r="V809" s="12"/>
      <c r="W809" s="12"/>
      <c r="X809" s="11"/>
      <c r="Y809" s="11"/>
      <c r="Z809" s="11"/>
    </row>
    <row r="810" ht="16.5" customHeight="1">
      <c r="A810" s="17"/>
      <c r="B810" s="48"/>
      <c r="C810" s="17"/>
      <c r="D810" s="17"/>
      <c r="E810" s="17"/>
      <c r="F810" s="17"/>
      <c r="G810" s="17"/>
      <c r="H810" s="17"/>
      <c r="I810" s="48"/>
      <c r="J810" s="11"/>
      <c r="K810" s="12"/>
      <c r="L810" s="12"/>
      <c r="M810" s="12"/>
      <c r="N810" s="12"/>
      <c r="O810" s="12"/>
      <c r="P810" s="12"/>
      <c r="Q810" s="12"/>
      <c r="R810" s="12"/>
      <c r="S810" s="12"/>
      <c r="T810" s="12"/>
      <c r="U810" s="12"/>
      <c r="V810" s="12"/>
      <c r="W810" s="12"/>
      <c r="X810" s="11"/>
      <c r="Y810" s="11"/>
      <c r="Z810" s="11"/>
    </row>
    <row r="811" ht="16.5" customHeight="1">
      <c r="A811" s="17"/>
      <c r="B811" s="48"/>
      <c r="C811" s="17"/>
      <c r="D811" s="17"/>
      <c r="E811" s="17"/>
      <c r="F811" s="17"/>
      <c r="G811" s="17"/>
      <c r="H811" s="17"/>
      <c r="I811" s="48"/>
      <c r="J811" s="11"/>
      <c r="K811" s="12"/>
      <c r="L811" s="12"/>
      <c r="M811" s="12"/>
      <c r="N811" s="12"/>
      <c r="O811" s="12"/>
      <c r="P811" s="12"/>
      <c r="Q811" s="12"/>
      <c r="R811" s="12"/>
      <c r="S811" s="12"/>
      <c r="T811" s="12"/>
      <c r="U811" s="12"/>
      <c r="V811" s="12"/>
      <c r="W811" s="12"/>
      <c r="X811" s="11"/>
      <c r="Y811" s="11"/>
      <c r="Z811" s="11"/>
    </row>
    <row r="812" ht="16.5" customHeight="1">
      <c r="A812" s="17"/>
      <c r="B812" s="48"/>
      <c r="C812" s="17"/>
      <c r="D812" s="17"/>
      <c r="E812" s="17"/>
      <c r="F812" s="17"/>
      <c r="G812" s="17"/>
      <c r="H812" s="17"/>
      <c r="I812" s="48"/>
      <c r="J812" s="11"/>
      <c r="K812" s="12"/>
      <c r="L812" s="12"/>
      <c r="M812" s="12"/>
      <c r="N812" s="12"/>
      <c r="O812" s="12"/>
      <c r="P812" s="12"/>
      <c r="Q812" s="12"/>
      <c r="R812" s="12"/>
      <c r="S812" s="12"/>
      <c r="T812" s="12"/>
      <c r="U812" s="12"/>
      <c r="V812" s="12"/>
      <c r="W812" s="12"/>
      <c r="X812" s="11"/>
      <c r="Y812" s="11"/>
      <c r="Z812" s="11"/>
    </row>
    <row r="813" ht="16.5" customHeight="1">
      <c r="A813" s="17"/>
      <c r="B813" s="48"/>
      <c r="C813" s="17"/>
      <c r="D813" s="17"/>
      <c r="E813" s="17"/>
      <c r="F813" s="17"/>
      <c r="G813" s="17"/>
      <c r="H813" s="17"/>
      <c r="I813" s="48"/>
      <c r="J813" s="11"/>
      <c r="K813" s="12"/>
      <c r="L813" s="12"/>
      <c r="M813" s="12"/>
      <c r="N813" s="12"/>
      <c r="O813" s="12"/>
      <c r="P813" s="12"/>
      <c r="Q813" s="12"/>
      <c r="R813" s="12"/>
      <c r="S813" s="12"/>
      <c r="T813" s="12"/>
      <c r="U813" s="12"/>
      <c r="V813" s="12"/>
      <c r="W813" s="12"/>
      <c r="X813" s="11"/>
      <c r="Y813" s="11"/>
      <c r="Z813" s="11"/>
    </row>
    <row r="814" ht="16.5" customHeight="1">
      <c r="A814" s="17"/>
      <c r="B814" s="48"/>
      <c r="C814" s="17"/>
      <c r="D814" s="17"/>
      <c r="E814" s="17"/>
      <c r="F814" s="17"/>
      <c r="G814" s="17"/>
      <c r="H814" s="17"/>
      <c r="I814" s="48"/>
      <c r="J814" s="11"/>
      <c r="K814" s="12"/>
      <c r="L814" s="12"/>
      <c r="M814" s="12"/>
      <c r="N814" s="12"/>
      <c r="O814" s="12"/>
      <c r="P814" s="12"/>
      <c r="Q814" s="12"/>
      <c r="R814" s="12"/>
      <c r="S814" s="12"/>
      <c r="T814" s="12"/>
      <c r="U814" s="12"/>
      <c r="V814" s="12"/>
      <c r="W814" s="12"/>
      <c r="X814" s="11"/>
      <c r="Y814" s="11"/>
      <c r="Z814" s="11"/>
    </row>
    <row r="815" ht="16.5" customHeight="1">
      <c r="A815" s="17"/>
      <c r="B815" s="48"/>
      <c r="C815" s="17"/>
      <c r="D815" s="17"/>
      <c r="E815" s="17"/>
      <c r="F815" s="17"/>
      <c r="G815" s="17"/>
      <c r="H815" s="17"/>
      <c r="I815" s="48"/>
      <c r="J815" s="11"/>
      <c r="K815" s="12"/>
      <c r="L815" s="12"/>
      <c r="M815" s="12"/>
      <c r="N815" s="12"/>
      <c r="O815" s="12"/>
      <c r="P815" s="12"/>
      <c r="Q815" s="12"/>
      <c r="R815" s="12"/>
      <c r="S815" s="12"/>
      <c r="T815" s="12"/>
      <c r="U815" s="12"/>
      <c r="V815" s="12"/>
      <c r="W815" s="12"/>
      <c r="X815" s="11"/>
      <c r="Y815" s="11"/>
      <c r="Z815" s="11"/>
    </row>
    <row r="816" ht="16.5" customHeight="1">
      <c r="A816" s="17"/>
      <c r="B816" s="48"/>
      <c r="C816" s="17"/>
      <c r="D816" s="17"/>
      <c r="E816" s="17"/>
      <c r="F816" s="17"/>
      <c r="G816" s="17"/>
      <c r="H816" s="17"/>
      <c r="I816" s="48"/>
      <c r="J816" s="11"/>
      <c r="K816" s="12"/>
      <c r="L816" s="12"/>
      <c r="M816" s="12"/>
      <c r="N816" s="12"/>
      <c r="O816" s="12"/>
      <c r="P816" s="12"/>
      <c r="Q816" s="12"/>
      <c r="R816" s="12"/>
      <c r="S816" s="12"/>
      <c r="T816" s="12"/>
      <c r="U816" s="12"/>
      <c r="V816" s="12"/>
      <c r="W816" s="12"/>
      <c r="X816" s="11"/>
      <c r="Y816" s="11"/>
      <c r="Z816" s="11"/>
    </row>
    <row r="817" ht="16.5" customHeight="1">
      <c r="A817" s="17"/>
      <c r="B817" s="48"/>
      <c r="C817" s="17"/>
      <c r="D817" s="17"/>
      <c r="E817" s="17"/>
      <c r="F817" s="17"/>
      <c r="G817" s="17"/>
      <c r="H817" s="17"/>
      <c r="I817" s="48"/>
      <c r="J817" s="11"/>
      <c r="K817" s="12"/>
      <c r="L817" s="12"/>
      <c r="M817" s="12"/>
      <c r="N817" s="12"/>
      <c r="O817" s="12"/>
      <c r="P817" s="12"/>
      <c r="Q817" s="12"/>
      <c r="R817" s="12"/>
      <c r="S817" s="12"/>
      <c r="T817" s="12"/>
      <c r="U817" s="12"/>
      <c r="V817" s="12"/>
      <c r="W817" s="12"/>
      <c r="X817" s="11"/>
      <c r="Y817" s="11"/>
      <c r="Z817" s="11"/>
    </row>
    <row r="818" ht="16.5" customHeight="1">
      <c r="A818" s="17"/>
      <c r="B818" s="48"/>
      <c r="C818" s="17"/>
      <c r="D818" s="17"/>
      <c r="E818" s="17"/>
      <c r="F818" s="17"/>
      <c r="G818" s="17"/>
      <c r="H818" s="17"/>
      <c r="I818" s="48"/>
      <c r="J818" s="11"/>
      <c r="K818" s="12"/>
      <c r="L818" s="12"/>
      <c r="M818" s="12"/>
      <c r="N818" s="12"/>
      <c r="O818" s="12"/>
      <c r="P818" s="12"/>
      <c r="Q818" s="12"/>
      <c r="R818" s="12"/>
      <c r="S818" s="12"/>
      <c r="T818" s="12"/>
      <c r="U818" s="12"/>
      <c r="V818" s="12"/>
      <c r="W818" s="12"/>
      <c r="X818" s="11"/>
      <c r="Y818" s="11"/>
      <c r="Z818" s="11"/>
    </row>
    <row r="819" ht="16.5" customHeight="1">
      <c r="A819" s="17"/>
      <c r="B819" s="48"/>
      <c r="C819" s="17"/>
      <c r="D819" s="17"/>
      <c r="E819" s="17"/>
      <c r="F819" s="17"/>
      <c r="G819" s="17"/>
      <c r="H819" s="17"/>
      <c r="I819" s="48"/>
      <c r="J819" s="11"/>
      <c r="K819" s="12"/>
      <c r="L819" s="12"/>
      <c r="M819" s="12"/>
      <c r="N819" s="12"/>
      <c r="O819" s="12"/>
      <c r="P819" s="12"/>
      <c r="Q819" s="12"/>
      <c r="R819" s="12"/>
      <c r="S819" s="12"/>
      <c r="T819" s="12"/>
      <c r="U819" s="12"/>
      <c r="V819" s="12"/>
      <c r="W819" s="12"/>
      <c r="X819" s="11"/>
      <c r="Y819" s="11"/>
      <c r="Z819" s="11"/>
    </row>
    <row r="820" ht="16.5" customHeight="1">
      <c r="A820" s="17"/>
      <c r="B820" s="48"/>
      <c r="C820" s="17"/>
      <c r="D820" s="17"/>
      <c r="E820" s="17"/>
      <c r="F820" s="17"/>
      <c r="G820" s="17"/>
      <c r="H820" s="17"/>
      <c r="I820" s="48"/>
      <c r="J820" s="11"/>
      <c r="K820" s="12"/>
      <c r="L820" s="12"/>
      <c r="M820" s="12"/>
      <c r="N820" s="12"/>
      <c r="O820" s="12"/>
      <c r="P820" s="12"/>
      <c r="Q820" s="12"/>
      <c r="R820" s="12"/>
      <c r="S820" s="12"/>
      <c r="T820" s="12"/>
      <c r="U820" s="12"/>
      <c r="V820" s="12"/>
      <c r="W820" s="12"/>
      <c r="X820" s="11"/>
      <c r="Y820" s="11"/>
      <c r="Z820" s="11"/>
    </row>
    <row r="821" ht="16.5" customHeight="1">
      <c r="A821" s="17"/>
      <c r="B821" s="48"/>
      <c r="C821" s="17"/>
      <c r="D821" s="17"/>
      <c r="E821" s="17"/>
      <c r="F821" s="17"/>
      <c r="G821" s="17"/>
      <c r="H821" s="17"/>
      <c r="I821" s="48"/>
      <c r="J821" s="11"/>
      <c r="K821" s="12"/>
      <c r="L821" s="12"/>
      <c r="M821" s="12"/>
      <c r="N821" s="12"/>
      <c r="O821" s="12"/>
      <c r="P821" s="12"/>
      <c r="Q821" s="12"/>
      <c r="R821" s="12"/>
      <c r="S821" s="12"/>
      <c r="T821" s="12"/>
      <c r="U821" s="12"/>
      <c r="V821" s="12"/>
      <c r="W821" s="12"/>
      <c r="X821" s="11"/>
      <c r="Y821" s="11"/>
      <c r="Z821" s="11"/>
    </row>
    <row r="822" ht="16.5" customHeight="1">
      <c r="A822" s="17"/>
      <c r="B822" s="48"/>
      <c r="C822" s="17"/>
      <c r="D822" s="17"/>
      <c r="E822" s="17"/>
      <c r="F822" s="17"/>
      <c r="G822" s="17"/>
      <c r="H822" s="17"/>
      <c r="I822" s="48"/>
      <c r="J822" s="11"/>
      <c r="K822" s="12"/>
      <c r="L822" s="12"/>
      <c r="M822" s="12"/>
      <c r="N822" s="12"/>
      <c r="O822" s="12"/>
      <c r="P822" s="12"/>
      <c r="Q822" s="12"/>
      <c r="R822" s="12"/>
      <c r="S822" s="12"/>
      <c r="T822" s="12"/>
      <c r="U822" s="12"/>
      <c r="V822" s="12"/>
      <c r="W822" s="12"/>
      <c r="X822" s="11"/>
      <c r="Y822" s="11"/>
      <c r="Z822" s="11"/>
    </row>
    <row r="823" ht="16.5" customHeight="1">
      <c r="A823" s="17"/>
      <c r="B823" s="48"/>
      <c r="C823" s="17"/>
      <c r="D823" s="17"/>
      <c r="E823" s="17"/>
      <c r="F823" s="17"/>
      <c r="G823" s="17"/>
      <c r="H823" s="17"/>
      <c r="I823" s="48"/>
      <c r="J823" s="11"/>
      <c r="K823" s="12"/>
      <c r="L823" s="12"/>
      <c r="M823" s="12"/>
      <c r="N823" s="12"/>
      <c r="O823" s="12"/>
      <c r="P823" s="12"/>
      <c r="Q823" s="12"/>
      <c r="R823" s="12"/>
      <c r="S823" s="12"/>
      <c r="T823" s="12"/>
      <c r="U823" s="12"/>
      <c r="V823" s="12"/>
      <c r="W823" s="12"/>
      <c r="X823" s="11"/>
      <c r="Y823" s="11"/>
      <c r="Z823" s="11"/>
    </row>
    <row r="824" ht="16.5" customHeight="1">
      <c r="A824" s="17"/>
      <c r="B824" s="48"/>
      <c r="C824" s="17"/>
      <c r="D824" s="17"/>
      <c r="E824" s="17"/>
      <c r="F824" s="17"/>
      <c r="G824" s="17"/>
      <c r="H824" s="17"/>
      <c r="I824" s="48"/>
      <c r="J824" s="11"/>
      <c r="K824" s="12"/>
      <c r="L824" s="12"/>
      <c r="M824" s="12"/>
      <c r="N824" s="12"/>
      <c r="O824" s="12"/>
      <c r="P824" s="12"/>
      <c r="Q824" s="12"/>
      <c r="R824" s="12"/>
      <c r="S824" s="12"/>
      <c r="T824" s="12"/>
      <c r="U824" s="12"/>
      <c r="V824" s="12"/>
      <c r="W824" s="12"/>
      <c r="X824" s="11"/>
      <c r="Y824" s="11"/>
      <c r="Z824" s="11"/>
    </row>
    <row r="825" ht="16.5" customHeight="1">
      <c r="A825" s="17"/>
      <c r="B825" s="48"/>
      <c r="C825" s="17"/>
      <c r="D825" s="17"/>
      <c r="E825" s="17"/>
      <c r="F825" s="17"/>
      <c r="G825" s="17"/>
      <c r="H825" s="17"/>
      <c r="I825" s="48"/>
      <c r="J825" s="11"/>
      <c r="K825" s="12"/>
      <c r="L825" s="12"/>
      <c r="M825" s="12"/>
      <c r="N825" s="12"/>
      <c r="O825" s="12"/>
      <c r="P825" s="12"/>
      <c r="Q825" s="12"/>
      <c r="R825" s="12"/>
      <c r="S825" s="12"/>
      <c r="T825" s="12"/>
      <c r="U825" s="12"/>
      <c r="V825" s="12"/>
      <c r="W825" s="12"/>
      <c r="X825" s="11"/>
      <c r="Y825" s="11"/>
      <c r="Z825" s="11"/>
    </row>
    <row r="826" ht="16.5" customHeight="1">
      <c r="A826" s="17"/>
      <c r="B826" s="48"/>
      <c r="C826" s="17"/>
      <c r="D826" s="17"/>
      <c r="E826" s="17"/>
      <c r="F826" s="17"/>
      <c r="G826" s="17"/>
      <c r="H826" s="17"/>
      <c r="I826" s="48"/>
      <c r="J826" s="11"/>
      <c r="K826" s="12"/>
      <c r="L826" s="12"/>
      <c r="M826" s="12"/>
      <c r="N826" s="12"/>
      <c r="O826" s="12"/>
      <c r="P826" s="12"/>
      <c r="Q826" s="12"/>
      <c r="R826" s="12"/>
      <c r="S826" s="12"/>
      <c r="T826" s="12"/>
      <c r="U826" s="12"/>
      <c r="V826" s="12"/>
      <c r="W826" s="12"/>
      <c r="X826" s="11"/>
      <c r="Y826" s="11"/>
      <c r="Z826" s="11"/>
    </row>
    <row r="827" ht="16.5" customHeight="1">
      <c r="A827" s="17"/>
      <c r="B827" s="48"/>
      <c r="C827" s="17"/>
      <c r="D827" s="17"/>
      <c r="E827" s="17"/>
      <c r="F827" s="17"/>
      <c r="G827" s="17"/>
      <c r="H827" s="17"/>
      <c r="I827" s="48"/>
      <c r="J827" s="11"/>
      <c r="K827" s="12"/>
      <c r="L827" s="12"/>
      <c r="M827" s="12"/>
      <c r="N827" s="12"/>
      <c r="O827" s="12"/>
      <c r="P827" s="12"/>
      <c r="Q827" s="12"/>
      <c r="R827" s="12"/>
      <c r="S827" s="12"/>
      <c r="T827" s="12"/>
      <c r="U827" s="12"/>
      <c r="V827" s="12"/>
      <c r="W827" s="12"/>
      <c r="X827" s="11"/>
      <c r="Y827" s="11"/>
      <c r="Z827" s="11"/>
    </row>
    <row r="828" ht="16.5" customHeight="1">
      <c r="A828" s="17"/>
      <c r="B828" s="48"/>
      <c r="C828" s="17"/>
      <c r="D828" s="17"/>
      <c r="E828" s="17"/>
      <c r="F828" s="17"/>
      <c r="G828" s="17"/>
      <c r="H828" s="17"/>
      <c r="I828" s="48"/>
      <c r="J828" s="11"/>
      <c r="K828" s="12"/>
      <c r="L828" s="12"/>
      <c r="M828" s="12"/>
      <c r="N828" s="12"/>
      <c r="O828" s="12"/>
      <c r="P828" s="12"/>
      <c r="Q828" s="12"/>
      <c r="R828" s="12"/>
      <c r="S828" s="12"/>
      <c r="T828" s="12"/>
      <c r="U828" s="12"/>
      <c r="V828" s="12"/>
      <c r="W828" s="12"/>
      <c r="X828" s="11"/>
      <c r="Y828" s="11"/>
      <c r="Z828" s="11"/>
    </row>
    <row r="829" ht="16.5" customHeight="1">
      <c r="A829" s="17"/>
      <c r="B829" s="48"/>
      <c r="C829" s="17"/>
      <c r="D829" s="17"/>
      <c r="E829" s="17"/>
      <c r="F829" s="17"/>
      <c r="G829" s="17"/>
      <c r="H829" s="17"/>
      <c r="I829" s="48"/>
      <c r="J829" s="11"/>
      <c r="K829" s="12"/>
      <c r="L829" s="12"/>
      <c r="M829" s="12"/>
      <c r="N829" s="12"/>
      <c r="O829" s="12"/>
      <c r="P829" s="12"/>
      <c r="Q829" s="12"/>
      <c r="R829" s="12"/>
      <c r="S829" s="12"/>
      <c r="T829" s="12"/>
      <c r="U829" s="12"/>
      <c r="V829" s="12"/>
      <c r="W829" s="12"/>
      <c r="X829" s="11"/>
      <c r="Y829" s="11"/>
      <c r="Z829" s="11"/>
    </row>
    <row r="830" ht="16.5" customHeight="1">
      <c r="A830" s="17"/>
      <c r="B830" s="48"/>
      <c r="C830" s="17"/>
      <c r="D830" s="17"/>
      <c r="E830" s="17"/>
      <c r="F830" s="17"/>
      <c r="G830" s="17"/>
      <c r="H830" s="17"/>
      <c r="I830" s="48"/>
      <c r="J830" s="11"/>
      <c r="K830" s="12"/>
      <c r="L830" s="12"/>
      <c r="M830" s="12"/>
      <c r="N830" s="12"/>
      <c r="O830" s="12"/>
      <c r="P830" s="12"/>
      <c r="Q830" s="12"/>
      <c r="R830" s="12"/>
      <c r="S830" s="12"/>
      <c r="T830" s="12"/>
      <c r="U830" s="12"/>
      <c r="V830" s="12"/>
      <c r="W830" s="12"/>
      <c r="X830" s="11"/>
      <c r="Y830" s="11"/>
      <c r="Z830" s="11"/>
    </row>
    <row r="831" ht="16.5" customHeight="1">
      <c r="A831" s="17"/>
      <c r="B831" s="48"/>
      <c r="C831" s="17"/>
      <c r="D831" s="17"/>
      <c r="E831" s="17"/>
      <c r="F831" s="17"/>
      <c r="G831" s="17"/>
      <c r="H831" s="17"/>
      <c r="I831" s="48"/>
      <c r="J831" s="11"/>
      <c r="K831" s="12"/>
      <c r="L831" s="12"/>
      <c r="M831" s="12"/>
      <c r="N831" s="12"/>
      <c r="O831" s="12"/>
      <c r="P831" s="12"/>
      <c r="Q831" s="12"/>
      <c r="R831" s="12"/>
      <c r="S831" s="12"/>
      <c r="T831" s="12"/>
      <c r="U831" s="12"/>
      <c r="V831" s="12"/>
      <c r="W831" s="12"/>
      <c r="X831" s="11"/>
      <c r="Y831" s="11"/>
      <c r="Z831" s="11"/>
    </row>
    <row r="832" ht="16.5" customHeight="1">
      <c r="A832" s="17"/>
      <c r="B832" s="48"/>
      <c r="C832" s="17"/>
      <c r="D832" s="17"/>
      <c r="E832" s="17"/>
      <c r="F832" s="17"/>
      <c r="G832" s="17"/>
      <c r="H832" s="17"/>
      <c r="I832" s="48"/>
      <c r="J832" s="11"/>
      <c r="K832" s="12"/>
      <c r="L832" s="12"/>
      <c r="M832" s="12"/>
      <c r="N832" s="12"/>
      <c r="O832" s="12"/>
      <c r="P832" s="12"/>
      <c r="Q832" s="12"/>
      <c r="R832" s="12"/>
      <c r="S832" s="12"/>
      <c r="T832" s="12"/>
      <c r="U832" s="12"/>
      <c r="V832" s="12"/>
      <c r="W832" s="12"/>
      <c r="X832" s="11"/>
      <c r="Y832" s="11"/>
      <c r="Z832" s="11"/>
    </row>
    <row r="833" ht="16.5" customHeight="1">
      <c r="A833" s="17"/>
      <c r="B833" s="48"/>
      <c r="C833" s="17"/>
      <c r="D833" s="17"/>
      <c r="E833" s="17"/>
      <c r="F833" s="17"/>
      <c r="G833" s="17"/>
      <c r="H833" s="17"/>
      <c r="I833" s="48"/>
      <c r="J833" s="11"/>
      <c r="K833" s="12"/>
      <c r="L833" s="12"/>
      <c r="M833" s="12"/>
      <c r="N833" s="12"/>
      <c r="O833" s="12"/>
      <c r="P833" s="12"/>
      <c r="Q833" s="12"/>
      <c r="R833" s="12"/>
      <c r="S833" s="12"/>
      <c r="T833" s="12"/>
      <c r="U833" s="12"/>
      <c r="V833" s="12"/>
      <c r="W833" s="12"/>
      <c r="X833" s="11"/>
      <c r="Y833" s="11"/>
      <c r="Z833" s="11"/>
    </row>
    <row r="834" ht="16.5" customHeight="1">
      <c r="A834" s="17"/>
      <c r="B834" s="48"/>
      <c r="C834" s="17"/>
      <c r="D834" s="17"/>
      <c r="E834" s="17"/>
      <c r="F834" s="17"/>
      <c r="G834" s="17"/>
      <c r="H834" s="17"/>
      <c r="I834" s="48"/>
      <c r="J834" s="11"/>
      <c r="K834" s="12"/>
      <c r="L834" s="12"/>
      <c r="M834" s="12"/>
      <c r="N834" s="12"/>
      <c r="O834" s="12"/>
      <c r="P834" s="12"/>
      <c r="Q834" s="12"/>
      <c r="R834" s="12"/>
      <c r="S834" s="12"/>
      <c r="T834" s="12"/>
      <c r="U834" s="12"/>
      <c r="V834" s="12"/>
      <c r="W834" s="12"/>
      <c r="X834" s="11"/>
      <c r="Y834" s="11"/>
      <c r="Z834" s="11"/>
    </row>
    <row r="835" ht="16.5" customHeight="1">
      <c r="A835" s="17"/>
      <c r="B835" s="48"/>
      <c r="C835" s="17"/>
      <c r="D835" s="17"/>
      <c r="E835" s="17"/>
      <c r="F835" s="17"/>
      <c r="G835" s="17"/>
      <c r="H835" s="17"/>
      <c r="I835" s="48"/>
      <c r="J835" s="11"/>
      <c r="K835" s="12"/>
      <c r="L835" s="12"/>
      <c r="M835" s="12"/>
      <c r="N835" s="12"/>
      <c r="O835" s="12"/>
      <c r="P835" s="12"/>
      <c r="Q835" s="12"/>
      <c r="R835" s="12"/>
      <c r="S835" s="12"/>
      <c r="T835" s="12"/>
      <c r="U835" s="12"/>
      <c r="V835" s="12"/>
      <c r="W835" s="12"/>
      <c r="X835" s="11"/>
      <c r="Y835" s="11"/>
      <c r="Z835" s="11"/>
    </row>
    <row r="836" ht="16.5" customHeight="1">
      <c r="A836" s="17"/>
      <c r="B836" s="48"/>
      <c r="C836" s="17"/>
      <c r="D836" s="17"/>
      <c r="E836" s="17"/>
      <c r="F836" s="17"/>
      <c r="G836" s="17"/>
      <c r="H836" s="17"/>
      <c r="I836" s="48"/>
      <c r="J836" s="11"/>
      <c r="K836" s="12"/>
      <c r="L836" s="12"/>
      <c r="M836" s="12"/>
      <c r="N836" s="12"/>
      <c r="O836" s="12"/>
      <c r="P836" s="12"/>
      <c r="Q836" s="12"/>
      <c r="R836" s="12"/>
      <c r="S836" s="12"/>
      <c r="T836" s="12"/>
      <c r="U836" s="12"/>
      <c r="V836" s="12"/>
      <c r="W836" s="12"/>
      <c r="X836" s="11"/>
      <c r="Y836" s="11"/>
      <c r="Z836" s="11"/>
    </row>
    <row r="837" ht="16.5" customHeight="1">
      <c r="A837" s="17"/>
      <c r="B837" s="48"/>
      <c r="C837" s="17"/>
      <c r="D837" s="17"/>
      <c r="E837" s="17"/>
      <c r="F837" s="17"/>
      <c r="G837" s="17"/>
      <c r="H837" s="17"/>
      <c r="I837" s="48"/>
      <c r="J837" s="11"/>
      <c r="K837" s="12"/>
      <c r="L837" s="12"/>
      <c r="M837" s="12"/>
      <c r="N837" s="12"/>
      <c r="O837" s="12"/>
      <c r="P837" s="12"/>
      <c r="Q837" s="12"/>
      <c r="R837" s="12"/>
      <c r="S837" s="12"/>
      <c r="T837" s="12"/>
      <c r="U837" s="12"/>
      <c r="V837" s="12"/>
      <c r="W837" s="12"/>
      <c r="X837" s="11"/>
      <c r="Y837" s="11"/>
      <c r="Z837" s="11"/>
    </row>
    <row r="838" ht="16.5" customHeight="1">
      <c r="A838" s="17"/>
      <c r="B838" s="48"/>
      <c r="C838" s="17"/>
      <c r="D838" s="17"/>
      <c r="E838" s="17"/>
      <c r="F838" s="17"/>
      <c r="G838" s="17"/>
      <c r="H838" s="17"/>
      <c r="I838" s="48"/>
      <c r="J838" s="11"/>
      <c r="K838" s="12"/>
      <c r="L838" s="12"/>
      <c r="M838" s="12"/>
      <c r="N838" s="12"/>
      <c r="O838" s="12"/>
      <c r="P838" s="12"/>
      <c r="Q838" s="12"/>
      <c r="R838" s="12"/>
      <c r="S838" s="12"/>
      <c r="T838" s="12"/>
      <c r="U838" s="12"/>
      <c r="V838" s="12"/>
      <c r="W838" s="12"/>
      <c r="X838" s="11"/>
      <c r="Y838" s="11"/>
      <c r="Z838" s="11"/>
    </row>
    <row r="839" ht="16.5" customHeight="1">
      <c r="A839" s="17"/>
      <c r="B839" s="48"/>
      <c r="C839" s="17"/>
      <c r="D839" s="17"/>
      <c r="E839" s="17"/>
      <c r="F839" s="17"/>
      <c r="G839" s="17"/>
      <c r="H839" s="17"/>
      <c r="I839" s="48"/>
      <c r="J839" s="11"/>
      <c r="K839" s="12"/>
      <c r="L839" s="12"/>
      <c r="M839" s="12"/>
      <c r="N839" s="12"/>
      <c r="O839" s="12"/>
      <c r="P839" s="12"/>
      <c r="Q839" s="12"/>
      <c r="R839" s="12"/>
      <c r="S839" s="12"/>
      <c r="T839" s="12"/>
      <c r="U839" s="12"/>
      <c r="V839" s="12"/>
      <c r="W839" s="12"/>
      <c r="X839" s="11"/>
      <c r="Y839" s="11"/>
      <c r="Z839" s="11"/>
    </row>
    <row r="840" ht="16.5" customHeight="1">
      <c r="A840" s="17"/>
      <c r="B840" s="48"/>
      <c r="C840" s="17"/>
      <c r="D840" s="17"/>
      <c r="E840" s="17"/>
      <c r="F840" s="17"/>
      <c r="G840" s="17"/>
      <c r="H840" s="17"/>
      <c r="I840" s="48"/>
      <c r="J840" s="11"/>
      <c r="K840" s="12"/>
      <c r="L840" s="12"/>
      <c r="M840" s="12"/>
      <c r="N840" s="12"/>
      <c r="O840" s="12"/>
      <c r="P840" s="12"/>
      <c r="Q840" s="12"/>
      <c r="R840" s="12"/>
      <c r="S840" s="12"/>
      <c r="T840" s="12"/>
      <c r="U840" s="12"/>
      <c r="V840" s="12"/>
      <c r="W840" s="12"/>
      <c r="X840" s="11"/>
      <c r="Y840" s="11"/>
      <c r="Z840" s="11"/>
    </row>
    <row r="841" ht="16.5" customHeight="1">
      <c r="A841" s="17"/>
      <c r="B841" s="48"/>
      <c r="C841" s="17"/>
      <c r="D841" s="17"/>
      <c r="E841" s="17"/>
      <c r="F841" s="17"/>
      <c r="G841" s="17"/>
      <c r="H841" s="17"/>
      <c r="I841" s="48"/>
      <c r="J841" s="11"/>
      <c r="K841" s="12"/>
      <c r="L841" s="12"/>
      <c r="M841" s="12"/>
      <c r="N841" s="12"/>
      <c r="O841" s="12"/>
      <c r="P841" s="12"/>
      <c r="Q841" s="12"/>
      <c r="R841" s="12"/>
      <c r="S841" s="12"/>
      <c r="T841" s="12"/>
      <c r="U841" s="12"/>
      <c r="V841" s="12"/>
      <c r="W841" s="12"/>
      <c r="X841" s="11"/>
      <c r="Y841" s="11"/>
      <c r="Z841" s="11"/>
    </row>
    <row r="842" ht="16.5" customHeight="1">
      <c r="A842" s="17"/>
      <c r="B842" s="48"/>
      <c r="C842" s="17"/>
      <c r="D842" s="17"/>
      <c r="E842" s="17"/>
      <c r="F842" s="17"/>
      <c r="G842" s="17"/>
      <c r="H842" s="17"/>
      <c r="I842" s="48"/>
      <c r="J842" s="11"/>
      <c r="K842" s="12"/>
      <c r="L842" s="12"/>
      <c r="M842" s="12"/>
      <c r="N842" s="12"/>
      <c r="O842" s="12"/>
      <c r="P842" s="12"/>
      <c r="Q842" s="12"/>
      <c r="R842" s="12"/>
      <c r="S842" s="12"/>
      <c r="T842" s="12"/>
      <c r="U842" s="12"/>
      <c r="V842" s="12"/>
      <c r="W842" s="12"/>
      <c r="X842" s="11"/>
      <c r="Y842" s="11"/>
      <c r="Z842" s="11"/>
    </row>
    <row r="843" ht="16.5" customHeight="1">
      <c r="A843" s="17"/>
      <c r="B843" s="48"/>
      <c r="C843" s="17"/>
      <c r="D843" s="17"/>
      <c r="E843" s="17"/>
      <c r="F843" s="17"/>
      <c r="G843" s="17"/>
      <c r="H843" s="17"/>
      <c r="I843" s="48"/>
      <c r="J843" s="11"/>
      <c r="K843" s="12"/>
      <c r="L843" s="12"/>
      <c r="M843" s="12"/>
      <c r="N843" s="12"/>
      <c r="O843" s="12"/>
      <c r="P843" s="12"/>
      <c r="Q843" s="12"/>
      <c r="R843" s="12"/>
      <c r="S843" s="12"/>
      <c r="T843" s="12"/>
      <c r="U843" s="12"/>
      <c r="V843" s="12"/>
      <c r="W843" s="12"/>
      <c r="X843" s="11"/>
      <c r="Y843" s="11"/>
      <c r="Z843" s="11"/>
    </row>
    <row r="844" ht="16.5" customHeight="1">
      <c r="A844" s="17"/>
      <c r="B844" s="48"/>
      <c r="C844" s="17"/>
      <c r="D844" s="17"/>
      <c r="E844" s="17"/>
      <c r="F844" s="17"/>
      <c r="G844" s="17"/>
      <c r="H844" s="17"/>
      <c r="I844" s="48"/>
      <c r="J844" s="11"/>
      <c r="K844" s="12"/>
      <c r="L844" s="12"/>
      <c r="M844" s="12"/>
      <c r="N844" s="12"/>
      <c r="O844" s="12"/>
      <c r="P844" s="12"/>
      <c r="Q844" s="12"/>
      <c r="R844" s="12"/>
      <c r="S844" s="12"/>
      <c r="T844" s="12"/>
      <c r="U844" s="12"/>
      <c r="V844" s="12"/>
      <c r="W844" s="12"/>
      <c r="X844" s="11"/>
      <c r="Y844" s="11"/>
      <c r="Z844" s="11"/>
    </row>
    <row r="845" ht="16.5" customHeight="1">
      <c r="A845" s="17"/>
      <c r="B845" s="48"/>
      <c r="C845" s="17"/>
      <c r="D845" s="17"/>
      <c r="E845" s="17"/>
      <c r="F845" s="17"/>
      <c r="G845" s="17"/>
      <c r="H845" s="17"/>
      <c r="I845" s="48"/>
      <c r="J845" s="11"/>
      <c r="K845" s="12"/>
      <c r="L845" s="12"/>
      <c r="M845" s="12"/>
      <c r="N845" s="12"/>
      <c r="O845" s="12"/>
      <c r="P845" s="12"/>
      <c r="Q845" s="12"/>
      <c r="R845" s="12"/>
      <c r="S845" s="12"/>
      <c r="T845" s="12"/>
      <c r="U845" s="12"/>
      <c r="V845" s="12"/>
      <c r="W845" s="12"/>
      <c r="X845" s="11"/>
      <c r="Y845" s="11"/>
      <c r="Z845" s="11"/>
    </row>
    <row r="846" ht="16.5" customHeight="1">
      <c r="A846" s="17"/>
      <c r="B846" s="48"/>
      <c r="C846" s="17"/>
      <c r="D846" s="17"/>
      <c r="E846" s="17"/>
      <c r="F846" s="17"/>
      <c r="G846" s="17"/>
      <c r="H846" s="17"/>
      <c r="I846" s="48"/>
      <c r="J846" s="11"/>
      <c r="K846" s="12"/>
      <c r="L846" s="12"/>
      <c r="M846" s="12"/>
      <c r="N846" s="12"/>
      <c r="O846" s="12"/>
      <c r="P846" s="12"/>
      <c r="Q846" s="12"/>
      <c r="R846" s="12"/>
      <c r="S846" s="12"/>
      <c r="T846" s="12"/>
      <c r="U846" s="12"/>
      <c r="V846" s="12"/>
      <c r="W846" s="12"/>
      <c r="X846" s="11"/>
      <c r="Y846" s="11"/>
      <c r="Z846" s="11"/>
    </row>
    <row r="847" ht="16.5" customHeight="1">
      <c r="A847" s="17"/>
      <c r="B847" s="48"/>
      <c r="C847" s="17"/>
      <c r="D847" s="17"/>
      <c r="E847" s="17"/>
      <c r="F847" s="17"/>
      <c r="G847" s="17"/>
      <c r="H847" s="17"/>
      <c r="I847" s="48"/>
      <c r="J847" s="11"/>
      <c r="K847" s="12"/>
      <c r="L847" s="12"/>
      <c r="M847" s="12"/>
      <c r="N847" s="12"/>
      <c r="O847" s="12"/>
      <c r="P847" s="12"/>
      <c r="Q847" s="12"/>
      <c r="R847" s="12"/>
      <c r="S847" s="12"/>
      <c r="T847" s="12"/>
      <c r="U847" s="12"/>
      <c r="V847" s="12"/>
      <c r="W847" s="12"/>
      <c r="X847" s="11"/>
      <c r="Y847" s="11"/>
      <c r="Z847" s="11"/>
    </row>
    <row r="848" ht="16.5" customHeight="1">
      <c r="A848" s="17"/>
      <c r="B848" s="48"/>
      <c r="C848" s="17"/>
      <c r="D848" s="17"/>
      <c r="E848" s="17"/>
      <c r="F848" s="17"/>
      <c r="G848" s="17"/>
      <c r="H848" s="17"/>
      <c r="I848" s="48"/>
      <c r="J848" s="11"/>
      <c r="K848" s="12"/>
      <c r="L848" s="12"/>
      <c r="M848" s="12"/>
      <c r="N848" s="12"/>
      <c r="O848" s="12"/>
      <c r="P848" s="12"/>
      <c r="Q848" s="12"/>
      <c r="R848" s="12"/>
      <c r="S848" s="12"/>
      <c r="T848" s="12"/>
      <c r="U848" s="12"/>
      <c r="V848" s="12"/>
      <c r="W848" s="12"/>
      <c r="X848" s="11"/>
      <c r="Y848" s="11"/>
      <c r="Z848" s="11"/>
    </row>
    <row r="849" ht="16.5" customHeight="1">
      <c r="A849" s="17"/>
      <c r="B849" s="48"/>
      <c r="C849" s="17"/>
      <c r="D849" s="17"/>
      <c r="E849" s="17"/>
      <c r="F849" s="17"/>
      <c r="G849" s="17"/>
      <c r="H849" s="17"/>
      <c r="I849" s="48"/>
      <c r="J849" s="11"/>
      <c r="K849" s="12"/>
      <c r="L849" s="12"/>
      <c r="M849" s="12"/>
      <c r="N849" s="12"/>
      <c r="O849" s="12"/>
      <c r="P849" s="12"/>
      <c r="Q849" s="12"/>
      <c r="R849" s="12"/>
      <c r="S849" s="12"/>
      <c r="T849" s="12"/>
      <c r="U849" s="12"/>
      <c r="V849" s="12"/>
      <c r="W849" s="12"/>
      <c r="X849" s="11"/>
      <c r="Y849" s="11"/>
      <c r="Z849" s="11"/>
    </row>
    <row r="850" ht="16.5" customHeight="1">
      <c r="A850" s="17"/>
      <c r="B850" s="48"/>
      <c r="C850" s="17"/>
      <c r="D850" s="17"/>
      <c r="E850" s="17"/>
      <c r="F850" s="17"/>
      <c r="G850" s="17"/>
      <c r="H850" s="17"/>
      <c r="I850" s="48"/>
      <c r="J850" s="11"/>
      <c r="K850" s="12"/>
      <c r="L850" s="12"/>
      <c r="M850" s="12"/>
      <c r="N850" s="12"/>
      <c r="O850" s="12"/>
      <c r="P850" s="12"/>
      <c r="Q850" s="12"/>
      <c r="R850" s="12"/>
      <c r="S850" s="12"/>
      <c r="T850" s="12"/>
      <c r="U850" s="12"/>
      <c r="V850" s="12"/>
      <c r="W850" s="12"/>
      <c r="X850" s="11"/>
      <c r="Y850" s="11"/>
      <c r="Z850" s="11"/>
    </row>
    <row r="851" ht="16.5" customHeight="1">
      <c r="A851" s="17"/>
      <c r="B851" s="48"/>
      <c r="C851" s="17"/>
      <c r="D851" s="17"/>
      <c r="E851" s="17"/>
      <c r="F851" s="17"/>
      <c r="G851" s="17"/>
      <c r="H851" s="17"/>
      <c r="I851" s="48"/>
      <c r="J851" s="11"/>
      <c r="K851" s="12"/>
      <c r="L851" s="12"/>
      <c r="M851" s="12"/>
      <c r="N851" s="12"/>
      <c r="O851" s="12"/>
      <c r="P851" s="12"/>
      <c r="Q851" s="12"/>
      <c r="R851" s="12"/>
      <c r="S851" s="12"/>
      <c r="T851" s="12"/>
      <c r="U851" s="12"/>
      <c r="V851" s="12"/>
      <c r="W851" s="12"/>
      <c r="X851" s="11"/>
      <c r="Y851" s="11"/>
      <c r="Z851" s="11"/>
    </row>
    <row r="852" ht="16.5" customHeight="1">
      <c r="A852" s="17"/>
      <c r="B852" s="48"/>
      <c r="C852" s="17"/>
      <c r="D852" s="17"/>
      <c r="E852" s="17"/>
      <c r="F852" s="17"/>
      <c r="G852" s="17"/>
      <c r="H852" s="17"/>
      <c r="I852" s="48"/>
      <c r="J852" s="11"/>
      <c r="K852" s="12"/>
      <c r="L852" s="12"/>
      <c r="M852" s="12"/>
      <c r="N852" s="12"/>
      <c r="O852" s="12"/>
      <c r="P852" s="12"/>
      <c r="Q852" s="12"/>
      <c r="R852" s="12"/>
      <c r="S852" s="12"/>
      <c r="T852" s="12"/>
      <c r="U852" s="12"/>
      <c r="V852" s="12"/>
      <c r="W852" s="12"/>
      <c r="X852" s="11"/>
      <c r="Y852" s="11"/>
      <c r="Z852" s="11"/>
    </row>
    <row r="853" ht="16.5" customHeight="1">
      <c r="A853" s="17"/>
      <c r="B853" s="48"/>
      <c r="C853" s="17"/>
      <c r="D853" s="17"/>
      <c r="E853" s="17"/>
      <c r="F853" s="17"/>
      <c r="G853" s="17"/>
      <c r="H853" s="17"/>
      <c r="I853" s="48"/>
      <c r="J853" s="11"/>
      <c r="K853" s="12"/>
      <c r="L853" s="12"/>
      <c r="M853" s="12"/>
      <c r="N853" s="12"/>
      <c r="O853" s="12"/>
      <c r="P853" s="12"/>
      <c r="Q853" s="12"/>
      <c r="R853" s="12"/>
      <c r="S853" s="12"/>
      <c r="T853" s="12"/>
      <c r="U853" s="12"/>
      <c r="V853" s="12"/>
      <c r="W853" s="12"/>
      <c r="X853" s="11"/>
      <c r="Y853" s="11"/>
      <c r="Z853" s="11"/>
    </row>
    <row r="854" ht="16.5" customHeight="1">
      <c r="A854" s="17"/>
      <c r="B854" s="48"/>
      <c r="C854" s="17"/>
      <c r="D854" s="17"/>
      <c r="E854" s="17"/>
      <c r="F854" s="17"/>
      <c r="G854" s="17"/>
      <c r="H854" s="17"/>
      <c r="I854" s="48"/>
      <c r="J854" s="11"/>
      <c r="K854" s="12"/>
      <c r="L854" s="12"/>
      <c r="M854" s="12"/>
      <c r="N854" s="12"/>
      <c r="O854" s="12"/>
      <c r="P854" s="12"/>
      <c r="Q854" s="12"/>
      <c r="R854" s="12"/>
      <c r="S854" s="12"/>
      <c r="T854" s="12"/>
      <c r="U854" s="12"/>
      <c r="V854" s="12"/>
      <c r="W854" s="12"/>
      <c r="X854" s="11"/>
      <c r="Y854" s="11"/>
      <c r="Z854" s="11"/>
    </row>
    <row r="855" ht="16.5" customHeight="1">
      <c r="A855" s="17"/>
      <c r="B855" s="48"/>
      <c r="C855" s="17"/>
      <c r="D855" s="17"/>
      <c r="E855" s="17"/>
      <c r="F855" s="17"/>
      <c r="G855" s="17"/>
      <c r="H855" s="17"/>
      <c r="I855" s="48"/>
      <c r="J855" s="11"/>
      <c r="K855" s="12"/>
      <c r="L855" s="12"/>
      <c r="M855" s="12"/>
      <c r="N855" s="12"/>
      <c r="O855" s="12"/>
      <c r="P855" s="12"/>
      <c r="Q855" s="12"/>
      <c r="R855" s="12"/>
      <c r="S855" s="12"/>
      <c r="T855" s="12"/>
      <c r="U855" s="12"/>
      <c r="V855" s="12"/>
      <c r="W855" s="12"/>
      <c r="X855" s="11"/>
      <c r="Y855" s="11"/>
      <c r="Z855" s="11"/>
    </row>
    <row r="856" ht="16.5" customHeight="1">
      <c r="A856" s="17"/>
      <c r="B856" s="48"/>
      <c r="C856" s="17"/>
      <c r="D856" s="17"/>
      <c r="E856" s="17"/>
      <c r="F856" s="17"/>
      <c r="G856" s="17"/>
      <c r="H856" s="17"/>
      <c r="I856" s="48"/>
      <c r="J856" s="11"/>
      <c r="K856" s="12"/>
      <c r="L856" s="12"/>
      <c r="M856" s="12"/>
      <c r="N856" s="12"/>
      <c r="O856" s="12"/>
      <c r="P856" s="12"/>
      <c r="Q856" s="12"/>
      <c r="R856" s="12"/>
      <c r="S856" s="12"/>
      <c r="T856" s="12"/>
      <c r="U856" s="12"/>
      <c r="V856" s="12"/>
      <c r="W856" s="12"/>
      <c r="X856" s="11"/>
      <c r="Y856" s="11"/>
      <c r="Z856" s="11"/>
    </row>
    <row r="857" ht="16.5" customHeight="1">
      <c r="A857" s="17"/>
      <c r="B857" s="48"/>
      <c r="C857" s="17"/>
      <c r="D857" s="17"/>
      <c r="E857" s="17"/>
      <c r="F857" s="17"/>
      <c r="G857" s="17"/>
      <c r="H857" s="17"/>
      <c r="I857" s="48"/>
      <c r="J857" s="11"/>
      <c r="K857" s="12"/>
      <c r="L857" s="12"/>
      <c r="M857" s="12"/>
      <c r="N857" s="12"/>
      <c r="O857" s="12"/>
      <c r="P857" s="12"/>
      <c r="Q857" s="12"/>
      <c r="R857" s="12"/>
      <c r="S857" s="12"/>
      <c r="T857" s="12"/>
      <c r="U857" s="12"/>
      <c r="V857" s="12"/>
      <c r="W857" s="12"/>
      <c r="X857" s="11"/>
      <c r="Y857" s="11"/>
      <c r="Z857" s="11"/>
    </row>
    <row r="858" ht="16.5" customHeight="1">
      <c r="A858" s="17"/>
      <c r="B858" s="48"/>
      <c r="C858" s="17"/>
      <c r="D858" s="17"/>
      <c r="E858" s="17"/>
      <c r="F858" s="17"/>
      <c r="G858" s="17"/>
      <c r="H858" s="17"/>
      <c r="I858" s="48"/>
      <c r="J858" s="11"/>
      <c r="K858" s="12"/>
      <c r="L858" s="12"/>
      <c r="M858" s="12"/>
      <c r="N858" s="12"/>
      <c r="O858" s="12"/>
      <c r="P858" s="12"/>
      <c r="Q858" s="12"/>
      <c r="R858" s="12"/>
      <c r="S858" s="12"/>
      <c r="T858" s="12"/>
      <c r="U858" s="12"/>
      <c r="V858" s="12"/>
      <c r="W858" s="12"/>
      <c r="X858" s="11"/>
      <c r="Y858" s="11"/>
      <c r="Z858" s="11"/>
    </row>
    <row r="859" ht="16.5" customHeight="1">
      <c r="A859" s="17"/>
      <c r="B859" s="48"/>
      <c r="C859" s="17"/>
      <c r="D859" s="17"/>
      <c r="E859" s="17"/>
      <c r="F859" s="17"/>
      <c r="G859" s="17"/>
      <c r="H859" s="17"/>
      <c r="I859" s="48"/>
      <c r="J859" s="11"/>
      <c r="K859" s="12"/>
      <c r="L859" s="12"/>
      <c r="M859" s="12"/>
      <c r="N859" s="12"/>
      <c r="O859" s="12"/>
      <c r="P859" s="12"/>
      <c r="Q859" s="12"/>
      <c r="R859" s="12"/>
      <c r="S859" s="12"/>
      <c r="T859" s="12"/>
      <c r="U859" s="12"/>
      <c r="V859" s="12"/>
      <c r="W859" s="12"/>
      <c r="X859" s="11"/>
      <c r="Y859" s="11"/>
      <c r="Z859" s="11"/>
    </row>
    <row r="860" ht="16.5" customHeight="1">
      <c r="A860" s="17"/>
      <c r="B860" s="48"/>
      <c r="C860" s="17"/>
      <c r="D860" s="17"/>
      <c r="E860" s="17"/>
      <c r="F860" s="17"/>
      <c r="G860" s="17"/>
      <c r="H860" s="17"/>
      <c r="I860" s="48"/>
      <c r="J860" s="11"/>
      <c r="K860" s="12"/>
      <c r="L860" s="12"/>
      <c r="M860" s="12"/>
      <c r="N860" s="12"/>
      <c r="O860" s="12"/>
      <c r="P860" s="12"/>
      <c r="Q860" s="12"/>
      <c r="R860" s="12"/>
      <c r="S860" s="12"/>
      <c r="T860" s="12"/>
      <c r="U860" s="12"/>
      <c r="V860" s="12"/>
      <c r="W860" s="12"/>
      <c r="X860" s="11"/>
      <c r="Y860" s="11"/>
      <c r="Z860" s="11"/>
    </row>
    <row r="861" ht="16.5" customHeight="1">
      <c r="A861" s="17"/>
      <c r="B861" s="48"/>
      <c r="C861" s="17"/>
      <c r="D861" s="17"/>
      <c r="E861" s="17"/>
      <c r="F861" s="17"/>
      <c r="G861" s="17"/>
      <c r="H861" s="17"/>
      <c r="I861" s="48"/>
      <c r="J861" s="11"/>
      <c r="K861" s="12"/>
      <c r="L861" s="12"/>
      <c r="M861" s="12"/>
      <c r="N861" s="12"/>
      <c r="O861" s="12"/>
      <c r="P861" s="12"/>
      <c r="Q861" s="12"/>
      <c r="R861" s="12"/>
      <c r="S861" s="12"/>
      <c r="T861" s="12"/>
      <c r="U861" s="12"/>
      <c r="V861" s="12"/>
      <c r="W861" s="12"/>
      <c r="X861" s="11"/>
      <c r="Y861" s="11"/>
      <c r="Z861" s="11"/>
    </row>
    <row r="862" ht="16.5" customHeight="1">
      <c r="A862" s="17"/>
      <c r="B862" s="48"/>
      <c r="C862" s="17"/>
      <c r="D862" s="17"/>
      <c r="E862" s="17"/>
      <c r="F862" s="17"/>
      <c r="G862" s="17"/>
      <c r="H862" s="17"/>
      <c r="I862" s="48"/>
      <c r="J862" s="11"/>
      <c r="K862" s="12"/>
      <c r="L862" s="12"/>
      <c r="M862" s="12"/>
      <c r="N862" s="12"/>
      <c r="O862" s="12"/>
      <c r="P862" s="12"/>
      <c r="Q862" s="12"/>
      <c r="R862" s="12"/>
      <c r="S862" s="12"/>
      <c r="T862" s="12"/>
      <c r="U862" s="12"/>
      <c r="V862" s="12"/>
      <c r="W862" s="12"/>
      <c r="X862" s="11"/>
      <c r="Y862" s="11"/>
      <c r="Z862" s="11"/>
    </row>
    <row r="863" ht="16.5" customHeight="1">
      <c r="A863" s="17"/>
      <c r="B863" s="48"/>
      <c r="C863" s="17"/>
      <c r="D863" s="17"/>
      <c r="E863" s="17"/>
      <c r="F863" s="17"/>
      <c r="G863" s="17"/>
      <c r="H863" s="17"/>
      <c r="I863" s="48"/>
      <c r="J863" s="11"/>
      <c r="K863" s="12"/>
      <c r="L863" s="12"/>
      <c r="M863" s="12"/>
      <c r="N863" s="12"/>
      <c r="O863" s="12"/>
      <c r="P863" s="12"/>
      <c r="Q863" s="12"/>
      <c r="R863" s="12"/>
      <c r="S863" s="12"/>
      <c r="T863" s="12"/>
      <c r="U863" s="12"/>
      <c r="V863" s="12"/>
      <c r="W863" s="12"/>
      <c r="X863" s="11"/>
      <c r="Y863" s="11"/>
      <c r="Z863" s="11"/>
    </row>
    <row r="864" ht="16.5" customHeight="1">
      <c r="A864" s="17"/>
      <c r="B864" s="48"/>
      <c r="C864" s="17"/>
      <c r="D864" s="17"/>
      <c r="E864" s="17"/>
      <c r="F864" s="17"/>
      <c r="G864" s="17"/>
      <c r="H864" s="17"/>
      <c r="I864" s="48"/>
      <c r="J864" s="11"/>
      <c r="K864" s="12"/>
      <c r="L864" s="12"/>
      <c r="M864" s="12"/>
      <c r="N864" s="12"/>
      <c r="O864" s="12"/>
      <c r="P864" s="12"/>
      <c r="Q864" s="12"/>
      <c r="R864" s="12"/>
      <c r="S864" s="12"/>
      <c r="T864" s="12"/>
      <c r="U864" s="12"/>
      <c r="V864" s="12"/>
      <c r="W864" s="12"/>
      <c r="X864" s="11"/>
      <c r="Y864" s="11"/>
      <c r="Z864" s="11"/>
    </row>
    <row r="865" ht="16.5" customHeight="1">
      <c r="A865" s="17"/>
      <c r="B865" s="48"/>
      <c r="C865" s="17"/>
      <c r="D865" s="17"/>
      <c r="E865" s="17"/>
      <c r="F865" s="17"/>
      <c r="G865" s="17"/>
      <c r="H865" s="17"/>
      <c r="I865" s="48"/>
      <c r="J865" s="11"/>
      <c r="K865" s="12"/>
      <c r="L865" s="12"/>
      <c r="M865" s="12"/>
      <c r="N865" s="12"/>
      <c r="O865" s="12"/>
      <c r="P865" s="12"/>
      <c r="Q865" s="12"/>
      <c r="R865" s="12"/>
      <c r="S865" s="12"/>
      <c r="T865" s="12"/>
      <c r="U865" s="12"/>
      <c r="V865" s="12"/>
      <c r="W865" s="12"/>
      <c r="X865" s="11"/>
      <c r="Y865" s="11"/>
      <c r="Z865" s="11"/>
    </row>
    <row r="866" ht="16.5" customHeight="1">
      <c r="A866" s="17"/>
      <c r="B866" s="48"/>
      <c r="C866" s="17"/>
      <c r="D866" s="17"/>
      <c r="E866" s="17"/>
      <c r="F866" s="17"/>
      <c r="G866" s="17"/>
      <c r="H866" s="17"/>
      <c r="I866" s="48"/>
      <c r="J866" s="11"/>
      <c r="K866" s="12"/>
      <c r="L866" s="12"/>
      <c r="M866" s="12"/>
      <c r="N866" s="12"/>
      <c r="O866" s="12"/>
      <c r="P866" s="12"/>
      <c r="Q866" s="12"/>
      <c r="R866" s="12"/>
      <c r="S866" s="12"/>
      <c r="T866" s="12"/>
      <c r="U866" s="12"/>
      <c r="V866" s="12"/>
      <c r="W866" s="12"/>
      <c r="X866" s="11"/>
      <c r="Y866" s="11"/>
      <c r="Z866" s="11"/>
    </row>
    <row r="867" ht="16.5" customHeight="1">
      <c r="A867" s="17"/>
      <c r="B867" s="48"/>
      <c r="C867" s="17"/>
      <c r="D867" s="17"/>
      <c r="E867" s="17"/>
      <c r="F867" s="17"/>
      <c r="G867" s="17"/>
      <c r="H867" s="17"/>
      <c r="I867" s="48"/>
      <c r="J867" s="11"/>
      <c r="K867" s="12"/>
      <c r="L867" s="12"/>
      <c r="M867" s="12"/>
      <c r="N867" s="12"/>
      <c r="O867" s="12"/>
      <c r="P867" s="12"/>
      <c r="Q867" s="12"/>
      <c r="R867" s="12"/>
      <c r="S867" s="12"/>
      <c r="T867" s="12"/>
      <c r="U867" s="12"/>
      <c r="V867" s="12"/>
      <c r="W867" s="12"/>
      <c r="X867" s="11"/>
      <c r="Y867" s="11"/>
      <c r="Z867" s="11"/>
    </row>
    <row r="868" ht="16.5" customHeight="1">
      <c r="A868" s="17"/>
      <c r="B868" s="48"/>
      <c r="C868" s="17"/>
      <c r="D868" s="17"/>
      <c r="E868" s="17"/>
      <c r="F868" s="17"/>
      <c r="G868" s="17"/>
      <c r="H868" s="17"/>
      <c r="I868" s="48"/>
      <c r="J868" s="11"/>
      <c r="K868" s="12"/>
      <c r="L868" s="12"/>
      <c r="M868" s="12"/>
      <c r="N868" s="12"/>
      <c r="O868" s="12"/>
      <c r="P868" s="12"/>
      <c r="Q868" s="12"/>
      <c r="R868" s="12"/>
      <c r="S868" s="12"/>
      <c r="T868" s="12"/>
      <c r="U868" s="12"/>
      <c r="V868" s="12"/>
      <c r="W868" s="12"/>
      <c r="X868" s="11"/>
      <c r="Y868" s="11"/>
      <c r="Z868" s="11"/>
    </row>
    <row r="869" ht="16.5" customHeight="1">
      <c r="A869" s="17"/>
      <c r="B869" s="48"/>
      <c r="C869" s="17"/>
      <c r="D869" s="17"/>
      <c r="E869" s="17"/>
      <c r="F869" s="17"/>
      <c r="G869" s="17"/>
      <c r="H869" s="17"/>
      <c r="I869" s="48"/>
      <c r="J869" s="11"/>
      <c r="K869" s="12"/>
      <c r="L869" s="12"/>
      <c r="M869" s="12"/>
      <c r="N869" s="12"/>
      <c r="O869" s="12"/>
      <c r="P869" s="12"/>
      <c r="Q869" s="12"/>
      <c r="R869" s="12"/>
      <c r="S869" s="12"/>
      <c r="T869" s="12"/>
      <c r="U869" s="12"/>
      <c r="V869" s="12"/>
      <c r="W869" s="12"/>
      <c r="X869" s="11"/>
      <c r="Y869" s="11"/>
      <c r="Z869" s="11"/>
    </row>
    <row r="870" ht="16.5" customHeight="1">
      <c r="A870" s="17"/>
      <c r="B870" s="48"/>
      <c r="C870" s="17"/>
      <c r="D870" s="17"/>
      <c r="E870" s="17"/>
      <c r="F870" s="17"/>
      <c r="G870" s="17"/>
      <c r="H870" s="17"/>
      <c r="I870" s="48"/>
      <c r="J870" s="11"/>
      <c r="K870" s="12"/>
      <c r="L870" s="12"/>
      <c r="M870" s="12"/>
      <c r="N870" s="12"/>
      <c r="O870" s="12"/>
      <c r="P870" s="12"/>
      <c r="Q870" s="12"/>
      <c r="R870" s="12"/>
      <c r="S870" s="12"/>
      <c r="T870" s="12"/>
      <c r="U870" s="12"/>
      <c r="V870" s="12"/>
      <c r="W870" s="12"/>
      <c r="X870" s="11"/>
      <c r="Y870" s="11"/>
      <c r="Z870" s="11"/>
    </row>
    <row r="871" ht="16.5" customHeight="1">
      <c r="A871" s="17"/>
      <c r="B871" s="48"/>
      <c r="C871" s="17"/>
      <c r="D871" s="17"/>
      <c r="E871" s="17"/>
      <c r="F871" s="17"/>
      <c r="G871" s="17"/>
      <c r="H871" s="17"/>
      <c r="I871" s="48"/>
      <c r="J871" s="11"/>
      <c r="K871" s="12"/>
      <c r="L871" s="12"/>
      <c r="M871" s="12"/>
      <c r="N871" s="12"/>
      <c r="O871" s="12"/>
      <c r="P871" s="12"/>
      <c r="Q871" s="12"/>
      <c r="R871" s="12"/>
      <c r="S871" s="12"/>
      <c r="T871" s="12"/>
      <c r="U871" s="12"/>
      <c r="V871" s="12"/>
      <c r="W871" s="12"/>
      <c r="X871" s="11"/>
      <c r="Y871" s="11"/>
      <c r="Z871" s="11"/>
    </row>
    <row r="872" ht="16.5" customHeight="1">
      <c r="A872" s="17"/>
      <c r="B872" s="48"/>
      <c r="C872" s="17"/>
      <c r="D872" s="17"/>
      <c r="E872" s="17"/>
      <c r="F872" s="17"/>
      <c r="G872" s="17"/>
      <c r="H872" s="17"/>
      <c r="I872" s="48"/>
      <c r="J872" s="11"/>
      <c r="K872" s="12"/>
      <c r="L872" s="12"/>
      <c r="M872" s="12"/>
      <c r="N872" s="12"/>
      <c r="O872" s="12"/>
      <c r="P872" s="12"/>
      <c r="Q872" s="12"/>
      <c r="R872" s="12"/>
      <c r="S872" s="12"/>
      <c r="T872" s="12"/>
      <c r="U872" s="12"/>
      <c r="V872" s="12"/>
      <c r="W872" s="12"/>
      <c r="X872" s="11"/>
      <c r="Y872" s="11"/>
      <c r="Z872" s="11"/>
    </row>
    <row r="873" ht="16.5" customHeight="1">
      <c r="A873" s="17"/>
      <c r="B873" s="48"/>
      <c r="C873" s="17"/>
      <c r="D873" s="17"/>
      <c r="E873" s="17"/>
      <c r="F873" s="17"/>
      <c r="G873" s="17"/>
      <c r="H873" s="17"/>
      <c r="I873" s="48"/>
      <c r="J873" s="11"/>
      <c r="K873" s="12"/>
      <c r="L873" s="12"/>
      <c r="M873" s="12"/>
      <c r="N873" s="12"/>
      <c r="O873" s="12"/>
      <c r="P873" s="12"/>
      <c r="Q873" s="12"/>
      <c r="R873" s="12"/>
      <c r="S873" s="12"/>
      <c r="T873" s="12"/>
      <c r="U873" s="12"/>
      <c r="V873" s="12"/>
      <c r="W873" s="12"/>
      <c r="X873" s="11"/>
      <c r="Y873" s="11"/>
      <c r="Z873" s="11"/>
    </row>
    <row r="874" ht="16.5" customHeight="1">
      <c r="A874" s="17"/>
      <c r="B874" s="48"/>
      <c r="C874" s="17"/>
      <c r="D874" s="17"/>
      <c r="E874" s="17"/>
      <c r="F874" s="17"/>
      <c r="G874" s="17"/>
      <c r="H874" s="17"/>
      <c r="I874" s="48"/>
      <c r="J874" s="11"/>
      <c r="K874" s="12"/>
      <c r="L874" s="12"/>
      <c r="M874" s="12"/>
      <c r="N874" s="12"/>
      <c r="O874" s="12"/>
      <c r="P874" s="12"/>
      <c r="Q874" s="12"/>
      <c r="R874" s="12"/>
      <c r="S874" s="12"/>
      <c r="T874" s="12"/>
      <c r="U874" s="12"/>
      <c r="V874" s="12"/>
      <c r="W874" s="12"/>
      <c r="X874" s="11"/>
      <c r="Y874" s="11"/>
      <c r="Z874" s="11"/>
    </row>
    <row r="875" ht="16.5" customHeight="1">
      <c r="A875" s="17"/>
      <c r="B875" s="48"/>
      <c r="C875" s="17"/>
      <c r="D875" s="17"/>
      <c r="E875" s="17"/>
      <c r="F875" s="17"/>
      <c r="G875" s="17"/>
      <c r="H875" s="17"/>
      <c r="I875" s="48"/>
      <c r="J875" s="11"/>
      <c r="K875" s="12"/>
      <c r="L875" s="12"/>
      <c r="M875" s="12"/>
      <c r="N875" s="12"/>
      <c r="O875" s="12"/>
      <c r="P875" s="12"/>
      <c r="Q875" s="12"/>
      <c r="R875" s="12"/>
      <c r="S875" s="12"/>
      <c r="T875" s="12"/>
      <c r="U875" s="12"/>
      <c r="V875" s="12"/>
      <c r="W875" s="12"/>
      <c r="X875" s="11"/>
      <c r="Y875" s="11"/>
      <c r="Z875" s="11"/>
    </row>
    <row r="876" ht="16.5" customHeight="1">
      <c r="A876" s="17"/>
      <c r="B876" s="48"/>
      <c r="C876" s="17"/>
      <c r="D876" s="17"/>
      <c r="E876" s="17"/>
      <c r="F876" s="17"/>
      <c r="G876" s="17"/>
      <c r="H876" s="17"/>
      <c r="I876" s="48"/>
      <c r="J876" s="11"/>
      <c r="K876" s="12"/>
      <c r="L876" s="12"/>
      <c r="M876" s="12"/>
      <c r="N876" s="12"/>
      <c r="O876" s="12"/>
      <c r="P876" s="12"/>
      <c r="Q876" s="12"/>
      <c r="R876" s="12"/>
      <c r="S876" s="12"/>
      <c r="T876" s="12"/>
      <c r="U876" s="12"/>
      <c r="V876" s="12"/>
      <c r="W876" s="12"/>
      <c r="X876" s="11"/>
      <c r="Y876" s="11"/>
      <c r="Z876" s="11"/>
    </row>
    <row r="877" ht="16.5" customHeight="1">
      <c r="A877" s="17"/>
      <c r="B877" s="48"/>
      <c r="C877" s="17"/>
      <c r="D877" s="17"/>
      <c r="E877" s="17"/>
      <c r="F877" s="17"/>
      <c r="G877" s="17"/>
      <c r="H877" s="17"/>
      <c r="I877" s="48"/>
      <c r="J877" s="11"/>
      <c r="K877" s="12"/>
      <c r="L877" s="12"/>
      <c r="M877" s="12"/>
      <c r="N877" s="12"/>
      <c r="O877" s="12"/>
      <c r="P877" s="12"/>
      <c r="Q877" s="12"/>
      <c r="R877" s="12"/>
      <c r="S877" s="12"/>
      <c r="T877" s="12"/>
      <c r="U877" s="12"/>
      <c r="V877" s="12"/>
      <c r="W877" s="12"/>
      <c r="X877" s="11"/>
      <c r="Y877" s="11"/>
      <c r="Z877" s="11"/>
    </row>
    <row r="878" ht="16.5" customHeight="1">
      <c r="A878" s="17"/>
      <c r="B878" s="48"/>
      <c r="C878" s="17"/>
      <c r="D878" s="17"/>
      <c r="E878" s="17"/>
      <c r="F878" s="17"/>
      <c r="G878" s="17"/>
      <c r="H878" s="17"/>
      <c r="I878" s="48"/>
      <c r="J878" s="11"/>
      <c r="K878" s="12"/>
      <c r="L878" s="12"/>
      <c r="M878" s="12"/>
      <c r="N878" s="12"/>
      <c r="O878" s="12"/>
      <c r="P878" s="12"/>
      <c r="Q878" s="12"/>
      <c r="R878" s="12"/>
      <c r="S878" s="12"/>
      <c r="T878" s="12"/>
      <c r="U878" s="12"/>
      <c r="V878" s="12"/>
      <c r="W878" s="12"/>
      <c r="X878" s="11"/>
      <c r="Y878" s="11"/>
      <c r="Z878" s="11"/>
    </row>
    <row r="879" ht="16.5" customHeight="1">
      <c r="A879" s="17"/>
      <c r="B879" s="48"/>
      <c r="C879" s="17"/>
      <c r="D879" s="17"/>
      <c r="E879" s="17"/>
      <c r="F879" s="17"/>
      <c r="G879" s="17"/>
      <c r="H879" s="17"/>
      <c r="I879" s="48"/>
      <c r="J879" s="11"/>
      <c r="K879" s="12"/>
      <c r="L879" s="12"/>
      <c r="M879" s="12"/>
      <c r="N879" s="12"/>
      <c r="O879" s="12"/>
      <c r="P879" s="12"/>
      <c r="Q879" s="12"/>
      <c r="R879" s="12"/>
      <c r="S879" s="12"/>
      <c r="T879" s="12"/>
      <c r="U879" s="12"/>
      <c r="V879" s="12"/>
      <c r="W879" s="12"/>
      <c r="X879" s="11"/>
      <c r="Y879" s="11"/>
      <c r="Z879" s="11"/>
    </row>
    <row r="880" ht="16.5" customHeight="1">
      <c r="A880" s="17"/>
      <c r="B880" s="48"/>
      <c r="C880" s="17"/>
      <c r="D880" s="17"/>
      <c r="E880" s="17"/>
      <c r="F880" s="17"/>
      <c r="G880" s="17"/>
      <c r="H880" s="17"/>
      <c r="I880" s="48"/>
      <c r="J880" s="11"/>
      <c r="K880" s="12"/>
      <c r="L880" s="12"/>
      <c r="M880" s="12"/>
      <c r="N880" s="12"/>
      <c r="O880" s="12"/>
      <c r="P880" s="12"/>
      <c r="Q880" s="12"/>
      <c r="R880" s="12"/>
      <c r="S880" s="12"/>
      <c r="T880" s="12"/>
      <c r="U880" s="12"/>
      <c r="V880" s="12"/>
      <c r="W880" s="12"/>
      <c r="X880" s="11"/>
      <c r="Y880" s="11"/>
      <c r="Z880" s="11"/>
    </row>
    <row r="881" ht="16.5" customHeight="1">
      <c r="A881" s="17"/>
      <c r="B881" s="48"/>
      <c r="C881" s="17"/>
      <c r="D881" s="17"/>
      <c r="E881" s="17"/>
      <c r="F881" s="17"/>
      <c r="G881" s="17"/>
      <c r="H881" s="17"/>
      <c r="I881" s="48"/>
      <c r="J881" s="11"/>
      <c r="K881" s="12"/>
      <c r="L881" s="12"/>
      <c r="M881" s="12"/>
      <c r="N881" s="12"/>
      <c r="O881" s="12"/>
      <c r="P881" s="12"/>
      <c r="Q881" s="12"/>
      <c r="R881" s="12"/>
      <c r="S881" s="12"/>
      <c r="T881" s="12"/>
      <c r="U881" s="12"/>
      <c r="V881" s="12"/>
      <c r="W881" s="12"/>
      <c r="X881" s="11"/>
      <c r="Y881" s="11"/>
      <c r="Z881" s="11"/>
    </row>
    <row r="882" ht="16.5" customHeight="1">
      <c r="A882" s="17"/>
      <c r="B882" s="48"/>
      <c r="C882" s="17"/>
      <c r="D882" s="17"/>
      <c r="E882" s="17"/>
      <c r="F882" s="17"/>
      <c r="G882" s="17"/>
      <c r="H882" s="17"/>
      <c r="I882" s="48"/>
      <c r="J882" s="11"/>
      <c r="K882" s="12"/>
      <c r="L882" s="12"/>
      <c r="M882" s="12"/>
      <c r="N882" s="12"/>
      <c r="O882" s="12"/>
      <c r="P882" s="12"/>
      <c r="Q882" s="12"/>
      <c r="R882" s="12"/>
      <c r="S882" s="12"/>
      <c r="T882" s="12"/>
      <c r="U882" s="12"/>
      <c r="V882" s="12"/>
      <c r="W882" s="12"/>
      <c r="X882" s="11"/>
      <c r="Y882" s="11"/>
      <c r="Z882" s="11"/>
    </row>
    <row r="883" ht="16.5" customHeight="1">
      <c r="A883" s="17"/>
      <c r="B883" s="48"/>
      <c r="C883" s="17"/>
      <c r="D883" s="17"/>
      <c r="E883" s="17"/>
      <c r="F883" s="17"/>
      <c r="G883" s="17"/>
      <c r="H883" s="17"/>
      <c r="I883" s="48"/>
      <c r="J883" s="11"/>
      <c r="K883" s="12"/>
      <c r="L883" s="12"/>
      <c r="M883" s="12"/>
      <c r="N883" s="12"/>
      <c r="O883" s="12"/>
      <c r="P883" s="12"/>
      <c r="Q883" s="12"/>
      <c r="R883" s="12"/>
      <c r="S883" s="12"/>
      <c r="T883" s="12"/>
      <c r="U883" s="12"/>
      <c r="V883" s="12"/>
      <c r="W883" s="12"/>
      <c r="X883" s="11"/>
      <c r="Y883" s="11"/>
      <c r="Z883" s="11"/>
    </row>
    <row r="884" ht="16.5" customHeight="1">
      <c r="A884" s="17"/>
      <c r="B884" s="48"/>
      <c r="C884" s="17"/>
      <c r="D884" s="17"/>
      <c r="E884" s="17"/>
      <c r="F884" s="17"/>
      <c r="G884" s="17"/>
      <c r="H884" s="17"/>
      <c r="I884" s="48"/>
      <c r="J884" s="11"/>
      <c r="K884" s="12"/>
      <c r="L884" s="12"/>
      <c r="M884" s="12"/>
      <c r="N884" s="12"/>
      <c r="O884" s="12"/>
      <c r="P884" s="12"/>
      <c r="Q884" s="12"/>
      <c r="R884" s="12"/>
      <c r="S884" s="12"/>
      <c r="T884" s="12"/>
      <c r="U884" s="12"/>
      <c r="V884" s="12"/>
      <c r="W884" s="12"/>
      <c r="X884" s="11"/>
      <c r="Y884" s="11"/>
      <c r="Z884" s="11"/>
    </row>
    <row r="885" ht="16.5" customHeight="1">
      <c r="A885" s="17"/>
      <c r="B885" s="48"/>
      <c r="C885" s="17"/>
      <c r="D885" s="17"/>
      <c r="E885" s="17"/>
      <c r="F885" s="17"/>
      <c r="G885" s="17"/>
      <c r="H885" s="17"/>
      <c r="I885" s="48"/>
      <c r="J885" s="11"/>
      <c r="K885" s="12"/>
      <c r="L885" s="12"/>
      <c r="M885" s="12"/>
      <c r="N885" s="12"/>
      <c r="O885" s="12"/>
      <c r="P885" s="12"/>
      <c r="Q885" s="12"/>
      <c r="R885" s="12"/>
      <c r="S885" s="12"/>
      <c r="T885" s="12"/>
      <c r="U885" s="12"/>
      <c r="V885" s="12"/>
      <c r="W885" s="12"/>
      <c r="X885" s="11"/>
      <c r="Y885" s="11"/>
      <c r="Z885" s="11"/>
    </row>
    <row r="886" ht="16.5" customHeight="1">
      <c r="A886" s="17"/>
      <c r="B886" s="48"/>
      <c r="C886" s="17"/>
      <c r="D886" s="17"/>
      <c r="E886" s="17"/>
      <c r="F886" s="17"/>
      <c r="G886" s="17"/>
      <c r="H886" s="17"/>
      <c r="I886" s="48"/>
      <c r="J886" s="11"/>
      <c r="K886" s="12"/>
      <c r="L886" s="12"/>
      <c r="M886" s="12"/>
      <c r="N886" s="12"/>
      <c r="O886" s="12"/>
      <c r="P886" s="12"/>
      <c r="Q886" s="12"/>
      <c r="R886" s="12"/>
      <c r="S886" s="12"/>
      <c r="T886" s="12"/>
      <c r="U886" s="12"/>
      <c r="V886" s="12"/>
      <c r="W886" s="12"/>
      <c r="X886" s="11"/>
      <c r="Y886" s="11"/>
      <c r="Z886" s="11"/>
    </row>
    <row r="887" ht="16.5" customHeight="1">
      <c r="A887" s="17"/>
      <c r="B887" s="48"/>
      <c r="C887" s="17"/>
      <c r="D887" s="17"/>
      <c r="E887" s="17"/>
      <c r="F887" s="17"/>
      <c r="G887" s="17"/>
      <c r="H887" s="17"/>
      <c r="I887" s="48"/>
      <c r="J887" s="11"/>
      <c r="K887" s="12"/>
      <c r="L887" s="12"/>
      <c r="M887" s="12"/>
      <c r="N887" s="12"/>
      <c r="O887" s="12"/>
      <c r="P887" s="12"/>
      <c r="Q887" s="12"/>
      <c r="R887" s="12"/>
      <c r="S887" s="12"/>
      <c r="T887" s="12"/>
      <c r="U887" s="12"/>
      <c r="V887" s="12"/>
      <c r="W887" s="12"/>
      <c r="X887" s="11"/>
      <c r="Y887" s="11"/>
      <c r="Z887" s="11"/>
    </row>
    <row r="888" ht="16.5" customHeight="1">
      <c r="A888" s="17"/>
      <c r="B888" s="48"/>
      <c r="C888" s="17"/>
      <c r="D888" s="17"/>
      <c r="E888" s="17"/>
      <c r="F888" s="17"/>
      <c r="G888" s="17"/>
      <c r="H888" s="17"/>
      <c r="I888" s="48"/>
      <c r="J888" s="11"/>
      <c r="K888" s="12"/>
      <c r="L888" s="12"/>
      <c r="M888" s="12"/>
      <c r="N888" s="12"/>
      <c r="O888" s="12"/>
      <c r="P888" s="12"/>
      <c r="Q888" s="12"/>
      <c r="R888" s="12"/>
      <c r="S888" s="12"/>
      <c r="T888" s="12"/>
      <c r="U888" s="12"/>
      <c r="V888" s="12"/>
      <c r="W888" s="12"/>
      <c r="X888" s="11"/>
      <c r="Y888" s="11"/>
      <c r="Z888" s="11"/>
    </row>
    <row r="889" ht="16.5" customHeight="1">
      <c r="A889" s="17"/>
      <c r="B889" s="48"/>
      <c r="C889" s="17"/>
      <c r="D889" s="17"/>
      <c r="E889" s="17"/>
      <c r="F889" s="17"/>
      <c r="G889" s="17"/>
      <c r="H889" s="17"/>
      <c r="I889" s="48"/>
      <c r="J889" s="11"/>
      <c r="K889" s="12"/>
      <c r="L889" s="12"/>
      <c r="M889" s="12"/>
      <c r="N889" s="12"/>
      <c r="O889" s="12"/>
      <c r="P889" s="12"/>
      <c r="Q889" s="12"/>
      <c r="R889" s="12"/>
      <c r="S889" s="12"/>
      <c r="T889" s="12"/>
      <c r="U889" s="12"/>
      <c r="V889" s="12"/>
      <c r="W889" s="12"/>
      <c r="X889" s="11"/>
      <c r="Y889" s="11"/>
      <c r="Z889" s="11"/>
    </row>
    <row r="890" ht="16.5" customHeight="1">
      <c r="A890" s="17"/>
      <c r="B890" s="48"/>
      <c r="C890" s="17"/>
      <c r="D890" s="17"/>
      <c r="E890" s="17"/>
      <c r="F890" s="17"/>
      <c r="G890" s="17"/>
      <c r="H890" s="17"/>
      <c r="I890" s="48"/>
      <c r="J890" s="11"/>
      <c r="K890" s="12"/>
      <c r="L890" s="12"/>
      <c r="M890" s="12"/>
      <c r="N890" s="12"/>
      <c r="O890" s="12"/>
      <c r="P890" s="12"/>
      <c r="Q890" s="12"/>
      <c r="R890" s="12"/>
      <c r="S890" s="12"/>
      <c r="T890" s="12"/>
      <c r="U890" s="12"/>
      <c r="V890" s="12"/>
      <c r="W890" s="12"/>
      <c r="X890" s="11"/>
      <c r="Y890" s="11"/>
      <c r="Z890" s="11"/>
    </row>
    <row r="891" ht="16.5" customHeight="1">
      <c r="A891" s="17"/>
      <c r="B891" s="48"/>
      <c r="C891" s="17"/>
      <c r="D891" s="17"/>
      <c r="E891" s="17"/>
      <c r="F891" s="17"/>
      <c r="G891" s="17"/>
      <c r="H891" s="17"/>
      <c r="I891" s="48"/>
      <c r="J891" s="11"/>
      <c r="K891" s="12"/>
      <c r="L891" s="12"/>
      <c r="M891" s="12"/>
      <c r="N891" s="12"/>
      <c r="O891" s="12"/>
      <c r="P891" s="12"/>
      <c r="Q891" s="12"/>
      <c r="R891" s="12"/>
      <c r="S891" s="12"/>
      <c r="T891" s="12"/>
      <c r="U891" s="12"/>
      <c r="V891" s="12"/>
      <c r="W891" s="12"/>
      <c r="X891" s="11"/>
      <c r="Y891" s="11"/>
      <c r="Z891" s="11"/>
    </row>
    <row r="892" ht="16.5" customHeight="1">
      <c r="A892" s="17"/>
      <c r="B892" s="48"/>
      <c r="C892" s="17"/>
      <c r="D892" s="17"/>
      <c r="E892" s="17"/>
      <c r="F892" s="17"/>
      <c r="G892" s="17"/>
      <c r="H892" s="17"/>
      <c r="I892" s="48"/>
      <c r="J892" s="11"/>
      <c r="K892" s="12"/>
      <c r="L892" s="12"/>
      <c r="M892" s="12"/>
      <c r="N892" s="12"/>
      <c r="O892" s="12"/>
      <c r="P892" s="12"/>
      <c r="Q892" s="12"/>
      <c r="R892" s="12"/>
      <c r="S892" s="12"/>
      <c r="T892" s="12"/>
      <c r="U892" s="12"/>
      <c r="V892" s="12"/>
      <c r="W892" s="12"/>
      <c r="X892" s="11"/>
      <c r="Y892" s="11"/>
      <c r="Z892" s="11"/>
    </row>
    <row r="893" ht="16.5" customHeight="1">
      <c r="A893" s="17"/>
      <c r="B893" s="48"/>
      <c r="C893" s="17"/>
      <c r="D893" s="17"/>
      <c r="E893" s="17"/>
      <c r="F893" s="17"/>
      <c r="G893" s="17"/>
      <c r="H893" s="17"/>
      <c r="I893" s="48"/>
      <c r="J893" s="11"/>
      <c r="K893" s="12"/>
      <c r="L893" s="12"/>
      <c r="M893" s="12"/>
      <c r="N893" s="12"/>
      <c r="O893" s="12"/>
      <c r="P893" s="12"/>
      <c r="Q893" s="12"/>
      <c r="R893" s="12"/>
      <c r="S893" s="12"/>
      <c r="T893" s="12"/>
      <c r="U893" s="12"/>
      <c r="V893" s="12"/>
      <c r="W893" s="12"/>
      <c r="X893" s="11"/>
      <c r="Y893" s="11"/>
      <c r="Z893" s="11"/>
    </row>
    <row r="894" ht="16.5" customHeight="1">
      <c r="A894" s="17"/>
      <c r="B894" s="48"/>
      <c r="C894" s="17"/>
      <c r="D894" s="17"/>
      <c r="E894" s="17"/>
      <c r="F894" s="17"/>
      <c r="G894" s="17"/>
      <c r="H894" s="17"/>
      <c r="I894" s="48"/>
      <c r="J894" s="11"/>
      <c r="K894" s="12"/>
      <c r="L894" s="12"/>
      <c r="M894" s="12"/>
      <c r="N894" s="12"/>
      <c r="O894" s="12"/>
      <c r="P894" s="12"/>
      <c r="Q894" s="12"/>
      <c r="R894" s="12"/>
      <c r="S894" s="12"/>
      <c r="T894" s="12"/>
      <c r="U894" s="12"/>
      <c r="V894" s="12"/>
      <c r="W894" s="12"/>
      <c r="X894" s="11"/>
      <c r="Y894" s="11"/>
      <c r="Z894" s="11"/>
    </row>
    <row r="895" ht="16.5" customHeight="1">
      <c r="A895" s="17"/>
      <c r="B895" s="48"/>
      <c r="C895" s="17"/>
      <c r="D895" s="17"/>
      <c r="E895" s="17"/>
      <c r="F895" s="17"/>
      <c r="G895" s="17"/>
      <c r="H895" s="17"/>
      <c r="I895" s="48"/>
      <c r="J895" s="11"/>
      <c r="K895" s="12"/>
      <c r="L895" s="12"/>
      <c r="M895" s="12"/>
      <c r="N895" s="12"/>
      <c r="O895" s="12"/>
      <c r="P895" s="12"/>
      <c r="Q895" s="12"/>
      <c r="R895" s="12"/>
      <c r="S895" s="12"/>
      <c r="T895" s="12"/>
      <c r="U895" s="12"/>
      <c r="V895" s="12"/>
      <c r="W895" s="12"/>
      <c r="X895" s="11"/>
      <c r="Y895" s="11"/>
      <c r="Z895" s="11"/>
    </row>
    <row r="896" ht="16.5" customHeight="1">
      <c r="A896" s="17"/>
      <c r="B896" s="48"/>
      <c r="C896" s="17"/>
      <c r="D896" s="17"/>
      <c r="E896" s="17"/>
      <c r="F896" s="17"/>
      <c r="G896" s="17"/>
      <c r="H896" s="17"/>
      <c r="I896" s="48"/>
      <c r="J896" s="11"/>
      <c r="K896" s="12"/>
      <c r="L896" s="12"/>
      <c r="M896" s="12"/>
      <c r="N896" s="12"/>
      <c r="O896" s="12"/>
      <c r="P896" s="12"/>
      <c r="Q896" s="12"/>
      <c r="R896" s="12"/>
      <c r="S896" s="12"/>
      <c r="T896" s="12"/>
      <c r="U896" s="12"/>
      <c r="V896" s="12"/>
      <c r="W896" s="12"/>
      <c r="X896" s="11"/>
      <c r="Y896" s="11"/>
      <c r="Z896" s="11"/>
    </row>
    <row r="897" ht="16.5" customHeight="1">
      <c r="A897" s="17"/>
      <c r="B897" s="48"/>
      <c r="C897" s="17"/>
      <c r="D897" s="17"/>
      <c r="E897" s="17"/>
      <c r="F897" s="17"/>
      <c r="G897" s="17"/>
      <c r="H897" s="17"/>
      <c r="I897" s="48"/>
      <c r="J897" s="11"/>
      <c r="K897" s="12"/>
      <c r="L897" s="12"/>
      <c r="M897" s="12"/>
      <c r="N897" s="12"/>
      <c r="O897" s="12"/>
      <c r="P897" s="12"/>
      <c r="Q897" s="12"/>
      <c r="R897" s="12"/>
      <c r="S897" s="12"/>
      <c r="T897" s="12"/>
      <c r="U897" s="12"/>
      <c r="V897" s="12"/>
      <c r="W897" s="12"/>
      <c r="X897" s="11"/>
      <c r="Y897" s="11"/>
      <c r="Z897" s="11"/>
    </row>
    <row r="898" ht="16.5" customHeight="1">
      <c r="A898" s="17"/>
      <c r="B898" s="48"/>
      <c r="C898" s="17"/>
      <c r="D898" s="17"/>
      <c r="E898" s="17"/>
      <c r="F898" s="17"/>
      <c r="G898" s="17"/>
      <c r="H898" s="17"/>
      <c r="I898" s="48"/>
      <c r="J898" s="11"/>
      <c r="K898" s="12"/>
      <c r="L898" s="12"/>
      <c r="M898" s="12"/>
      <c r="N898" s="12"/>
      <c r="O898" s="12"/>
      <c r="P898" s="12"/>
      <c r="Q898" s="12"/>
      <c r="R898" s="12"/>
      <c r="S898" s="12"/>
      <c r="T898" s="12"/>
      <c r="U898" s="12"/>
      <c r="V898" s="12"/>
      <c r="W898" s="12"/>
      <c r="X898" s="11"/>
      <c r="Y898" s="11"/>
      <c r="Z898" s="11"/>
    </row>
    <row r="899" ht="16.5" customHeight="1">
      <c r="A899" s="17"/>
      <c r="B899" s="48"/>
      <c r="C899" s="17"/>
      <c r="D899" s="17"/>
      <c r="E899" s="17"/>
      <c r="F899" s="17"/>
      <c r="G899" s="17"/>
      <c r="H899" s="17"/>
      <c r="I899" s="48"/>
      <c r="J899" s="11"/>
      <c r="K899" s="12"/>
      <c r="L899" s="12"/>
      <c r="M899" s="12"/>
      <c r="N899" s="12"/>
      <c r="O899" s="12"/>
      <c r="P899" s="12"/>
      <c r="Q899" s="12"/>
      <c r="R899" s="12"/>
      <c r="S899" s="12"/>
      <c r="T899" s="12"/>
      <c r="U899" s="12"/>
      <c r="V899" s="12"/>
      <c r="W899" s="12"/>
      <c r="X899" s="11"/>
      <c r="Y899" s="11"/>
      <c r="Z899" s="11"/>
    </row>
    <row r="900" ht="16.5" customHeight="1">
      <c r="A900" s="17"/>
      <c r="B900" s="48"/>
      <c r="C900" s="17"/>
      <c r="D900" s="17"/>
      <c r="E900" s="17"/>
      <c r="F900" s="17"/>
      <c r="G900" s="17"/>
      <c r="H900" s="17"/>
      <c r="I900" s="48"/>
      <c r="J900" s="11"/>
      <c r="K900" s="12"/>
      <c r="L900" s="12"/>
      <c r="M900" s="12"/>
      <c r="N900" s="12"/>
      <c r="O900" s="12"/>
      <c r="P900" s="12"/>
      <c r="Q900" s="12"/>
      <c r="R900" s="12"/>
      <c r="S900" s="12"/>
      <c r="T900" s="12"/>
      <c r="U900" s="12"/>
      <c r="V900" s="12"/>
      <c r="W900" s="12"/>
      <c r="X900" s="11"/>
      <c r="Y900" s="11"/>
      <c r="Z900" s="11"/>
    </row>
    <row r="901" ht="16.5" customHeight="1">
      <c r="A901" s="17"/>
      <c r="B901" s="48"/>
      <c r="C901" s="17"/>
      <c r="D901" s="17"/>
      <c r="E901" s="17"/>
      <c r="F901" s="17"/>
      <c r="G901" s="17"/>
      <c r="H901" s="17"/>
      <c r="I901" s="48"/>
      <c r="J901" s="11"/>
      <c r="K901" s="12"/>
      <c r="L901" s="12"/>
      <c r="M901" s="12"/>
      <c r="N901" s="12"/>
      <c r="O901" s="12"/>
      <c r="P901" s="12"/>
      <c r="Q901" s="12"/>
      <c r="R901" s="12"/>
      <c r="S901" s="12"/>
      <c r="T901" s="12"/>
      <c r="U901" s="12"/>
      <c r="V901" s="12"/>
      <c r="W901" s="12"/>
      <c r="X901" s="11"/>
      <c r="Y901" s="11"/>
      <c r="Z901" s="11"/>
    </row>
    <row r="902" ht="16.5" customHeight="1">
      <c r="A902" s="17"/>
      <c r="B902" s="48"/>
      <c r="C902" s="17"/>
      <c r="D902" s="17"/>
      <c r="E902" s="17"/>
      <c r="F902" s="17"/>
      <c r="G902" s="17"/>
      <c r="H902" s="17"/>
      <c r="I902" s="48"/>
      <c r="J902" s="11"/>
      <c r="K902" s="12"/>
      <c r="L902" s="12"/>
      <c r="M902" s="12"/>
      <c r="N902" s="12"/>
      <c r="O902" s="12"/>
      <c r="P902" s="12"/>
      <c r="Q902" s="12"/>
      <c r="R902" s="12"/>
      <c r="S902" s="12"/>
      <c r="T902" s="12"/>
      <c r="U902" s="12"/>
      <c r="V902" s="12"/>
      <c r="W902" s="12"/>
      <c r="X902" s="11"/>
      <c r="Y902" s="11"/>
      <c r="Z902" s="11"/>
    </row>
    <row r="903" ht="16.5" customHeight="1">
      <c r="A903" s="17"/>
      <c r="B903" s="48"/>
      <c r="C903" s="17"/>
      <c r="D903" s="17"/>
      <c r="E903" s="17"/>
      <c r="F903" s="17"/>
      <c r="G903" s="17"/>
      <c r="H903" s="17"/>
      <c r="I903" s="48"/>
      <c r="J903" s="11"/>
      <c r="K903" s="12"/>
      <c r="L903" s="12"/>
      <c r="M903" s="12"/>
      <c r="N903" s="12"/>
      <c r="O903" s="12"/>
      <c r="P903" s="12"/>
      <c r="Q903" s="12"/>
      <c r="R903" s="12"/>
      <c r="S903" s="12"/>
      <c r="T903" s="12"/>
      <c r="U903" s="12"/>
      <c r="V903" s="12"/>
      <c r="W903" s="12"/>
      <c r="X903" s="11"/>
      <c r="Y903" s="11"/>
      <c r="Z903" s="11"/>
    </row>
    <row r="904" ht="16.5" customHeight="1">
      <c r="A904" s="17"/>
      <c r="B904" s="48"/>
      <c r="C904" s="17"/>
      <c r="D904" s="17"/>
      <c r="E904" s="17"/>
      <c r="F904" s="17"/>
      <c r="G904" s="17"/>
      <c r="H904" s="17"/>
      <c r="I904" s="48"/>
      <c r="J904" s="11"/>
      <c r="K904" s="12"/>
      <c r="L904" s="12"/>
      <c r="M904" s="12"/>
      <c r="N904" s="12"/>
      <c r="O904" s="12"/>
      <c r="P904" s="12"/>
      <c r="Q904" s="12"/>
      <c r="R904" s="12"/>
      <c r="S904" s="12"/>
      <c r="T904" s="12"/>
      <c r="U904" s="12"/>
      <c r="V904" s="12"/>
      <c r="W904" s="12"/>
      <c r="X904" s="11"/>
      <c r="Y904" s="11"/>
      <c r="Z904" s="11"/>
    </row>
    <row r="905" ht="16.5" customHeight="1">
      <c r="A905" s="17"/>
      <c r="B905" s="48"/>
      <c r="C905" s="17"/>
      <c r="D905" s="17"/>
      <c r="E905" s="17"/>
      <c r="F905" s="17"/>
      <c r="G905" s="17"/>
      <c r="H905" s="17"/>
      <c r="I905" s="48"/>
      <c r="J905" s="11"/>
      <c r="K905" s="12"/>
      <c r="L905" s="12"/>
      <c r="M905" s="12"/>
      <c r="N905" s="12"/>
      <c r="O905" s="12"/>
      <c r="P905" s="12"/>
      <c r="Q905" s="12"/>
      <c r="R905" s="12"/>
      <c r="S905" s="12"/>
      <c r="T905" s="12"/>
      <c r="U905" s="12"/>
      <c r="V905" s="12"/>
      <c r="W905" s="12"/>
      <c r="X905" s="11"/>
      <c r="Y905" s="11"/>
      <c r="Z905" s="11"/>
    </row>
    <row r="906" ht="16.5" customHeight="1">
      <c r="A906" s="17"/>
      <c r="B906" s="48"/>
      <c r="C906" s="17"/>
      <c r="D906" s="17"/>
      <c r="E906" s="17"/>
      <c r="F906" s="17"/>
      <c r="G906" s="17"/>
      <c r="H906" s="17"/>
      <c r="I906" s="48"/>
      <c r="J906" s="11"/>
      <c r="K906" s="12"/>
      <c r="L906" s="12"/>
      <c r="M906" s="12"/>
      <c r="N906" s="12"/>
      <c r="O906" s="12"/>
      <c r="P906" s="12"/>
      <c r="Q906" s="12"/>
      <c r="R906" s="12"/>
      <c r="S906" s="12"/>
      <c r="T906" s="12"/>
      <c r="U906" s="12"/>
      <c r="V906" s="12"/>
      <c r="W906" s="12"/>
      <c r="X906" s="11"/>
      <c r="Y906" s="11"/>
      <c r="Z906" s="11"/>
    </row>
    <row r="907" ht="16.5" customHeight="1">
      <c r="A907" s="17"/>
      <c r="B907" s="48"/>
      <c r="C907" s="17"/>
      <c r="D907" s="17"/>
      <c r="E907" s="17"/>
      <c r="F907" s="17"/>
      <c r="G907" s="17"/>
      <c r="H907" s="17"/>
      <c r="I907" s="48"/>
      <c r="J907" s="11"/>
      <c r="K907" s="12"/>
      <c r="L907" s="12"/>
      <c r="M907" s="12"/>
      <c r="N907" s="12"/>
      <c r="O907" s="12"/>
      <c r="P907" s="12"/>
      <c r="Q907" s="12"/>
      <c r="R907" s="12"/>
      <c r="S907" s="12"/>
      <c r="T907" s="12"/>
      <c r="U907" s="12"/>
      <c r="V907" s="12"/>
      <c r="W907" s="12"/>
      <c r="X907" s="11"/>
      <c r="Y907" s="11"/>
      <c r="Z907" s="11"/>
    </row>
    <row r="908" ht="16.5" customHeight="1">
      <c r="A908" s="17"/>
      <c r="B908" s="48"/>
      <c r="C908" s="17"/>
      <c r="D908" s="17"/>
      <c r="E908" s="17"/>
      <c r="F908" s="17"/>
      <c r="G908" s="17"/>
      <c r="H908" s="17"/>
      <c r="I908" s="48"/>
      <c r="J908" s="11"/>
      <c r="K908" s="12"/>
      <c r="L908" s="12"/>
      <c r="M908" s="12"/>
      <c r="N908" s="12"/>
      <c r="O908" s="12"/>
      <c r="P908" s="12"/>
      <c r="Q908" s="12"/>
      <c r="R908" s="12"/>
      <c r="S908" s="12"/>
      <c r="T908" s="12"/>
      <c r="U908" s="12"/>
      <c r="V908" s="12"/>
      <c r="W908" s="12"/>
      <c r="X908" s="11"/>
      <c r="Y908" s="11"/>
      <c r="Z908" s="11"/>
    </row>
    <row r="909" ht="16.5" customHeight="1">
      <c r="A909" s="17"/>
      <c r="B909" s="48"/>
      <c r="C909" s="17"/>
      <c r="D909" s="17"/>
      <c r="E909" s="17"/>
      <c r="F909" s="17"/>
      <c r="G909" s="17"/>
      <c r="H909" s="17"/>
      <c r="I909" s="48"/>
      <c r="J909" s="11"/>
      <c r="K909" s="12"/>
      <c r="L909" s="12"/>
      <c r="M909" s="12"/>
      <c r="N909" s="12"/>
      <c r="O909" s="12"/>
      <c r="P909" s="12"/>
      <c r="Q909" s="12"/>
      <c r="R909" s="12"/>
      <c r="S909" s="12"/>
      <c r="T909" s="12"/>
      <c r="U909" s="12"/>
      <c r="V909" s="12"/>
      <c r="W909" s="12"/>
      <c r="X909" s="11"/>
      <c r="Y909" s="11"/>
      <c r="Z909" s="11"/>
    </row>
    <row r="910" ht="16.5" customHeight="1">
      <c r="A910" s="17"/>
      <c r="B910" s="48"/>
      <c r="C910" s="17"/>
      <c r="D910" s="17"/>
      <c r="E910" s="17"/>
      <c r="F910" s="17"/>
      <c r="G910" s="17"/>
      <c r="H910" s="17"/>
      <c r="I910" s="48"/>
      <c r="J910" s="11"/>
      <c r="K910" s="12"/>
      <c r="L910" s="12"/>
      <c r="M910" s="12"/>
      <c r="N910" s="12"/>
      <c r="O910" s="12"/>
      <c r="P910" s="12"/>
      <c r="Q910" s="12"/>
      <c r="R910" s="12"/>
      <c r="S910" s="12"/>
      <c r="T910" s="12"/>
      <c r="U910" s="12"/>
      <c r="V910" s="12"/>
      <c r="W910" s="12"/>
      <c r="X910" s="11"/>
      <c r="Y910" s="11"/>
      <c r="Z910" s="11"/>
    </row>
    <row r="911" ht="16.5" customHeight="1">
      <c r="A911" s="17"/>
      <c r="B911" s="48"/>
      <c r="C911" s="17"/>
      <c r="D911" s="17"/>
      <c r="E911" s="17"/>
      <c r="F911" s="17"/>
      <c r="G911" s="17"/>
      <c r="H911" s="17"/>
      <c r="I911" s="48"/>
      <c r="J911" s="11"/>
      <c r="K911" s="12"/>
      <c r="L911" s="12"/>
      <c r="M911" s="12"/>
      <c r="N911" s="12"/>
      <c r="O911" s="12"/>
      <c r="P911" s="12"/>
      <c r="Q911" s="12"/>
      <c r="R911" s="12"/>
      <c r="S911" s="12"/>
      <c r="T911" s="12"/>
      <c r="U911" s="12"/>
      <c r="V911" s="12"/>
      <c r="W911" s="12"/>
      <c r="X911" s="11"/>
      <c r="Y911" s="11"/>
      <c r="Z911" s="11"/>
    </row>
    <row r="912" ht="16.5" customHeight="1">
      <c r="A912" s="17"/>
      <c r="B912" s="48"/>
      <c r="C912" s="17"/>
      <c r="D912" s="17"/>
      <c r="E912" s="17"/>
      <c r="F912" s="17"/>
      <c r="G912" s="17"/>
      <c r="H912" s="17"/>
      <c r="I912" s="48"/>
      <c r="J912" s="11"/>
      <c r="K912" s="12"/>
      <c r="L912" s="12"/>
      <c r="M912" s="12"/>
      <c r="N912" s="12"/>
      <c r="O912" s="12"/>
      <c r="P912" s="12"/>
      <c r="Q912" s="12"/>
      <c r="R912" s="12"/>
      <c r="S912" s="12"/>
      <c r="T912" s="12"/>
      <c r="U912" s="12"/>
      <c r="V912" s="12"/>
      <c r="W912" s="12"/>
      <c r="X912" s="11"/>
      <c r="Y912" s="11"/>
      <c r="Z912" s="11"/>
    </row>
    <row r="913" ht="16.5" customHeight="1">
      <c r="A913" s="17"/>
      <c r="B913" s="48"/>
      <c r="C913" s="17"/>
      <c r="D913" s="17"/>
      <c r="E913" s="17"/>
      <c r="F913" s="17"/>
      <c r="G913" s="17"/>
      <c r="H913" s="17"/>
      <c r="I913" s="48"/>
      <c r="J913" s="11"/>
      <c r="K913" s="12"/>
      <c r="L913" s="12"/>
      <c r="M913" s="12"/>
      <c r="N913" s="12"/>
      <c r="O913" s="12"/>
      <c r="P913" s="12"/>
      <c r="Q913" s="12"/>
      <c r="R913" s="12"/>
      <c r="S913" s="12"/>
      <c r="T913" s="12"/>
      <c r="U913" s="12"/>
      <c r="V913" s="12"/>
      <c r="W913" s="12"/>
      <c r="X913" s="11"/>
      <c r="Y913" s="11"/>
      <c r="Z913" s="11"/>
    </row>
    <row r="914" ht="16.5" customHeight="1">
      <c r="A914" s="17"/>
      <c r="B914" s="48"/>
      <c r="C914" s="17"/>
      <c r="D914" s="17"/>
      <c r="E914" s="17"/>
      <c r="F914" s="17"/>
      <c r="G914" s="17"/>
      <c r="H914" s="17"/>
      <c r="I914" s="48"/>
      <c r="J914" s="11"/>
      <c r="K914" s="12"/>
      <c r="L914" s="12"/>
      <c r="M914" s="12"/>
      <c r="N914" s="12"/>
      <c r="O914" s="12"/>
      <c r="P914" s="12"/>
      <c r="Q914" s="12"/>
      <c r="R914" s="12"/>
      <c r="S914" s="12"/>
      <c r="T914" s="12"/>
      <c r="U914" s="12"/>
      <c r="V914" s="12"/>
      <c r="W914" s="12"/>
      <c r="X914" s="11"/>
      <c r="Y914" s="11"/>
      <c r="Z914" s="11"/>
    </row>
    <row r="915" ht="16.5" customHeight="1">
      <c r="A915" s="17"/>
      <c r="B915" s="48"/>
      <c r="C915" s="17"/>
      <c r="D915" s="17"/>
      <c r="E915" s="17"/>
      <c r="F915" s="17"/>
      <c r="G915" s="17"/>
      <c r="H915" s="17"/>
      <c r="I915" s="48"/>
      <c r="J915" s="11"/>
      <c r="K915" s="12"/>
      <c r="L915" s="12"/>
      <c r="M915" s="12"/>
      <c r="N915" s="12"/>
      <c r="O915" s="12"/>
      <c r="P915" s="12"/>
      <c r="Q915" s="12"/>
      <c r="R915" s="12"/>
      <c r="S915" s="12"/>
      <c r="T915" s="12"/>
      <c r="U915" s="12"/>
      <c r="V915" s="12"/>
      <c r="W915" s="12"/>
      <c r="X915" s="11"/>
      <c r="Y915" s="11"/>
      <c r="Z915" s="11"/>
    </row>
    <row r="916" ht="16.5" customHeight="1">
      <c r="A916" s="17"/>
      <c r="B916" s="48"/>
      <c r="C916" s="17"/>
      <c r="D916" s="17"/>
      <c r="E916" s="17"/>
      <c r="F916" s="17"/>
      <c r="G916" s="17"/>
      <c r="H916" s="17"/>
      <c r="I916" s="48"/>
      <c r="J916" s="11"/>
      <c r="K916" s="12"/>
      <c r="L916" s="12"/>
      <c r="M916" s="12"/>
      <c r="N916" s="12"/>
      <c r="O916" s="12"/>
      <c r="P916" s="12"/>
      <c r="Q916" s="12"/>
      <c r="R916" s="12"/>
      <c r="S916" s="12"/>
      <c r="T916" s="12"/>
      <c r="U916" s="12"/>
      <c r="V916" s="12"/>
      <c r="W916" s="12"/>
      <c r="X916" s="11"/>
      <c r="Y916" s="11"/>
      <c r="Z916" s="11"/>
    </row>
    <row r="917" ht="16.5" customHeight="1">
      <c r="A917" s="17"/>
      <c r="B917" s="48"/>
      <c r="C917" s="17"/>
      <c r="D917" s="17"/>
      <c r="E917" s="17"/>
      <c r="F917" s="17"/>
      <c r="G917" s="17"/>
      <c r="H917" s="17"/>
      <c r="I917" s="48"/>
      <c r="J917" s="11"/>
      <c r="K917" s="12"/>
      <c r="L917" s="12"/>
      <c r="M917" s="12"/>
      <c r="N917" s="12"/>
      <c r="O917" s="12"/>
      <c r="P917" s="12"/>
      <c r="Q917" s="12"/>
      <c r="R917" s="12"/>
      <c r="S917" s="12"/>
      <c r="T917" s="12"/>
      <c r="U917" s="12"/>
      <c r="V917" s="12"/>
      <c r="W917" s="12"/>
      <c r="X917" s="11"/>
      <c r="Y917" s="11"/>
      <c r="Z917" s="11"/>
    </row>
    <row r="918" ht="16.5" customHeight="1">
      <c r="A918" s="17"/>
      <c r="B918" s="48"/>
      <c r="C918" s="17"/>
      <c r="D918" s="17"/>
      <c r="E918" s="17"/>
      <c r="F918" s="17"/>
      <c r="G918" s="17"/>
      <c r="H918" s="17"/>
      <c r="I918" s="48"/>
      <c r="J918" s="11"/>
      <c r="K918" s="12"/>
      <c r="L918" s="12"/>
      <c r="M918" s="12"/>
      <c r="N918" s="12"/>
      <c r="O918" s="12"/>
      <c r="P918" s="12"/>
      <c r="Q918" s="12"/>
      <c r="R918" s="12"/>
      <c r="S918" s="12"/>
      <c r="T918" s="12"/>
      <c r="U918" s="12"/>
      <c r="V918" s="12"/>
      <c r="W918" s="12"/>
      <c r="X918" s="11"/>
      <c r="Y918" s="11"/>
      <c r="Z918" s="11"/>
    </row>
    <row r="919" ht="16.5" customHeight="1">
      <c r="A919" s="17"/>
      <c r="B919" s="48"/>
      <c r="C919" s="17"/>
      <c r="D919" s="17"/>
      <c r="E919" s="17"/>
      <c r="F919" s="17"/>
      <c r="G919" s="17"/>
      <c r="H919" s="17"/>
      <c r="I919" s="48"/>
      <c r="J919" s="11"/>
      <c r="K919" s="12"/>
      <c r="L919" s="12"/>
      <c r="M919" s="12"/>
      <c r="N919" s="12"/>
      <c r="O919" s="12"/>
      <c r="P919" s="12"/>
      <c r="Q919" s="12"/>
      <c r="R919" s="12"/>
      <c r="S919" s="12"/>
      <c r="T919" s="12"/>
      <c r="U919" s="12"/>
      <c r="V919" s="12"/>
      <c r="W919" s="12"/>
      <c r="X919" s="11"/>
      <c r="Y919" s="11"/>
      <c r="Z919" s="11"/>
    </row>
    <row r="920" ht="16.5" customHeight="1">
      <c r="A920" s="17"/>
      <c r="B920" s="48"/>
      <c r="C920" s="17"/>
      <c r="D920" s="17"/>
      <c r="E920" s="17"/>
      <c r="F920" s="17"/>
      <c r="G920" s="17"/>
      <c r="H920" s="17"/>
      <c r="I920" s="48"/>
      <c r="J920" s="11"/>
      <c r="K920" s="12"/>
      <c r="L920" s="12"/>
      <c r="M920" s="12"/>
      <c r="N920" s="12"/>
      <c r="O920" s="12"/>
      <c r="P920" s="12"/>
      <c r="Q920" s="12"/>
      <c r="R920" s="12"/>
      <c r="S920" s="12"/>
      <c r="T920" s="12"/>
      <c r="U920" s="12"/>
      <c r="V920" s="12"/>
      <c r="W920" s="12"/>
      <c r="X920" s="11"/>
      <c r="Y920" s="11"/>
      <c r="Z920" s="11"/>
    </row>
    <row r="921" ht="16.5" customHeight="1">
      <c r="A921" s="17"/>
      <c r="B921" s="48"/>
      <c r="C921" s="17"/>
      <c r="D921" s="17"/>
      <c r="E921" s="17"/>
      <c r="F921" s="17"/>
      <c r="G921" s="17"/>
      <c r="H921" s="17"/>
      <c r="I921" s="48"/>
      <c r="J921" s="11"/>
      <c r="K921" s="12"/>
      <c r="L921" s="12"/>
      <c r="M921" s="12"/>
      <c r="N921" s="12"/>
      <c r="O921" s="12"/>
      <c r="P921" s="12"/>
      <c r="Q921" s="12"/>
      <c r="R921" s="12"/>
      <c r="S921" s="12"/>
      <c r="T921" s="12"/>
      <c r="U921" s="12"/>
      <c r="V921" s="12"/>
      <c r="W921" s="12"/>
      <c r="X921" s="11"/>
      <c r="Y921" s="11"/>
      <c r="Z921" s="11"/>
    </row>
    <row r="922" ht="16.5" customHeight="1">
      <c r="A922" s="17"/>
      <c r="B922" s="48"/>
      <c r="C922" s="17"/>
      <c r="D922" s="17"/>
      <c r="E922" s="17"/>
      <c r="F922" s="17"/>
      <c r="G922" s="17"/>
      <c r="H922" s="17"/>
      <c r="I922" s="48"/>
      <c r="J922" s="11"/>
      <c r="K922" s="12"/>
      <c r="L922" s="12"/>
      <c r="M922" s="12"/>
      <c r="N922" s="12"/>
      <c r="O922" s="12"/>
      <c r="P922" s="12"/>
      <c r="Q922" s="12"/>
      <c r="R922" s="12"/>
      <c r="S922" s="12"/>
      <c r="T922" s="12"/>
      <c r="U922" s="12"/>
      <c r="V922" s="12"/>
      <c r="W922" s="12"/>
      <c r="X922" s="11"/>
      <c r="Y922" s="11"/>
      <c r="Z922" s="11"/>
    </row>
    <row r="923" ht="16.5" customHeight="1">
      <c r="A923" s="17"/>
      <c r="B923" s="48"/>
      <c r="C923" s="17"/>
      <c r="D923" s="17"/>
      <c r="E923" s="17"/>
      <c r="F923" s="17"/>
      <c r="G923" s="17"/>
      <c r="H923" s="17"/>
      <c r="I923" s="48"/>
      <c r="J923" s="11"/>
      <c r="K923" s="12"/>
      <c r="L923" s="12"/>
      <c r="M923" s="12"/>
      <c r="N923" s="12"/>
      <c r="O923" s="12"/>
      <c r="P923" s="12"/>
      <c r="Q923" s="12"/>
      <c r="R923" s="12"/>
      <c r="S923" s="12"/>
      <c r="T923" s="12"/>
      <c r="U923" s="12"/>
      <c r="V923" s="12"/>
      <c r="W923" s="12"/>
      <c r="X923" s="11"/>
      <c r="Y923" s="11"/>
      <c r="Z923" s="11"/>
    </row>
    <row r="924" ht="16.5" customHeight="1">
      <c r="A924" s="17"/>
      <c r="B924" s="48"/>
      <c r="C924" s="17"/>
      <c r="D924" s="17"/>
      <c r="E924" s="17"/>
      <c r="F924" s="17"/>
      <c r="G924" s="17"/>
      <c r="H924" s="17"/>
      <c r="I924" s="48"/>
      <c r="J924" s="11"/>
      <c r="K924" s="12"/>
      <c r="L924" s="12"/>
      <c r="M924" s="12"/>
      <c r="N924" s="12"/>
      <c r="O924" s="12"/>
      <c r="P924" s="12"/>
      <c r="Q924" s="12"/>
      <c r="R924" s="12"/>
      <c r="S924" s="12"/>
      <c r="T924" s="12"/>
      <c r="U924" s="12"/>
      <c r="V924" s="12"/>
      <c r="W924" s="12"/>
      <c r="X924" s="11"/>
      <c r="Y924" s="11"/>
      <c r="Z924" s="11"/>
    </row>
    <row r="925" ht="16.5" customHeight="1">
      <c r="A925" s="17"/>
      <c r="B925" s="48"/>
      <c r="C925" s="17"/>
      <c r="D925" s="17"/>
      <c r="E925" s="17"/>
      <c r="F925" s="17"/>
      <c r="G925" s="17"/>
      <c r="H925" s="17"/>
      <c r="I925" s="48"/>
      <c r="J925" s="11"/>
      <c r="K925" s="12"/>
      <c r="L925" s="12"/>
      <c r="M925" s="12"/>
      <c r="N925" s="12"/>
      <c r="O925" s="12"/>
      <c r="P925" s="12"/>
      <c r="Q925" s="12"/>
      <c r="R925" s="12"/>
      <c r="S925" s="12"/>
      <c r="T925" s="12"/>
      <c r="U925" s="12"/>
      <c r="V925" s="12"/>
      <c r="W925" s="12"/>
      <c r="X925" s="11"/>
      <c r="Y925" s="11"/>
      <c r="Z925" s="11"/>
    </row>
    <row r="926" ht="16.5" customHeight="1">
      <c r="A926" s="17"/>
      <c r="B926" s="48"/>
      <c r="C926" s="17"/>
      <c r="D926" s="17"/>
      <c r="E926" s="17"/>
      <c r="F926" s="17"/>
      <c r="G926" s="17"/>
      <c r="H926" s="17"/>
      <c r="I926" s="48"/>
      <c r="J926" s="11"/>
      <c r="K926" s="12"/>
      <c r="L926" s="12"/>
      <c r="M926" s="12"/>
      <c r="N926" s="12"/>
      <c r="O926" s="12"/>
      <c r="P926" s="12"/>
      <c r="Q926" s="12"/>
      <c r="R926" s="12"/>
      <c r="S926" s="12"/>
      <c r="T926" s="12"/>
      <c r="U926" s="12"/>
      <c r="V926" s="12"/>
      <c r="W926" s="12"/>
      <c r="X926" s="11"/>
      <c r="Y926" s="11"/>
      <c r="Z926" s="11"/>
    </row>
    <row r="927" ht="16.5" customHeight="1">
      <c r="A927" s="17"/>
      <c r="B927" s="48"/>
      <c r="C927" s="17"/>
      <c r="D927" s="17"/>
      <c r="E927" s="17"/>
      <c r="F927" s="17"/>
      <c r="G927" s="17"/>
      <c r="H927" s="17"/>
      <c r="I927" s="48"/>
      <c r="J927" s="11"/>
      <c r="K927" s="12"/>
      <c r="L927" s="12"/>
      <c r="M927" s="12"/>
      <c r="N927" s="12"/>
      <c r="O927" s="12"/>
      <c r="P927" s="12"/>
      <c r="Q927" s="12"/>
      <c r="R927" s="12"/>
      <c r="S927" s="12"/>
      <c r="T927" s="12"/>
      <c r="U927" s="12"/>
      <c r="V927" s="12"/>
      <c r="W927" s="12"/>
      <c r="X927" s="11"/>
      <c r="Y927" s="11"/>
      <c r="Z927" s="11"/>
    </row>
    <row r="928" ht="16.5" customHeight="1">
      <c r="A928" s="17"/>
      <c r="B928" s="48"/>
      <c r="C928" s="17"/>
      <c r="D928" s="17"/>
      <c r="E928" s="17"/>
      <c r="F928" s="17"/>
      <c r="G928" s="17"/>
      <c r="H928" s="17"/>
      <c r="I928" s="48"/>
      <c r="J928" s="11"/>
      <c r="K928" s="12"/>
      <c r="L928" s="12"/>
      <c r="M928" s="12"/>
      <c r="N928" s="12"/>
      <c r="O928" s="12"/>
      <c r="P928" s="12"/>
      <c r="Q928" s="12"/>
      <c r="R928" s="12"/>
      <c r="S928" s="12"/>
      <c r="T928" s="12"/>
      <c r="U928" s="12"/>
      <c r="V928" s="12"/>
      <c r="W928" s="12"/>
      <c r="X928" s="11"/>
      <c r="Y928" s="11"/>
      <c r="Z928" s="11"/>
    </row>
    <row r="929" ht="16.5" customHeight="1">
      <c r="A929" s="17"/>
      <c r="B929" s="48"/>
      <c r="C929" s="17"/>
      <c r="D929" s="17"/>
      <c r="E929" s="17"/>
      <c r="F929" s="17"/>
      <c r="G929" s="17"/>
      <c r="H929" s="17"/>
      <c r="I929" s="48"/>
      <c r="J929" s="11"/>
      <c r="K929" s="12"/>
      <c r="L929" s="12"/>
      <c r="M929" s="12"/>
      <c r="N929" s="12"/>
      <c r="O929" s="12"/>
      <c r="P929" s="12"/>
      <c r="Q929" s="12"/>
      <c r="R929" s="12"/>
      <c r="S929" s="12"/>
      <c r="T929" s="12"/>
      <c r="U929" s="12"/>
      <c r="V929" s="12"/>
      <c r="W929" s="12"/>
      <c r="X929" s="11"/>
      <c r="Y929" s="11"/>
      <c r="Z929" s="11"/>
    </row>
    <row r="930" ht="16.5" customHeight="1">
      <c r="A930" s="17"/>
      <c r="B930" s="48"/>
      <c r="C930" s="17"/>
      <c r="D930" s="17"/>
      <c r="E930" s="17"/>
      <c r="F930" s="17"/>
      <c r="G930" s="17"/>
      <c r="H930" s="17"/>
      <c r="I930" s="48"/>
      <c r="J930" s="11"/>
      <c r="K930" s="12"/>
      <c r="L930" s="12"/>
      <c r="M930" s="12"/>
      <c r="N930" s="12"/>
      <c r="O930" s="12"/>
      <c r="P930" s="12"/>
      <c r="Q930" s="12"/>
      <c r="R930" s="12"/>
      <c r="S930" s="12"/>
      <c r="T930" s="12"/>
      <c r="U930" s="12"/>
      <c r="V930" s="12"/>
      <c r="W930" s="12"/>
      <c r="X930" s="11"/>
      <c r="Y930" s="11"/>
      <c r="Z930" s="11"/>
    </row>
    <row r="931" ht="16.5" customHeight="1">
      <c r="A931" s="17"/>
      <c r="B931" s="48"/>
      <c r="C931" s="17"/>
      <c r="D931" s="17"/>
      <c r="E931" s="17"/>
      <c r="F931" s="17"/>
      <c r="G931" s="17"/>
      <c r="H931" s="17"/>
      <c r="I931" s="48"/>
      <c r="J931" s="11"/>
      <c r="K931" s="12"/>
      <c r="L931" s="12"/>
      <c r="M931" s="12"/>
      <c r="N931" s="12"/>
      <c r="O931" s="12"/>
      <c r="P931" s="12"/>
      <c r="Q931" s="12"/>
      <c r="R931" s="12"/>
      <c r="S931" s="12"/>
      <c r="T931" s="12"/>
      <c r="U931" s="12"/>
      <c r="V931" s="12"/>
      <c r="W931" s="12"/>
      <c r="X931" s="11"/>
      <c r="Y931" s="11"/>
      <c r="Z931" s="11"/>
    </row>
    <row r="932" ht="16.5" customHeight="1">
      <c r="A932" s="17"/>
      <c r="B932" s="48"/>
      <c r="C932" s="17"/>
      <c r="D932" s="17"/>
      <c r="E932" s="17"/>
      <c r="F932" s="17"/>
      <c r="G932" s="17"/>
      <c r="H932" s="17"/>
      <c r="I932" s="48"/>
      <c r="J932" s="11"/>
      <c r="K932" s="12"/>
      <c r="L932" s="12"/>
      <c r="M932" s="12"/>
      <c r="N932" s="12"/>
      <c r="O932" s="12"/>
      <c r="P932" s="12"/>
      <c r="Q932" s="12"/>
      <c r="R932" s="12"/>
      <c r="S932" s="12"/>
      <c r="T932" s="12"/>
      <c r="U932" s="12"/>
      <c r="V932" s="12"/>
      <c r="W932" s="12"/>
      <c r="X932" s="11"/>
      <c r="Y932" s="11"/>
      <c r="Z932" s="11"/>
    </row>
    <row r="933" ht="16.5" customHeight="1">
      <c r="A933" s="17"/>
      <c r="B933" s="48"/>
      <c r="C933" s="17"/>
      <c r="D933" s="17"/>
      <c r="E933" s="17"/>
      <c r="F933" s="17"/>
      <c r="G933" s="17"/>
      <c r="H933" s="17"/>
      <c r="I933" s="48"/>
      <c r="J933" s="11"/>
      <c r="K933" s="12"/>
      <c r="L933" s="12"/>
      <c r="M933" s="12"/>
      <c r="N933" s="12"/>
      <c r="O933" s="12"/>
      <c r="P933" s="12"/>
      <c r="Q933" s="12"/>
      <c r="R933" s="12"/>
      <c r="S933" s="12"/>
      <c r="T933" s="12"/>
      <c r="U933" s="12"/>
      <c r="V933" s="12"/>
      <c r="W933" s="12"/>
      <c r="X933" s="11"/>
      <c r="Y933" s="11"/>
      <c r="Z933" s="11"/>
    </row>
    <row r="934" ht="16.5" customHeight="1">
      <c r="A934" s="17"/>
      <c r="B934" s="48"/>
      <c r="C934" s="17"/>
      <c r="D934" s="17"/>
      <c r="E934" s="17"/>
      <c r="F934" s="17"/>
      <c r="G934" s="17"/>
      <c r="H934" s="17"/>
      <c r="I934" s="48"/>
      <c r="J934" s="11"/>
      <c r="K934" s="12"/>
      <c r="L934" s="12"/>
      <c r="M934" s="12"/>
      <c r="N934" s="12"/>
      <c r="O934" s="12"/>
      <c r="P934" s="12"/>
      <c r="Q934" s="12"/>
      <c r="R934" s="12"/>
      <c r="S934" s="12"/>
      <c r="T934" s="12"/>
      <c r="U934" s="12"/>
      <c r="V934" s="12"/>
      <c r="W934" s="12"/>
      <c r="X934" s="11"/>
      <c r="Y934" s="11"/>
      <c r="Z934" s="11"/>
    </row>
    <row r="935" ht="16.5" customHeight="1">
      <c r="A935" s="17"/>
      <c r="B935" s="48"/>
      <c r="C935" s="17"/>
      <c r="D935" s="17"/>
      <c r="E935" s="17"/>
      <c r="F935" s="17"/>
      <c r="G935" s="17"/>
      <c r="H935" s="17"/>
      <c r="I935" s="48"/>
      <c r="J935" s="11"/>
      <c r="K935" s="12"/>
      <c r="L935" s="12"/>
      <c r="M935" s="12"/>
      <c r="N935" s="12"/>
      <c r="O935" s="12"/>
      <c r="P935" s="12"/>
      <c r="Q935" s="12"/>
      <c r="R935" s="12"/>
      <c r="S935" s="12"/>
      <c r="T935" s="12"/>
      <c r="U935" s="12"/>
      <c r="V935" s="12"/>
      <c r="W935" s="12"/>
      <c r="X935" s="11"/>
      <c r="Y935" s="11"/>
      <c r="Z935" s="11"/>
    </row>
    <row r="936" ht="16.5" customHeight="1">
      <c r="A936" s="17"/>
      <c r="B936" s="48"/>
      <c r="C936" s="17"/>
      <c r="D936" s="17"/>
      <c r="E936" s="17"/>
      <c r="F936" s="17"/>
      <c r="G936" s="17"/>
      <c r="H936" s="17"/>
      <c r="I936" s="48"/>
      <c r="J936" s="11"/>
      <c r="K936" s="12"/>
      <c r="L936" s="12"/>
      <c r="M936" s="12"/>
      <c r="N936" s="12"/>
      <c r="O936" s="12"/>
      <c r="P936" s="12"/>
      <c r="Q936" s="12"/>
      <c r="R936" s="12"/>
      <c r="S936" s="12"/>
      <c r="T936" s="12"/>
      <c r="U936" s="12"/>
      <c r="V936" s="12"/>
      <c r="W936" s="12"/>
      <c r="X936" s="11"/>
      <c r="Y936" s="11"/>
      <c r="Z936" s="11"/>
    </row>
    <row r="937" ht="16.5" customHeight="1">
      <c r="A937" s="17"/>
      <c r="B937" s="48"/>
      <c r="C937" s="17"/>
      <c r="D937" s="17"/>
      <c r="E937" s="17"/>
      <c r="F937" s="17"/>
      <c r="G937" s="17"/>
      <c r="H937" s="17"/>
      <c r="I937" s="48"/>
      <c r="J937" s="11"/>
      <c r="K937" s="12"/>
      <c r="L937" s="12"/>
      <c r="M937" s="12"/>
      <c r="N937" s="12"/>
      <c r="O937" s="12"/>
      <c r="P937" s="12"/>
      <c r="Q937" s="12"/>
      <c r="R937" s="12"/>
      <c r="S937" s="12"/>
      <c r="T937" s="12"/>
      <c r="U937" s="12"/>
      <c r="V937" s="12"/>
      <c r="W937" s="12"/>
      <c r="X937" s="11"/>
      <c r="Y937" s="11"/>
      <c r="Z937" s="11"/>
    </row>
    <row r="938" ht="16.5" customHeight="1">
      <c r="A938" s="17"/>
      <c r="B938" s="48"/>
      <c r="C938" s="17"/>
      <c r="D938" s="17"/>
      <c r="E938" s="17"/>
      <c r="F938" s="17"/>
      <c r="G938" s="17"/>
      <c r="H938" s="17"/>
      <c r="I938" s="48"/>
      <c r="J938" s="11"/>
      <c r="K938" s="12"/>
      <c r="L938" s="12"/>
      <c r="M938" s="12"/>
      <c r="N938" s="12"/>
      <c r="O938" s="12"/>
      <c r="P938" s="12"/>
      <c r="Q938" s="12"/>
      <c r="R938" s="12"/>
      <c r="S938" s="12"/>
      <c r="T938" s="12"/>
      <c r="U938" s="12"/>
      <c r="V938" s="12"/>
      <c r="W938" s="12"/>
      <c r="X938" s="11"/>
      <c r="Y938" s="11"/>
      <c r="Z938" s="11"/>
    </row>
    <row r="939" ht="16.5" customHeight="1">
      <c r="A939" s="17"/>
      <c r="B939" s="48"/>
      <c r="C939" s="17"/>
      <c r="D939" s="17"/>
      <c r="E939" s="17"/>
      <c r="F939" s="17"/>
      <c r="G939" s="17"/>
      <c r="H939" s="17"/>
      <c r="I939" s="48"/>
      <c r="J939" s="11"/>
      <c r="K939" s="12"/>
      <c r="L939" s="12"/>
      <c r="M939" s="12"/>
      <c r="N939" s="12"/>
      <c r="O939" s="12"/>
      <c r="P939" s="12"/>
      <c r="Q939" s="12"/>
      <c r="R939" s="12"/>
      <c r="S939" s="12"/>
      <c r="T939" s="12"/>
      <c r="U939" s="12"/>
      <c r="V939" s="12"/>
      <c r="W939" s="12"/>
      <c r="X939" s="11"/>
      <c r="Y939" s="11"/>
      <c r="Z939" s="11"/>
    </row>
    <row r="940" ht="16.5" customHeight="1">
      <c r="A940" s="17"/>
      <c r="B940" s="48"/>
      <c r="C940" s="17"/>
      <c r="D940" s="17"/>
      <c r="E940" s="17"/>
      <c r="F940" s="17"/>
      <c r="G940" s="17"/>
      <c r="H940" s="17"/>
      <c r="I940" s="48"/>
      <c r="J940" s="11"/>
      <c r="K940" s="12"/>
      <c r="L940" s="12"/>
      <c r="M940" s="12"/>
      <c r="N940" s="12"/>
      <c r="O940" s="12"/>
      <c r="P940" s="12"/>
      <c r="Q940" s="12"/>
      <c r="R940" s="12"/>
      <c r="S940" s="12"/>
      <c r="T940" s="12"/>
      <c r="U940" s="12"/>
      <c r="V940" s="12"/>
      <c r="W940" s="12"/>
      <c r="X940" s="11"/>
      <c r="Y940" s="11"/>
      <c r="Z940" s="11"/>
    </row>
    <row r="941" ht="16.5" customHeight="1">
      <c r="A941" s="17"/>
      <c r="B941" s="48"/>
      <c r="C941" s="17"/>
      <c r="D941" s="17"/>
      <c r="E941" s="17"/>
      <c r="F941" s="17"/>
      <c r="G941" s="17"/>
      <c r="H941" s="17"/>
      <c r="I941" s="48"/>
      <c r="J941" s="11"/>
      <c r="K941" s="12"/>
      <c r="L941" s="12"/>
      <c r="M941" s="12"/>
      <c r="N941" s="12"/>
      <c r="O941" s="12"/>
      <c r="P941" s="12"/>
      <c r="Q941" s="12"/>
      <c r="R941" s="12"/>
      <c r="S941" s="12"/>
      <c r="T941" s="12"/>
      <c r="U941" s="12"/>
      <c r="V941" s="12"/>
      <c r="W941" s="12"/>
      <c r="X941" s="11"/>
      <c r="Y941" s="11"/>
      <c r="Z941" s="11"/>
    </row>
    <row r="942" ht="16.5" customHeight="1">
      <c r="A942" s="17"/>
      <c r="B942" s="48"/>
      <c r="C942" s="17"/>
      <c r="D942" s="17"/>
      <c r="E942" s="17"/>
      <c r="F942" s="17"/>
      <c r="G942" s="17"/>
      <c r="H942" s="17"/>
      <c r="I942" s="48"/>
      <c r="J942" s="11"/>
      <c r="K942" s="12"/>
      <c r="L942" s="12"/>
      <c r="M942" s="12"/>
      <c r="N942" s="12"/>
      <c r="O942" s="12"/>
      <c r="P942" s="12"/>
      <c r="Q942" s="12"/>
      <c r="R942" s="12"/>
      <c r="S942" s="12"/>
      <c r="T942" s="12"/>
      <c r="U942" s="12"/>
      <c r="V942" s="12"/>
      <c r="W942" s="12"/>
      <c r="X942" s="11"/>
      <c r="Y942" s="11"/>
      <c r="Z942" s="11"/>
    </row>
    <row r="943" ht="16.5" customHeight="1">
      <c r="A943" s="17"/>
      <c r="B943" s="48"/>
      <c r="C943" s="17"/>
      <c r="D943" s="17"/>
      <c r="E943" s="17"/>
      <c r="F943" s="17"/>
      <c r="G943" s="17"/>
      <c r="H943" s="17"/>
      <c r="I943" s="48"/>
      <c r="J943" s="11"/>
      <c r="K943" s="12"/>
      <c r="L943" s="12"/>
      <c r="M943" s="12"/>
      <c r="N943" s="12"/>
      <c r="O943" s="12"/>
      <c r="P943" s="12"/>
      <c r="Q943" s="12"/>
      <c r="R943" s="12"/>
      <c r="S943" s="12"/>
      <c r="T943" s="12"/>
      <c r="U943" s="12"/>
      <c r="V943" s="12"/>
      <c r="W943" s="12"/>
      <c r="X943" s="11"/>
      <c r="Y943" s="11"/>
      <c r="Z943" s="11"/>
    </row>
    <row r="944" ht="16.5" customHeight="1">
      <c r="A944" s="17"/>
      <c r="B944" s="48"/>
      <c r="C944" s="17"/>
      <c r="D944" s="17"/>
      <c r="E944" s="17"/>
      <c r="F944" s="17"/>
      <c r="G944" s="17"/>
      <c r="H944" s="17"/>
      <c r="I944" s="48"/>
      <c r="J944" s="11"/>
      <c r="K944" s="12"/>
      <c r="L944" s="12"/>
      <c r="M944" s="12"/>
      <c r="N944" s="12"/>
      <c r="O944" s="12"/>
      <c r="P944" s="12"/>
      <c r="Q944" s="12"/>
      <c r="R944" s="12"/>
      <c r="S944" s="12"/>
      <c r="T944" s="12"/>
      <c r="U944" s="12"/>
      <c r="V944" s="12"/>
      <c r="W944" s="12"/>
      <c r="X944" s="11"/>
      <c r="Y944" s="11"/>
      <c r="Z944" s="11"/>
    </row>
    <row r="945" ht="16.5" customHeight="1">
      <c r="A945" s="17"/>
      <c r="B945" s="48"/>
      <c r="C945" s="17"/>
      <c r="D945" s="17"/>
      <c r="E945" s="17"/>
      <c r="F945" s="17"/>
      <c r="G945" s="17"/>
      <c r="H945" s="17"/>
      <c r="I945" s="48"/>
      <c r="J945" s="11"/>
      <c r="K945" s="12"/>
      <c r="L945" s="12"/>
      <c r="M945" s="12"/>
      <c r="N945" s="12"/>
      <c r="O945" s="12"/>
      <c r="P945" s="12"/>
      <c r="Q945" s="12"/>
      <c r="R945" s="12"/>
      <c r="S945" s="12"/>
      <c r="T945" s="12"/>
      <c r="U945" s="12"/>
      <c r="V945" s="12"/>
      <c r="W945" s="12"/>
      <c r="X945" s="11"/>
      <c r="Y945" s="11"/>
      <c r="Z945" s="11"/>
    </row>
    <row r="946" ht="16.5" customHeight="1">
      <c r="A946" s="17"/>
      <c r="B946" s="48"/>
      <c r="C946" s="17"/>
      <c r="D946" s="17"/>
      <c r="E946" s="17"/>
      <c r="F946" s="17"/>
      <c r="G946" s="17"/>
      <c r="H946" s="17"/>
      <c r="I946" s="48"/>
      <c r="J946" s="11"/>
      <c r="K946" s="12"/>
      <c r="L946" s="12"/>
      <c r="M946" s="12"/>
      <c r="N946" s="12"/>
      <c r="O946" s="12"/>
      <c r="P946" s="12"/>
      <c r="Q946" s="12"/>
      <c r="R946" s="12"/>
      <c r="S946" s="12"/>
      <c r="T946" s="12"/>
      <c r="U946" s="12"/>
      <c r="V946" s="12"/>
      <c r="W946" s="12"/>
      <c r="X946" s="11"/>
      <c r="Y946" s="11"/>
      <c r="Z946" s="11"/>
    </row>
    <row r="947" ht="16.5" customHeight="1">
      <c r="A947" s="17"/>
      <c r="B947" s="48"/>
      <c r="C947" s="17"/>
      <c r="D947" s="17"/>
      <c r="E947" s="17"/>
      <c r="F947" s="17"/>
      <c r="G947" s="17"/>
      <c r="H947" s="17"/>
      <c r="I947" s="48"/>
      <c r="J947" s="11"/>
      <c r="K947" s="12"/>
      <c r="L947" s="12"/>
      <c r="M947" s="12"/>
      <c r="N947" s="12"/>
      <c r="O947" s="12"/>
      <c r="P947" s="12"/>
      <c r="Q947" s="12"/>
      <c r="R947" s="12"/>
      <c r="S947" s="12"/>
      <c r="T947" s="12"/>
      <c r="U947" s="12"/>
      <c r="V947" s="12"/>
      <c r="W947" s="12"/>
      <c r="X947" s="11"/>
      <c r="Y947" s="11"/>
      <c r="Z947" s="11"/>
    </row>
    <row r="948" ht="16.5" customHeight="1">
      <c r="A948" s="17"/>
      <c r="B948" s="48"/>
      <c r="C948" s="17"/>
      <c r="D948" s="17"/>
      <c r="E948" s="17"/>
      <c r="F948" s="17"/>
      <c r="G948" s="17"/>
      <c r="H948" s="17"/>
      <c r="I948" s="48"/>
      <c r="J948" s="11"/>
      <c r="K948" s="12"/>
      <c r="L948" s="12"/>
      <c r="M948" s="12"/>
      <c r="N948" s="12"/>
      <c r="O948" s="12"/>
      <c r="P948" s="12"/>
      <c r="Q948" s="12"/>
      <c r="R948" s="12"/>
      <c r="S948" s="12"/>
      <c r="T948" s="12"/>
      <c r="U948" s="12"/>
      <c r="V948" s="12"/>
      <c r="W948" s="12"/>
      <c r="X948" s="11"/>
      <c r="Y948" s="11"/>
      <c r="Z948" s="11"/>
    </row>
    <row r="949" ht="16.5" customHeight="1">
      <c r="A949" s="17"/>
      <c r="B949" s="48"/>
      <c r="C949" s="17"/>
      <c r="D949" s="17"/>
      <c r="E949" s="17"/>
      <c r="F949" s="17"/>
      <c r="G949" s="17"/>
      <c r="H949" s="17"/>
      <c r="I949" s="48"/>
      <c r="J949" s="11"/>
      <c r="K949" s="12"/>
      <c r="L949" s="12"/>
      <c r="M949" s="12"/>
      <c r="N949" s="12"/>
      <c r="O949" s="12"/>
      <c r="P949" s="12"/>
      <c r="Q949" s="12"/>
      <c r="R949" s="12"/>
      <c r="S949" s="12"/>
      <c r="T949" s="12"/>
      <c r="U949" s="12"/>
      <c r="V949" s="12"/>
      <c r="W949" s="12"/>
      <c r="X949" s="11"/>
      <c r="Y949" s="11"/>
      <c r="Z949" s="11"/>
    </row>
    <row r="950" ht="16.5" customHeight="1">
      <c r="A950" s="17"/>
      <c r="B950" s="48"/>
      <c r="C950" s="17"/>
      <c r="D950" s="17"/>
      <c r="E950" s="17"/>
      <c r="F950" s="17"/>
      <c r="G950" s="17"/>
      <c r="H950" s="17"/>
      <c r="I950" s="48"/>
      <c r="J950" s="11"/>
      <c r="K950" s="12"/>
      <c r="L950" s="12"/>
      <c r="M950" s="12"/>
      <c r="N950" s="12"/>
      <c r="O950" s="12"/>
      <c r="P950" s="12"/>
      <c r="Q950" s="12"/>
      <c r="R950" s="12"/>
      <c r="S950" s="12"/>
      <c r="T950" s="12"/>
      <c r="U950" s="12"/>
      <c r="V950" s="12"/>
      <c r="W950" s="12"/>
      <c r="X950" s="11"/>
      <c r="Y950" s="11"/>
      <c r="Z950" s="11"/>
    </row>
    <row r="951" ht="16.5" customHeight="1">
      <c r="A951" s="17"/>
      <c r="B951" s="48"/>
      <c r="C951" s="17"/>
      <c r="D951" s="17"/>
      <c r="E951" s="17"/>
      <c r="F951" s="17"/>
      <c r="G951" s="17"/>
      <c r="H951" s="17"/>
      <c r="I951" s="48"/>
      <c r="J951" s="11"/>
      <c r="K951" s="12"/>
      <c r="L951" s="12"/>
      <c r="M951" s="12"/>
      <c r="N951" s="12"/>
      <c r="O951" s="12"/>
      <c r="P951" s="12"/>
      <c r="Q951" s="12"/>
      <c r="R951" s="12"/>
      <c r="S951" s="12"/>
      <c r="T951" s="12"/>
      <c r="U951" s="12"/>
      <c r="V951" s="12"/>
      <c r="W951" s="12"/>
      <c r="X951" s="11"/>
      <c r="Y951" s="11"/>
      <c r="Z951" s="11"/>
    </row>
    <row r="952" ht="16.5" customHeight="1">
      <c r="A952" s="17"/>
      <c r="B952" s="48"/>
      <c r="C952" s="17"/>
      <c r="D952" s="17"/>
      <c r="E952" s="17"/>
      <c r="F952" s="17"/>
      <c r="G952" s="17"/>
      <c r="H952" s="17"/>
      <c r="I952" s="48"/>
      <c r="J952" s="11"/>
      <c r="K952" s="12"/>
      <c r="L952" s="12"/>
      <c r="M952" s="12"/>
      <c r="N952" s="12"/>
      <c r="O952" s="12"/>
      <c r="P952" s="12"/>
      <c r="Q952" s="12"/>
      <c r="R952" s="12"/>
      <c r="S952" s="12"/>
      <c r="T952" s="12"/>
      <c r="U952" s="12"/>
      <c r="V952" s="12"/>
      <c r="W952" s="12"/>
      <c r="X952" s="11"/>
      <c r="Y952" s="11"/>
      <c r="Z952" s="11"/>
    </row>
    <row r="953" ht="16.5" customHeight="1">
      <c r="A953" s="17"/>
      <c r="B953" s="48"/>
      <c r="C953" s="17"/>
      <c r="D953" s="17"/>
      <c r="E953" s="17"/>
      <c r="F953" s="17"/>
      <c r="G953" s="17"/>
      <c r="H953" s="17"/>
      <c r="I953" s="48"/>
      <c r="J953" s="11"/>
      <c r="K953" s="12"/>
      <c r="L953" s="12"/>
      <c r="M953" s="12"/>
      <c r="N953" s="12"/>
      <c r="O953" s="12"/>
      <c r="P953" s="12"/>
      <c r="Q953" s="12"/>
      <c r="R953" s="12"/>
      <c r="S953" s="12"/>
      <c r="T953" s="12"/>
      <c r="U953" s="12"/>
      <c r="V953" s="12"/>
      <c r="W953" s="12"/>
      <c r="X953" s="11"/>
      <c r="Y953" s="11"/>
      <c r="Z953" s="11"/>
    </row>
    <row r="954" ht="16.5" customHeight="1">
      <c r="A954" s="17"/>
      <c r="B954" s="48"/>
      <c r="C954" s="17"/>
      <c r="D954" s="17"/>
      <c r="E954" s="17"/>
      <c r="F954" s="17"/>
      <c r="G954" s="17"/>
      <c r="H954" s="17"/>
      <c r="I954" s="48"/>
      <c r="J954" s="11"/>
      <c r="K954" s="12"/>
      <c r="L954" s="12"/>
      <c r="M954" s="12"/>
      <c r="N954" s="12"/>
      <c r="O954" s="12"/>
      <c r="P954" s="12"/>
      <c r="Q954" s="12"/>
      <c r="R954" s="12"/>
      <c r="S954" s="12"/>
      <c r="T954" s="12"/>
      <c r="U954" s="12"/>
      <c r="V954" s="12"/>
      <c r="W954" s="12"/>
      <c r="X954" s="11"/>
      <c r="Y954" s="11"/>
      <c r="Z954" s="11"/>
    </row>
    <row r="955" ht="16.5" customHeight="1">
      <c r="A955" s="17"/>
      <c r="B955" s="48"/>
      <c r="C955" s="17"/>
      <c r="D955" s="17"/>
      <c r="E955" s="17"/>
      <c r="F955" s="17"/>
      <c r="G955" s="17"/>
      <c r="H955" s="17"/>
      <c r="I955" s="48"/>
      <c r="J955" s="11"/>
      <c r="K955" s="12"/>
      <c r="L955" s="12"/>
      <c r="M955" s="12"/>
      <c r="N955" s="12"/>
      <c r="O955" s="12"/>
      <c r="P955" s="12"/>
      <c r="Q955" s="12"/>
      <c r="R955" s="12"/>
      <c r="S955" s="12"/>
      <c r="T955" s="12"/>
      <c r="U955" s="12"/>
      <c r="V955" s="12"/>
      <c r="W955" s="12"/>
      <c r="X955" s="11"/>
      <c r="Y955" s="11"/>
      <c r="Z955" s="11"/>
    </row>
    <row r="956" ht="16.5" customHeight="1">
      <c r="A956" s="17"/>
      <c r="B956" s="48"/>
      <c r="C956" s="17"/>
      <c r="D956" s="17"/>
      <c r="E956" s="17"/>
      <c r="F956" s="17"/>
      <c r="G956" s="17"/>
      <c r="H956" s="17"/>
      <c r="I956" s="48"/>
      <c r="J956" s="11"/>
      <c r="K956" s="12"/>
      <c r="L956" s="12"/>
      <c r="M956" s="12"/>
      <c r="N956" s="12"/>
      <c r="O956" s="12"/>
      <c r="P956" s="12"/>
      <c r="Q956" s="12"/>
      <c r="R956" s="12"/>
      <c r="S956" s="12"/>
      <c r="T956" s="12"/>
      <c r="U956" s="12"/>
      <c r="V956" s="12"/>
      <c r="W956" s="12"/>
      <c r="X956" s="11"/>
      <c r="Y956" s="11"/>
      <c r="Z956" s="11"/>
    </row>
    <row r="957" ht="16.5" customHeight="1">
      <c r="A957" s="17"/>
      <c r="B957" s="48"/>
      <c r="C957" s="17"/>
      <c r="D957" s="17"/>
      <c r="E957" s="17"/>
      <c r="F957" s="17"/>
      <c r="G957" s="17"/>
      <c r="H957" s="17"/>
      <c r="I957" s="48"/>
      <c r="J957" s="11"/>
      <c r="K957" s="12"/>
      <c r="L957" s="12"/>
      <c r="M957" s="12"/>
      <c r="N957" s="12"/>
      <c r="O957" s="12"/>
      <c r="P957" s="12"/>
      <c r="Q957" s="12"/>
      <c r="R957" s="12"/>
      <c r="S957" s="12"/>
      <c r="T957" s="12"/>
      <c r="U957" s="12"/>
      <c r="V957" s="12"/>
      <c r="W957" s="12"/>
      <c r="X957" s="11"/>
      <c r="Y957" s="11"/>
      <c r="Z957" s="11"/>
    </row>
    <row r="958" ht="16.5" customHeight="1">
      <c r="A958" s="17"/>
      <c r="B958" s="48"/>
      <c r="C958" s="17"/>
      <c r="D958" s="17"/>
      <c r="E958" s="17"/>
      <c r="F958" s="17"/>
      <c r="G958" s="17"/>
      <c r="H958" s="17"/>
      <c r="I958" s="48"/>
      <c r="J958" s="11"/>
      <c r="K958" s="12"/>
      <c r="L958" s="12"/>
      <c r="M958" s="12"/>
      <c r="N958" s="12"/>
      <c r="O958" s="12"/>
      <c r="P958" s="12"/>
      <c r="Q958" s="12"/>
      <c r="R958" s="12"/>
      <c r="S958" s="12"/>
      <c r="T958" s="12"/>
      <c r="U958" s="12"/>
      <c r="V958" s="12"/>
      <c r="W958" s="12"/>
      <c r="X958" s="11"/>
      <c r="Y958" s="11"/>
      <c r="Z958" s="11"/>
    </row>
    <row r="959" ht="16.5" customHeight="1">
      <c r="A959" s="17"/>
      <c r="B959" s="48"/>
      <c r="C959" s="17"/>
      <c r="D959" s="17"/>
      <c r="E959" s="17"/>
      <c r="F959" s="17"/>
      <c r="G959" s="17"/>
      <c r="H959" s="17"/>
      <c r="I959" s="48"/>
      <c r="J959" s="11"/>
      <c r="K959" s="12"/>
      <c r="L959" s="12"/>
      <c r="M959" s="12"/>
      <c r="N959" s="12"/>
      <c r="O959" s="12"/>
      <c r="P959" s="12"/>
      <c r="Q959" s="12"/>
      <c r="R959" s="12"/>
      <c r="S959" s="12"/>
      <c r="T959" s="12"/>
      <c r="U959" s="12"/>
      <c r="V959" s="12"/>
      <c r="W959" s="12"/>
      <c r="X959" s="11"/>
      <c r="Y959" s="11"/>
      <c r="Z959" s="11"/>
    </row>
    <row r="960" ht="16.5" customHeight="1">
      <c r="A960" s="17"/>
      <c r="B960" s="48"/>
      <c r="C960" s="17"/>
      <c r="D960" s="17"/>
      <c r="E960" s="17"/>
      <c r="F960" s="17"/>
      <c r="G960" s="17"/>
      <c r="H960" s="17"/>
      <c r="I960" s="48"/>
      <c r="J960" s="11"/>
      <c r="K960" s="12"/>
      <c r="L960" s="12"/>
      <c r="M960" s="12"/>
      <c r="N960" s="12"/>
      <c r="O960" s="12"/>
      <c r="P960" s="12"/>
      <c r="Q960" s="12"/>
      <c r="R960" s="12"/>
      <c r="S960" s="12"/>
      <c r="T960" s="12"/>
      <c r="U960" s="12"/>
      <c r="V960" s="12"/>
      <c r="W960" s="12"/>
      <c r="X960" s="11"/>
      <c r="Y960" s="11"/>
      <c r="Z960" s="11"/>
    </row>
    <row r="961" ht="16.5" customHeight="1">
      <c r="A961" s="17"/>
      <c r="B961" s="48"/>
      <c r="C961" s="17"/>
      <c r="D961" s="17"/>
      <c r="E961" s="17"/>
      <c r="F961" s="17"/>
      <c r="G961" s="17"/>
      <c r="H961" s="17"/>
      <c r="I961" s="48"/>
      <c r="J961" s="11"/>
      <c r="K961" s="12"/>
      <c r="L961" s="12"/>
      <c r="M961" s="12"/>
      <c r="N961" s="12"/>
      <c r="O961" s="12"/>
      <c r="P961" s="12"/>
      <c r="Q961" s="12"/>
      <c r="R961" s="12"/>
      <c r="S961" s="12"/>
      <c r="T961" s="12"/>
      <c r="U961" s="12"/>
      <c r="V961" s="12"/>
      <c r="W961" s="12"/>
      <c r="X961" s="11"/>
      <c r="Y961" s="11"/>
      <c r="Z961" s="11"/>
    </row>
    <row r="962" ht="16.5" customHeight="1">
      <c r="A962" s="17"/>
      <c r="B962" s="48"/>
      <c r="C962" s="17"/>
      <c r="D962" s="17"/>
      <c r="E962" s="17"/>
      <c r="F962" s="17"/>
      <c r="G962" s="17"/>
      <c r="H962" s="17"/>
      <c r="I962" s="48"/>
      <c r="J962" s="11"/>
      <c r="K962" s="12"/>
      <c r="L962" s="12"/>
      <c r="M962" s="12"/>
      <c r="N962" s="12"/>
      <c r="O962" s="12"/>
      <c r="P962" s="12"/>
      <c r="Q962" s="12"/>
      <c r="R962" s="12"/>
      <c r="S962" s="12"/>
      <c r="T962" s="12"/>
      <c r="U962" s="12"/>
      <c r="V962" s="12"/>
      <c r="W962" s="12"/>
      <c r="X962" s="11"/>
      <c r="Y962" s="11"/>
      <c r="Z962" s="11"/>
    </row>
    <row r="963" ht="16.5" customHeight="1">
      <c r="A963" s="17"/>
      <c r="B963" s="48"/>
      <c r="C963" s="17"/>
      <c r="D963" s="17"/>
      <c r="E963" s="17"/>
      <c r="F963" s="17"/>
      <c r="G963" s="17"/>
      <c r="H963" s="17"/>
      <c r="I963" s="48"/>
      <c r="J963" s="11"/>
      <c r="K963" s="12"/>
      <c r="L963" s="12"/>
      <c r="M963" s="12"/>
      <c r="N963" s="12"/>
      <c r="O963" s="12"/>
      <c r="P963" s="12"/>
      <c r="Q963" s="12"/>
      <c r="R963" s="12"/>
      <c r="S963" s="12"/>
      <c r="T963" s="12"/>
      <c r="U963" s="12"/>
      <c r="V963" s="12"/>
      <c r="W963" s="12"/>
      <c r="X963" s="11"/>
      <c r="Y963" s="11"/>
      <c r="Z963" s="11"/>
    </row>
    <row r="964" ht="16.5" customHeight="1">
      <c r="A964" s="17"/>
      <c r="B964" s="48"/>
      <c r="C964" s="17"/>
      <c r="D964" s="17"/>
      <c r="E964" s="17"/>
      <c r="F964" s="17"/>
      <c r="G964" s="17"/>
      <c r="H964" s="17"/>
      <c r="I964" s="48"/>
      <c r="J964" s="11"/>
      <c r="K964" s="12"/>
      <c r="L964" s="12"/>
      <c r="M964" s="12"/>
      <c r="N964" s="12"/>
      <c r="O964" s="12"/>
      <c r="P964" s="12"/>
      <c r="Q964" s="12"/>
      <c r="R964" s="12"/>
      <c r="S964" s="12"/>
      <c r="T964" s="12"/>
      <c r="U964" s="12"/>
      <c r="V964" s="12"/>
      <c r="W964" s="12"/>
      <c r="X964" s="11"/>
      <c r="Y964" s="11"/>
      <c r="Z964" s="11"/>
    </row>
    <row r="965" ht="16.5" customHeight="1">
      <c r="A965" s="17"/>
      <c r="B965" s="48"/>
      <c r="C965" s="17"/>
      <c r="D965" s="17"/>
      <c r="E965" s="17"/>
      <c r="F965" s="17"/>
      <c r="G965" s="17"/>
      <c r="H965" s="17"/>
      <c r="I965" s="48"/>
      <c r="J965" s="11"/>
      <c r="K965" s="12"/>
      <c r="L965" s="12"/>
      <c r="M965" s="12"/>
      <c r="N965" s="12"/>
      <c r="O965" s="12"/>
      <c r="P965" s="12"/>
      <c r="Q965" s="12"/>
      <c r="R965" s="12"/>
      <c r="S965" s="12"/>
      <c r="T965" s="12"/>
      <c r="U965" s="12"/>
      <c r="V965" s="12"/>
      <c r="W965" s="12"/>
      <c r="X965" s="11"/>
      <c r="Y965" s="11"/>
      <c r="Z965" s="11"/>
    </row>
    <row r="966" ht="16.5" customHeight="1">
      <c r="A966" s="17"/>
      <c r="B966" s="48"/>
      <c r="C966" s="17"/>
      <c r="D966" s="17"/>
      <c r="E966" s="17"/>
      <c r="F966" s="17"/>
      <c r="G966" s="17"/>
      <c r="H966" s="17"/>
      <c r="I966" s="48"/>
      <c r="J966" s="11"/>
      <c r="K966" s="12"/>
      <c r="L966" s="12"/>
      <c r="M966" s="12"/>
      <c r="N966" s="12"/>
      <c r="O966" s="12"/>
      <c r="P966" s="12"/>
      <c r="Q966" s="12"/>
      <c r="R966" s="12"/>
      <c r="S966" s="12"/>
      <c r="T966" s="12"/>
      <c r="U966" s="12"/>
      <c r="V966" s="12"/>
      <c r="W966" s="12"/>
      <c r="X966" s="11"/>
      <c r="Y966" s="11"/>
      <c r="Z966" s="11"/>
    </row>
    <row r="967" ht="16.5" customHeight="1">
      <c r="A967" s="17"/>
      <c r="B967" s="48"/>
      <c r="C967" s="17"/>
      <c r="D967" s="17"/>
      <c r="E967" s="17"/>
      <c r="F967" s="17"/>
      <c r="G967" s="17"/>
      <c r="H967" s="17"/>
      <c r="I967" s="48"/>
      <c r="J967" s="11"/>
      <c r="K967" s="12"/>
      <c r="L967" s="12"/>
      <c r="M967" s="12"/>
      <c r="N967" s="12"/>
      <c r="O967" s="12"/>
      <c r="P967" s="12"/>
      <c r="Q967" s="12"/>
      <c r="R967" s="12"/>
      <c r="S967" s="12"/>
      <c r="T967" s="12"/>
      <c r="U967" s="12"/>
      <c r="V967" s="12"/>
      <c r="W967" s="12"/>
      <c r="X967" s="11"/>
      <c r="Y967" s="11"/>
      <c r="Z967" s="11"/>
    </row>
    <row r="968" ht="16.5" customHeight="1">
      <c r="A968" s="17"/>
      <c r="B968" s="48"/>
      <c r="C968" s="17"/>
      <c r="D968" s="17"/>
      <c r="E968" s="17"/>
      <c r="F968" s="17"/>
      <c r="G968" s="17"/>
      <c r="H968" s="17"/>
      <c r="I968" s="48"/>
      <c r="J968" s="11"/>
      <c r="K968" s="12"/>
      <c r="L968" s="12"/>
      <c r="M968" s="12"/>
      <c r="N968" s="12"/>
      <c r="O968" s="12"/>
      <c r="P968" s="12"/>
      <c r="Q968" s="12"/>
      <c r="R968" s="12"/>
      <c r="S968" s="12"/>
      <c r="T968" s="12"/>
      <c r="U968" s="12"/>
      <c r="V968" s="12"/>
      <c r="W968" s="12"/>
      <c r="X968" s="11"/>
      <c r="Y968" s="11"/>
      <c r="Z968" s="11"/>
    </row>
    <row r="969" ht="16.5" customHeight="1">
      <c r="A969" s="17"/>
      <c r="B969" s="48"/>
      <c r="C969" s="17"/>
      <c r="D969" s="17"/>
      <c r="E969" s="17"/>
      <c r="F969" s="17"/>
      <c r="G969" s="17"/>
      <c r="H969" s="17"/>
      <c r="I969" s="48"/>
      <c r="J969" s="11"/>
      <c r="K969" s="12"/>
      <c r="L969" s="12"/>
      <c r="M969" s="12"/>
      <c r="N969" s="12"/>
      <c r="O969" s="12"/>
      <c r="P969" s="12"/>
      <c r="Q969" s="12"/>
      <c r="R969" s="12"/>
      <c r="S969" s="12"/>
      <c r="T969" s="12"/>
      <c r="U969" s="12"/>
      <c r="V969" s="12"/>
      <c r="W969" s="12"/>
      <c r="X969" s="11"/>
      <c r="Y969" s="11"/>
      <c r="Z969" s="11"/>
    </row>
    <row r="970" ht="16.5" customHeight="1">
      <c r="A970" s="17"/>
      <c r="B970" s="48"/>
      <c r="C970" s="17"/>
      <c r="D970" s="17"/>
      <c r="E970" s="17"/>
      <c r="F970" s="17"/>
      <c r="G970" s="17"/>
      <c r="H970" s="17"/>
      <c r="I970" s="48"/>
      <c r="J970" s="11"/>
      <c r="K970" s="12"/>
      <c r="L970" s="12"/>
      <c r="M970" s="12"/>
      <c r="N970" s="12"/>
      <c r="O970" s="12"/>
      <c r="P970" s="12"/>
      <c r="Q970" s="12"/>
      <c r="R970" s="12"/>
      <c r="S970" s="12"/>
      <c r="T970" s="12"/>
      <c r="U970" s="12"/>
      <c r="V970" s="12"/>
      <c r="W970" s="12"/>
      <c r="X970" s="11"/>
      <c r="Y970" s="11"/>
      <c r="Z970" s="11"/>
    </row>
    <row r="971" ht="16.5" customHeight="1">
      <c r="A971" s="17"/>
      <c r="B971" s="48"/>
      <c r="C971" s="17"/>
      <c r="D971" s="17"/>
      <c r="E971" s="17"/>
      <c r="F971" s="17"/>
      <c r="G971" s="17"/>
      <c r="H971" s="17"/>
      <c r="I971" s="48"/>
      <c r="J971" s="11"/>
      <c r="K971" s="12"/>
      <c r="L971" s="12"/>
      <c r="M971" s="12"/>
      <c r="N971" s="12"/>
      <c r="O971" s="12"/>
      <c r="P971" s="12"/>
      <c r="Q971" s="12"/>
      <c r="R971" s="12"/>
      <c r="S971" s="12"/>
      <c r="T971" s="12"/>
      <c r="U971" s="12"/>
      <c r="V971" s="12"/>
      <c r="W971" s="12"/>
      <c r="X971" s="11"/>
      <c r="Y971" s="11"/>
      <c r="Z971" s="11"/>
    </row>
    <row r="972" ht="16.5" customHeight="1">
      <c r="A972" s="17"/>
      <c r="B972" s="48"/>
      <c r="C972" s="17"/>
      <c r="D972" s="17"/>
      <c r="E972" s="17"/>
      <c r="F972" s="17"/>
      <c r="G972" s="17"/>
      <c r="H972" s="17"/>
      <c r="I972" s="48"/>
      <c r="J972" s="11"/>
      <c r="K972" s="12"/>
      <c r="L972" s="12"/>
      <c r="M972" s="12"/>
      <c r="N972" s="12"/>
      <c r="O972" s="12"/>
      <c r="P972" s="12"/>
      <c r="Q972" s="12"/>
      <c r="R972" s="12"/>
      <c r="S972" s="12"/>
      <c r="T972" s="12"/>
      <c r="U972" s="12"/>
      <c r="V972" s="12"/>
      <c r="W972" s="12"/>
      <c r="X972" s="11"/>
      <c r="Y972" s="11"/>
      <c r="Z972" s="11"/>
    </row>
    <row r="973" ht="16.5" customHeight="1">
      <c r="A973" s="17"/>
      <c r="B973" s="48"/>
      <c r="C973" s="17"/>
      <c r="D973" s="17"/>
      <c r="E973" s="17"/>
      <c r="F973" s="17"/>
      <c r="G973" s="17"/>
      <c r="H973" s="17"/>
      <c r="I973" s="48"/>
      <c r="J973" s="11"/>
      <c r="K973" s="12"/>
      <c r="L973" s="12"/>
      <c r="M973" s="12"/>
      <c r="N973" s="12"/>
      <c r="O973" s="12"/>
      <c r="P973" s="12"/>
      <c r="Q973" s="12"/>
      <c r="R973" s="12"/>
      <c r="S973" s="12"/>
      <c r="T973" s="12"/>
      <c r="U973" s="12"/>
      <c r="V973" s="12"/>
      <c r="W973" s="12"/>
      <c r="X973" s="11"/>
      <c r="Y973" s="11"/>
      <c r="Z973" s="11"/>
    </row>
    <row r="974" ht="16.5" customHeight="1">
      <c r="A974" s="17"/>
      <c r="B974" s="48"/>
      <c r="C974" s="17"/>
      <c r="D974" s="17"/>
      <c r="E974" s="17"/>
      <c r="F974" s="17"/>
      <c r="G974" s="17"/>
      <c r="H974" s="17"/>
      <c r="I974" s="48"/>
      <c r="J974" s="11"/>
      <c r="K974" s="12"/>
      <c r="L974" s="12"/>
      <c r="M974" s="12"/>
      <c r="N974" s="12"/>
      <c r="O974" s="12"/>
      <c r="P974" s="12"/>
      <c r="Q974" s="12"/>
      <c r="R974" s="12"/>
      <c r="S974" s="12"/>
      <c r="T974" s="12"/>
      <c r="U974" s="12"/>
      <c r="V974" s="12"/>
      <c r="W974" s="12"/>
      <c r="X974" s="11"/>
      <c r="Y974" s="11"/>
      <c r="Z974" s="11"/>
    </row>
    <row r="975" ht="16.5" customHeight="1">
      <c r="A975" s="17"/>
      <c r="B975" s="48"/>
      <c r="C975" s="17"/>
      <c r="D975" s="17"/>
      <c r="E975" s="17"/>
      <c r="F975" s="17"/>
      <c r="G975" s="17"/>
      <c r="H975" s="17"/>
      <c r="I975" s="48"/>
      <c r="J975" s="11"/>
      <c r="K975" s="12"/>
      <c r="L975" s="12"/>
      <c r="M975" s="12"/>
      <c r="N975" s="12"/>
      <c r="O975" s="12"/>
      <c r="P975" s="12"/>
      <c r="Q975" s="12"/>
      <c r="R975" s="12"/>
      <c r="S975" s="12"/>
      <c r="T975" s="12"/>
      <c r="U975" s="12"/>
      <c r="V975" s="12"/>
      <c r="W975" s="12"/>
      <c r="X975" s="11"/>
      <c r="Y975" s="11"/>
      <c r="Z975" s="11"/>
    </row>
    <row r="976" ht="16.5" customHeight="1">
      <c r="A976" s="17"/>
      <c r="B976" s="48"/>
      <c r="C976" s="17"/>
      <c r="D976" s="17"/>
      <c r="E976" s="17"/>
      <c r="F976" s="17"/>
      <c r="G976" s="17"/>
      <c r="H976" s="17"/>
      <c r="I976" s="48"/>
      <c r="J976" s="11"/>
      <c r="K976" s="12"/>
      <c r="L976" s="12"/>
      <c r="M976" s="12"/>
      <c r="N976" s="12"/>
      <c r="O976" s="12"/>
      <c r="P976" s="12"/>
      <c r="Q976" s="12"/>
      <c r="R976" s="12"/>
      <c r="S976" s="12"/>
      <c r="T976" s="12"/>
      <c r="U976" s="12"/>
      <c r="V976" s="12"/>
      <c r="W976" s="12"/>
      <c r="X976" s="11"/>
      <c r="Y976" s="11"/>
      <c r="Z976" s="11"/>
    </row>
    <row r="977" ht="16.5" customHeight="1">
      <c r="A977" s="17"/>
      <c r="B977" s="48"/>
      <c r="C977" s="17"/>
      <c r="D977" s="17"/>
      <c r="E977" s="17"/>
      <c r="F977" s="17"/>
      <c r="G977" s="17"/>
      <c r="H977" s="17"/>
      <c r="I977" s="48"/>
      <c r="J977" s="11"/>
      <c r="K977" s="12"/>
      <c r="L977" s="12"/>
      <c r="M977" s="12"/>
      <c r="N977" s="12"/>
      <c r="O977" s="12"/>
      <c r="P977" s="12"/>
      <c r="Q977" s="12"/>
      <c r="R977" s="12"/>
      <c r="S977" s="12"/>
      <c r="T977" s="12"/>
      <c r="U977" s="12"/>
      <c r="V977" s="12"/>
      <c r="W977" s="12"/>
      <c r="X977" s="11"/>
      <c r="Y977" s="11"/>
      <c r="Z977" s="11"/>
    </row>
    <row r="978" ht="16.5" customHeight="1">
      <c r="A978" s="17"/>
      <c r="B978" s="48"/>
      <c r="C978" s="17"/>
      <c r="D978" s="17"/>
      <c r="E978" s="17"/>
      <c r="F978" s="17"/>
      <c r="G978" s="17"/>
      <c r="H978" s="17"/>
      <c r="I978" s="48"/>
      <c r="J978" s="11"/>
      <c r="K978" s="12"/>
      <c r="L978" s="12"/>
      <c r="M978" s="12"/>
      <c r="N978" s="12"/>
      <c r="O978" s="12"/>
      <c r="P978" s="12"/>
      <c r="Q978" s="12"/>
      <c r="R978" s="12"/>
      <c r="S978" s="12"/>
      <c r="T978" s="12"/>
      <c r="U978" s="12"/>
      <c r="V978" s="12"/>
      <c r="W978" s="12"/>
      <c r="X978" s="11"/>
      <c r="Y978" s="11"/>
      <c r="Z978" s="11"/>
    </row>
    <row r="979" ht="16.5" customHeight="1">
      <c r="A979" s="17"/>
      <c r="B979" s="48"/>
      <c r="C979" s="17"/>
      <c r="D979" s="17"/>
      <c r="E979" s="17"/>
      <c r="F979" s="17"/>
      <c r="G979" s="17"/>
      <c r="H979" s="17"/>
      <c r="I979" s="48"/>
      <c r="J979" s="11"/>
      <c r="K979" s="12"/>
      <c r="L979" s="12"/>
      <c r="M979" s="12"/>
      <c r="N979" s="12"/>
      <c r="O979" s="12"/>
      <c r="P979" s="12"/>
      <c r="Q979" s="12"/>
      <c r="R979" s="12"/>
      <c r="S979" s="12"/>
      <c r="T979" s="12"/>
      <c r="U979" s="12"/>
      <c r="V979" s="12"/>
      <c r="W979" s="12"/>
      <c r="X979" s="11"/>
      <c r="Y979" s="11"/>
      <c r="Z979" s="11"/>
    </row>
    <row r="980" ht="16.5" customHeight="1">
      <c r="A980" s="17"/>
      <c r="B980" s="48"/>
      <c r="C980" s="17"/>
      <c r="D980" s="17"/>
      <c r="E980" s="17"/>
      <c r="F980" s="17"/>
      <c r="G980" s="17"/>
      <c r="H980" s="17"/>
      <c r="I980" s="48"/>
      <c r="J980" s="11"/>
      <c r="K980" s="12"/>
      <c r="L980" s="12"/>
      <c r="M980" s="12"/>
      <c r="N980" s="12"/>
      <c r="O980" s="12"/>
      <c r="P980" s="12"/>
      <c r="Q980" s="12"/>
      <c r="R980" s="12"/>
      <c r="S980" s="12"/>
      <c r="T980" s="12"/>
      <c r="U980" s="12"/>
      <c r="V980" s="12"/>
      <c r="W980" s="12"/>
      <c r="X980" s="11"/>
      <c r="Y980" s="11"/>
      <c r="Z980" s="11"/>
    </row>
    <row r="981" ht="16.5" customHeight="1">
      <c r="A981" s="17"/>
      <c r="B981" s="48"/>
      <c r="C981" s="17"/>
      <c r="D981" s="17"/>
      <c r="E981" s="17"/>
      <c r="F981" s="17"/>
      <c r="G981" s="17"/>
      <c r="H981" s="17"/>
      <c r="I981" s="48"/>
      <c r="J981" s="11"/>
      <c r="K981" s="12"/>
      <c r="L981" s="12"/>
      <c r="M981" s="12"/>
      <c r="N981" s="12"/>
      <c r="O981" s="12"/>
      <c r="P981" s="12"/>
      <c r="Q981" s="12"/>
      <c r="R981" s="12"/>
      <c r="S981" s="12"/>
      <c r="T981" s="12"/>
      <c r="U981" s="12"/>
      <c r="V981" s="12"/>
      <c r="W981" s="12"/>
      <c r="X981" s="11"/>
      <c r="Y981" s="11"/>
      <c r="Z981" s="11"/>
    </row>
    <row r="982" ht="16.5" customHeight="1">
      <c r="A982" s="17"/>
      <c r="B982" s="48"/>
      <c r="C982" s="17"/>
      <c r="D982" s="17"/>
      <c r="E982" s="17"/>
      <c r="F982" s="17"/>
      <c r="G982" s="17"/>
      <c r="H982" s="17"/>
      <c r="I982" s="48"/>
      <c r="J982" s="11"/>
      <c r="K982" s="12"/>
      <c r="L982" s="12"/>
      <c r="M982" s="12"/>
      <c r="N982" s="12"/>
      <c r="O982" s="12"/>
      <c r="P982" s="12"/>
      <c r="Q982" s="12"/>
      <c r="R982" s="12"/>
      <c r="S982" s="12"/>
      <c r="T982" s="12"/>
      <c r="U982" s="12"/>
      <c r="V982" s="12"/>
      <c r="W982" s="12"/>
      <c r="X982" s="11"/>
      <c r="Y982" s="11"/>
      <c r="Z982" s="11"/>
    </row>
    <row r="983" ht="16.5" customHeight="1">
      <c r="A983" s="17"/>
      <c r="B983" s="48"/>
      <c r="C983" s="17"/>
      <c r="D983" s="17"/>
      <c r="E983" s="17"/>
      <c r="F983" s="17"/>
      <c r="G983" s="17"/>
      <c r="H983" s="17"/>
      <c r="I983" s="48"/>
      <c r="J983" s="11"/>
      <c r="K983" s="12"/>
      <c r="L983" s="12"/>
      <c r="M983" s="12"/>
      <c r="N983" s="12"/>
      <c r="O983" s="12"/>
      <c r="P983" s="12"/>
      <c r="Q983" s="12"/>
      <c r="R983" s="12"/>
      <c r="S983" s="12"/>
      <c r="T983" s="12"/>
      <c r="U983" s="12"/>
      <c r="V983" s="12"/>
      <c r="W983" s="12"/>
      <c r="X983" s="11"/>
      <c r="Y983" s="11"/>
      <c r="Z983" s="11"/>
    </row>
    <row r="984" ht="16.5" customHeight="1">
      <c r="A984" s="17"/>
      <c r="B984" s="48"/>
      <c r="C984" s="17"/>
      <c r="D984" s="17"/>
      <c r="E984" s="17"/>
      <c r="F984" s="17"/>
      <c r="G984" s="17"/>
      <c r="H984" s="17"/>
      <c r="I984" s="48"/>
      <c r="J984" s="11"/>
      <c r="K984" s="12"/>
      <c r="L984" s="12"/>
      <c r="M984" s="12"/>
      <c r="N984" s="12"/>
      <c r="O984" s="12"/>
      <c r="P984" s="12"/>
      <c r="Q984" s="12"/>
      <c r="R984" s="12"/>
      <c r="S984" s="12"/>
      <c r="T984" s="12"/>
      <c r="U984" s="12"/>
      <c r="V984" s="12"/>
      <c r="W984" s="12"/>
      <c r="X984" s="11"/>
      <c r="Y984" s="11"/>
      <c r="Z984" s="11"/>
    </row>
    <row r="985" ht="16.5" customHeight="1">
      <c r="A985" s="17"/>
      <c r="B985" s="48"/>
      <c r="C985" s="17"/>
      <c r="D985" s="17"/>
      <c r="E985" s="17"/>
      <c r="F985" s="17"/>
      <c r="G985" s="17"/>
      <c r="H985" s="17"/>
      <c r="I985" s="48"/>
      <c r="J985" s="11"/>
      <c r="K985" s="12"/>
      <c r="L985" s="12"/>
      <c r="M985" s="12"/>
      <c r="N985" s="12"/>
      <c r="O985" s="12"/>
      <c r="P985" s="12"/>
      <c r="Q985" s="12"/>
      <c r="R985" s="12"/>
      <c r="S985" s="12"/>
      <c r="T985" s="12"/>
      <c r="U985" s="12"/>
      <c r="V985" s="12"/>
      <c r="W985" s="12"/>
      <c r="X985" s="11"/>
      <c r="Y985" s="11"/>
      <c r="Z985" s="11"/>
    </row>
    <row r="986" ht="16.5" customHeight="1">
      <c r="A986" s="17"/>
      <c r="B986" s="48"/>
      <c r="C986" s="17"/>
      <c r="D986" s="17"/>
      <c r="E986" s="17"/>
      <c r="F986" s="17"/>
      <c r="G986" s="17"/>
      <c r="H986" s="17"/>
      <c r="I986" s="48"/>
      <c r="J986" s="11"/>
      <c r="K986" s="12"/>
      <c r="L986" s="12"/>
      <c r="M986" s="12"/>
      <c r="N986" s="12"/>
      <c r="O986" s="12"/>
      <c r="P986" s="12"/>
      <c r="Q986" s="12"/>
      <c r="R986" s="12"/>
      <c r="S986" s="12"/>
      <c r="T986" s="12"/>
      <c r="U986" s="12"/>
      <c r="V986" s="12"/>
      <c r="W986" s="12"/>
      <c r="X986" s="11"/>
      <c r="Y986" s="11"/>
      <c r="Z986" s="11"/>
    </row>
    <row r="987" ht="16.5" customHeight="1">
      <c r="A987" s="17"/>
      <c r="B987" s="48"/>
      <c r="C987" s="17"/>
      <c r="D987" s="17"/>
      <c r="E987" s="17"/>
      <c r="F987" s="17"/>
      <c r="G987" s="17"/>
      <c r="H987" s="17"/>
      <c r="I987" s="48"/>
      <c r="J987" s="11"/>
      <c r="K987" s="12"/>
      <c r="L987" s="12"/>
      <c r="M987" s="12"/>
      <c r="N987" s="12"/>
      <c r="O987" s="12"/>
      <c r="P987" s="12"/>
      <c r="Q987" s="12"/>
      <c r="R987" s="12"/>
      <c r="S987" s="12"/>
      <c r="T987" s="12"/>
      <c r="U987" s="12"/>
      <c r="V987" s="12"/>
      <c r="W987" s="12"/>
      <c r="X987" s="11"/>
      <c r="Y987" s="11"/>
      <c r="Z987" s="11"/>
    </row>
    <row r="988" ht="16.5" customHeight="1">
      <c r="A988" s="17"/>
      <c r="B988" s="48"/>
      <c r="C988" s="17"/>
      <c r="D988" s="17"/>
      <c r="E988" s="17"/>
      <c r="F988" s="17"/>
      <c r="G988" s="17"/>
      <c r="H988" s="17"/>
      <c r="I988" s="48"/>
      <c r="J988" s="11"/>
      <c r="K988" s="12"/>
      <c r="L988" s="12"/>
      <c r="M988" s="12"/>
      <c r="N988" s="12"/>
      <c r="O988" s="12"/>
      <c r="P988" s="12"/>
      <c r="Q988" s="12"/>
      <c r="R988" s="12"/>
      <c r="S988" s="12"/>
      <c r="T988" s="12"/>
      <c r="U988" s="12"/>
      <c r="V988" s="12"/>
      <c r="W988" s="12"/>
      <c r="X988" s="11"/>
      <c r="Y988" s="11"/>
      <c r="Z988" s="11"/>
    </row>
    <row r="989" ht="16.5" customHeight="1">
      <c r="A989" s="17"/>
      <c r="B989" s="48"/>
      <c r="C989" s="17"/>
      <c r="D989" s="17"/>
      <c r="E989" s="17"/>
      <c r="F989" s="17"/>
      <c r="G989" s="17"/>
      <c r="H989" s="17"/>
      <c r="I989" s="48"/>
      <c r="J989" s="11"/>
      <c r="K989" s="12"/>
      <c r="L989" s="12"/>
      <c r="M989" s="12"/>
      <c r="N989" s="12"/>
      <c r="O989" s="12"/>
      <c r="P989" s="12"/>
      <c r="Q989" s="12"/>
      <c r="R989" s="12"/>
      <c r="S989" s="12"/>
      <c r="T989" s="12"/>
      <c r="U989" s="12"/>
      <c r="V989" s="12"/>
      <c r="W989" s="12"/>
      <c r="X989" s="11"/>
      <c r="Y989" s="11"/>
      <c r="Z989" s="11"/>
    </row>
    <row r="990" ht="16.5" customHeight="1">
      <c r="A990" s="17"/>
      <c r="B990" s="48"/>
      <c r="C990" s="17"/>
      <c r="D990" s="17"/>
      <c r="E990" s="17"/>
      <c r="F990" s="17"/>
      <c r="G990" s="17"/>
      <c r="H990" s="17"/>
      <c r="I990" s="48"/>
      <c r="J990" s="11"/>
      <c r="K990" s="12"/>
      <c r="L990" s="12"/>
      <c r="M990" s="12"/>
      <c r="N990" s="12"/>
      <c r="O990" s="12"/>
      <c r="P990" s="12"/>
      <c r="Q990" s="12"/>
      <c r="R990" s="12"/>
      <c r="S990" s="12"/>
      <c r="T990" s="12"/>
      <c r="U990" s="12"/>
      <c r="V990" s="12"/>
      <c r="W990" s="12"/>
      <c r="X990" s="11"/>
      <c r="Y990" s="11"/>
      <c r="Z990" s="11"/>
    </row>
    <row r="991" ht="16.5" customHeight="1">
      <c r="A991" s="17"/>
      <c r="B991" s="48"/>
      <c r="C991" s="17"/>
      <c r="D991" s="17"/>
      <c r="E991" s="17"/>
      <c r="F991" s="17"/>
      <c r="G991" s="17"/>
      <c r="H991" s="17"/>
      <c r="I991" s="48"/>
      <c r="J991" s="11"/>
      <c r="K991" s="12"/>
      <c r="L991" s="12"/>
      <c r="M991" s="12"/>
      <c r="N991" s="12"/>
      <c r="O991" s="12"/>
      <c r="P991" s="12"/>
      <c r="Q991" s="12"/>
      <c r="R991" s="12"/>
      <c r="S991" s="12"/>
      <c r="T991" s="12"/>
      <c r="U991" s="12"/>
      <c r="V991" s="12"/>
      <c r="W991" s="12"/>
      <c r="X991" s="11"/>
      <c r="Y991" s="11"/>
      <c r="Z991" s="11"/>
    </row>
    <row r="992" ht="16.5" customHeight="1">
      <c r="A992" s="17"/>
      <c r="B992" s="48"/>
      <c r="C992" s="17"/>
      <c r="D992" s="17"/>
      <c r="E992" s="17"/>
      <c r="F992" s="17"/>
      <c r="G992" s="17"/>
      <c r="H992" s="17"/>
      <c r="I992" s="48"/>
      <c r="J992" s="11"/>
      <c r="K992" s="12"/>
      <c r="L992" s="12"/>
      <c r="M992" s="12"/>
      <c r="N992" s="12"/>
      <c r="O992" s="12"/>
      <c r="P992" s="12"/>
      <c r="Q992" s="12"/>
      <c r="R992" s="12"/>
      <c r="S992" s="12"/>
      <c r="T992" s="12"/>
      <c r="U992" s="12"/>
      <c r="V992" s="12"/>
      <c r="W992" s="12"/>
      <c r="X992" s="11"/>
      <c r="Y992" s="11"/>
      <c r="Z992" s="11"/>
    </row>
    <row r="993" ht="16.5" customHeight="1">
      <c r="A993" s="17"/>
      <c r="B993" s="48"/>
      <c r="C993" s="17"/>
      <c r="D993" s="17"/>
      <c r="E993" s="17"/>
      <c r="F993" s="17"/>
      <c r="G993" s="17"/>
      <c r="H993" s="17"/>
      <c r="I993" s="48"/>
      <c r="J993" s="11"/>
      <c r="K993" s="12"/>
      <c r="L993" s="12"/>
      <c r="M993" s="12"/>
      <c r="N993" s="12"/>
      <c r="O993" s="12"/>
      <c r="P993" s="12"/>
      <c r="Q993" s="12"/>
      <c r="R993" s="12"/>
      <c r="S993" s="12"/>
      <c r="T993" s="12"/>
      <c r="U993" s="12"/>
      <c r="V993" s="12"/>
      <c r="W993" s="12"/>
      <c r="X993" s="11"/>
      <c r="Y993" s="11"/>
      <c r="Z993" s="11"/>
    </row>
    <row r="994" ht="16.5" customHeight="1">
      <c r="A994" s="17"/>
      <c r="B994" s="48"/>
      <c r="C994" s="17"/>
      <c r="D994" s="17"/>
      <c r="E994" s="17"/>
      <c r="F994" s="17"/>
      <c r="G994" s="17"/>
      <c r="H994" s="17"/>
      <c r="I994" s="48"/>
      <c r="J994" s="11"/>
      <c r="K994" s="12"/>
      <c r="L994" s="12"/>
      <c r="M994" s="12"/>
      <c r="N994" s="12"/>
      <c r="O994" s="12"/>
      <c r="P994" s="12"/>
      <c r="Q994" s="12"/>
      <c r="R994" s="12"/>
      <c r="S994" s="12"/>
      <c r="T994" s="12"/>
      <c r="U994" s="12"/>
      <c r="V994" s="12"/>
      <c r="W994" s="12"/>
      <c r="X994" s="11"/>
      <c r="Y994" s="11"/>
      <c r="Z994" s="11"/>
    </row>
    <row r="995" ht="16.5" customHeight="1">
      <c r="A995" s="17"/>
      <c r="B995" s="48"/>
      <c r="C995" s="17"/>
      <c r="D995" s="17"/>
      <c r="E995" s="17"/>
      <c r="F995" s="17"/>
      <c r="G995" s="17"/>
      <c r="H995" s="17"/>
      <c r="I995" s="48"/>
      <c r="J995" s="11"/>
      <c r="K995" s="12"/>
      <c r="L995" s="12"/>
      <c r="M995" s="12"/>
      <c r="N995" s="12"/>
      <c r="O995" s="12"/>
      <c r="P995" s="12"/>
      <c r="Q995" s="12"/>
      <c r="R995" s="12"/>
      <c r="S995" s="12"/>
      <c r="T995" s="12"/>
      <c r="U995" s="12"/>
      <c r="V995" s="12"/>
      <c r="W995" s="12"/>
      <c r="X995" s="11"/>
      <c r="Y995" s="11"/>
      <c r="Z995" s="11"/>
    </row>
    <row r="996" ht="16.5" customHeight="1">
      <c r="A996" s="17"/>
      <c r="B996" s="48"/>
      <c r="C996" s="17"/>
      <c r="D996" s="17"/>
      <c r="E996" s="17"/>
      <c r="F996" s="17"/>
      <c r="G996" s="17"/>
      <c r="H996" s="17"/>
      <c r="I996" s="48"/>
      <c r="J996" s="11"/>
      <c r="K996" s="12"/>
      <c r="L996" s="12"/>
      <c r="M996" s="12"/>
      <c r="N996" s="12"/>
      <c r="O996" s="12"/>
      <c r="P996" s="12"/>
      <c r="Q996" s="12"/>
      <c r="R996" s="12"/>
      <c r="S996" s="12"/>
      <c r="T996" s="12"/>
      <c r="U996" s="12"/>
      <c r="V996" s="12"/>
      <c r="W996" s="12"/>
      <c r="X996" s="11"/>
      <c r="Y996" s="11"/>
      <c r="Z996" s="11"/>
    </row>
    <row r="997" ht="16.5" customHeight="1">
      <c r="A997" s="17"/>
      <c r="B997" s="48"/>
      <c r="C997" s="17"/>
      <c r="D997" s="17"/>
      <c r="E997" s="17"/>
      <c r="F997" s="17"/>
      <c r="G997" s="17"/>
      <c r="H997" s="17"/>
      <c r="I997" s="48"/>
      <c r="J997" s="11"/>
      <c r="K997" s="12"/>
      <c r="L997" s="12"/>
      <c r="M997" s="12"/>
      <c r="N997" s="12"/>
      <c r="O997" s="12"/>
      <c r="P997" s="12"/>
      <c r="Q997" s="12"/>
      <c r="R997" s="12"/>
      <c r="S997" s="12"/>
      <c r="T997" s="12"/>
      <c r="U997" s="12"/>
      <c r="V997" s="12"/>
      <c r="W997" s="12"/>
      <c r="X997" s="11"/>
      <c r="Y997" s="11"/>
      <c r="Z997" s="11"/>
    </row>
    <row r="998" ht="16.5" customHeight="1">
      <c r="A998" s="17"/>
      <c r="B998" s="48"/>
      <c r="C998" s="17"/>
      <c r="D998" s="17"/>
      <c r="E998" s="17"/>
      <c r="F998" s="17"/>
      <c r="G998" s="17"/>
      <c r="H998" s="17"/>
      <c r="I998" s="48"/>
      <c r="J998" s="11"/>
      <c r="K998" s="12"/>
      <c r="L998" s="12"/>
      <c r="M998" s="12"/>
      <c r="N998" s="12"/>
      <c r="O998" s="12"/>
      <c r="P998" s="12"/>
      <c r="Q998" s="12"/>
      <c r="R998" s="12"/>
      <c r="S998" s="12"/>
      <c r="T998" s="12"/>
      <c r="U998" s="12"/>
      <c r="V998" s="12"/>
      <c r="W998" s="12"/>
      <c r="X998" s="11"/>
      <c r="Y998" s="11"/>
      <c r="Z998" s="11"/>
    </row>
    <row r="999" ht="16.5" customHeight="1">
      <c r="A999" s="17"/>
      <c r="B999" s="48"/>
      <c r="C999" s="17"/>
      <c r="D999" s="17"/>
      <c r="E999" s="17"/>
      <c r="F999" s="17"/>
      <c r="G999" s="17"/>
      <c r="H999" s="17"/>
      <c r="I999" s="48"/>
      <c r="J999" s="11"/>
      <c r="K999" s="12"/>
      <c r="L999" s="12"/>
      <c r="M999" s="12"/>
      <c r="N999" s="12"/>
      <c r="O999" s="12"/>
      <c r="P999" s="12"/>
      <c r="Q999" s="12"/>
      <c r="R999" s="12"/>
      <c r="S999" s="12"/>
      <c r="T999" s="12"/>
      <c r="U999" s="12"/>
      <c r="V999" s="12"/>
      <c r="W999" s="12"/>
      <c r="X999" s="11"/>
      <c r="Y999" s="11"/>
      <c r="Z999" s="11"/>
    </row>
    <row r="1000" ht="16.5" customHeight="1">
      <c r="A1000" s="17"/>
      <c r="B1000" s="48"/>
      <c r="C1000" s="17"/>
      <c r="D1000" s="17"/>
      <c r="E1000" s="17"/>
      <c r="F1000" s="17"/>
      <c r="G1000" s="17"/>
      <c r="H1000" s="17"/>
      <c r="I1000" s="48"/>
      <c r="J1000" s="11"/>
      <c r="K1000" s="12"/>
      <c r="L1000" s="12"/>
      <c r="M1000" s="12"/>
      <c r="N1000" s="12"/>
      <c r="O1000" s="12"/>
      <c r="P1000" s="12"/>
      <c r="Q1000" s="12"/>
      <c r="R1000" s="12"/>
      <c r="S1000" s="12"/>
      <c r="T1000" s="12"/>
      <c r="U1000" s="12"/>
      <c r="V1000" s="12"/>
      <c r="W1000" s="12"/>
      <c r="X1000" s="11"/>
      <c r="Y1000" s="11"/>
      <c r="Z1000" s="11"/>
    </row>
  </sheetData>
  <autoFilter ref="$C$3:$H$80"/>
  <mergeCells count="6">
    <mergeCell ref="B1:I1"/>
    <mergeCell ref="A2:A3"/>
    <mergeCell ref="B2:B3"/>
    <mergeCell ref="C2:D2"/>
    <mergeCell ref="E2:H2"/>
    <mergeCell ref="I2:I3"/>
  </mergeCells>
  <conditionalFormatting sqref="G4:G80">
    <cfRule type="beginsWith" dxfId="0" priority="1" operator="beginsWith" text="C">
      <formula>LEFT((G4),LEN("C"))=("C")</formula>
    </cfRule>
  </conditionalFormatting>
  <conditionalFormatting sqref="G4:G80">
    <cfRule type="beginsWith" dxfId="1" priority="2" operator="beginsWith" text="H">
      <formula>LEFT((G4),LEN("H"))=("H")</formula>
    </cfRule>
  </conditionalFormatting>
  <dataValidations>
    <dataValidation type="list" allowBlank="1" showErrorMessage="1" sqref="C4:E4 G4 M4:M7 C30:E30 G30 C42:E42 G42 C50:E50 G50 C57:E57 G57 C63:E63 G63 C66:E66 G66 C70:E70 G70">
      <formula1>$M$4:$M$7</formula1>
    </dataValidation>
    <dataValidation type="list" allowBlank="1" showErrorMessage="1" sqref="D5:D29 G5:G29 D31 G31 D43:D49 G43:G49 D51:D56 G51:G56 D58:D62 G58:G62 D64:D65 G64:G65 D67:D69 G67:G69 D71:D80 G71:G80">
      <formula1>Settings!$F$2:$F$4</formula1>
    </dataValidation>
    <dataValidation type="list" allowBlank="1" showErrorMessage="1" sqref="D32:D41 G32:G41">
      <formula1>$N$4:$N$6</formula1>
    </dataValidation>
    <dataValidation type="list" allowBlank="1" showErrorMessage="1" sqref="C5:C29 E5:E29 C31:C41 E31:E41 C43:C49 E43:E49 C51:C56 E51:E56 C58:C62 E58:E62 C64:C65 E64:E65 C67:C69 E67:E69 C71:C80 E71:E80">
      <formula1>Settings!$E$2:$E$5</formula1>
    </dataValidation>
    <dataValidation type="list" allowBlank="1" showErrorMessage="1" sqref="H4:H33 H35:H48 H50:H80">
      <formula1>"Ngân,Yến,Hưng"</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6.25"/>
    <col customWidth="1" min="2" max="2" width="18.25"/>
    <col customWidth="1" min="3" max="3" width="31.38"/>
    <col customWidth="1" min="4" max="4" width="45.25"/>
    <col customWidth="1" min="5" max="5" width="38.25"/>
    <col customWidth="1" min="6" max="6" width="42.13"/>
    <col customWidth="1" min="7" max="7" width="34.13"/>
    <col customWidth="1" min="8" max="8" width="27.88"/>
    <col customWidth="1" min="9" max="9" width="21.13"/>
    <col customWidth="1" min="10" max="10" width="12.75"/>
    <col customWidth="1" min="11" max="11" width="16.25"/>
    <col customWidth="1" min="12" max="12" width="27.38"/>
    <col customWidth="1" min="13" max="13" width="40.25"/>
    <col customWidth="1" min="14" max="26" width="12.75"/>
  </cols>
  <sheetData>
    <row r="1" ht="18.0" customHeight="1">
      <c r="A1" s="49"/>
      <c r="B1" s="50"/>
      <c r="C1" s="49"/>
      <c r="D1" s="51" t="s">
        <v>100</v>
      </c>
      <c r="E1" s="52" t="s">
        <v>101</v>
      </c>
      <c r="F1" s="49"/>
      <c r="G1" s="53"/>
      <c r="H1" s="53"/>
      <c r="I1" s="53"/>
      <c r="J1" s="53"/>
      <c r="K1" s="53"/>
      <c r="L1" s="53"/>
      <c r="M1" s="49"/>
      <c r="N1" s="50"/>
      <c r="O1" s="50"/>
      <c r="P1" s="54"/>
      <c r="Q1" s="54"/>
      <c r="R1" s="54"/>
      <c r="S1" s="50"/>
      <c r="T1" s="50"/>
      <c r="U1" s="50"/>
      <c r="V1" s="50"/>
      <c r="W1" s="50"/>
      <c r="X1" s="50"/>
      <c r="Y1" s="50"/>
      <c r="Z1" s="50"/>
    </row>
    <row r="2" ht="18.0" customHeight="1">
      <c r="A2" s="49"/>
      <c r="B2" s="50"/>
      <c r="C2" s="49"/>
      <c r="D2" s="50"/>
      <c r="E2" s="49"/>
      <c r="F2" s="49"/>
      <c r="G2" s="53"/>
      <c r="H2" s="53"/>
      <c r="I2" s="53"/>
      <c r="J2" s="53"/>
      <c r="K2" s="53"/>
      <c r="L2" s="53"/>
      <c r="M2" s="49"/>
      <c r="N2" s="50"/>
      <c r="O2" s="50"/>
      <c r="P2" s="54"/>
      <c r="Q2" s="54"/>
      <c r="R2" s="54"/>
      <c r="S2" s="50"/>
      <c r="T2" s="50"/>
      <c r="U2" s="50"/>
      <c r="V2" s="50"/>
      <c r="W2" s="50"/>
      <c r="X2" s="50"/>
      <c r="Y2" s="50"/>
      <c r="Z2" s="50"/>
    </row>
    <row r="3" ht="18.0" customHeight="1">
      <c r="A3" s="55" t="s">
        <v>102</v>
      </c>
      <c r="B3" s="55" t="s">
        <v>103</v>
      </c>
      <c r="C3" s="56" t="s">
        <v>104</v>
      </c>
      <c r="D3" s="57" t="s">
        <v>105</v>
      </c>
      <c r="E3" s="57" t="s">
        <v>106</v>
      </c>
      <c r="F3" s="57" t="s">
        <v>107</v>
      </c>
      <c r="G3" s="58" t="s">
        <v>108</v>
      </c>
      <c r="H3" s="58" t="s">
        <v>109</v>
      </c>
      <c r="I3" s="55" t="s">
        <v>110</v>
      </c>
      <c r="J3" s="55" t="s">
        <v>111</v>
      </c>
      <c r="K3" s="55" t="s">
        <v>112</v>
      </c>
      <c r="L3" s="58" t="s">
        <v>113</v>
      </c>
      <c r="M3" s="55" t="s">
        <v>20</v>
      </c>
      <c r="N3" s="53"/>
      <c r="O3" s="53"/>
      <c r="P3" s="59"/>
      <c r="Q3" s="59"/>
      <c r="R3" s="59"/>
      <c r="S3" s="53"/>
      <c r="T3" s="53"/>
      <c r="U3" s="53"/>
      <c r="V3" s="53"/>
      <c r="W3" s="53"/>
      <c r="X3" s="53"/>
      <c r="Y3" s="53"/>
      <c r="Z3" s="53"/>
    </row>
    <row r="4" ht="18.0" customHeight="1">
      <c r="A4" s="19"/>
      <c r="B4" s="19"/>
      <c r="C4" s="56">
        <f>SUBTOTAL(3,C5:C999)</f>
        <v>2</v>
      </c>
      <c r="D4" s="19"/>
      <c r="E4" s="19"/>
      <c r="F4" s="19"/>
      <c r="G4" s="60" t="s">
        <v>114</v>
      </c>
      <c r="H4" s="56">
        <f>SUBTOTAL(3,H5:H999)</f>
        <v>2</v>
      </c>
      <c r="I4" s="19"/>
      <c r="J4" s="19"/>
      <c r="K4" s="19"/>
      <c r="L4" s="56">
        <f>SUBTOTAL(3,L5:L999)</f>
        <v>2</v>
      </c>
      <c r="M4" s="19"/>
      <c r="N4" s="53"/>
      <c r="O4" s="53"/>
      <c r="P4" s="59"/>
      <c r="Q4" s="59"/>
      <c r="R4" s="59"/>
      <c r="S4" s="53"/>
      <c r="T4" s="53"/>
      <c r="U4" s="53"/>
      <c r="V4" s="53"/>
      <c r="W4" s="53"/>
      <c r="X4" s="53"/>
      <c r="Y4" s="53"/>
      <c r="Z4" s="53"/>
    </row>
    <row r="5" ht="18.0" customHeight="1">
      <c r="A5" s="61" t="s">
        <v>115</v>
      </c>
      <c r="B5" s="62">
        <v>46167.0</v>
      </c>
      <c r="C5" s="63" t="s">
        <v>116</v>
      </c>
      <c r="D5" s="63" t="s">
        <v>117</v>
      </c>
      <c r="E5" s="64" t="s">
        <v>118</v>
      </c>
      <c r="F5" s="63" t="s">
        <v>119</v>
      </c>
      <c r="G5" s="65" t="s">
        <v>115</v>
      </c>
      <c r="H5" s="66" t="s">
        <v>6</v>
      </c>
      <c r="I5" s="66" t="s">
        <v>10</v>
      </c>
      <c r="J5" s="66" t="s">
        <v>7</v>
      </c>
      <c r="K5" s="66" t="s">
        <v>120</v>
      </c>
      <c r="L5" s="66" t="s">
        <v>4</v>
      </c>
      <c r="M5" s="61"/>
      <c r="N5" s="50"/>
      <c r="O5" s="50"/>
      <c r="P5" s="54"/>
      <c r="Q5" s="54"/>
      <c r="R5" s="54"/>
      <c r="S5" s="50"/>
      <c r="T5" s="50"/>
      <c r="U5" s="50"/>
      <c r="V5" s="50"/>
      <c r="W5" s="50"/>
      <c r="X5" s="50"/>
      <c r="Y5" s="50"/>
      <c r="Z5" s="50"/>
    </row>
    <row r="6" ht="18.0" customHeight="1">
      <c r="A6" s="63" t="s">
        <v>121</v>
      </c>
      <c r="B6" s="62">
        <v>46169.0</v>
      </c>
      <c r="C6" s="63" t="s">
        <v>122</v>
      </c>
      <c r="D6" s="63" t="s">
        <v>123</v>
      </c>
      <c r="E6" s="63" t="s">
        <v>124</v>
      </c>
      <c r="F6" s="63" t="s">
        <v>125</v>
      </c>
      <c r="G6" s="67" t="s">
        <v>121</v>
      </c>
      <c r="H6" s="66" t="s">
        <v>6</v>
      </c>
      <c r="I6" s="66" t="s">
        <v>8</v>
      </c>
      <c r="J6" s="66" t="s">
        <v>7</v>
      </c>
      <c r="K6" s="66" t="s">
        <v>126</v>
      </c>
      <c r="L6" s="66" t="s">
        <v>4</v>
      </c>
      <c r="M6" s="61"/>
      <c r="N6" s="50"/>
      <c r="O6" s="50"/>
      <c r="P6" s="54"/>
      <c r="Q6" s="54"/>
      <c r="R6" s="54"/>
      <c r="S6" s="50"/>
      <c r="T6" s="50"/>
      <c r="U6" s="50"/>
      <c r="V6" s="50"/>
      <c r="W6" s="50"/>
      <c r="X6" s="50"/>
      <c r="Y6" s="50"/>
      <c r="Z6" s="50"/>
    </row>
    <row r="7" ht="18.0" customHeight="1">
      <c r="A7" s="61"/>
      <c r="B7" s="66"/>
      <c r="C7" s="61"/>
      <c r="D7" s="61"/>
      <c r="E7" s="61"/>
      <c r="F7" s="61"/>
      <c r="G7" s="66"/>
      <c r="H7" s="66"/>
      <c r="I7" s="66"/>
      <c r="J7" s="66"/>
      <c r="K7" s="66"/>
      <c r="L7" s="66"/>
      <c r="M7" s="61"/>
      <c r="N7" s="50"/>
      <c r="O7" s="50"/>
      <c r="P7" s="54"/>
      <c r="Q7" s="54"/>
      <c r="R7" s="54"/>
      <c r="S7" s="50"/>
      <c r="T7" s="50"/>
      <c r="U7" s="50"/>
      <c r="V7" s="50"/>
      <c r="W7" s="50"/>
      <c r="X7" s="50"/>
      <c r="Y7" s="50"/>
      <c r="Z7" s="50"/>
    </row>
    <row r="8" ht="18.0" customHeight="1">
      <c r="A8" s="61"/>
      <c r="B8" s="66"/>
      <c r="C8" s="61"/>
      <c r="D8" s="61"/>
      <c r="E8" s="61"/>
      <c r="F8" s="61"/>
      <c r="G8" s="66"/>
      <c r="H8" s="66"/>
      <c r="I8" s="66"/>
      <c r="J8" s="66"/>
      <c r="K8" s="66"/>
      <c r="L8" s="66"/>
      <c r="M8" s="61"/>
      <c r="N8" s="50"/>
      <c r="O8" s="50"/>
      <c r="P8" s="54"/>
      <c r="Q8" s="54"/>
      <c r="R8" s="54"/>
      <c r="S8" s="50"/>
      <c r="T8" s="50"/>
      <c r="U8" s="50"/>
      <c r="V8" s="50"/>
      <c r="W8" s="50"/>
      <c r="X8" s="50"/>
      <c r="Y8" s="50"/>
      <c r="Z8" s="50"/>
    </row>
    <row r="9" ht="18.0" customHeight="1">
      <c r="A9" s="61"/>
      <c r="B9" s="66"/>
      <c r="C9" s="61"/>
      <c r="D9" s="61"/>
      <c r="E9" s="61"/>
      <c r="F9" s="61"/>
      <c r="G9" s="66"/>
      <c r="H9" s="66"/>
      <c r="I9" s="66"/>
      <c r="J9" s="66"/>
      <c r="K9" s="66"/>
      <c r="L9" s="66"/>
      <c r="M9" s="61"/>
      <c r="N9" s="50"/>
      <c r="O9" s="50"/>
      <c r="P9" s="54"/>
      <c r="Q9" s="54"/>
      <c r="R9" s="54"/>
      <c r="S9" s="50"/>
      <c r="T9" s="50"/>
      <c r="U9" s="50"/>
      <c r="V9" s="50"/>
      <c r="W9" s="50"/>
      <c r="X9" s="50"/>
      <c r="Y9" s="50"/>
      <c r="Z9" s="50"/>
    </row>
    <row r="10" ht="18.0" customHeight="1">
      <c r="A10" s="61"/>
      <c r="B10" s="66"/>
      <c r="C10" s="61"/>
      <c r="D10" s="61"/>
      <c r="E10" s="61"/>
      <c r="F10" s="61"/>
      <c r="G10" s="66"/>
      <c r="H10" s="66"/>
      <c r="I10" s="66"/>
      <c r="J10" s="66"/>
      <c r="K10" s="66"/>
      <c r="L10" s="66"/>
      <c r="M10" s="61"/>
      <c r="N10" s="50"/>
      <c r="O10" s="50"/>
      <c r="P10" s="54"/>
      <c r="Q10" s="54"/>
      <c r="R10" s="54"/>
      <c r="S10" s="50"/>
      <c r="T10" s="50"/>
      <c r="U10" s="50"/>
      <c r="V10" s="50"/>
      <c r="W10" s="50"/>
      <c r="X10" s="50"/>
      <c r="Y10" s="50"/>
      <c r="Z10" s="50"/>
    </row>
    <row r="11" ht="18.0" customHeight="1">
      <c r="A11" s="61"/>
      <c r="B11" s="66"/>
      <c r="C11" s="61"/>
      <c r="D11" s="61"/>
      <c r="E11" s="61"/>
      <c r="F11" s="61"/>
      <c r="G11" s="66"/>
      <c r="H11" s="66"/>
      <c r="I11" s="66"/>
      <c r="J11" s="66"/>
      <c r="K11" s="66"/>
      <c r="L11" s="66"/>
      <c r="M11" s="61"/>
      <c r="N11" s="50"/>
      <c r="O11" s="50"/>
      <c r="P11" s="54"/>
      <c r="Q11" s="54"/>
      <c r="R11" s="54"/>
      <c r="S11" s="50"/>
      <c r="T11" s="50"/>
      <c r="U11" s="50"/>
      <c r="V11" s="50"/>
      <c r="W11" s="50"/>
      <c r="X11" s="50"/>
      <c r="Y11" s="50"/>
      <c r="Z11" s="50"/>
    </row>
    <row r="12" ht="18.0" customHeight="1">
      <c r="A12" s="61"/>
      <c r="B12" s="66"/>
      <c r="C12" s="61"/>
      <c r="D12" s="61"/>
      <c r="E12" s="61"/>
      <c r="F12" s="61"/>
      <c r="G12" s="66"/>
      <c r="H12" s="66"/>
      <c r="I12" s="66"/>
      <c r="J12" s="66"/>
      <c r="K12" s="66"/>
      <c r="L12" s="66"/>
      <c r="M12" s="61"/>
      <c r="N12" s="50"/>
      <c r="O12" s="50"/>
      <c r="P12" s="54"/>
      <c r="Q12" s="54"/>
      <c r="R12" s="54"/>
      <c r="S12" s="50"/>
      <c r="T12" s="50"/>
      <c r="U12" s="50"/>
      <c r="V12" s="50"/>
      <c r="W12" s="50"/>
      <c r="X12" s="50"/>
      <c r="Y12" s="50"/>
      <c r="Z12" s="50"/>
    </row>
    <row r="13" ht="18.0" customHeight="1">
      <c r="A13" s="61"/>
      <c r="B13" s="66"/>
      <c r="C13" s="61"/>
      <c r="D13" s="61"/>
      <c r="E13" s="61"/>
      <c r="F13" s="61"/>
      <c r="G13" s="66"/>
      <c r="H13" s="66"/>
      <c r="I13" s="66"/>
      <c r="J13" s="66"/>
      <c r="K13" s="66"/>
      <c r="L13" s="66"/>
      <c r="M13" s="61"/>
      <c r="N13" s="50"/>
      <c r="O13" s="50"/>
      <c r="P13" s="54"/>
      <c r="Q13" s="54"/>
      <c r="R13" s="54"/>
      <c r="S13" s="50"/>
      <c r="T13" s="50"/>
      <c r="U13" s="50"/>
      <c r="V13" s="50"/>
      <c r="W13" s="50"/>
      <c r="X13" s="50"/>
      <c r="Y13" s="50"/>
      <c r="Z13" s="50"/>
    </row>
    <row r="14" ht="18.0" customHeight="1">
      <c r="A14" s="61"/>
      <c r="B14" s="66"/>
      <c r="C14" s="61"/>
      <c r="D14" s="61"/>
      <c r="E14" s="61"/>
      <c r="F14" s="61"/>
      <c r="G14" s="66"/>
      <c r="H14" s="66"/>
      <c r="I14" s="66"/>
      <c r="J14" s="66"/>
      <c r="K14" s="66"/>
      <c r="L14" s="66"/>
      <c r="M14" s="61"/>
      <c r="N14" s="50"/>
      <c r="O14" s="50"/>
      <c r="P14" s="54"/>
      <c r="Q14" s="54"/>
      <c r="R14" s="54"/>
      <c r="S14" s="50"/>
      <c r="T14" s="50"/>
      <c r="U14" s="50"/>
      <c r="V14" s="50"/>
      <c r="W14" s="50"/>
      <c r="X14" s="50"/>
      <c r="Y14" s="50"/>
      <c r="Z14" s="50"/>
    </row>
    <row r="15" ht="18.0" customHeight="1">
      <c r="A15" s="61"/>
      <c r="B15" s="66"/>
      <c r="C15" s="61"/>
      <c r="D15" s="61"/>
      <c r="E15" s="61"/>
      <c r="F15" s="61"/>
      <c r="G15" s="66"/>
      <c r="H15" s="66"/>
      <c r="I15" s="66"/>
      <c r="J15" s="66"/>
      <c r="K15" s="66"/>
      <c r="L15" s="66"/>
      <c r="M15" s="61"/>
      <c r="N15" s="50"/>
      <c r="O15" s="50"/>
      <c r="P15" s="54"/>
      <c r="Q15" s="54"/>
      <c r="R15" s="54"/>
      <c r="S15" s="50"/>
      <c r="T15" s="50"/>
      <c r="U15" s="50"/>
      <c r="V15" s="50"/>
      <c r="W15" s="50"/>
      <c r="X15" s="50"/>
      <c r="Y15" s="50"/>
      <c r="Z15" s="50"/>
    </row>
    <row r="16" ht="18.0" customHeight="1">
      <c r="A16" s="61"/>
      <c r="B16" s="66"/>
      <c r="C16" s="61"/>
      <c r="D16" s="61"/>
      <c r="E16" s="61"/>
      <c r="F16" s="61"/>
      <c r="G16" s="66"/>
      <c r="H16" s="66"/>
      <c r="I16" s="66"/>
      <c r="J16" s="66"/>
      <c r="K16" s="66"/>
      <c r="L16" s="66"/>
      <c r="M16" s="61"/>
      <c r="N16" s="50"/>
      <c r="O16" s="50"/>
      <c r="P16" s="54"/>
      <c r="Q16" s="54"/>
      <c r="R16" s="54"/>
      <c r="S16" s="50"/>
      <c r="T16" s="50"/>
      <c r="U16" s="50"/>
      <c r="V16" s="50"/>
      <c r="W16" s="50"/>
      <c r="X16" s="50"/>
      <c r="Y16" s="50"/>
      <c r="Z16" s="50"/>
    </row>
    <row r="17" ht="18.0" customHeight="1">
      <c r="A17" s="61"/>
      <c r="B17" s="66"/>
      <c r="C17" s="61"/>
      <c r="D17" s="61"/>
      <c r="E17" s="61"/>
      <c r="F17" s="61"/>
      <c r="G17" s="66"/>
      <c r="H17" s="66"/>
      <c r="I17" s="66"/>
      <c r="J17" s="66"/>
      <c r="K17" s="66"/>
      <c r="L17" s="66"/>
      <c r="M17" s="61"/>
      <c r="N17" s="50"/>
      <c r="O17" s="50"/>
      <c r="P17" s="54"/>
      <c r="Q17" s="54"/>
      <c r="R17" s="54"/>
      <c r="S17" s="50"/>
      <c r="T17" s="50"/>
      <c r="U17" s="50"/>
      <c r="V17" s="50"/>
      <c r="W17" s="50"/>
      <c r="X17" s="50"/>
      <c r="Y17" s="50"/>
      <c r="Z17" s="50"/>
    </row>
    <row r="18" ht="18.0" customHeight="1">
      <c r="A18" s="61"/>
      <c r="B18" s="66"/>
      <c r="C18" s="61"/>
      <c r="D18" s="61"/>
      <c r="E18" s="61"/>
      <c r="F18" s="61"/>
      <c r="G18" s="66"/>
      <c r="H18" s="66"/>
      <c r="I18" s="66"/>
      <c r="J18" s="66"/>
      <c r="K18" s="66"/>
      <c r="L18" s="66"/>
      <c r="M18" s="61"/>
      <c r="N18" s="50"/>
      <c r="O18" s="50"/>
      <c r="P18" s="54"/>
      <c r="Q18" s="54"/>
      <c r="R18" s="54"/>
      <c r="S18" s="50"/>
      <c r="T18" s="50"/>
      <c r="U18" s="50"/>
      <c r="V18" s="50"/>
      <c r="W18" s="50"/>
      <c r="X18" s="50"/>
      <c r="Y18" s="50"/>
      <c r="Z18" s="50"/>
    </row>
    <row r="19" ht="18.0" customHeight="1">
      <c r="A19" s="61"/>
      <c r="B19" s="66"/>
      <c r="C19" s="61"/>
      <c r="D19" s="61"/>
      <c r="E19" s="61"/>
      <c r="F19" s="61"/>
      <c r="G19" s="66"/>
      <c r="H19" s="66"/>
      <c r="I19" s="66"/>
      <c r="J19" s="66"/>
      <c r="K19" s="66"/>
      <c r="L19" s="66"/>
      <c r="M19" s="61"/>
      <c r="N19" s="50"/>
      <c r="O19" s="50"/>
      <c r="P19" s="54"/>
      <c r="Q19" s="54"/>
      <c r="R19" s="54"/>
      <c r="S19" s="50"/>
      <c r="T19" s="50"/>
      <c r="U19" s="50"/>
      <c r="V19" s="50"/>
      <c r="W19" s="50"/>
      <c r="X19" s="50"/>
      <c r="Y19" s="50"/>
      <c r="Z19" s="50"/>
    </row>
    <row r="20" ht="18.0" customHeight="1">
      <c r="A20" s="61"/>
      <c r="B20" s="66"/>
      <c r="C20" s="61"/>
      <c r="D20" s="61"/>
      <c r="E20" s="61"/>
      <c r="F20" s="61"/>
      <c r="G20" s="66"/>
      <c r="H20" s="66"/>
      <c r="I20" s="66"/>
      <c r="J20" s="66"/>
      <c r="K20" s="66"/>
      <c r="L20" s="66"/>
      <c r="M20" s="61"/>
      <c r="N20" s="50"/>
      <c r="O20" s="50"/>
      <c r="P20" s="54"/>
      <c r="Q20" s="54"/>
      <c r="R20" s="54"/>
      <c r="S20" s="50"/>
      <c r="T20" s="50"/>
      <c r="U20" s="50"/>
      <c r="V20" s="50"/>
      <c r="W20" s="50"/>
      <c r="X20" s="50"/>
      <c r="Y20" s="50"/>
      <c r="Z20" s="50"/>
    </row>
    <row r="21" ht="18.0" customHeight="1">
      <c r="A21" s="61"/>
      <c r="B21" s="66"/>
      <c r="C21" s="61"/>
      <c r="D21" s="61"/>
      <c r="E21" s="61"/>
      <c r="F21" s="61"/>
      <c r="G21" s="66"/>
      <c r="H21" s="66"/>
      <c r="I21" s="66"/>
      <c r="J21" s="66"/>
      <c r="K21" s="66"/>
      <c r="L21" s="66"/>
      <c r="M21" s="61"/>
      <c r="N21" s="50"/>
      <c r="O21" s="50"/>
      <c r="P21" s="54"/>
      <c r="Q21" s="54"/>
      <c r="R21" s="54"/>
      <c r="S21" s="50"/>
      <c r="T21" s="50"/>
      <c r="U21" s="50"/>
      <c r="V21" s="50"/>
      <c r="W21" s="50"/>
      <c r="X21" s="50"/>
      <c r="Y21" s="50"/>
      <c r="Z21" s="50"/>
    </row>
    <row r="22" ht="18.0" customHeight="1">
      <c r="A22" s="61"/>
      <c r="B22" s="66"/>
      <c r="C22" s="61"/>
      <c r="D22" s="61"/>
      <c r="E22" s="61"/>
      <c r="F22" s="61"/>
      <c r="G22" s="66"/>
      <c r="H22" s="66"/>
      <c r="I22" s="66"/>
      <c r="J22" s="66"/>
      <c r="K22" s="66"/>
      <c r="L22" s="66"/>
      <c r="M22" s="61"/>
      <c r="N22" s="50"/>
      <c r="O22" s="50"/>
      <c r="P22" s="54"/>
      <c r="Q22" s="54"/>
      <c r="R22" s="54"/>
      <c r="S22" s="50"/>
      <c r="T22" s="50"/>
      <c r="U22" s="50"/>
      <c r="V22" s="50"/>
      <c r="W22" s="50"/>
      <c r="X22" s="50"/>
      <c r="Y22" s="50"/>
      <c r="Z22" s="50"/>
    </row>
    <row r="23" ht="18.0" customHeight="1">
      <c r="A23" s="61"/>
      <c r="B23" s="66"/>
      <c r="C23" s="61"/>
      <c r="D23" s="61"/>
      <c r="E23" s="61"/>
      <c r="F23" s="61"/>
      <c r="G23" s="66"/>
      <c r="H23" s="66"/>
      <c r="I23" s="66"/>
      <c r="J23" s="66"/>
      <c r="K23" s="66"/>
      <c r="L23" s="66"/>
      <c r="M23" s="61"/>
      <c r="N23" s="50"/>
      <c r="O23" s="50"/>
      <c r="P23" s="54"/>
      <c r="Q23" s="54"/>
      <c r="R23" s="54"/>
      <c r="S23" s="50"/>
      <c r="T23" s="50"/>
      <c r="U23" s="50"/>
      <c r="V23" s="50"/>
      <c r="W23" s="50"/>
      <c r="X23" s="50"/>
      <c r="Y23" s="50"/>
      <c r="Z23" s="50"/>
    </row>
    <row r="24" ht="18.0" customHeight="1">
      <c r="A24" s="61"/>
      <c r="B24" s="66"/>
      <c r="C24" s="61"/>
      <c r="D24" s="61"/>
      <c r="E24" s="61"/>
      <c r="F24" s="61"/>
      <c r="G24" s="66"/>
      <c r="H24" s="66"/>
      <c r="I24" s="66"/>
      <c r="J24" s="66"/>
      <c r="K24" s="66"/>
      <c r="L24" s="66"/>
      <c r="M24" s="61"/>
      <c r="N24" s="50"/>
      <c r="O24" s="50"/>
      <c r="P24" s="54"/>
      <c r="Q24" s="54"/>
      <c r="R24" s="54"/>
      <c r="S24" s="50"/>
      <c r="T24" s="50"/>
      <c r="U24" s="50"/>
      <c r="V24" s="50"/>
      <c r="W24" s="50"/>
      <c r="X24" s="50"/>
      <c r="Y24" s="50"/>
      <c r="Z24" s="50"/>
    </row>
    <row r="25" ht="18.0" customHeight="1">
      <c r="A25" s="61"/>
      <c r="B25" s="66"/>
      <c r="C25" s="61"/>
      <c r="D25" s="61"/>
      <c r="E25" s="61"/>
      <c r="F25" s="61"/>
      <c r="G25" s="66"/>
      <c r="H25" s="66"/>
      <c r="I25" s="66"/>
      <c r="J25" s="66"/>
      <c r="K25" s="66"/>
      <c r="L25" s="66"/>
      <c r="M25" s="61"/>
      <c r="N25" s="50"/>
      <c r="O25" s="50"/>
      <c r="P25" s="54"/>
      <c r="Q25" s="54"/>
      <c r="R25" s="54"/>
      <c r="S25" s="50"/>
      <c r="T25" s="50"/>
      <c r="U25" s="50"/>
      <c r="V25" s="50"/>
      <c r="W25" s="50"/>
      <c r="X25" s="50"/>
      <c r="Y25" s="50"/>
      <c r="Z25" s="50"/>
    </row>
    <row r="26" ht="18.0" customHeight="1">
      <c r="A26" s="61"/>
      <c r="B26" s="66"/>
      <c r="C26" s="61"/>
      <c r="D26" s="61"/>
      <c r="E26" s="61"/>
      <c r="F26" s="61"/>
      <c r="G26" s="66"/>
      <c r="H26" s="66"/>
      <c r="I26" s="66"/>
      <c r="J26" s="66"/>
      <c r="K26" s="66"/>
      <c r="L26" s="66"/>
      <c r="M26" s="61"/>
      <c r="N26" s="50"/>
      <c r="O26" s="50"/>
      <c r="P26" s="54"/>
      <c r="Q26" s="54"/>
      <c r="R26" s="54"/>
      <c r="S26" s="50"/>
      <c r="T26" s="50"/>
      <c r="U26" s="50"/>
      <c r="V26" s="50"/>
      <c r="W26" s="50"/>
      <c r="X26" s="50"/>
      <c r="Y26" s="50"/>
      <c r="Z26" s="50"/>
    </row>
    <row r="27" ht="18.0" customHeight="1">
      <c r="A27" s="61"/>
      <c r="B27" s="66"/>
      <c r="C27" s="61"/>
      <c r="D27" s="61"/>
      <c r="E27" s="61"/>
      <c r="F27" s="61"/>
      <c r="G27" s="66"/>
      <c r="H27" s="66"/>
      <c r="I27" s="66"/>
      <c r="J27" s="66"/>
      <c r="K27" s="66"/>
      <c r="L27" s="66"/>
      <c r="M27" s="61"/>
      <c r="N27" s="50"/>
      <c r="O27" s="50"/>
      <c r="P27" s="54"/>
      <c r="Q27" s="54"/>
      <c r="R27" s="54"/>
      <c r="S27" s="50"/>
      <c r="T27" s="50"/>
      <c r="U27" s="50"/>
      <c r="V27" s="50"/>
      <c r="W27" s="50"/>
      <c r="X27" s="50"/>
      <c r="Y27" s="50"/>
      <c r="Z27" s="50"/>
    </row>
    <row r="28" ht="18.0" customHeight="1">
      <c r="A28" s="61"/>
      <c r="B28" s="66"/>
      <c r="C28" s="61"/>
      <c r="D28" s="61"/>
      <c r="E28" s="61"/>
      <c r="F28" s="61"/>
      <c r="G28" s="66"/>
      <c r="H28" s="66"/>
      <c r="I28" s="66"/>
      <c r="J28" s="66"/>
      <c r="K28" s="66"/>
      <c r="L28" s="66"/>
      <c r="M28" s="61"/>
      <c r="N28" s="50"/>
      <c r="O28" s="50"/>
      <c r="P28" s="54"/>
      <c r="Q28" s="54"/>
      <c r="R28" s="54"/>
      <c r="S28" s="50"/>
      <c r="T28" s="50"/>
      <c r="U28" s="50"/>
      <c r="V28" s="50"/>
      <c r="W28" s="50"/>
      <c r="X28" s="50"/>
      <c r="Y28" s="50"/>
      <c r="Z28" s="50"/>
    </row>
    <row r="29" ht="18.0" customHeight="1">
      <c r="A29" s="61"/>
      <c r="B29" s="66"/>
      <c r="C29" s="61"/>
      <c r="D29" s="61"/>
      <c r="E29" s="61"/>
      <c r="F29" s="61"/>
      <c r="G29" s="66"/>
      <c r="H29" s="66"/>
      <c r="I29" s="66"/>
      <c r="J29" s="66"/>
      <c r="K29" s="66"/>
      <c r="L29" s="66"/>
      <c r="M29" s="61"/>
      <c r="N29" s="50"/>
      <c r="O29" s="50"/>
      <c r="P29" s="54"/>
      <c r="Q29" s="54"/>
      <c r="R29" s="54"/>
      <c r="S29" s="50"/>
      <c r="T29" s="50"/>
      <c r="U29" s="50"/>
      <c r="V29" s="50"/>
      <c r="W29" s="50"/>
      <c r="X29" s="50"/>
      <c r="Y29" s="50"/>
      <c r="Z29" s="50"/>
    </row>
    <row r="30" ht="18.0" customHeight="1">
      <c r="A30" s="61"/>
      <c r="B30" s="66"/>
      <c r="C30" s="61"/>
      <c r="D30" s="61"/>
      <c r="E30" s="61"/>
      <c r="F30" s="61"/>
      <c r="G30" s="66"/>
      <c r="H30" s="66"/>
      <c r="I30" s="66"/>
      <c r="J30" s="66"/>
      <c r="K30" s="66"/>
      <c r="L30" s="66"/>
      <c r="M30" s="61"/>
      <c r="N30" s="50"/>
      <c r="O30" s="50"/>
      <c r="P30" s="54"/>
      <c r="Q30" s="54"/>
      <c r="R30" s="54"/>
      <c r="S30" s="50"/>
      <c r="T30" s="50"/>
      <c r="U30" s="50"/>
      <c r="V30" s="50"/>
      <c r="W30" s="50"/>
      <c r="X30" s="50"/>
      <c r="Y30" s="50"/>
      <c r="Z30" s="50"/>
    </row>
    <row r="31" ht="18.0" customHeight="1">
      <c r="A31" s="61"/>
      <c r="B31" s="66"/>
      <c r="C31" s="61"/>
      <c r="D31" s="61"/>
      <c r="E31" s="61"/>
      <c r="F31" s="61"/>
      <c r="G31" s="66"/>
      <c r="H31" s="66"/>
      <c r="I31" s="66"/>
      <c r="J31" s="66"/>
      <c r="K31" s="66"/>
      <c r="L31" s="66"/>
      <c r="M31" s="61"/>
      <c r="N31" s="50"/>
      <c r="O31" s="50"/>
      <c r="P31" s="54"/>
      <c r="Q31" s="54"/>
      <c r="R31" s="54"/>
      <c r="S31" s="50"/>
      <c r="T31" s="50"/>
      <c r="U31" s="50"/>
      <c r="V31" s="50"/>
      <c r="W31" s="50"/>
      <c r="X31" s="50"/>
      <c r="Y31" s="50"/>
      <c r="Z31" s="50"/>
    </row>
    <row r="32" ht="18.0" customHeight="1">
      <c r="A32" s="61"/>
      <c r="B32" s="66"/>
      <c r="C32" s="61"/>
      <c r="D32" s="61"/>
      <c r="E32" s="61"/>
      <c r="F32" s="61"/>
      <c r="G32" s="66"/>
      <c r="H32" s="66"/>
      <c r="I32" s="66"/>
      <c r="J32" s="66"/>
      <c r="K32" s="66"/>
      <c r="L32" s="66"/>
      <c r="M32" s="61"/>
      <c r="N32" s="50"/>
      <c r="O32" s="50"/>
      <c r="P32" s="54"/>
      <c r="Q32" s="54"/>
      <c r="R32" s="54"/>
      <c r="S32" s="50"/>
      <c r="T32" s="50"/>
      <c r="U32" s="50"/>
      <c r="V32" s="50"/>
      <c r="W32" s="50"/>
      <c r="X32" s="50"/>
      <c r="Y32" s="50"/>
      <c r="Z32" s="50"/>
    </row>
    <row r="33" ht="18.0" customHeight="1">
      <c r="A33" s="61"/>
      <c r="B33" s="66"/>
      <c r="C33" s="61"/>
      <c r="D33" s="61"/>
      <c r="E33" s="61"/>
      <c r="F33" s="61"/>
      <c r="G33" s="66"/>
      <c r="H33" s="66"/>
      <c r="I33" s="66"/>
      <c r="J33" s="66"/>
      <c r="K33" s="66"/>
      <c r="L33" s="66"/>
      <c r="M33" s="61"/>
      <c r="N33" s="50"/>
      <c r="O33" s="50"/>
      <c r="P33" s="54"/>
      <c r="Q33" s="54"/>
      <c r="R33" s="54"/>
      <c r="S33" s="50"/>
      <c r="T33" s="50"/>
      <c r="U33" s="50"/>
      <c r="V33" s="50"/>
      <c r="W33" s="50"/>
      <c r="X33" s="50"/>
      <c r="Y33" s="50"/>
      <c r="Z33" s="50"/>
    </row>
    <row r="34" ht="18.0" customHeight="1">
      <c r="A34" s="61"/>
      <c r="B34" s="66"/>
      <c r="C34" s="61"/>
      <c r="D34" s="61"/>
      <c r="E34" s="61"/>
      <c r="F34" s="61"/>
      <c r="G34" s="66"/>
      <c r="H34" s="66"/>
      <c r="I34" s="66"/>
      <c r="J34" s="66"/>
      <c r="K34" s="66"/>
      <c r="L34" s="66"/>
      <c r="M34" s="61"/>
      <c r="N34" s="50"/>
      <c r="O34" s="50"/>
      <c r="P34" s="54"/>
      <c r="Q34" s="54"/>
      <c r="R34" s="54"/>
      <c r="S34" s="50"/>
      <c r="T34" s="50"/>
      <c r="U34" s="50"/>
      <c r="V34" s="50"/>
      <c r="W34" s="50"/>
      <c r="X34" s="50"/>
      <c r="Y34" s="50"/>
      <c r="Z34" s="50"/>
    </row>
    <row r="35" ht="18.0" customHeight="1">
      <c r="A35" s="61"/>
      <c r="B35" s="66"/>
      <c r="C35" s="61"/>
      <c r="D35" s="61"/>
      <c r="E35" s="61"/>
      <c r="F35" s="61"/>
      <c r="G35" s="66"/>
      <c r="H35" s="66"/>
      <c r="I35" s="66"/>
      <c r="J35" s="66"/>
      <c r="K35" s="66"/>
      <c r="L35" s="66"/>
      <c r="M35" s="61"/>
      <c r="N35" s="50"/>
      <c r="O35" s="50"/>
      <c r="P35" s="54"/>
      <c r="Q35" s="54"/>
      <c r="R35" s="54"/>
      <c r="S35" s="50"/>
      <c r="T35" s="50"/>
      <c r="U35" s="50"/>
      <c r="V35" s="50"/>
      <c r="W35" s="50"/>
      <c r="X35" s="50"/>
      <c r="Y35" s="50"/>
      <c r="Z35" s="50"/>
    </row>
    <row r="36" ht="18.0" customHeight="1">
      <c r="A36" s="61"/>
      <c r="B36" s="66"/>
      <c r="C36" s="61"/>
      <c r="D36" s="61"/>
      <c r="E36" s="61"/>
      <c r="F36" s="61"/>
      <c r="G36" s="66"/>
      <c r="H36" s="66"/>
      <c r="I36" s="66"/>
      <c r="J36" s="66"/>
      <c r="K36" s="66"/>
      <c r="L36" s="66"/>
      <c r="M36" s="61"/>
      <c r="N36" s="50"/>
      <c r="O36" s="50"/>
      <c r="P36" s="54"/>
      <c r="Q36" s="54"/>
      <c r="R36" s="54"/>
      <c r="S36" s="50"/>
      <c r="T36" s="50"/>
      <c r="U36" s="50"/>
      <c r="V36" s="50"/>
      <c r="W36" s="50"/>
      <c r="X36" s="50"/>
      <c r="Y36" s="50"/>
      <c r="Z36" s="50"/>
    </row>
    <row r="37" ht="18.0" customHeight="1">
      <c r="A37" s="61"/>
      <c r="B37" s="66"/>
      <c r="C37" s="61"/>
      <c r="D37" s="61"/>
      <c r="E37" s="61"/>
      <c r="F37" s="61"/>
      <c r="G37" s="66"/>
      <c r="H37" s="66"/>
      <c r="I37" s="66"/>
      <c r="J37" s="66"/>
      <c r="K37" s="66"/>
      <c r="L37" s="66"/>
      <c r="M37" s="61"/>
      <c r="N37" s="50"/>
      <c r="O37" s="50"/>
      <c r="P37" s="54"/>
      <c r="Q37" s="54"/>
      <c r="R37" s="54"/>
      <c r="S37" s="50"/>
      <c r="T37" s="50"/>
      <c r="U37" s="50"/>
      <c r="V37" s="50"/>
      <c r="W37" s="50"/>
      <c r="X37" s="50"/>
      <c r="Y37" s="50"/>
      <c r="Z37" s="50"/>
    </row>
    <row r="38" ht="18.0" customHeight="1">
      <c r="A38" s="61"/>
      <c r="B38" s="66"/>
      <c r="C38" s="61"/>
      <c r="D38" s="61"/>
      <c r="E38" s="61"/>
      <c r="F38" s="61"/>
      <c r="G38" s="66"/>
      <c r="H38" s="66"/>
      <c r="I38" s="66"/>
      <c r="J38" s="66"/>
      <c r="K38" s="66"/>
      <c r="L38" s="66"/>
      <c r="M38" s="61"/>
      <c r="N38" s="50"/>
      <c r="O38" s="50"/>
      <c r="P38" s="54"/>
      <c r="Q38" s="54"/>
      <c r="R38" s="54"/>
      <c r="S38" s="50"/>
      <c r="T38" s="50"/>
      <c r="U38" s="50"/>
      <c r="V38" s="50"/>
      <c r="W38" s="50"/>
      <c r="X38" s="50"/>
      <c r="Y38" s="50"/>
      <c r="Z38" s="50"/>
    </row>
    <row r="39" ht="18.0" customHeight="1">
      <c r="A39" s="61"/>
      <c r="B39" s="66"/>
      <c r="C39" s="61"/>
      <c r="D39" s="61"/>
      <c r="E39" s="61"/>
      <c r="F39" s="61"/>
      <c r="G39" s="66"/>
      <c r="H39" s="66"/>
      <c r="I39" s="66"/>
      <c r="J39" s="66"/>
      <c r="K39" s="66"/>
      <c r="L39" s="66"/>
      <c r="M39" s="61"/>
      <c r="N39" s="50"/>
      <c r="O39" s="50"/>
      <c r="P39" s="54"/>
      <c r="Q39" s="54"/>
      <c r="R39" s="54"/>
      <c r="S39" s="50"/>
      <c r="T39" s="50"/>
      <c r="U39" s="50"/>
      <c r="V39" s="50"/>
      <c r="W39" s="50"/>
      <c r="X39" s="50"/>
      <c r="Y39" s="50"/>
      <c r="Z39" s="50"/>
    </row>
    <row r="40" ht="18.0" customHeight="1">
      <c r="A40" s="61"/>
      <c r="B40" s="66"/>
      <c r="C40" s="61"/>
      <c r="D40" s="61"/>
      <c r="E40" s="61"/>
      <c r="F40" s="61"/>
      <c r="G40" s="66"/>
      <c r="H40" s="66"/>
      <c r="I40" s="66"/>
      <c r="J40" s="66"/>
      <c r="K40" s="66"/>
      <c r="L40" s="66"/>
      <c r="M40" s="61"/>
      <c r="N40" s="50"/>
      <c r="O40" s="50"/>
      <c r="P40" s="54"/>
      <c r="Q40" s="54"/>
      <c r="R40" s="54"/>
      <c r="S40" s="50"/>
      <c r="T40" s="50"/>
      <c r="U40" s="50"/>
      <c r="V40" s="50"/>
      <c r="W40" s="50"/>
      <c r="X40" s="50"/>
      <c r="Y40" s="50"/>
      <c r="Z40" s="50"/>
    </row>
    <row r="41" ht="18.0" customHeight="1">
      <c r="A41" s="61"/>
      <c r="B41" s="66"/>
      <c r="C41" s="61"/>
      <c r="D41" s="61"/>
      <c r="E41" s="61"/>
      <c r="F41" s="61"/>
      <c r="G41" s="66"/>
      <c r="H41" s="66"/>
      <c r="I41" s="66"/>
      <c r="J41" s="66"/>
      <c r="K41" s="66"/>
      <c r="L41" s="66"/>
      <c r="M41" s="61"/>
      <c r="N41" s="50"/>
      <c r="O41" s="50"/>
      <c r="P41" s="54"/>
      <c r="Q41" s="54"/>
      <c r="R41" s="54"/>
      <c r="S41" s="50"/>
      <c r="T41" s="50"/>
      <c r="U41" s="50"/>
      <c r="V41" s="50"/>
      <c r="W41" s="50"/>
      <c r="X41" s="50"/>
      <c r="Y41" s="50"/>
      <c r="Z41" s="50"/>
    </row>
    <row r="42" ht="18.0" customHeight="1">
      <c r="A42" s="61"/>
      <c r="B42" s="66"/>
      <c r="C42" s="61"/>
      <c r="D42" s="61"/>
      <c r="E42" s="61"/>
      <c r="F42" s="61"/>
      <c r="G42" s="66"/>
      <c r="H42" s="66"/>
      <c r="I42" s="66"/>
      <c r="J42" s="66"/>
      <c r="K42" s="66"/>
      <c r="L42" s="66"/>
      <c r="M42" s="61"/>
      <c r="N42" s="50"/>
      <c r="O42" s="50"/>
      <c r="P42" s="54"/>
      <c r="Q42" s="54"/>
      <c r="R42" s="54"/>
      <c r="S42" s="50"/>
      <c r="T42" s="50"/>
      <c r="U42" s="50"/>
      <c r="V42" s="50"/>
      <c r="W42" s="50"/>
      <c r="X42" s="50"/>
      <c r="Y42" s="50"/>
      <c r="Z42" s="50"/>
    </row>
    <row r="43" ht="18.0" customHeight="1">
      <c r="A43" s="61"/>
      <c r="B43" s="66"/>
      <c r="C43" s="61"/>
      <c r="D43" s="61"/>
      <c r="E43" s="61"/>
      <c r="F43" s="61"/>
      <c r="G43" s="66"/>
      <c r="H43" s="66"/>
      <c r="I43" s="66"/>
      <c r="J43" s="66"/>
      <c r="K43" s="66"/>
      <c r="L43" s="66"/>
      <c r="M43" s="61"/>
      <c r="N43" s="50"/>
      <c r="O43" s="50"/>
      <c r="P43" s="54"/>
      <c r="Q43" s="54"/>
      <c r="R43" s="54"/>
      <c r="S43" s="50"/>
      <c r="T43" s="50"/>
      <c r="U43" s="50"/>
      <c r="V43" s="50"/>
      <c r="W43" s="50"/>
      <c r="X43" s="50"/>
      <c r="Y43" s="50"/>
      <c r="Z43" s="50"/>
    </row>
    <row r="44" ht="18.0" customHeight="1">
      <c r="A44" s="61"/>
      <c r="B44" s="66"/>
      <c r="C44" s="61"/>
      <c r="D44" s="61"/>
      <c r="E44" s="61"/>
      <c r="F44" s="61"/>
      <c r="G44" s="66"/>
      <c r="H44" s="66"/>
      <c r="I44" s="66"/>
      <c r="J44" s="66"/>
      <c r="K44" s="66"/>
      <c r="L44" s="66"/>
      <c r="M44" s="61"/>
      <c r="N44" s="50"/>
      <c r="O44" s="50"/>
      <c r="P44" s="54"/>
      <c r="Q44" s="54"/>
      <c r="R44" s="54"/>
      <c r="S44" s="50"/>
      <c r="T44" s="50"/>
      <c r="U44" s="50"/>
      <c r="V44" s="50"/>
      <c r="W44" s="50"/>
      <c r="X44" s="50"/>
      <c r="Y44" s="50"/>
      <c r="Z44" s="50"/>
    </row>
    <row r="45" ht="18.0" customHeight="1">
      <c r="A45" s="61"/>
      <c r="B45" s="66"/>
      <c r="C45" s="61"/>
      <c r="D45" s="61"/>
      <c r="E45" s="61"/>
      <c r="F45" s="61"/>
      <c r="G45" s="66"/>
      <c r="H45" s="66"/>
      <c r="I45" s="66"/>
      <c r="J45" s="66"/>
      <c r="K45" s="66"/>
      <c r="L45" s="66"/>
      <c r="M45" s="61"/>
      <c r="N45" s="50"/>
      <c r="O45" s="50"/>
      <c r="P45" s="54"/>
      <c r="Q45" s="54"/>
      <c r="R45" s="54"/>
      <c r="S45" s="50"/>
      <c r="T45" s="50"/>
      <c r="U45" s="50"/>
      <c r="V45" s="50"/>
      <c r="W45" s="50"/>
      <c r="X45" s="50"/>
      <c r="Y45" s="50"/>
      <c r="Z45" s="50"/>
    </row>
    <row r="46" ht="18.0" customHeight="1">
      <c r="A46" s="61"/>
      <c r="B46" s="66"/>
      <c r="C46" s="61"/>
      <c r="D46" s="61"/>
      <c r="E46" s="61"/>
      <c r="F46" s="61"/>
      <c r="G46" s="66"/>
      <c r="H46" s="66"/>
      <c r="I46" s="66"/>
      <c r="J46" s="66"/>
      <c r="K46" s="66"/>
      <c r="L46" s="66"/>
      <c r="M46" s="61"/>
      <c r="N46" s="50"/>
      <c r="O46" s="50"/>
      <c r="P46" s="54"/>
      <c r="Q46" s="54"/>
      <c r="R46" s="54"/>
      <c r="S46" s="50"/>
      <c r="T46" s="50"/>
      <c r="U46" s="50"/>
      <c r="V46" s="50"/>
      <c r="W46" s="50"/>
      <c r="X46" s="50"/>
      <c r="Y46" s="50"/>
      <c r="Z46" s="50"/>
    </row>
    <row r="47" ht="18.0" customHeight="1">
      <c r="A47" s="61"/>
      <c r="B47" s="66"/>
      <c r="C47" s="61"/>
      <c r="D47" s="61"/>
      <c r="E47" s="61"/>
      <c r="F47" s="61"/>
      <c r="G47" s="66"/>
      <c r="H47" s="66"/>
      <c r="I47" s="66"/>
      <c r="J47" s="66"/>
      <c r="K47" s="66"/>
      <c r="L47" s="66"/>
      <c r="M47" s="61"/>
      <c r="N47" s="50"/>
      <c r="O47" s="50"/>
      <c r="P47" s="54"/>
      <c r="Q47" s="54"/>
      <c r="R47" s="54"/>
      <c r="S47" s="50"/>
      <c r="T47" s="50"/>
      <c r="U47" s="50"/>
      <c r="V47" s="50"/>
      <c r="W47" s="50"/>
      <c r="X47" s="50"/>
      <c r="Y47" s="50"/>
      <c r="Z47" s="50"/>
    </row>
    <row r="48" ht="18.0" customHeight="1">
      <c r="A48" s="61"/>
      <c r="B48" s="66"/>
      <c r="C48" s="61"/>
      <c r="D48" s="61"/>
      <c r="E48" s="61"/>
      <c r="F48" s="61"/>
      <c r="G48" s="66"/>
      <c r="H48" s="66"/>
      <c r="I48" s="66"/>
      <c r="J48" s="66"/>
      <c r="K48" s="66"/>
      <c r="L48" s="66"/>
      <c r="M48" s="61"/>
      <c r="N48" s="50"/>
      <c r="O48" s="50"/>
      <c r="P48" s="54"/>
      <c r="Q48" s="54"/>
      <c r="R48" s="54"/>
      <c r="S48" s="50"/>
      <c r="T48" s="50"/>
      <c r="U48" s="50"/>
      <c r="V48" s="50"/>
      <c r="W48" s="50"/>
      <c r="X48" s="50"/>
      <c r="Y48" s="50"/>
      <c r="Z48" s="50"/>
    </row>
    <row r="49" ht="18.0" customHeight="1">
      <c r="A49" s="61"/>
      <c r="B49" s="66"/>
      <c r="C49" s="61"/>
      <c r="D49" s="61"/>
      <c r="E49" s="61"/>
      <c r="F49" s="61"/>
      <c r="G49" s="66"/>
      <c r="H49" s="66"/>
      <c r="I49" s="66"/>
      <c r="J49" s="66"/>
      <c r="K49" s="66"/>
      <c r="L49" s="66"/>
      <c r="M49" s="61"/>
      <c r="N49" s="50"/>
      <c r="O49" s="50"/>
      <c r="P49" s="54"/>
      <c r="Q49" s="54"/>
      <c r="R49" s="54"/>
      <c r="S49" s="50"/>
      <c r="T49" s="50"/>
      <c r="U49" s="50"/>
      <c r="V49" s="50"/>
      <c r="W49" s="50"/>
      <c r="X49" s="50"/>
      <c r="Y49" s="50"/>
      <c r="Z49" s="50"/>
    </row>
    <row r="50" ht="18.0" customHeight="1">
      <c r="A50" s="61"/>
      <c r="B50" s="66"/>
      <c r="C50" s="61"/>
      <c r="D50" s="61"/>
      <c r="E50" s="61"/>
      <c r="F50" s="61"/>
      <c r="G50" s="66"/>
      <c r="H50" s="66"/>
      <c r="I50" s="66"/>
      <c r="J50" s="66"/>
      <c r="K50" s="66"/>
      <c r="L50" s="66"/>
      <c r="M50" s="61"/>
      <c r="N50" s="50"/>
      <c r="O50" s="50"/>
      <c r="P50" s="54"/>
      <c r="Q50" s="54"/>
      <c r="R50" s="54"/>
      <c r="S50" s="50"/>
      <c r="T50" s="50"/>
      <c r="U50" s="50"/>
      <c r="V50" s="50"/>
      <c r="W50" s="50"/>
      <c r="X50" s="50"/>
      <c r="Y50" s="50"/>
      <c r="Z50" s="50"/>
    </row>
    <row r="51" ht="18.0" customHeight="1">
      <c r="A51" s="61"/>
      <c r="B51" s="66"/>
      <c r="C51" s="61"/>
      <c r="D51" s="61"/>
      <c r="E51" s="61"/>
      <c r="F51" s="61"/>
      <c r="G51" s="66"/>
      <c r="H51" s="66"/>
      <c r="I51" s="66"/>
      <c r="J51" s="66"/>
      <c r="K51" s="66"/>
      <c r="L51" s="66"/>
      <c r="M51" s="61"/>
      <c r="N51" s="50"/>
      <c r="O51" s="50"/>
      <c r="P51" s="54"/>
      <c r="Q51" s="54"/>
      <c r="R51" s="54"/>
      <c r="S51" s="50"/>
      <c r="T51" s="50"/>
      <c r="U51" s="50"/>
      <c r="V51" s="50"/>
      <c r="W51" s="50"/>
      <c r="X51" s="50"/>
      <c r="Y51" s="50"/>
      <c r="Z51" s="50"/>
    </row>
    <row r="52" ht="18.0" customHeight="1">
      <c r="A52" s="61"/>
      <c r="B52" s="66"/>
      <c r="C52" s="61"/>
      <c r="D52" s="61"/>
      <c r="E52" s="61"/>
      <c r="F52" s="61"/>
      <c r="G52" s="66"/>
      <c r="H52" s="66"/>
      <c r="I52" s="66"/>
      <c r="J52" s="66"/>
      <c r="K52" s="66"/>
      <c r="L52" s="66"/>
      <c r="M52" s="61"/>
      <c r="N52" s="50"/>
      <c r="O52" s="50"/>
      <c r="P52" s="54"/>
      <c r="Q52" s="54"/>
      <c r="R52" s="54"/>
      <c r="S52" s="50"/>
      <c r="T52" s="50"/>
      <c r="U52" s="50"/>
      <c r="V52" s="50"/>
      <c r="W52" s="50"/>
      <c r="X52" s="50"/>
      <c r="Y52" s="50"/>
      <c r="Z52" s="50"/>
    </row>
    <row r="53" ht="18.0" customHeight="1">
      <c r="A53" s="61"/>
      <c r="B53" s="66"/>
      <c r="C53" s="61"/>
      <c r="D53" s="61"/>
      <c r="E53" s="61"/>
      <c r="F53" s="61"/>
      <c r="G53" s="66"/>
      <c r="H53" s="66"/>
      <c r="I53" s="66"/>
      <c r="J53" s="66"/>
      <c r="K53" s="66"/>
      <c r="L53" s="66"/>
      <c r="M53" s="61"/>
      <c r="N53" s="50"/>
      <c r="O53" s="50"/>
      <c r="P53" s="54"/>
      <c r="Q53" s="54"/>
      <c r="R53" s="54"/>
      <c r="S53" s="50"/>
      <c r="T53" s="50"/>
      <c r="U53" s="50"/>
      <c r="V53" s="50"/>
      <c r="W53" s="50"/>
      <c r="X53" s="50"/>
      <c r="Y53" s="50"/>
      <c r="Z53" s="50"/>
    </row>
    <row r="54" ht="18.0" customHeight="1">
      <c r="A54" s="61"/>
      <c r="B54" s="66"/>
      <c r="C54" s="61"/>
      <c r="D54" s="61"/>
      <c r="E54" s="61"/>
      <c r="F54" s="61"/>
      <c r="G54" s="66"/>
      <c r="H54" s="66"/>
      <c r="I54" s="66"/>
      <c r="J54" s="66"/>
      <c r="K54" s="66"/>
      <c r="L54" s="66"/>
      <c r="M54" s="61"/>
      <c r="N54" s="50"/>
      <c r="O54" s="50"/>
      <c r="P54" s="54"/>
      <c r="Q54" s="54"/>
      <c r="R54" s="54"/>
      <c r="S54" s="50"/>
      <c r="T54" s="50"/>
      <c r="U54" s="50"/>
      <c r="V54" s="50"/>
      <c r="W54" s="50"/>
      <c r="X54" s="50"/>
      <c r="Y54" s="50"/>
      <c r="Z54" s="50"/>
    </row>
    <row r="55" ht="18.0" customHeight="1">
      <c r="A55" s="61"/>
      <c r="B55" s="66"/>
      <c r="C55" s="61"/>
      <c r="D55" s="61"/>
      <c r="E55" s="61"/>
      <c r="F55" s="61"/>
      <c r="G55" s="66"/>
      <c r="H55" s="66"/>
      <c r="I55" s="66"/>
      <c r="J55" s="66"/>
      <c r="K55" s="66"/>
      <c r="L55" s="66"/>
      <c r="M55" s="61"/>
      <c r="N55" s="50"/>
      <c r="O55" s="50"/>
      <c r="P55" s="54"/>
      <c r="Q55" s="54"/>
      <c r="R55" s="54"/>
      <c r="S55" s="50"/>
      <c r="T55" s="50"/>
      <c r="U55" s="50"/>
      <c r="V55" s="50"/>
      <c r="W55" s="50"/>
      <c r="X55" s="50"/>
      <c r="Y55" s="50"/>
      <c r="Z55" s="50"/>
    </row>
    <row r="56" ht="18.0" customHeight="1">
      <c r="A56" s="61"/>
      <c r="B56" s="66"/>
      <c r="C56" s="61"/>
      <c r="D56" s="61"/>
      <c r="E56" s="61"/>
      <c r="F56" s="61"/>
      <c r="G56" s="66"/>
      <c r="H56" s="66"/>
      <c r="I56" s="66"/>
      <c r="J56" s="66"/>
      <c r="K56" s="66"/>
      <c r="L56" s="66"/>
      <c r="M56" s="61"/>
      <c r="N56" s="50"/>
      <c r="O56" s="50"/>
      <c r="P56" s="54"/>
      <c r="Q56" s="54"/>
      <c r="R56" s="54"/>
      <c r="S56" s="50"/>
      <c r="T56" s="50"/>
      <c r="U56" s="50"/>
      <c r="V56" s="50"/>
      <c r="W56" s="50"/>
      <c r="X56" s="50"/>
      <c r="Y56" s="50"/>
      <c r="Z56" s="50"/>
    </row>
    <row r="57" ht="18.0" customHeight="1">
      <c r="A57" s="61"/>
      <c r="B57" s="66"/>
      <c r="C57" s="61"/>
      <c r="D57" s="61"/>
      <c r="E57" s="61"/>
      <c r="F57" s="61"/>
      <c r="G57" s="66"/>
      <c r="H57" s="66"/>
      <c r="I57" s="66"/>
      <c r="J57" s="66"/>
      <c r="K57" s="66"/>
      <c r="L57" s="66"/>
      <c r="M57" s="61"/>
      <c r="N57" s="50"/>
      <c r="O57" s="50"/>
      <c r="P57" s="54"/>
      <c r="Q57" s="54"/>
      <c r="R57" s="54"/>
      <c r="S57" s="50"/>
      <c r="T57" s="50"/>
      <c r="U57" s="50"/>
      <c r="V57" s="50"/>
      <c r="W57" s="50"/>
      <c r="X57" s="50"/>
      <c r="Y57" s="50"/>
      <c r="Z57" s="50"/>
    </row>
    <row r="58" ht="18.0" customHeight="1">
      <c r="A58" s="61"/>
      <c r="B58" s="66"/>
      <c r="C58" s="61"/>
      <c r="D58" s="61"/>
      <c r="E58" s="61"/>
      <c r="F58" s="61"/>
      <c r="G58" s="66"/>
      <c r="H58" s="66"/>
      <c r="I58" s="66"/>
      <c r="J58" s="66"/>
      <c r="K58" s="66"/>
      <c r="L58" s="66"/>
      <c r="M58" s="61"/>
      <c r="N58" s="50"/>
      <c r="O58" s="50"/>
      <c r="P58" s="54"/>
      <c r="Q58" s="54"/>
      <c r="R58" s="54"/>
      <c r="S58" s="50"/>
      <c r="T58" s="50"/>
      <c r="U58" s="50"/>
      <c r="V58" s="50"/>
      <c r="W58" s="50"/>
      <c r="X58" s="50"/>
      <c r="Y58" s="50"/>
      <c r="Z58" s="50"/>
    </row>
    <row r="59" ht="18.0" customHeight="1">
      <c r="A59" s="61"/>
      <c r="B59" s="66"/>
      <c r="C59" s="61"/>
      <c r="D59" s="61"/>
      <c r="E59" s="61"/>
      <c r="F59" s="61"/>
      <c r="G59" s="66"/>
      <c r="H59" s="66"/>
      <c r="I59" s="66"/>
      <c r="J59" s="66"/>
      <c r="K59" s="66"/>
      <c r="L59" s="66"/>
      <c r="M59" s="61"/>
      <c r="N59" s="50"/>
      <c r="O59" s="50"/>
      <c r="P59" s="54"/>
      <c r="Q59" s="54"/>
      <c r="R59" s="54"/>
      <c r="S59" s="50"/>
      <c r="T59" s="50"/>
      <c r="U59" s="50"/>
      <c r="V59" s="50"/>
      <c r="W59" s="50"/>
      <c r="X59" s="50"/>
      <c r="Y59" s="50"/>
      <c r="Z59" s="50"/>
    </row>
    <row r="60" ht="18.0" customHeight="1">
      <c r="A60" s="61"/>
      <c r="B60" s="66"/>
      <c r="C60" s="61"/>
      <c r="D60" s="61"/>
      <c r="E60" s="61"/>
      <c r="F60" s="61"/>
      <c r="G60" s="66"/>
      <c r="H60" s="66"/>
      <c r="I60" s="66"/>
      <c r="J60" s="66"/>
      <c r="K60" s="66"/>
      <c r="L60" s="66"/>
      <c r="M60" s="61"/>
      <c r="N60" s="50"/>
      <c r="O60" s="50"/>
      <c r="P60" s="54"/>
      <c r="Q60" s="54"/>
      <c r="R60" s="54"/>
      <c r="S60" s="50"/>
      <c r="T60" s="50"/>
      <c r="U60" s="50"/>
      <c r="V60" s="50"/>
      <c r="W60" s="50"/>
      <c r="X60" s="50"/>
      <c r="Y60" s="50"/>
      <c r="Z60" s="50"/>
    </row>
    <row r="61" ht="18.0" customHeight="1">
      <c r="A61" s="61"/>
      <c r="B61" s="66"/>
      <c r="C61" s="61"/>
      <c r="D61" s="61"/>
      <c r="E61" s="61"/>
      <c r="F61" s="61"/>
      <c r="G61" s="66"/>
      <c r="H61" s="66"/>
      <c r="I61" s="66"/>
      <c r="J61" s="66"/>
      <c r="K61" s="66"/>
      <c r="L61" s="66"/>
      <c r="M61" s="61"/>
      <c r="N61" s="50"/>
      <c r="O61" s="50"/>
      <c r="P61" s="54"/>
      <c r="Q61" s="54"/>
      <c r="R61" s="54"/>
      <c r="S61" s="50"/>
      <c r="T61" s="50"/>
      <c r="U61" s="50"/>
      <c r="V61" s="50"/>
      <c r="W61" s="50"/>
      <c r="X61" s="50"/>
      <c r="Y61" s="50"/>
      <c r="Z61" s="50"/>
    </row>
    <row r="62" ht="18.0" customHeight="1">
      <c r="A62" s="61"/>
      <c r="B62" s="66"/>
      <c r="C62" s="61"/>
      <c r="D62" s="61"/>
      <c r="E62" s="61"/>
      <c r="F62" s="61"/>
      <c r="G62" s="66"/>
      <c r="H62" s="66"/>
      <c r="I62" s="66"/>
      <c r="J62" s="66"/>
      <c r="K62" s="66"/>
      <c r="L62" s="66"/>
      <c r="M62" s="61"/>
      <c r="N62" s="50"/>
      <c r="O62" s="50"/>
      <c r="P62" s="54"/>
      <c r="Q62" s="54"/>
      <c r="R62" s="54"/>
      <c r="S62" s="50"/>
      <c r="T62" s="50"/>
      <c r="U62" s="50"/>
      <c r="V62" s="50"/>
      <c r="W62" s="50"/>
      <c r="X62" s="50"/>
      <c r="Y62" s="50"/>
      <c r="Z62" s="50"/>
    </row>
    <row r="63" ht="18.0" customHeight="1">
      <c r="A63" s="61"/>
      <c r="B63" s="66"/>
      <c r="C63" s="61"/>
      <c r="D63" s="61"/>
      <c r="E63" s="61"/>
      <c r="F63" s="61"/>
      <c r="G63" s="66"/>
      <c r="H63" s="66"/>
      <c r="I63" s="66"/>
      <c r="J63" s="66"/>
      <c r="K63" s="66"/>
      <c r="L63" s="66"/>
      <c r="M63" s="61"/>
      <c r="N63" s="50"/>
      <c r="O63" s="50"/>
      <c r="P63" s="54"/>
      <c r="Q63" s="54"/>
      <c r="R63" s="54"/>
      <c r="S63" s="50"/>
      <c r="T63" s="50"/>
      <c r="U63" s="50"/>
      <c r="V63" s="50"/>
      <c r="W63" s="50"/>
      <c r="X63" s="50"/>
      <c r="Y63" s="50"/>
      <c r="Z63" s="50"/>
    </row>
    <row r="64" ht="18.0" customHeight="1">
      <c r="A64" s="61"/>
      <c r="B64" s="66"/>
      <c r="C64" s="61"/>
      <c r="D64" s="61"/>
      <c r="E64" s="61"/>
      <c r="F64" s="61"/>
      <c r="G64" s="66"/>
      <c r="H64" s="66"/>
      <c r="I64" s="66"/>
      <c r="J64" s="66"/>
      <c r="K64" s="66"/>
      <c r="L64" s="66"/>
      <c r="M64" s="61"/>
      <c r="N64" s="50"/>
      <c r="O64" s="50"/>
      <c r="P64" s="54"/>
      <c r="Q64" s="54"/>
      <c r="R64" s="54"/>
      <c r="S64" s="50"/>
      <c r="T64" s="50"/>
      <c r="U64" s="50"/>
      <c r="V64" s="50"/>
      <c r="W64" s="50"/>
      <c r="X64" s="50"/>
      <c r="Y64" s="50"/>
      <c r="Z64" s="50"/>
    </row>
    <row r="65" ht="18.0" customHeight="1">
      <c r="A65" s="61"/>
      <c r="B65" s="66"/>
      <c r="C65" s="61"/>
      <c r="D65" s="61"/>
      <c r="E65" s="61"/>
      <c r="F65" s="61"/>
      <c r="G65" s="66"/>
      <c r="H65" s="66"/>
      <c r="I65" s="66"/>
      <c r="J65" s="66"/>
      <c r="K65" s="66"/>
      <c r="L65" s="66"/>
      <c r="M65" s="61"/>
      <c r="N65" s="50"/>
      <c r="O65" s="50"/>
      <c r="P65" s="54"/>
      <c r="Q65" s="54"/>
      <c r="R65" s="54"/>
      <c r="S65" s="50"/>
      <c r="T65" s="50"/>
      <c r="U65" s="50"/>
      <c r="V65" s="50"/>
      <c r="W65" s="50"/>
      <c r="X65" s="50"/>
      <c r="Y65" s="50"/>
      <c r="Z65" s="50"/>
    </row>
    <row r="66" ht="18.0" customHeight="1">
      <c r="A66" s="61"/>
      <c r="B66" s="66"/>
      <c r="C66" s="61"/>
      <c r="D66" s="61"/>
      <c r="E66" s="61"/>
      <c r="F66" s="61"/>
      <c r="G66" s="66"/>
      <c r="H66" s="66"/>
      <c r="I66" s="66"/>
      <c r="J66" s="66"/>
      <c r="K66" s="66"/>
      <c r="L66" s="66"/>
      <c r="M66" s="61"/>
      <c r="N66" s="50"/>
      <c r="O66" s="50"/>
      <c r="P66" s="54"/>
      <c r="Q66" s="54"/>
      <c r="R66" s="54"/>
      <c r="S66" s="50"/>
      <c r="T66" s="50"/>
      <c r="U66" s="50"/>
      <c r="V66" s="50"/>
      <c r="W66" s="50"/>
      <c r="X66" s="50"/>
      <c r="Y66" s="50"/>
      <c r="Z66" s="50"/>
    </row>
    <row r="67" ht="18.0" customHeight="1">
      <c r="A67" s="61"/>
      <c r="B67" s="66"/>
      <c r="C67" s="61"/>
      <c r="D67" s="61"/>
      <c r="E67" s="61"/>
      <c r="F67" s="61"/>
      <c r="G67" s="66"/>
      <c r="H67" s="66"/>
      <c r="I67" s="66"/>
      <c r="J67" s="66"/>
      <c r="K67" s="66"/>
      <c r="L67" s="66"/>
      <c r="M67" s="61"/>
      <c r="N67" s="50"/>
      <c r="O67" s="50"/>
      <c r="P67" s="54"/>
      <c r="Q67" s="54"/>
      <c r="R67" s="54"/>
      <c r="S67" s="50"/>
      <c r="T67" s="50"/>
      <c r="U67" s="50"/>
      <c r="V67" s="50"/>
      <c r="W67" s="50"/>
      <c r="X67" s="50"/>
      <c r="Y67" s="50"/>
      <c r="Z67" s="50"/>
    </row>
    <row r="68" ht="18.0" customHeight="1">
      <c r="A68" s="61"/>
      <c r="B68" s="66"/>
      <c r="C68" s="61"/>
      <c r="D68" s="61"/>
      <c r="E68" s="61"/>
      <c r="F68" s="61"/>
      <c r="G68" s="66"/>
      <c r="H68" s="66"/>
      <c r="I68" s="66"/>
      <c r="J68" s="66"/>
      <c r="K68" s="66"/>
      <c r="L68" s="66"/>
      <c r="M68" s="61"/>
      <c r="N68" s="50"/>
      <c r="O68" s="50"/>
      <c r="P68" s="54"/>
      <c r="Q68" s="54"/>
      <c r="R68" s="54"/>
      <c r="S68" s="50"/>
      <c r="T68" s="50"/>
      <c r="U68" s="50"/>
      <c r="V68" s="50"/>
      <c r="W68" s="50"/>
      <c r="X68" s="50"/>
      <c r="Y68" s="50"/>
      <c r="Z68" s="50"/>
    </row>
    <row r="69" ht="18.0" customHeight="1">
      <c r="A69" s="61"/>
      <c r="B69" s="66"/>
      <c r="C69" s="61"/>
      <c r="D69" s="61"/>
      <c r="E69" s="61"/>
      <c r="F69" s="61"/>
      <c r="G69" s="66"/>
      <c r="H69" s="66"/>
      <c r="I69" s="66"/>
      <c r="J69" s="66"/>
      <c r="K69" s="66"/>
      <c r="L69" s="66"/>
      <c r="M69" s="61"/>
      <c r="N69" s="50"/>
      <c r="O69" s="50"/>
      <c r="P69" s="54"/>
      <c r="Q69" s="54"/>
      <c r="R69" s="54"/>
      <c r="S69" s="50"/>
      <c r="T69" s="50"/>
      <c r="U69" s="50"/>
      <c r="V69" s="50"/>
      <c r="W69" s="50"/>
      <c r="X69" s="50"/>
      <c r="Y69" s="50"/>
      <c r="Z69" s="50"/>
    </row>
    <row r="70" ht="18.0" customHeight="1">
      <c r="A70" s="61"/>
      <c r="B70" s="66"/>
      <c r="C70" s="61"/>
      <c r="D70" s="61"/>
      <c r="E70" s="61"/>
      <c r="F70" s="61"/>
      <c r="G70" s="66"/>
      <c r="H70" s="66"/>
      <c r="I70" s="66"/>
      <c r="J70" s="66"/>
      <c r="K70" s="66"/>
      <c r="L70" s="66"/>
      <c r="M70" s="61"/>
      <c r="N70" s="50"/>
      <c r="O70" s="50"/>
      <c r="P70" s="54"/>
      <c r="Q70" s="54"/>
      <c r="R70" s="54"/>
      <c r="S70" s="50"/>
      <c r="T70" s="50"/>
      <c r="U70" s="50"/>
      <c r="V70" s="50"/>
      <c r="W70" s="50"/>
      <c r="X70" s="50"/>
      <c r="Y70" s="50"/>
      <c r="Z70" s="50"/>
    </row>
    <row r="71" ht="18.0" customHeight="1">
      <c r="A71" s="61"/>
      <c r="B71" s="66"/>
      <c r="C71" s="61"/>
      <c r="D71" s="61"/>
      <c r="E71" s="61"/>
      <c r="F71" s="61"/>
      <c r="G71" s="66"/>
      <c r="H71" s="66"/>
      <c r="I71" s="66"/>
      <c r="J71" s="66"/>
      <c r="K71" s="66"/>
      <c r="L71" s="66"/>
      <c r="M71" s="61"/>
      <c r="N71" s="50"/>
      <c r="O71" s="50"/>
      <c r="P71" s="54"/>
      <c r="Q71" s="54"/>
      <c r="R71" s="54"/>
      <c r="S71" s="50"/>
      <c r="T71" s="50"/>
      <c r="U71" s="50"/>
      <c r="V71" s="50"/>
      <c r="W71" s="50"/>
      <c r="X71" s="50"/>
      <c r="Y71" s="50"/>
      <c r="Z71" s="50"/>
    </row>
    <row r="72" ht="18.0" customHeight="1">
      <c r="A72" s="61"/>
      <c r="B72" s="66"/>
      <c r="C72" s="61"/>
      <c r="D72" s="61"/>
      <c r="E72" s="61"/>
      <c r="F72" s="61"/>
      <c r="G72" s="66"/>
      <c r="H72" s="66"/>
      <c r="I72" s="66"/>
      <c r="J72" s="66"/>
      <c r="K72" s="66"/>
      <c r="L72" s="66"/>
      <c r="M72" s="61"/>
      <c r="N72" s="50"/>
      <c r="O72" s="50"/>
      <c r="P72" s="54"/>
      <c r="Q72" s="54"/>
      <c r="R72" s="54"/>
      <c r="S72" s="50"/>
      <c r="T72" s="50"/>
      <c r="U72" s="50"/>
      <c r="V72" s="50"/>
      <c r="W72" s="50"/>
      <c r="X72" s="50"/>
      <c r="Y72" s="50"/>
      <c r="Z72" s="50"/>
    </row>
    <row r="73" ht="18.0" customHeight="1">
      <c r="A73" s="61"/>
      <c r="B73" s="66"/>
      <c r="C73" s="61"/>
      <c r="D73" s="61"/>
      <c r="E73" s="61"/>
      <c r="F73" s="61"/>
      <c r="G73" s="66"/>
      <c r="H73" s="66"/>
      <c r="I73" s="66"/>
      <c r="J73" s="66"/>
      <c r="K73" s="66"/>
      <c r="L73" s="66"/>
      <c r="M73" s="61"/>
      <c r="N73" s="50"/>
      <c r="O73" s="50"/>
      <c r="P73" s="54"/>
      <c r="Q73" s="54"/>
      <c r="R73" s="54"/>
      <c r="S73" s="50"/>
      <c r="T73" s="50"/>
      <c r="U73" s="50"/>
      <c r="V73" s="50"/>
      <c r="W73" s="50"/>
      <c r="X73" s="50"/>
      <c r="Y73" s="50"/>
      <c r="Z73" s="50"/>
    </row>
    <row r="74" ht="18.0" customHeight="1">
      <c r="A74" s="61"/>
      <c r="B74" s="66"/>
      <c r="C74" s="61"/>
      <c r="D74" s="61"/>
      <c r="E74" s="61"/>
      <c r="F74" s="61"/>
      <c r="G74" s="66"/>
      <c r="H74" s="66"/>
      <c r="I74" s="66"/>
      <c r="J74" s="66"/>
      <c r="K74" s="66"/>
      <c r="L74" s="66"/>
      <c r="M74" s="61"/>
      <c r="N74" s="50"/>
      <c r="O74" s="50"/>
      <c r="P74" s="54"/>
      <c r="Q74" s="54"/>
      <c r="R74" s="54"/>
      <c r="S74" s="50"/>
      <c r="T74" s="50"/>
      <c r="U74" s="50"/>
      <c r="V74" s="50"/>
      <c r="W74" s="50"/>
      <c r="X74" s="50"/>
      <c r="Y74" s="50"/>
      <c r="Z74" s="50"/>
    </row>
    <row r="75" ht="18.0" customHeight="1">
      <c r="A75" s="61"/>
      <c r="B75" s="66"/>
      <c r="C75" s="61"/>
      <c r="D75" s="61"/>
      <c r="E75" s="61"/>
      <c r="F75" s="61"/>
      <c r="G75" s="66"/>
      <c r="H75" s="66"/>
      <c r="I75" s="66"/>
      <c r="J75" s="66"/>
      <c r="K75" s="66"/>
      <c r="L75" s="66"/>
      <c r="M75" s="61"/>
      <c r="N75" s="50"/>
      <c r="O75" s="50"/>
      <c r="P75" s="54"/>
      <c r="Q75" s="54"/>
      <c r="R75" s="54"/>
      <c r="S75" s="50"/>
      <c r="T75" s="50"/>
      <c r="U75" s="50"/>
      <c r="V75" s="50"/>
      <c r="W75" s="50"/>
      <c r="X75" s="50"/>
      <c r="Y75" s="50"/>
      <c r="Z75" s="50"/>
    </row>
    <row r="76" ht="18.0" customHeight="1">
      <c r="A76" s="61"/>
      <c r="B76" s="66"/>
      <c r="C76" s="61"/>
      <c r="D76" s="61"/>
      <c r="E76" s="61"/>
      <c r="F76" s="61"/>
      <c r="G76" s="66"/>
      <c r="H76" s="66"/>
      <c r="I76" s="66"/>
      <c r="J76" s="66"/>
      <c r="K76" s="66"/>
      <c r="L76" s="66"/>
      <c r="M76" s="61"/>
      <c r="N76" s="50"/>
      <c r="O76" s="50"/>
      <c r="P76" s="54"/>
      <c r="Q76" s="54"/>
      <c r="R76" s="54"/>
      <c r="S76" s="50"/>
      <c r="T76" s="50"/>
      <c r="U76" s="50"/>
      <c r="V76" s="50"/>
      <c r="W76" s="50"/>
      <c r="X76" s="50"/>
      <c r="Y76" s="50"/>
      <c r="Z76" s="50"/>
    </row>
    <row r="77" ht="18.0" customHeight="1">
      <c r="A77" s="61"/>
      <c r="B77" s="66"/>
      <c r="C77" s="61"/>
      <c r="D77" s="61"/>
      <c r="E77" s="61"/>
      <c r="F77" s="61"/>
      <c r="G77" s="66"/>
      <c r="H77" s="66"/>
      <c r="I77" s="66"/>
      <c r="J77" s="66"/>
      <c r="K77" s="66"/>
      <c r="L77" s="66"/>
      <c r="M77" s="61"/>
      <c r="N77" s="50"/>
      <c r="O77" s="50"/>
      <c r="P77" s="54"/>
      <c r="Q77" s="54"/>
      <c r="R77" s="54"/>
      <c r="S77" s="50"/>
      <c r="T77" s="50"/>
      <c r="U77" s="50"/>
      <c r="V77" s="50"/>
      <c r="W77" s="50"/>
      <c r="X77" s="50"/>
      <c r="Y77" s="50"/>
      <c r="Z77" s="50"/>
    </row>
    <row r="78" ht="18.0" customHeight="1">
      <c r="A78" s="61"/>
      <c r="B78" s="66"/>
      <c r="C78" s="61"/>
      <c r="D78" s="61"/>
      <c r="E78" s="61"/>
      <c r="F78" s="61"/>
      <c r="G78" s="66"/>
      <c r="H78" s="66"/>
      <c r="I78" s="66"/>
      <c r="J78" s="66"/>
      <c r="K78" s="66"/>
      <c r="L78" s="66"/>
      <c r="M78" s="61"/>
      <c r="N78" s="50"/>
      <c r="O78" s="50"/>
      <c r="P78" s="54"/>
      <c r="Q78" s="54"/>
      <c r="R78" s="54"/>
      <c r="S78" s="50"/>
      <c r="T78" s="50"/>
      <c r="U78" s="50"/>
      <c r="V78" s="50"/>
      <c r="W78" s="50"/>
      <c r="X78" s="50"/>
      <c r="Y78" s="50"/>
      <c r="Z78" s="50"/>
    </row>
    <row r="79" ht="18.0" customHeight="1">
      <c r="A79" s="61"/>
      <c r="B79" s="66"/>
      <c r="C79" s="61"/>
      <c r="D79" s="61"/>
      <c r="E79" s="61"/>
      <c r="F79" s="61"/>
      <c r="G79" s="66"/>
      <c r="H79" s="66"/>
      <c r="I79" s="66"/>
      <c r="J79" s="66"/>
      <c r="K79" s="66"/>
      <c r="L79" s="66"/>
      <c r="M79" s="61"/>
      <c r="N79" s="50"/>
      <c r="O79" s="50"/>
      <c r="P79" s="54"/>
      <c r="Q79" s="54"/>
      <c r="R79" s="54"/>
      <c r="S79" s="50"/>
      <c r="T79" s="50"/>
      <c r="U79" s="50"/>
      <c r="V79" s="50"/>
      <c r="W79" s="50"/>
      <c r="X79" s="50"/>
      <c r="Y79" s="50"/>
      <c r="Z79" s="50"/>
    </row>
    <row r="80" ht="18.0" customHeight="1">
      <c r="A80" s="61"/>
      <c r="B80" s="66"/>
      <c r="C80" s="61"/>
      <c r="D80" s="61"/>
      <c r="E80" s="61"/>
      <c r="F80" s="61"/>
      <c r="G80" s="66"/>
      <c r="H80" s="66"/>
      <c r="I80" s="66"/>
      <c r="J80" s="66"/>
      <c r="K80" s="66"/>
      <c r="L80" s="66"/>
      <c r="M80" s="61"/>
      <c r="N80" s="50"/>
      <c r="O80" s="50"/>
      <c r="P80" s="54"/>
      <c r="Q80" s="54"/>
      <c r="R80" s="54"/>
      <c r="S80" s="50"/>
      <c r="T80" s="50"/>
      <c r="U80" s="50"/>
      <c r="V80" s="50"/>
      <c r="W80" s="50"/>
      <c r="X80" s="50"/>
      <c r="Y80" s="50"/>
      <c r="Z80" s="50"/>
    </row>
    <row r="81" ht="18.0" customHeight="1">
      <c r="A81" s="61"/>
      <c r="B81" s="66"/>
      <c r="C81" s="61"/>
      <c r="D81" s="61"/>
      <c r="E81" s="61"/>
      <c r="F81" s="61"/>
      <c r="G81" s="66"/>
      <c r="H81" s="66"/>
      <c r="I81" s="66"/>
      <c r="J81" s="66"/>
      <c r="K81" s="66"/>
      <c r="L81" s="66"/>
      <c r="M81" s="61"/>
      <c r="N81" s="50"/>
      <c r="O81" s="50"/>
      <c r="P81" s="54"/>
      <c r="Q81" s="54"/>
      <c r="R81" s="54"/>
      <c r="S81" s="50"/>
      <c r="T81" s="50"/>
      <c r="U81" s="50"/>
      <c r="V81" s="50"/>
      <c r="W81" s="50"/>
      <c r="X81" s="50"/>
      <c r="Y81" s="50"/>
      <c r="Z81" s="50"/>
    </row>
    <row r="82" ht="18.0" customHeight="1">
      <c r="A82" s="61"/>
      <c r="B82" s="66"/>
      <c r="C82" s="61"/>
      <c r="D82" s="61"/>
      <c r="E82" s="61"/>
      <c r="F82" s="61"/>
      <c r="G82" s="66"/>
      <c r="H82" s="66"/>
      <c r="I82" s="66"/>
      <c r="J82" s="66"/>
      <c r="K82" s="66"/>
      <c r="L82" s="66"/>
      <c r="M82" s="61"/>
      <c r="N82" s="50"/>
      <c r="O82" s="50"/>
      <c r="P82" s="54"/>
      <c r="Q82" s="54"/>
      <c r="R82" s="54"/>
      <c r="S82" s="50"/>
      <c r="T82" s="50"/>
      <c r="U82" s="50"/>
      <c r="V82" s="50"/>
      <c r="W82" s="50"/>
      <c r="X82" s="50"/>
      <c r="Y82" s="50"/>
      <c r="Z82" s="50"/>
    </row>
    <row r="83" ht="18.0" customHeight="1">
      <c r="A83" s="61"/>
      <c r="B83" s="66"/>
      <c r="C83" s="61"/>
      <c r="D83" s="61"/>
      <c r="E83" s="61"/>
      <c r="F83" s="61"/>
      <c r="G83" s="66"/>
      <c r="H83" s="66"/>
      <c r="I83" s="66"/>
      <c r="J83" s="66"/>
      <c r="K83" s="66"/>
      <c r="L83" s="66"/>
      <c r="M83" s="61"/>
      <c r="N83" s="50"/>
      <c r="O83" s="50"/>
      <c r="P83" s="54"/>
      <c r="Q83" s="54"/>
      <c r="R83" s="54"/>
      <c r="S83" s="50"/>
      <c r="T83" s="50"/>
      <c r="U83" s="50"/>
      <c r="V83" s="50"/>
      <c r="W83" s="50"/>
      <c r="X83" s="50"/>
      <c r="Y83" s="50"/>
      <c r="Z83" s="50"/>
    </row>
    <row r="84" ht="18.0" customHeight="1">
      <c r="A84" s="61"/>
      <c r="B84" s="66"/>
      <c r="C84" s="61"/>
      <c r="D84" s="61"/>
      <c r="E84" s="61"/>
      <c r="F84" s="61"/>
      <c r="G84" s="66"/>
      <c r="H84" s="66"/>
      <c r="I84" s="66"/>
      <c r="J84" s="66"/>
      <c r="K84" s="66"/>
      <c r="L84" s="66"/>
      <c r="M84" s="61"/>
      <c r="N84" s="50"/>
      <c r="O84" s="50"/>
      <c r="P84" s="54"/>
      <c r="Q84" s="54"/>
      <c r="R84" s="54"/>
      <c r="S84" s="50"/>
      <c r="T84" s="50"/>
      <c r="U84" s="50"/>
      <c r="V84" s="50"/>
      <c r="W84" s="50"/>
      <c r="X84" s="50"/>
      <c r="Y84" s="50"/>
      <c r="Z84" s="50"/>
    </row>
    <row r="85" ht="18.0" customHeight="1">
      <c r="A85" s="61"/>
      <c r="B85" s="66"/>
      <c r="C85" s="61"/>
      <c r="D85" s="61"/>
      <c r="E85" s="61"/>
      <c r="F85" s="61"/>
      <c r="G85" s="66"/>
      <c r="H85" s="66"/>
      <c r="I85" s="66"/>
      <c r="J85" s="66"/>
      <c r="K85" s="66"/>
      <c r="L85" s="66"/>
      <c r="M85" s="61"/>
      <c r="N85" s="50"/>
      <c r="O85" s="50"/>
      <c r="P85" s="54"/>
      <c r="Q85" s="54"/>
      <c r="R85" s="54"/>
      <c r="S85" s="50"/>
      <c r="T85" s="50"/>
      <c r="U85" s="50"/>
      <c r="V85" s="50"/>
      <c r="W85" s="50"/>
      <c r="X85" s="50"/>
      <c r="Y85" s="50"/>
      <c r="Z85" s="50"/>
    </row>
    <row r="86" ht="18.0" customHeight="1">
      <c r="A86" s="61"/>
      <c r="B86" s="66"/>
      <c r="C86" s="61"/>
      <c r="D86" s="61"/>
      <c r="E86" s="61"/>
      <c r="F86" s="61"/>
      <c r="G86" s="66"/>
      <c r="H86" s="66"/>
      <c r="I86" s="66"/>
      <c r="J86" s="66"/>
      <c r="K86" s="66"/>
      <c r="L86" s="66"/>
      <c r="M86" s="61"/>
      <c r="N86" s="50"/>
      <c r="O86" s="50"/>
      <c r="P86" s="54"/>
      <c r="Q86" s="54"/>
      <c r="R86" s="54"/>
      <c r="S86" s="50"/>
      <c r="T86" s="50"/>
      <c r="U86" s="50"/>
      <c r="V86" s="50"/>
      <c r="W86" s="50"/>
      <c r="X86" s="50"/>
      <c r="Y86" s="50"/>
      <c r="Z86" s="50"/>
    </row>
    <row r="87" ht="18.0" customHeight="1">
      <c r="A87" s="61"/>
      <c r="B87" s="66"/>
      <c r="C87" s="61"/>
      <c r="D87" s="61"/>
      <c r="E87" s="61"/>
      <c r="F87" s="61"/>
      <c r="G87" s="66"/>
      <c r="H87" s="66"/>
      <c r="I87" s="66"/>
      <c r="J87" s="66"/>
      <c r="K87" s="66"/>
      <c r="L87" s="66"/>
      <c r="M87" s="61"/>
      <c r="N87" s="50"/>
      <c r="O87" s="50"/>
      <c r="P87" s="54"/>
      <c r="Q87" s="54"/>
      <c r="R87" s="54"/>
      <c r="S87" s="50"/>
      <c r="T87" s="50"/>
      <c r="U87" s="50"/>
      <c r="V87" s="50"/>
      <c r="W87" s="50"/>
      <c r="X87" s="50"/>
      <c r="Y87" s="50"/>
      <c r="Z87" s="50"/>
    </row>
    <row r="88" ht="18.0" customHeight="1">
      <c r="A88" s="61"/>
      <c r="B88" s="66"/>
      <c r="C88" s="61"/>
      <c r="D88" s="61"/>
      <c r="E88" s="61"/>
      <c r="F88" s="61"/>
      <c r="G88" s="66"/>
      <c r="H88" s="66"/>
      <c r="I88" s="66"/>
      <c r="J88" s="66"/>
      <c r="K88" s="66"/>
      <c r="L88" s="66"/>
      <c r="M88" s="61"/>
      <c r="N88" s="50"/>
      <c r="O88" s="50"/>
      <c r="P88" s="54"/>
      <c r="Q88" s="54"/>
      <c r="R88" s="54"/>
      <c r="S88" s="50"/>
      <c r="T88" s="50"/>
      <c r="U88" s="50"/>
      <c r="V88" s="50"/>
      <c r="W88" s="50"/>
      <c r="X88" s="50"/>
      <c r="Y88" s="50"/>
      <c r="Z88" s="50"/>
    </row>
    <row r="89" ht="18.0" customHeight="1">
      <c r="A89" s="61"/>
      <c r="B89" s="66"/>
      <c r="C89" s="61"/>
      <c r="D89" s="61"/>
      <c r="E89" s="61"/>
      <c r="F89" s="61"/>
      <c r="G89" s="66"/>
      <c r="H89" s="66"/>
      <c r="I89" s="66"/>
      <c r="J89" s="66"/>
      <c r="K89" s="66"/>
      <c r="L89" s="66"/>
      <c r="M89" s="61"/>
      <c r="N89" s="50"/>
      <c r="O89" s="50"/>
      <c r="P89" s="54"/>
      <c r="Q89" s="54"/>
      <c r="R89" s="54"/>
      <c r="S89" s="50"/>
      <c r="T89" s="50"/>
      <c r="U89" s="50"/>
      <c r="V89" s="50"/>
      <c r="W89" s="50"/>
      <c r="X89" s="50"/>
      <c r="Y89" s="50"/>
      <c r="Z89" s="50"/>
    </row>
    <row r="90" ht="18.0" customHeight="1">
      <c r="A90" s="61"/>
      <c r="B90" s="66"/>
      <c r="C90" s="61"/>
      <c r="D90" s="61"/>
      <c r="E90" s="61"/>
      <c r="F90" s="61"/>
      <c r="G90" s="66"/>
      <c r="H90" s="66"/>
      <c r="I90" s="66"/>
      <c r="J90" s="66"/>
      <c r="K90" s="66"/>
      <c r="L90" s="66"/>
      <c r="M90" s="61"/>
      <c r="N90" s="50"/>
      <c r="O90" s="50"/>
      <c r="P90" s="54"/>
      <c r="Q90" s="54"/>
      <c r="R90" s="54"/>
      <c r="S90" s="50"/>
      <c r="T90" s="50"/>
      <c r="U90" s="50"/>
      <c r="V90" s="50"/>
      <c r="W90" s="50"/>
      <c r="X90" s="50"/>
      <c r="Y90" s="50"/>
      <c r="Z90" s="50"/>
    </row>
    <row r="91" ht="18.0" customHeight="1">
      <c r="A91" s="61"/>
      <c r="B91" s="66"/>
      <c r="C91" s="61"/>
      <c r="D91" s="61"/>
      <c r="E91" s="61"/>
      <c r="F91" s="61"/>
      <c r="G91" s="66"/>
      <c r="H91" s="66"/>
      <c r="I91" s="66"/>
      <c r="J91" s="66"/>
      <c r="K91" s="66"/>
      <c r="L91" s="66"/>
      <c r="M91" s="61"/>
      <c r="N91" s="50"/>
      <c r="O91" s="50"/>
      <c r="P91" s="54"/>
      <c r="Q91" s="54"/>
      <c r="R91" s="54"/>
      <c r="S91" s="50"/>
      <c r="T91" s="50"/>
      <c r="U91" s="50"/>
      <c r="V91" s="50"/>
      <c r="W91" s="50"/>
      <c r="X91" s="50"/>
      <c r="Y91" s="50"/>
      <c r="Z91" s="50"/>
    </row>
    <row r="92" ht="18.0" customHeight="1">
      <c r="A92" s="61"/>
      <c r="B92" s="66"/>
      <c r="C92" s="61"/>
      <c r="D92" s="61"/>
      <c r="E92" s="61"/>
      <c r="F92" s="61"/>
      <c r="G92" s="66"/>
      <c r="H92" s="66"/>
      <c r="I92" s="66"/>
      <c r="J92" s="66"/>
      <c r="K92" s="66"/>
      <c r="L92" s="66"/>
      <c r="M92" s="61"/>
      <c r="N92" s="50"/>
      <c r="O92" s="50"/>
      <c r="P92" s="54"/>
      <c r="Q92" s="54"/>
      <c r="R92" s="54"/>
      <c r="S92" s="50"/>
      <c r="T92" s="50"/>
      <c r="U92" s="50"/>
      <c r="V92" s="50"/>
      <c r="W92" s="50"/>
      <c r="X92" s="50"/>
      <c r="Y92" s="50"/>
      <c r="Z92" s="50"/>
    </row>
    <row r="93" ht="18.0" customHeight="1">
      <c r="A93" s="61"/>
      <c r="B93" s="66"/>
      <c r="C93" s="61"/>
      <c r="D93" s="61"/>
      <c r="E93" s="61"/>
      <c r="F93" s="61"/>
      <c r="G93" s="66"/>
      <c r="H93" s="66"/>
      <c r="I93" s="66"/>
      <c r="J93" s="66"/>
      <c r="K93" s="66"/>
      <c r="L93" s="66"/>
      <c r="M93" s="61"/>
      <c r="N93" s="50"/>
      <c r="O93" s="50"/>
      <c r="P93" s="54"/>
      <c r="Q93" s="54"/>
      <c r="R93" s="54"/>
      <c r="S93" s="50"/>
      <c r="T93" s="50"/>
      <c r="U93" s="50"/>
      <c r="V93" s="50"/>
      <c r="W93" s="50"/>
      <c r="X93" s="50"/>
      <c r="Y93" s="50"/>
      <c r="Z93" s="50"/>
    </row>
    <row r="94" ht="18.0" customHeight="1">
      <c r="A94" s="61"/>
      <c r="B94" s="66"/>
      <c r="C94" s="61"/>
      <c r="D94" s="61"/>
      <c r="E94" s="61"/>
      <c r="F94" s="61"/>
      <c r="G94" s="66"/>
      <c r="H94" s="66"/>
      <c r="I94" s="66"/>
      <c r="J94" s="66"/>
      <c r="K94" s="66"/>
      <c r="L94" s="66"/>
      <c r="M94" s="61"/>
      <c r="N94" s="50"/>
      <c r="O94" s="50"/>
      <c r="P94" s="54"/>
      <c r="Q94" s="54"/>
      <c r="R94" s="54"/>
      <c r="S94" s="50"/>
      <c r="T94" s="50"/>
      <c r="U94" s="50"/>
      <c r="V94" s="50"/>
      <c r="W94" s="50"/>
      <c r="X94" s="50"/>
      <c r="Y94" s="50"/>
      <c r="Z94" s="50"/>
    </row>
    <row r="95" ht="18.0" customHeight="1">
      <c r="A95" s="61"/>
      <c r="B95" s="66"/>
      <c r="C95" s="61"/>
      <c r="D95" s="61"/>
      <c r="E95" s="61"/>
      <c r="F95" s="61"/>
      <c r="G95" s="66"/>
      <c r="H95" s="66"/>
      <c r="I95" s="66"/>
      <c r="J95" s="66"/>
      <c r="K95" s="66"/>
      <c r="L95" s="66"/>
      <c r="M95" s="61"/>
      <c r="N95" s="50"/>
      <c r="O95" s="50"/>
      <c r="P95" s="54"/>
      <c r="Q95" s="54"/>
      <c r="R95" s="54"/>
      <c r="S95" s="50"/>
      <c r="T95" s="50"/>
      <c r="U95" s="50"/>
      <c r="V95" s="50"/>
      <c r="W95" s="50"/>
      <c r="X95" s="50"/>
      <c r="Y95" s="50"/>
      <c r="Z95" s="50"/>
    </row>
    <row r="96" ht="18.0" customHeight="1">
      <c r="A96" s="61"/>
      <c r="B96" s="66"/>
      <c r="C96" s="61"/>
      <c r="D96" s="61"/>
      <c r="E96" s="61"/>
      <c r="F96" s="61"/>
      <c r="G96" s="66"/>
      <c r="H96" s="66"/>
      <c r="I96" s="66"/>
      <c r="J96" s="66"/>
      <c r="K96" s="66"/>
      <c r="L96" s="66"/>
      <c r="M96" s="61"/>
      <c r="N96" s="50"/>
      <c r="O96" s="50"/>
      <c r="P96" s="54"/>
      <c r="Q96" s="54"/>
      <c r="R96" s="54"/>
      <c r="S96" s="50"/>
      <c r="T96" s="50"/>
      <c r="U96" s="50"/>
      <c r="V96" s="50"/>
      <c r="W96" s="50"/>
      <c r="X96" s="50"/>
      <c r="Y96" s="50"/>
      <c r="Z96" s="50"/>
    </row>
    <row r="97" ht="18.0" customHeight="1">
      <c r="A97" s="61"/>
      <c r="B97" s="66"/>
      <c r="C97" s="61"/>
      <c r="D97" s="61"/>
      <c r="E97" s="61"/>
      <c r="F97" s="61"/>
      <c r="G97" s="66"/>
      <c r="H97" s="66"/>
      <c r="I97" s="66"/>
      <c r="J97" s="66"/>
      <c r="K97" s="66"/>
      <c r="L97" s="66"/>
      <c r="M97" s="61"/>
      <c r="N97" s="50"/>
      <c r="O97" s="50"/>
      <c r="P97" s="54"/>
      <c r="Q97" s="54"/>
      <c r="R97" s="54"/>
      <c r="S97" s="50"/>
      <c r="T97" s="50"/>
      <c r="U97" s="50"/>
      <c r="V97" s="50"/>
      <c r="W97" s="50"/>
      <c r="X97" s="50"/>
      <c r="Y97" s="50"/>
      <c r="Z97" s="50"/>
    </row>
    <row r="98" ht="18.0" customHeight="1">
      <c r="A98" s="61"/>
      <c r="B98" s="66"/>
      <c r="C98" s="61"/>
      <c r="D98" s="61"/>
      <c r="E98" s="61"/>
      <c r="F98" s="61"/>
      <c r="G98" s="66"/>
      <c r="H98" s="66"/>
      <c r="I98" s="66"/>
      <c r="J98" s="66"/>
      <c r="K98" s="66"/>
      <c r="L98" s="66"/>
      <c r="M98" s="61"/>
      <c r="N98" s="50"/>
      <c r="O98" s="50"/>
      <c r="P98" s="54"/>
      <c r="Q98" s="54"/>
      <c r="R98" s="54"/>
      <c r="S98" s="50"/>
      <c r="T98" s="50"/>
      <c r="U98" s="50"/>
      <c r="V98" s="50"/>
      <c r="W98" s="50"/>
      <c r="X98" s="50"/>
      <c r="Y98" s="50"/>
      <c r="Z98" s="50"/>
    </row>
    <row r="99" ht="18.0" customHeight="1">
      <c r="A99" s="61"/>
      <c r="B99" s="66"/>
      <c r="C99" s="61"/>
      <c r="D99" s="61"/>
      <c r="E99" s="61"/>
      <c r="F99" s="61"/>
      <c r="G99" s="66"/>
      <c r="H99" s="66"/>
      <c r="I99" s="66"/>
      <c r="J99" s="66"/>
      <c r="K99" s="66"/>
      <c r="L99" s="66"/>
      <c r="M99" s="61"/>
      <c r="N99" s="50"/>
      <c r="O99" s="50"/>
      <c r="P99" s="54"/>
      <c r="Q99" s="54"/>
      <c r="R99" s="54"/>
      <c r="S99" s="50"/>
      <c r="T99" s="50"/>
      <c r="U99" s="50"/>
      <c r="V99" s="50"/>
      <c r="W99" s="50"/>
      <c r="X99" s="50"/>
      <c r="Y99" s="50"/>
      <c r="Z99" s="50"/>
    </row>
    <row r="100" ht="18.0" customHeight="1">
      <c r="A100" s="61"/>
      <c r="B100" s="66"/>
      <c r="C100" s="61"/>
      <c r="D100" s="61"/>
      <c r="E100" s="61"/>
      <c r="F100" s="61"/>
      <c r="G100" s="66"/>
      <c r="H100" s="66"/>
      <c r="I100" s="66"/>
      <c r="J100" s="66"/>
      <c r="K100" s="66"/>
      <c r="L100" s="66"/>
      <c r="M100" s="61"/>
      <c r="N100" s="50"/>
      <c r="O100" s="50"/>
      <c r="P100" s="54"/>
      <c r="Q100" s="54"/>
      <c r="R100" s="54"/>
      <c r="S100" s="50"/>
      <c r="T100" s="50"/>
      <c r="U100" s="50"/>
      <c r="V100" s="50"/>
      <c r="W100" s="50"/>
      <c r="X100" s="50"/>
      <c r="Y100" s="50"/>
      <c r="Z100" s="50"/>
    </row>
    <row r="101" ht="18.0" customHeight="1">
      <c r="A101" s="61"/>
      <c r="B101" s="66"/>
      <c r="C101" s="61"/>
      <c r="D101" s="61"/>
      <c r="E101" s="61"/>
      <c r="F101" s="61"/>
      <c r="G101" s="66"/>
      <c r="H101" s="66"/>
      <c r="I101" s="66"/>
      <c r="J101" s="66"/>
      <c r="K101" s="66"/>
      <c r="L101" s="66"/>
      <c r="M101" s="61"/>
      <c r="N101" s="50"/>
      <c r="O101" s="50"/>
      <c r="P101" s="54"/>
      <c r="Q101" s="54"/>
      <c r="R101" s="54"/>
      <c r="S101" s="50"/>
      <c r="T101" s="50"/>
      <c r="U101" s="50"/>
      <c r="V101" s="50"/>
      <c r="W101" s="50"/>
      <c r="X101" s="50"/>
      <c r="Y101" s="50"/>
      <c r="Z101" s="50"/>
    </row>
    <row r="102" ht="18.0" customHeight="1">
      <c r="A102" s="61"/>
      <c r="B102" s="66"/>
      <c r="C102" s="61"/>
      <c r="D102" s="61"/>
      <c r="E102" s="61"/>
      <c r="F102" s="61"/>
      <c r="G102" s="66"/>
      <c r="H102" s="66"/>
      <c r="I102" s="66"/>
      <c r="J102" s="66"/>
      <c r="K102" s="66"/>
      <c r="L102" s="66"/>
      <c r="M102" s="61"/>
      <c r="N102" s="50"/>
      <c r="O102" s="50"/>
      <c r="P102" s="54"/>
      <c r="Q102" s="54"/>
      <c r="R102" s="54"/>
      <c r="S102" s="50"/>
      <c r="T102" s="50"/>
      <c r="U102" s="50"/>
      <c r="V102" s="50"/>
      <c r="W102" s="50"/>
      <c r="X102" s="50"/>
      <c r="Y102" s="50"/>
      <c r="Z102" s="50"/>
    </row>
    <row r="103" ht="18.0" customHeight="1">
      <c r="A103" s="49"/>
      <c r="B103" s="53"/>
      <c r="C103" s="49"/>
      <c r="D103" s="49"/>
      <c r="E103" s="49"/>
      <c r="F103" s="49"/>
      <c r="G103" s="53"/>
      <c r="H103" s="53"/>
      <c r="I103" s="53"/>
      <c r="J103" s="53"/>
      <c r="K103" s="53"/>
      <c r="L103" s="53"/>
      <c r="M103" s="49"/>
      <c r="N103" s="50"/>
      <c r="O103" s="50"/>
      <c r="P103" s="54"/>
      <c r="Q103" s="54"/>
      <c r="R103" s="54"/>
      <c r="S103" s="50"/>
      <c r="T103" s="50"/>
      <c r="U103" s="50"/>
      <c r="V103" s="50"/>
      <c r="W103" s="50"/>
      <c r="X103" s="50"/>
      <c r="Y103" s="50"/>
      <c r="Z103" s="50"/>
    </row>
    <row r="104" ht="18.0" customHeight="1">
      <c r="A104" s="49"/>
      <c r="B104" s="53"/>
      <c r="C104" s="49"/>
      <c r="D104" s="49"/>
      <c r="E104" s="49"/>
      <c r="F104" s="49"/>
      <c r="G104" s="53"/>
      <c r="H104" s="53"/>
      <c r="I104" s="53"/>
      <c r="J104" s="53"/>
      <c r="K104" s="53"/>
      <c r="L104" s="53"/>
      <c r="M104" s="49"/>
      <c r="N104" s="50"/>
      <c r="O104" s="50"/>
      <c r="P104" s="54"/>
      <c r="Q104" s="54"/>
      <c r="R104" s="54"/>
      <c r="S104" s="50"/>
      <c r="T104" s="50"/>
      <c r="U104" s="50"/>
      <c r="V104" s="50"/>
      <c r="W104" s="50"/>
      <c r="X104" s="50"/>
      <c r="Y104" s="50"/>
      <c r="Z104" s="50"/>
    </row>
    <row r="105" ht="18.0" customHeight="1">
      <c r="A105" s="49"/>
      <c r="B105" s="53"/>
      <c r="C105" s="49"/>
      <c r="D105" s="49"/>
      <c r="E105" s="49"/>
      <c r="F105" s="49"/>
      <c r="G105" s="53"/>
      <c r="H105" s="53"/>
      <c r="I105" s="53"/>
      <c r="J105" s="53"/>
      <c r="K105" s="53"/>
      <c r="L105" s="53"/>
      <c r="M105" s="49"/>
      <c r="N105" s="50"/>
      <c r="O105" s="50"/>
      <c r="P105" s="54"/>
      <c r="Q105" s="54"/>
      <c r="R105" s="54"/>
      <c r="S105" s="50"/>
      <c r="T105" s="50"/>
      <c r="U105" s="50"/>
      <c r="V105" s="50"/>
      <c r="W105" s="50"/>
      <c r="X105" s="50"/>
      <c r="Y105" s="50"/>
      <c r="Z105" s="50"/>
    </row>
    <row r="106" ht="18.0" customHeight="1">
      <c r="A106" s="49"/>
      <c r="B106" s="53"/>
      <c r="C106" s="49"/>
      <c r="D106" s="49"/>
      <c r="E106" s="49"/>
      <c r="F106" s="49"/>
      <c r="G106" s="53"/>
      <c r="H106" s="53"/>
      <c r="I106" s="53"/>
      <c r="J106" s="53"/>
      <c r="K106" s="53"/>
      <c r="L106" s="53"/>
      <c r="M106" s="49"/>
      <c r="N106" s="50"/>
      <c r="O106" s="50"/>
      <c r="P106" s="54"/>
      <c r="Q106" s="54"/>
      <c r="R106" s="54"/>
      <c r="S106" s="50"/>
      <c r="T106" s="50"/>
      <c r="U106" s="50"/>
      <c r="V106" s="50"/>
      <c r="W106" s="50"/>
      <c r="X106" s="50"/>
      <c r="Y106" s="50"/>
      <c r="Z106" s="50"/>
    </row>
    <row r="107" ht="18.0" customHeight="1">
      <c r="A107" s="49"/>
      <c r="B107" s="53"/>
      <c r="C107" s="49"/>
      <c r="D107" s="49"/>
      <c r="E107" s="49"/>
      <c r="F107" s="49"/>
      <c r="G107" s="53"/>
      <c r="H107" s="53"/>
      <c r="I107" s="53"/>
      <c r="J107" s="53"/>
      <c r="K107" s="53"/>
      <c r="L107" s="53"/>
      <c r="M107" s="49"/>
      <c r="N107" s="50"/>
      <c r="O107" s="50"/>
      <c r="P107" s="54"/>
      <c r="Q107" s="54"/>
      <c r="R107" s="54"/>
      <c r="S107" s="50"/>
      <c r="T107" s="50"/>
      <c r="U107" s="50"/>
      <c r="V107" s="50"/>
      <c r="W107" s="50"/>
      <c r="X107" s="50"/>
      <c r="Y107" s="50"/>
      <c r="Z107" s="50"/>
    </row>
    <row r="108" ht="18.0" customHeight="1">
      <c r="A108" s="49"/>
      <c r="B108" s="53"/>
      <c r="C108" s="49"/>
      <c r="D108" s="49"/>
      <c r="E108" s="49"/>
      <c r="F108" s="49"/>
      <c r="G108" s="53"/>
      <c r="H108" s="53"/>
      <c r="I108" s="53"/>
      <c r="J108" s="53"/>
      <c r="K108" s="53"/>
      <c r="L108" s="53"/>
      <c r="M108" s="49"/>
      <c r="N108" s="50"/>
      <c r="O108" s="50"/>
      <c r="P108" s="54"/>
      <c r="Q108" s="54"/>
      <c r="R108" s="54"/>
      <c r="S108" s="50"/>
      <c r="T108" s="50"/>
      <c r="U108" s="50"/>
      <c r="V108" s="50"/>
      <c r="W108" s="50"/>
      <c r="X108" s="50"/>
      <c r="Y108" s="50"/>
      <c r="Z108" s="50"/>
    </row>
    <row r="109" ht="18.0" customHeight="1">
      <c r="A109" s="49"/>
      <c r="B109" s="53"/>
      <c r="C109" s="49"/>
      <c r="D109" s="49"/>
      <c r="E109" s="49"/>
      <c r="F109" s="49"/>
      <c r="G109" s="53"/>
      <c r="H109" s="53"/>
      <c r="I109" s="53"/>
      <c r="J109" s="53"/>
      <c r="K109" s="53"/>
      <c r="L109" s="53"/>
      <c r="M109" s="49"/>
      <c r="N109" s="50"/>
      <c r="O109" s="50"/>
      <c r="P109" s="54"/>
      <c r="Q109" s="54"/>
      <c r="R109" s="54"/>
      <c r="S109" s="50"/>
      <c r="T109" s="50"/>
      <c r="U109" s="50"/>
      <c r="V109" s="50"/>
      <c r="W109" s="50"/>
      <c r="X109" s="50"/>
      <c r="Y109" s="50"/>
      <c r="Z109" s="50"/>
    </row>
    <row r="110" ht="18.0" customHeight="1">
      <c r="A110" s="49"/>
      <c r="B110" s="53"/>
      <c r="C110" s="49"/>
      <c r="D110" s="49"/>
      <c r="E110" s="49"/>
      <c r="F110" s="49"/>
      <c r="G110" s="53"/>
      <c r="H110" s="53"/>
      <c r="I110" s="53"/>
      <c r="J110" s="53"/>
      <c r="K110" s="53"/>
      <c r="L110" s="53"/>
      <c r="M110" s="49"/>
      <c r="N110" s="50"/>
      <c r="O110" s="50"/>
      <c r="P110" s="54"/>
      <c r="Q110" s="54"/>
      <c r="R110" s="54"/>
      <c r="S110" s="50"/>
      <c r="T110" s="50"/>
      <c r="U110" s="50"/>
      <c r="V110" s="50"/>
      <c r="W110" s="50"/>
      <c r="X110" s="50"/>
      <c r="Y110" s="50"/>
      <c r="Z110" s="50"/>
    </row>
    <row r="111" ht="18.0" customHeight="1">
      <c r="A111" s="49"/>
      <c r="B111" s="53"/>
      <c r="C111" s="49"/>
      <c r="D111" s="49"/>
      <c r="E111" s="49"/>
      <c r="F111" s="49"/>
      <c r="G111" s="53"/>
      <c r="H111" s="53"/>
      <c r="I111" s="53"/>
      <c r="J111" s="53"/>
      <c r="K111" s="53"/>
      <c r="L111" s="53"/>
      <c r="M111" s="49"/>
      <c r="N111" s="50"/>
      <c r="O111" s="50"/>
      <c r="P111" s="54"/>
      <c r="Q111" s="54"/>
      <c r="R111" s="54"/>
      <c r="S111" s="50"/>
      <c r="T111" s="50"/>
      <c r="U111" s="50"/>
      <c r="V111" s="50"/>
      <c r="W111" s="50"/>
      <c r="X111" s="50"/>
      <c r="Y111" s="50"/>
      <c r="Z111" s="50"/>
    </row>
    <row r="112" ht="18.0" customHeight="1">
      <c r="A112" s="49"/>
      <c r="B112" s="53"/>
      <c r="C112" s="49"/>
      <c r="D112" s="49"/>
      <c r="E112" s="49"/>
      <c r="F112" s="49"/>
      <c r="G112" s="53"/>
      <c r="H112" s="53"/>
      <c r="I112" s="53"/>
      <c r="J112" s="53"/>
      <c r="K112" s="53"/>
      <c r="L112" s="53"/>
      <c r="M112" s="49"/>
      <c r="N112" s="50"/>
      <c r="O112" s="50"/>
      <c r="P112" s="54"/>
      <c r="Q112" s="54"/>
      <c r="R112" s="54"/>
      <c r="S112" s="50"/>
      <c r="T112" s="50"/>
      <c r="U112" s="50"/>
      <c r="V112" s="50"/>
      <c r="W112" s="50"/>
      <c r="X112" s="50"/>
      <c r="Y112" s="50"/>
      <c r="Z112" s="50"/>
    </row>
    <row r="113" ht="18.0" customHeight="1">
      <c r="A113" s="49"/>
      <c r="B113" s="53"/>
      <c r="C113" s="49"/>
      <c r="D113" s="49"/>
      <c r="E113" s="49"/>
      <c r="F113" s="49"/>
      <c r="G113" s="53"/>
      <c r="H113" s="53"/>
      <c r="I113" s="53"/>
      <c r="J113" s="53"/>
      <c r="K113" s="53"/>
      <c r="L113" s="53"/>
      <c r="M113" s="49"/>
      <c r="N113" s="50"/>
      <c r="O113" s="50"/>
      <c r="P113" s="54"/>
      <c r="Q113" s="54"/>
      <c r="R113" s="54"/>
      <c r="S113" s="50"/>
      <c r="T113" s="50"/>
      <c r="U113" s="50"/>
      <c r="V113" s="50"/>
      <c r="W113" s="50"/>
      <c r="X113" s="50"/>
      <c r="Y113" s="50"/>
      <c r="Z113" s="50"/>
    </row>
    <row r="114" ht="18.0" customHeight="1">
      <c r="A114" s="49"/>
      <c r="B114" s="53"/>
      <c r="C114" s="49"/>
      <c r="D114" s="49"/>
      <c r="E114" s="49"/>
      <c r="F114" s="49"/>
      <c r="G114" s="53"/>
      <c r="H114" s="53"/>
      <c r="I114" s="53"/>
      <c r="J114" s="53"/>
      <c r="K114" s="53"/>
      <c r="L114" s="53"/>
      <c r="M114" s="49"/>
      <c r="N114" s="50"/>
      <c r="O114" s="50"/>
      <c r="P114" s="54"/>
      <c r="Q114" s="54"/>
      <c r="R114" s="54"/>
      <c r="S114" s="50"/>
      <c r="T114" s="50"/>
      <c r="U114" s="50"/>
      <c r="V114" s="50"/>
      <c r="W114" s="50"/>
      <c r="X114" s="50"/>
      <c r="Y114" s="50"/>
      <c r="Z114" s="50"/>
    </row>
    <row r="115" ht="18.0" customHeight="1">
      <c r="A115" s="49"/>
      <c r="B115" s="53"/>
      <c r="C115" s="49"/>
      <c r="D115" s="49"/>
      <c r="E115" s="49"/>
      <c r="F115" s="49"/>
      <c r="G115" s="53"/>
      <c r="H115" s="53"/>
      <c r="I115" s="53"/>
      <c r="J115" s="53"/>
      <c r="K115" s="53"/>
      <c r="L115" s="53"/>
      <c r="M115" s="49"/>
      <c r="N115" s="50"/>
      <c r="O115" s="50"/>
      <c r="P115" s="54"/>
      <c r="Q115" s="54"/>
      <c r="R115" s="54"/>
      <c r="S115" s="50"/>
      <c r="T115" s="50"/>
      <c r="U115" s="50"/>
      <c r="V115" s="50"/>
      <c r="W115" s="50"/>
      <c r="X115" s="50"/>
      <c r="Y115" s="50"/>
      <c r="Z115" s="50"/>
    </row>
    <row r="116" ht="18.0" customHeight="1">
      <c r="A116" s="49"/>
      <c r="B116" s="53"/>
      <c r="C116" s="49"/>
      <c r="D116" s="49"/>
      <c r="E116" s="49"/>
      <c r="F116" s="49"/>
      <c r="G116" s="53"/>
      <c r="H116" s="53"/>
      <c r="I116" s="53"/>
      <c r="J116" s="53"/>
      <c r="K116" s="53"/>
      <c r="L116" s="53"/>
      <c r="M116" s="49"/>
      <c r="N116" s="50"/>
      <c r="O116" s="50"/>
      <c r="P116" s="54"/>
      <c r="Q116" s="54"/>
      <c r="R116" s="54"/>
      <c r="S116" s="50"/>
      <c r="T116" s="50"/>
      <c r="U116" s="50"/>
      <c r="V116" s="50"/>
      <c r="W116" s="50"/>
      <c r="X116" s="50"/>
      <c r="Y116" s="50"/>
      <c r="Z116" s="50"/>
    </row>
    <row r="117" ht="18.0" customHeight="1">
      <c r="A117" s="49"/>
      <c r="B117" s="53"/>
      <c r="C117" s="49"/>
      <c r="D117" s="49"/>
      <c r="E117" s="49"/>
      <c r="F117" s="49"/>
      <c r="G117" s="53"/>
      <c r="H117" s="53"/>
      <c r="I117" s="53"/>
      <c r="J117" s="53"/>
      <c r="K117" s="53"/>
      <c r="L117" s="53"/>
      <c r="M117" s="49"/>
      <c r="N117" s="50"/>
      <c r="O117" s="50"/>
      <c r="P117" s="54"/>
      <c r="Q117" s="54"/>
      <c r="R117" s="54"/>
      <c r="S117" s="50"/>
      <c r="T117" s="50"/>
      <c r="U117" s="50"/>
      <c r="V117" s="50"/>
      <c r="W117" s="50"/>
      <c r="X117" s="50"/>
      <c r="Y117" s="50"/>
      <c r="Z117" s="50"/>
    </row>
    <row r="118" ht="18.0" customHeight="1">
      <c r="A118" s="49"/>
      <c r="B118" s="53"/>
      <c r="C118" s="49"/>
      <c r="D118" s="49"/>
      <c r="E118" s="49"/>
      <c r="F118" s="49"/>
      <c r="G118" s="53"/>
      <c r="H118" s="53"/>
      <c r="I118" s="53"/>
      <c r="J118" s="53"/>
      <c r="K118" s="53"/>
      <c r="L118" s="53"/>
      <c r="M118" s="49"/>
      <c r="N118" s="50"/>
      <c r="O118" s="50"/>
      <c r="P118" s="54"/>
      <c r="Q118" s="54"/>
      <c r="R118" s="54"/>
      <c r="S118" s="50"/>
      <c r="T118" s="50"/>
      <c r="U118" s="50"/>
      <c r="V118" s="50"/>
      <c r="W118" s="50"/>
      <c r="X118" s="50"/>
      <c r="Y118" s="50"/>
      <c r="Z118" s="50"/>
    </row>
    <row r="119" ht="18.0" customHeight="1">
      <c r="A119" s="49"/>
      <c r="B119" s="53"/>
      <c r="C119" s="49"/>
      <c r="D119" s="49"/>
      <c r="E119" s="49"/>
      <c r="F119" s="49"/>
      <c r="G119" s="53"/>
      <c r="H119" s="53"/>
      <c r="I119" s="53"/>
      <c r="J119" s="53"/>
      <c r="K119" s="53"/>
      <c r="L119" s="53"/>
      <c r="M119" s="49"/>
      <c r="N119" s="50"/>
      <c r="O119" s="50"/>
      <c r="P119" s="54"/>
      <c r="Q119" s="54"/>
      <c r="R119" s="54"/>
      <c r="S119" s="50"/>
      <c r="T119" s="50"/>
      <c r="U119" s="50"/>
      <c r="V119" s="50"/>
      <c r="W119" s="50"/>
      <c r="X119" s="50"/>
      <c r="Y119" s="50"/>
      <c r="Z119" s="50"/>
    </row>
    <row r="120" ht="18.0" customHeight="1">
      <c r="A120" s="49"/>
      <c r="B120" s="53"/>
      <c r="C120" s="49"/>
      <c r="D120" s="49"/>
      <c r="E120" s="49"/>
      <c r="F120" s="49"/>
      <c r="G120" s="53"/>
      <c r="H120" s="53"/>
      <c r="I120" s="53"/>
      <c r="J120" s="53"/>
      <c r="K120" s="53"/>
      <c r="L120" s="53"/>
      <c r="M120" s="49"/>
      <c r="N120" s="50"/>
      <c r="O120" s="50"/>
      <c r="P120" s="54"/>
      <c r="Q120" s="54"/>
      <c r="R120" s="54"/>
      <c r="S120" s="50"/>
      <c r="T120" s="50"/>
      <c r="U120" s="50"/>
      <c r="V120" s="50"/>
      <c r="W120" s="50"/>
      <c r="X120" s="50"/>
      <c r="Y120" s="50"/>
      <c r="Z120" s="50"/>
    </row>
    <row r="121" ht="18.0" customHeight="1">
      <c r="A121" s="49"/>
      <c r="B121" s="53"/>
      <c r="C121" s="49"/>
      <c r="D121" s="49"/>
      <c r="E121" s="49"/>
      <c r="F121" s="49"/>
      <c r="G121" s="53"/>
      <c r="H121" s="53"/>
      <c r="I121" s="53"/>
      <c r="J121" s="53"/>
      <c r="K121" s="53"/>
      <c r="L121" s="53"/>
      <c r="M121" s="49"/>
      <c r="N121" s="50"/>
      <c r="O121" s="50"/>
      <c r="P121" s="54"/>
      <c r="Q121" s="54"/>
      <c r="R121" s="54"/>
      <c r="S121" s="50"/>
      <c r="T121" s="50"/>
      <c r="U121" s="50"/>
      <c r="V121" s="50"/>
      <c r="W121" s="50"/>
      <c r="X121" s="50"/>
      <c r="Y121" s="50"/>
      <c r="Z121" s="50"/>
    </row>
    <row r="122" ht="18.0" customHeight="1">
      <c r="A122" s="49"/>
      <c r="B122" s="53"/>
      <c r="C122" s="49"/>
      <c r="D122" s="49"/>
      <c r="E122" s="49"/>
      <c r="F122" s="49"/>
      <c r="G122" s="53"/>
      <c r="H122" s="53"/>
      <c r="I122" s="53"/>
      <c r="J122" s="53"/>
      <c r="K122" s="53"/>
      <c r="L122" s="53"/>
      <c r="M122" s="49"/>
      <c r="N122" s="50"/>
      <c r="O122" s="50"/>
      <c r="P122" s="54"/>
      <c r="Q122" s="54"/>
      <c r="R122" s="54"/>
      <c r="S122" s="50"/>
      <c r="T122" s="50"/>
      <c r="U122" s="50"/>
      <c r="V122" s="50"/>
      <c r="W122" s="50"/>
      <c r="X122" s="50"/>
      <c r="Y122" s="50"/>
      <c r="Z122" s="50"/>
    </row>
    <row r="123" ht="18.0" customHeight="1">
      <c r="A123" s="49"/>
      <c r="B123" s="53"/>
      <c r="C123" s="49"/>
      <c r="D123" s="49"/>
      <c r="E123" s="49"/>
      <c r="F123" s="49"/>
      <c r="G123" s="53"/>
      <c r="H123" s="53"/>
      <c r="I123" s="53"/>
      <c r="J123" s="53"/>
      <c r="K123" s="53"/>
      <c r="L123" s="53"/>
      <c r="M123" s="49"/>
      <c r="N123" s="50"/>
      <c r="O123" s="50"/>
      <c r="P123" s="54"/>
      <c r="Q123" s="54"/>
      <c r="R123" s="54"/>
      <c r="S123" s="50"/>
      <c r="T123" s="50"/>
      <c r="U123" s="50"/>
      <c r="V123" s="50"/>
      <c r="W123" s="50"/>
      <c r="X123" s="50"/>
      <c r="Y123" s="50"/>
      <c r="Z123" s="50"/>
    </row>
    <row r="124" ht="18.0" customHeight="1">
      <c r="A124" s="49"/>
      <c r="B124" s="53"/>
      <c r="C124" s="49"/>
      <c r="D124" s="49"/>
      <c r="E124" s="49"/>
      <c r="F124" s="49"/>
      <c r="G124" s="53"/>
      <c r="H124" s="53"/>
      <c r="I124" s="53"/>
      <c r="J124" s="53"/>
      <c r="K124" s="53"/>
      <c r="L124" s="53"/>
      <c r="M124" s="49"/>
      <c r="N124" s="50"/>
      <c r="O124" s="50"/>
      <c r="P124" s="54"/>
      <c r="Q124" s="54"/>
      <c r="R124" s="54"/>
      <c r="S124" s="50"/>
      <c r="T124" s="50"/>
      <c r="U124" s="50"/>
      <c r="V124" s="50"/>
      <c r="W124" s="50"/>
      <c r="X124" s="50"/>
      <c r="Y124" s="50"/>
      <c r="Z124" s="50"/>
    </row>
    <row r="125" ht="18.0" customHeight="1">
      <c r="A125" s="49"/>
      <c r="B125" s="53"/>
      <c r="C125" s="49"/>
      <c r="D125" s="49"/>
      <c r="E125" s="49"/>
      <c r="F125" s="49"/>
      <c r="G125" s="53"/>
      <c r="H125" s="53"/>
      <c r="I125" s="53"/>
      <c r="J125" s="53"/>
      <c r="K125" s="53"/>
      <c r="L125" s="53"/>
      <c r="M125" s="49"/>
      <c r="N125" s="50"/>
      <c r="O125" s="50"/>
      <c r="P125" s="54"/>
      <c r="Q125" s="54"/>
      <c r="R125" s="54"/>
      <c r="S125" s="50"/>
      <c r="T125" s="50"/>
      <c r="U125" s="50"/>
      <c r="V125" s="50"/>
      <c r="W125" s="50"/>
      <c r="X125" s="50"/>
      <c r="Y125" s="50"/>
      <c r="Z125" s="50"/>
    </row>
    <row r="126" ht="18.0" customHeight="1">
      <c r="A126" s="49"/>
      <c r="B126" s="53"/>
      <c r="C126" s="49"/>
      <c r="D126" s="49"/>
      <c r="E126" s="49"/>
      <c r="F126" s="49"/>
      <c r="G126" s="53"/>
      <c r="H126" s="53"/>
      <c r="I126" s="53"/>
      <c r="J126" s="53"/>
      <c r="K126" s="53"/>
      <c r="L126" s="53"/>
      <c r="M126" s="49"/>
      <c r="N126" s="50"/>
      <c r="O126" s="50"/>
      <c r="P126" s="54"/>
      <c r="Q126" s="54"/>
      <c r="R126" s="54"/>
      <c r="S126" s="50"/>
      <c r="T126" s="50"/>
      <c r="U126" s="50"/>
      <c r="V126" s="50"/>
      <c r="W126" s="50"/>
      <c r="X126" s="50"/>
      <c r="Y126" s="50"/>
      <c r="Z126" s="50"/>
    </row>
    <row r="127" ht="18.0" customHeight="1">
      <c r="A127" s="49"/>
      <c r="B127" s="53"/>
      <c r="C127" s="49"/>
      <c r="D127" s="49"/>
      <c r="E127" s="49"/>
      <c r="F127" s="49"/>
      <c r="G127" s="53"/>
      <c r="H127" s="53"/>
      <c r="I127" s="53"/>
      <c r="J127" s="53"/>
      <c r="K127" s="53"/>
      <c r="L127" s="53"/>
      <c r="M127" s="49"/>
      <c r="N127" s="50"/>
      <c r="O127" s="50"/>
      <c r="P127" s="54"/>
      <c r="Q127" s="54"/>
      <c r="R127" s="54"/>
      <c r="S127" s="50"/>
      <c r="T127" s="50"/>
      <c r="U127" s="50"/>
      <c r="V127" s="50"/>
      <c r="W127" s="50"/>
      <c r="X127" s="50"/>
      <c r="Y127" s="50"/>
      <c r="Z127" s="50"/>
    </row>
    <row r="128" ht="18.0" customHeight="1">
      <c r="A128" s="49"/>
      <c r="B128" s="53"/>
      <c r="C128" s="49"/>
      <c r="D128" s="49"/>
      <c r="E128" s="49"/>
      <c r="F128" s="49"/>
      <c r="G128" s="53"/>
      <c r="H128" s="53"/>
      <c r="I128" s="53"/>
      <c r="J128" s="53"/>
      <c r="K128" s="53"/>
      <c r="L128" s="53"/>
      <c r="M128" s="49"/>
      <c r="N128" s="50"/>
      <c r="O128" s="50"/>
      <c r="P128" s="54"/>
      <c r="Q128" s="54"/>
      <c r="R128" s="54"/>
      <c r="S128" s="50"/>
      <c r="T128" s="50"/>
      <c r="U128" s="50"/>
      <c r="V128" s="50"/>
      <c r="W128" s="50"/>
      <c r="X128" s="50"/>
      <c r="Y128" s="50"/>
      <c r="Z128" s="50"/>
    </row>
    <row r="129" ht="18.0" customHeight="1">
      <c r="A129" s="49"/>
      <c r="B129" s="53"/>
      <c r="C129" s="49"/>
      <c r="D129" s="49"/>
      <c r="E129" s="49"/>
      <c r="F129" s="49"/>
      <c r="G129" s="53"/>
      <c r="H129" s="53"/>
      <c r="I129" s="53"/>
      <c r="J129" s="53"/>
      <c r="K129" s="53"/>
      <c r="L129" s="53"/>
      <c r="M129" s="49"/>
      <c r="N129" s="50"/>
      <c r="O129" s="50"/>
      <c r="P129" s="54"/>
      <c r="Q129" s="54"/>
      <c r="R129" s="54"/>
      <c r="S129" s="50"/>
      <c r="T129" s="50"/>
      <c r="U129" s="50"/>
      <c r="V129" s="50"/>
      <c r="W129" s="50"/>
      <c r="X129" s="50"/>
      <c r="Y129" s="50"/>
      <c r="Z129" s="50"/>
    </row>
    <row r="130" ht="18.0" customHeight="1">
      <c r="A130" s="49"/>
      <c r="B130" s="53"/>
      <c r="C130" s="49"/>
      <c r="D130" s="49"/>
      <c r="E130" s="49"/>
      <c r="F130" s="49"/>
      <c r="G130" s="53"/>
      <c r="H130" s="53"/>
      <c r="I130" s="53"/>
      <c r="J130" s="53"/>
      <c r="K130" s="53"/>
      <c r="L130" s="53"/>
      <c r="M130" s="49"/>
      <c r="N130" s="50"/>
      <c r="O130" s="50"/>
      <c r="P130" s="54"/>
      <c r="Q130" s="54"/>
      <c r="R130" s="54"/>
      <c r="S130" s="50"/>
      <c r="T130" s="50"/>
      <c r="U130" s="50"/>
      <c r="V130" s="50"/>
      <c r="W130" s="50"/>
      <c r="X130" s="50"/>
      <c r="Y130" s="50"/>
      <c r="Z130" s="50"/>
    </row>
    <row r="131" ht="18.0" customHeight="1">
      <c r="A131" s="49"/>
      <c r="B131" s="53"/>
      <c r="C131" s="49"/>
      <c r="D131" s="49"/>
      <c r="E131" s="49"/>
      <c r="F131" s="49"/>
      <c r="G131" s="53"/>
      <c r="H131" s="53"/>
      <c r="I131" s="53"/>
      <c r="J131" s="53"/>
      <c r="K131" s="53"/>
      <c r="L131" s="53"/>
      <c r="M131" s="49"/>
      <c r="N131" s="50"/>
      <c r="O131" s="50"/>
      <c r="P131" s="54"/>
      <c r="Q131" s="54"/>
      <c r="R131" s="54"/>
      <c r="S131" s="50"/>
      <c r="T131" s="50"/>
      <c r="U131" s="50"/>
      <c r="V131" s="50"/>
      <c r="W131" s="50"/>
      <c r="X131" s="50"/>
      <c r="Y131" s="50"/>
      <c r="Z131" s="50"/>
    </row>
    <row r="132" ht="18.0" customHeight="1">
      <c r="A132" s="49"/>
      <c r="B132" s="53"/>
      <c r="C132" s="49"/>
      <c r="D132" s="49"/>
      <c r="E132" s="49"/>
      <c r="F132" s="49"/>
      <c r="G132" s="53"/>
      <c r="H132" s="53"/>
      <c r="I132" s="53"/>
      <c r="J132" s="53"/>
      <c r="K132" s="53"/>
      <c r="L132" s="53"/>
      <c r="M132" s="49"/>
      <c r="N132" s="50"/>
      <c r="O132" s="50"/>
      <c r="P132" s="54"/>
      <c r="Q132" s="54"/>
      <c r="R132" s="54"/>
      <c r="S132" s="50"/>
      <c r="T132" s="50"/>
      <c r="U132" s="50"/>
      <c r="V132" s="50"/>
      <c r="W132" s="50"/>
      <c r="X132" s="50"/>
      <c r="Y132" s="50"/>
      <c r="Z132" s="50"/>
    </row>
    <row r="133" ht="18.0" customHeight="1">
      <c r="A133" s="49"/>
      <c r="B133" s="53"/>
      <c r="C133" s="49"/>
      <c r="D133" s="49"/>
      <c r="E133" s="49"/>
      <c r="F133" s="49"/>
      <c r="G133" s="53"/>
      <c r="H133" s="53"/>
      <c r="I133" s="53"/>
      <c r="J133" s="53"/>
      <c r="K133" s="53"/>
      <c r="L133" s="53"/>
      <c r="M133" s="49"/>
      <c r="N133" s="50"/>
      <c r="O133" s="50"/>
      <c r="P133" s="54"/>
      <c r="Q133" s="54"/>
      <c r="R133" s="54"/>
      <c r="S133" s="50"/>
      <c r="T133" s="50"/>
      <c r="U133" s="50"/>
      <c r="V133" s="50"/>
      <c r="W133" s="50"/>
      <c r="X133" s="50"/>
      <c r="Y133" s="50"/>
      <c r="Z133" s="50"/>
    </row>
    <row r="134" ht="18.0" customHeight="1">
      <c r="A134" s="49"/>
      <c r="B134" s="53"/>
      <c r="C134" s="49"/>
      <c r="D134" s="49"/>
      <c r="E134" s="49"/>
      <c r="F134" s="49"/>
      <c r="G134" s="53"/>
      <c r="H134" s="53"/>
      <c r="I134" s="53"/>
      <c r="J134" s="53"/>
      <c r="K134" s="53"/>
      <c r="L134" s="53"/>
      <c r="M134" s="49"/>
      <c r="N134" s="50"/>
      <c r="O134" s="50"/>
      <c r="P134" s="54"/>
      <c r="Q134" s="54"/>
      <c r="R134" s="54"/>
      <c r="S134" s="50"/>
      <c r="T134" s="50"/>
      <c r="U134" s="50"/>
      <c r="V134" s="50"/>
      <c r="W134" s="50"/>
      <c r="X134" s="50"/>
      <c r="Y134" s="50"/>
      <c r="Z134" s="50"/>
    </row>
    <row r="135" ht="18.0" customHeight="1">
      <c r="A135" s="49"/>
      <c r="B135" s="53"/>
      <c r="C135" s="49"/>
      <c r="D135" s="49"/>
      <c r="E135" s="49"/>
      <c r="F135" s="49"/>
      <c r="G135" s="53"/>
      <c r="H135" s="53"/>
      <c r="I135" s="53"/>
      <c r="J135" s="53"/>
      <c r="K135" s="53"/>
      <c r="L135" s="53"/>
      <c r="M135" s="49"/>
      <c r="N135" s="50"/>
      <c r="O135" s="50"/>
      <c r="P135" s="54"/>
      <c r="Q135" s="54"/>
      <c r="R135" s="54"/>
      <c r="S135" s="50"/>
      <c r="T135" s="50"/>
      <c r="U135" s="50"/>
      <c r="V135" s="50"/>
      <c r="W135" s="50"/>
      <c r="X135" s="50"/>
      <c r="Y135" s="50"/>
      <c r="Z135" s="50"/>
    </row>
    <row r="136" ht="18.0" customHeight="1">
      <c r="A136" s="49"/>
      <c r="B136" s="53"/>
      <c r="C136" s="49"/>
      <c r="D136" s="49"/>
      <c r="E136" s="49"/>
      <c r="F136" s="49"/>
      <c r="G136" s="53"/>
      <c r="H136" s="53"/>
      <c r="I136" s="53"/>
      <c r="J136" s="53"/>
      <c r="K136" s="53"/>
      <c r="L136" s="53"/>
      <c r="M136" s="49"/>
      <c r="N136" s="50"/>
      <c r="O136" s="50"/>
      <c r="P136" s="54"/>
      <c r="Q136" s="54"/>
      <c r="R136" s="54"/>
      <c r="S136" s="50"/>
      <c r="T136" s="50"/>
      <c r="U136" s="50"/>
      <c r="V136" s="50"/>
      <c r="W136" s="50"/>
      <c r="X136" s="50"/>
      <c r="Y136" s="50"/>
      <c r="Z136" s="50"/>
    </row>
    <row r="137" ht="18.0" customHeight="1">
      <c r="A137" s="49"/>
      <c r="B137" s="53"/>
      <c r="C137" s="49"/>
      <c r="D137" s="49"/>
      <c r="E137" s="49"/>
      <c r="F137" s="49"/>
      <c r="G137" s="53"/>
      <c r="H137" s="53"/>
      <c r="I137" s="53"/>
      <c r="J137" s="53"/>
      <c r="K137" s="53"/>
      <c r="L137" s="53"/>
      <c r="M137" s="49"/>
      <c r="N137" s="50"/>
      <c r="O137" s="50"/>
      <c r="P137" s="54"/>
      <c r="Q137" s="54"/>
      <c r="R137" s="54"/>
      <c r="S137" s="50"/>
      <c r="T137" s="50"/>
      <c r="U137" s="50"/>
      <c r="V137" s="50"/>
      <c r="W137" s="50"/>
      <c r="X137" s="50"/>
      <c r="Y137" s="50"/>
      <c r="Z137" s="50"/>
    </row>
    <row r="138" ht="18.0" customHeight="1">
      <c r="A138" s="49"/>
      <c r="B138" s="53"/>
      <c r="C138" s="49"/>
      <c r="D138" s="49"/>
      <c r="E138" s="49"/>
      <c r="F138" s="49"/>
      <c r="G138" s="53"/>
      <c r="H138" s="53"/>
      <c r="I138" s="53"/>
      <c r="J138" s="53"/>
      <c r="K138" s="53"/>
      <c r="L138" s="53"/>
      <c r="M138" s="49"/>
      <c r="N138" s="50"/>
      <c r="O138" s="50"/>
      <c r="P138" s="54"/>
      <c r="Q138" s="54"/>
      <c r="R138" s="54"/>
      <c r="S138" s="50"/>
      <c r="T138" s="50"/>
      <c r="U138" s="50"/>
      <c r="V138" s="50"/>
      <c r="W138" s="50"/>
      <c r="X138" s="50"/>
      <c r="Y138" s="50"/>
      <c r="Z138" s="50"/>
    </row>
    <row r="139" ht="18.0" customHeight="1">
      <c r="A139" s="49"/>
      <c r="B139" s="53"/>
      <c r="C139" s="49"/>
      <c r="D139" s="49"/>
      <c r="E139" s="49"/>
      <c r="F139" s="49"/>
      <c r="G139" s="53"/>
      <c r="H139" s="53"/>
      <c r="I139" s="53"/>
      <c r="J139" s="53"/>
      <c r="K139" s="53"/>
      <c r="L139" s="53"/>
      <c r="M139" s="49"/>
      <c r="N139" s="50"/>
      <c r="O139" s="50"/>
      <c r="P139" s="54"/>
      <c r="Q139" s="54"/>
      <c r="R139" s="54"/>
      <c r="S139" s="50"/>
      <c r="T139" s="50"/>
      <c r="U139" s="50"/>
      <c r="V139" s="50"/>
      <c r="W139" s="50"/>
      <c r="X139" s="50"/>
      <c r="Y139" s="50"/>
      <c r="Z139" s="50"/>
    </row>
    <row r="140" ht="18.0" customHeight="1">
      <c r="A140" s="49"/>
      <c r="B140" s="53"/>
      <c r="C140" s="49"/>
      <c r="D140" s="49"/>
      <c r="E140" s="49"/>
      <c r="F140" s="49"/>
      <c r="G140" s="53"/>
      <c r="H140" s="53"/>
      <c r="I140" s="53"/>
      <c r="J140" s="53"/>
      <c r="K140" s="53"/>
      <c r="L140" s="53"/>
      <c r="M140" s="49"/>
      <c r="N140" s="50"/>
      <c r="O140" s="50"/>
      <c r="P140" s="54"/>
      <c r="Q140" s="54"/>
      <c r="R140" s="54"/>
      <c r="S140" s="50"/>
      <c r="T140" s="50"/>
      <c r="U140" s="50"/>
      <c r="V140" s="50"/>
      <c r="W140" s="50"/>
      <c r="X140" s="50"/>
      <c r="Y140" s="50"/>
      <c r="Z140" s="50"/>
    </row>
    <row r="141" ht="18.0" customHeight="1">
      <c r="A141" s="49"/>
      <c r="B141" s="53"/>
      <c r="C141" s="49"/>
      <c r="D141" s="49"/>
      <c r="E141" s="49"/>
      <c r="F141" s="49"/>
      <c r="G141" s="53"/>
      <c r="H141" s="53"/>
      <c r="I141" s="53"/>
      <c r="J141" s="53"/>
      <c r="K141" s="53"/>
      <c r="L141" s="53"/>
      <c r="M141" s="49"/>
      <c r="N141" s="50"/>
      <c r="O141" s="50"/>
      <c r="P141" s="54"/>
      <c r="Q141" s="54"/>
      <c r="R141" s="54"/>
      <c r="S141" s="50"/>
      <c r="T141" s="50"/>
      <c r="U141" s="50"/>
      <c r="V141" s="50"/>
      <c r="W141" s="50"/>
      <c r="X141" s="50"/>
      <c r="Y141" s="50"/>
      <c r="Z141" s="50"/>
    </row>
    <row r="142" ht="18.0" customHeight="1">
      <c r="A142" s="49"/>
      <c r="B142" s="53"/>
      <c r="C142" s="49"/>
      <c r="D142" s="49"/>
      <c r="E142" s="49"/>
      <c r="F142" s="49"/>
      <c r="G142" s="53"/>
      <c r="H142" s="53"/>
      <c r="I142" s="53"/>
      <c r="J142" s="53"/>
      <c r="K142" s="53"/>
      <c r="L142" s="53"/>
      <c r="M142" s="49"/>
      <c r="N142" s="50"/>
      <c r="O142" s="50"/>
      <c r="P142" s="54"/>
      <c r="Q142" s="54"/>
      <c r="R142" s="54"/>
      <c r="S142" s="50"/>
      <c r="T142" s="50"/>
      <c r="U142" s="50"/>
      <c r="V142" s="50"/>
      <c r="W142" s="50"/>
      <c r="X142" s="50"/>
      <c r="Y142" s="50"/>
      <c r="Z142" s="50"/>
    </row>
    <row r="143" ht="18.0" customHeight="1">
      <c r="A143" s="49"/>
      <c r="B143" s="53"/>
      <c r="C143" s="49"/>
      <c r="D143" s="49"/>
      <c r="E143" s="49"/>
      <c r="F143" s="49"/>
      <c r="G143" s="53"/>
      <c r="H143" s="53"/>
      <c r="I143" s="53"/>
      <c r="J143" s="53"/>
      <c r="K143" s="53"/>
      <c r="L143" s="53"/>
      <c r="M143" s="49"/>
      <c r="N143" s="50"/>
      <c r="O143" s="50"/>
      <c r="P143" s="54"/>
      <c r="Q143" s="54"/>
      <c r="R143" s="54"/>
      <c r="S143" s="50"/>
      <c r="T143" s="50"/>
      <c r="U143" s="50"/>
      <c r="V143" s="50"/>
      <c r="W143" s="50"/>
      <c r="X143" s="50"/>
      <c r="Y143" s="50"/>
      <c r="Z143" s="50"/>
    </row>
    <row r="144" ht="18.0" customHeight="1">
      <c r="A144" s="49"/>
      <c r="B144" s="53"/>
      <c r="C144" s="49"/>
      <c r="D144" s="49"/>
      <c r="E144" s="49"/>
      <c r="F144" s="49"/>
      <c r="G144" s="53"/>
      <c r="H144" s="53"/>
      <c r="I144" s="53"/>
      <c r="J144" s="53"/>
      <c r="K144" s="53"/>
      <c r="L144" s="53"/>
      <c r="M144" s="49"/>
      <c r="N144" s="50"/>
      <c r="O144" s="50"/>
      <c r="P144" s="54"/>
      <c r="Q144" s="54"/>
      <c r="R144" s="54"/>
      <c r="S144" s="50"/>
      <c r="T144" s="50"/>
      <c r="U144" s="50"/>
      <c r="V144" s="50"/>
      <c r="W144" s="50"/>
      <c r="X144" s="50"/>
      <c r="Y144" s="50"/>
      <c r="Z144" s="50"/>
    </row>
    <row r="145" ht="18.0" customHeight="1">
      <c r="A145" s="49"/>
      <c r="B145" s="53"/>
      <c r="C145" s="49"/>
      <c r="D145" s="49"/>
      <c r="E145" s="49"/>
      <c r="F145" s="49"/>
      <c r="G145" s="53"/>
      <c r="H145" s="53"/>
      <c r="I145" s="53"/>
      <c r="J145" s="53"/>
      <c r="K145" s="53"/>
      <c r="L145" s="53"/>
      <c r="M145" s="49"/>
      <c r="N145" s="50"/>
      <c r="O145" s="50"/>
      <c r="P145" s="54"/>
      <c r="Q145" s="54"/>
      <c r="R145" s="54"/>
      <c r="S145" s="50"/>
      <c r="T145" s="50"/>
      <c r="U145" s="50"/>
      <c r="V145" s="50"/>
      <c r="W145" s="50"/>
      <c r="X145" s="50"/>
      <c r="Y145" s="50"/>
      <c r="Z145" s="50"/>
    </row>
    <row r="146" ht="18.0" customHeight="1">
      <c r="A146" s="49"/>
      <c r="B146" s="53"/>
      <c r="C146" s="49"/>
      <c r="D146" s="49"/>
      <c r="E146" s="49"/>
      <c r="F146" s="49"/>
      <c r="G146" s="53"/>
      <c r="H146" s="53"/>
      <c r="I146" s="53"/>
      <c r="J146" s="53"/>
      <c r="K146" s="53"/>
      <c r="L146" s="53"/>
      <c r="M146" s="49"/>
      <c r="N146" s="50"/>
      <c r="O146" s="50"/>
      <c r="P146" s="54"/>
      <c r="Q146" s="54"/>
      <c r="R146" s="54"/>
      <c r="S146" s="50"/>
      <c r="T146" s="50"/>
      <c r="U146" s="50"/>
      <c r="V146" s="50"/>
      <c r="W146" s="50"/>
      <c r="X146" s="50"/>
      <c r="Y146" s="50"/>
      <c r="Z146" s="50"/>
    </row>
    <row r="147" ht="18.0" customHeight="1">
      <c r="A147" s="49"/>
      <c r="B147" s="53"/>
      <c r="C147" s="49"/>
      <c r="D147" s="49"/>
      <c r="E147" s="49"/>
      <c r="F147" s="49"/>
      <c r="G147" s="53"/>
      <c r="H147" s="53"/>
      <c r="I147" s="53"/>
      <c r="J147" s="53"/>
      <c r="K147" s="53"/>
      <c r="L147" s="53"/>
      <c r="M147" s="49"/>
      <c r="N147" s="50"/>
      <c r="O147" s="50"/>
      <c r="P147" s="54"/>
      <c r="Q147" s="54"/>
      <c r="R147" s="54"/>
      <c r="S147" s="50"/>
      <c r="T147" s="50"/>
      <c r="U147" s="50"/>
      <c r="V147" s="50"/>
      <c r="W147" s="50"/>
      <c r="X147" s="50"/>
      <c r="Y147" s="50"/>
      <c r="Z147" s="50"/>
    </row>
    <row r="148" ht="18.0" customHeight="1">
      <c r="A148" s="49"/>
      <c r="B148" s="53"/>
      <c r="C148" s="49"/>
      <c r="D148" s="49"/>
      <c r="E148" s="49"/>
      <c r="F148" s="49"/>
      <c r="G148" s="53"/>
      <c r="H148" s="53"/>
      <c r="I148" s="53"/>
      <c r="J148" s="53"/>
      <c r="K148" s="53"/>
      <c r="L148" s="53"/>
      <c r="M148" s="49"/>
      <c r="N148" s="50"/>
      <c r="O148" s="50"/>
      <c r="P148" s="54"/>
      <c r="Q148" s="54"/>
      <c r="R148" s="54"/>
      <c r="S148" s="50"/>
      <c r="T148" s="50"/>
      <c r="U148" s="50"/>
      <c r="V148" s="50"/>
      <c r="W148" s="50"/>
      <c r="X148" s="50"/>
      <c r="Y148" s="50"/>
      <c r="Z148" s="50"/>
    </row>
    <row r="149" ht="18.0" customHeight="1">
      <c r="A149" s="49"/>
      <c r="B149" s="53"/>
      <c r="C149" s="49"/>
      <c r="D149" s="49"/>
      <c r="E149" s="49"/>
      <c r="F149" s="49"/>
      <c r="G149" s="53"/>
      <c r="H149" s="53"/>
      <c r="I149" s="53"/>
      <c r="J149" s="53"/>
      <c r="K149" s="53"/>
      <c r="L149" s="53"/>
      <c r="M149" s="49"/>
      <c r="N149" s="50"/>
      <c r="O149" s="50"/>
      <c r="P149" s="54"/>
      <c r="Q149" s="54"/>
      <c r="R149" s="54"/>
      <c r="S149" s="50"/>
      <c r="T149" s="50"/>
      <c r="U149" s="50"/>
      <c r="V149" s="50"/>
      <c r="W149" s="50"/>
      <c r="X149" s="50"/>
      <c r="Y149" s="50"/>
      <c r="Z149" s="50"/>
    </row>
    <row r="150" ht="18.0" customHeight="1">
      <c r="A150" s="49"/>
      <c r="B150" s="53"/>
      <c r="C150" s="49"/>
      <c r="D150" s="49"/>
      <c r="E150" s="49"/>
      <c r="F150" s="49"/>
      <c r="G150" s="53"/>
      <c r="H150" s="53"/>
      <c r="I150" s="53"/>
      <c r="J150" s="53"/>
      <c r="K150" s="53"/>
      <c r="L150" s="53"/>
      <c r="M150" s="49"/>
      <c r="N150" s="50"/>
      <c r="O150" s="50"/>
      <c r="P150" s="54"/>
      <c r="Q150" s="54"/>
      <c r="R150" s="54"/>
      <c r="S150" s="50"/>
      <c r="T150" s="50"/>
      <c r="U150" s="50"/>
      <c r="V150" s="50"/>
      <c r="W150" s="50"/>
      <c r="X150" s="50"/>
      <c r="Y150" s="50"/>
      <c r="Z150" s="50"/>
    </row>
    <row r="151" ht="18.0" customHeight="1">
      <c r="A151" s="49"/>
      <c r="B151" s="53"/>
      <c r="C151" s="49"/>
      <c r="D151" s="49"/>
      <c r="E151" s="49"/>
      <c r="F151" s="49"/>
      <c r="G151" s="53"/>
      <c r="H151" s="53"/>
      <c r="I151" s="53"/>
      <c r="J151" s="53"/>
      <c r="K151" s="53"/>
      <c r="L151" s="53"/>
      <c r="M151" s="49"/>
      <c r="N151" s="50"/>
      <c r="O151" s="50"/>
      <c r="P151" s="54"/>
      <c r="Q151" s="54"/>
      <c r="R151" s="54"/>
      <c r="S151" s="50"/>
      <c r="T151" s="50"/>
      <c r="U151" s="50"/>
      <c r="V151" s="50"/>
      <c r="W151" s="50"/>
      <c r="X151" s="50"/>
      <c r="Y151" s="50"/>
      <c r="Z151" s="50"/>
    </row>
    <row r="152" ht="18.0" customHeight="1">
      <c r="A152" s="49"/>
      <c r="B152" s="53"/>
      <c r="C152" s="49"/>
      <c r="D152" s="49"/>
      <c r="E152" s="49"/>
      <c r="F152" s="49"/>
      <c r="G152" s="53"/>
      <c r="H152" s="53"/>
      <c r="I152" s="53"/>
      <c r="J152" s="53"/>
      <c r="K152" s="53"/>
      <c r="L152" s="53"/>
      <c r="M152" s="49"/>
      <c r="N152" s="50"/>
      <c r="O152" s="50"/>
      <c r="P152" s="54"/>
      <c r="Q152" s="54"/>
      <c r="R152" s="54"/>
      <c r="S152" s="50"/>
      <c r="T152" s="50"/>
      <c r="U152" s="50"/>
      <c r="V152" s="50"/>
      <c r="W152" s="50"/>
      <c r="X152" s="50"/>
      <c r="Y152" s="50"/>
      <c r="Z152" s="50"/>
    </row>
    <row r="153" ht="18.0" customHeight="1">
      <c r="A153" s="49"/>
      <c r="B153" s="53"/>
      <c r="C153" s="49"/>
      <c r="D153" s="49"/>
      <c r="E153" s="49"/>
      <c r="F153" s="49"/>
      <c r="G153" s="53"/>
      <c r="H153" s="53"/>
      <c r="I153" s="53"/>
      <c r="J153" s="53"/>
      <c r="K153" s="53"/>
      <c r="L153" s="53"/>
      <c r="M153" s="49"/>
      <c r="N153" s="50"/>
      <c r="O153" s="50"/>
      <c r="P153" s="54"/>
      <c r="Q153" s="54"/>
      <c r="R153" s="54"/>
      <c r="S153" s="50"/>
      <c r="T153" s="50"/>
      <c r="U153" s="50"/>
      <c r="V153" s="50"/>
      <c r="W153" s="50"/>
      <c r="X153" s="50"/>
      <c r="Y153" s="50"/>
      <c r="Z153" s="50"/>
    </row>
    <row r="154" ht="18.0" customHeight="1">
      <c r="A154" s="49"/>
      <c r="B154" s="53"/>
      <c r="C154" s="49"/>
      <c r="D154" s="49"/>
      <c r="E154" s="49"/>
      <c r="F154" s="49"/>
      <c r="G154" s="53"/>
      <c r="H154" s="53"/>
      <c r="I154" s="53"/>
      <c r="J154" s="53"/>
      <c r="K154" s="53"/>
      <c r="L154" s="53"/>
      <c r="M154" s="49"/>
      <c r="N154" s="50"/>
      <c r="O154" s="50"/>
      <c r="P154" s="54"/>
      <c r="Q154" s="54"/>
      <c r="R154" s="54"/>
      <c r="S154" s="50"/>
      <c r="T154" s="50"/>
      <c r="U154" s="50"/>
      <c r="V154" s="50"/>
      <c r="W154" s="50"/>
      <c r="X154" s="50"/>
      <c r="Y154" s="50"/>
      <c r="Z154" s="50"/>
    </row>
    <row r="155" ht="18.0" customHeight="1">
      <c r="A155" s="49"/>
      <c r="B155" s="53"/>
      <c r="C155" s="49"/>
      <c r="D155" s="49"/>
      <c r="E155" s="49"/>
      <c r="F155" s="49"/>
      <c r="G155" s="53"/>
      <c r="H155" s="53"/>
      <c r="I155" s="53"/>
      <c r="J155" s="53"/>
      <c r="K155" s="53"/>
      <c r="L155" s="53"/>
      <c r="M155" s="49"/>
      <c r="N155" s="50"/>
      <c r="O155" s="50"/>
      <c r="P155" s="54"/>
      <c r="Q155" s="54"/>
      <c r="R155" s="54"/>
      <c r="S155" s="50"/>
      <c r="T155" s="50"/>
      <c r="U155" s="50"/>
      <c r="V155" s="50"/>
      <c r="W155" s="50"/>
      <c r="X155" s="50"/>
      <c r="Y155" s="50"/>
      <c r="Z155" s="50"/>
    </row>
    <row r="156" ht="18.0" customHeight="1">
      <c r="A156" s="49"/>
      <c r="B156" s="53"/>
      <c r="C156" s="49"/>
      <c r="D156" s="49"/>
      <c r="E156" s="49"/>
      <c r="F156" s="49"/>
      <c r="G156" s="53"/>
      <c r="H156" s="53"/>
      <c r="I156" s="53"/>
      <c r="J156" s="53"/>
      <c r="K156" s="53"/>
      <c r="L156" s="53"/>
      <c r="M156" s="49"/>
      <c r="N156" s="50"/>
      <c r="O156" s="50"/>
      <c r="P156" s="54"/>
      <c r="Q156" s="54"/>
      <c r="R156" s="54"/>
      <c r="S156" s="50"/>
      <c r="T156" s="50"/>
      <c r="U156" s="50"/>
      <c r="V156" s="50"/>
      <c r="W156" s="50"/>
      <c r="X156" s="50"/>
      <c r="Y156" s="50"/>
      <c r="Z156" s="50"/>
    </row>
    <row r="157" ht="18.0" customHeight="1">
      <c r="A157" s="49"/>
      <c r="B157" s="53"/>
      <c r="C157" s="49"/>
      <c r="D157" s="49"/>
      <c r="E157" s="49"/>
      <c r="F157" s="49"/>
      <c r="G157" s="53"/>
      <c r="H157" s="53"/>
      <c r="I157" s="53"/>
      <c r="J157" s="53"/>
      <c r="K157" s="53"/>
      <c r="L157" s="53"/>
      <c r="M157" s="49"/>
      <c r="N157" s="50"/>
      <c r="O157" s="50"/>
      <c r="P157" s="54"/>
      <c r="Q157" s="54"/>
      <c r="R157" s="54"/>
      <c r="S157" s="50"/>
      <c r="T157" s="50"/>
      <c r="U157" s="50"/>
      <c r="V157" s="50"/>
      <c r="W157" s="50"/>
      <c r="X157" s="50"/>
      <c r="Y157" s="50"/>
      <c r="Z157" s="50"/>
    </row>
    <row r="158" ht="18.0" customHeight="1">
      <c r="A158" s="49"/>
      <c r="B158" s="53"/>
      <c r="C158" s="49"/>
      <c r="D158" s="49"/>
      <c r="E158" s="49"/>
      <c r="F158" s="49"/>
      <c r="G158" s="53"/>
      <c r="H158" s="53"/>
      <c r="I158" s="53"/>
      <c r="J158" s="53"/>
      <c r="K158" s="53"/>
      <c r="L158" s="53"/>
      <c r="M158" s="49"/>
      <c r="N158" s="50"/>
      <c r="O158" s="50"/>
      <c r="P158" s="54"/>
      <c r="Q158" s="54"/>
      <c r="R158" s="54"/>
      <c r="S158" s="50"/>
      <c r="T158" s="50"/>
      <c r="U158" s="50"/>
      <c r="V158" s="50"/>
      <c r="W158" s="50"/>
      <c r="X158" s="50"/>
      <c r="Y158" s="50"/>
      <c r="Z158" s="50"/>
    </row>
    <row r="159" ht="18.0" customHeight="1">
      <c r="A159" s="49"/>
      <c r="B159" s="53"/>
      <c r="C159" s="49"/>
      <c r="D159" s="49"/>
      <c r="E159" s="49"/>
      <c r="F159" s="49"/>
      <c r="G159" s="53"/>
      <c r="H159" s="53"/>
      <c r="I159" s="53"/>
      <c r="J159" s="53"/>
      <c r="K159" s="53"/>
      <c r="L159" s="53"/>
      <c r="M159" s="49"/>
      <c r="N159" s="50"/>
      <c r="O159" s="50"/>
      <c r="P159" s="54"/>
      <c r="Q159" s="54"/>
      <c r="R159" s="54"/>
      <c r="S159" s="50"/>
      <c r="T159" s="50"/>
      <c r="U159" s="50"/>
      <c r="V159" s="50"/>
      <c r="W159" s="50"/>
      <c r="X159" s="50"/>
      <c r="Y159" s="50"/>
      <c r="Z159" s="50"/>
    </row>
    <row r="160" ht="18.0" customHeight="1">
      <c r="A160" s="49"/>
      <c r="B160" s="53"/>
      <c r="C160" s="49"/>
      <c r="D160" s="49"/>
      <c r="E160" s="49"/>
      <c r="F160" s="49"/>
      <c r="G160" s="53"/>
      <c r="H160" s="53"/>
      <c r="I160" s="53"/>
      <c r="J160" s="53"/>
      <c r="K160" s="53"/>
      <c r="L160" s="53"/>
      <c r="M160" s="49"/>
      <c r="N160" s="50"/>
      <c r="O160" s="50"/>
      <c r="P160" s="54"/>
      <c r="Q160" s="54"/>
      <c r="R160" s="54"/>
      <c r="S160" s="50"/>
      <c r="T160" s="50"/>
      <c r="U160" s="50"/>
      <c r="V160" s="50"/>
      <c r="W160" s="50"/>
      <c r="X160" s="50"/>
      <c r="Y160" s="50"/>
      <c r="Z160" s="50"/>
    </row>
    <row r="161" ht="18.0" customHeight="1">
      <c r="A161" s="49"/>
      <c r="B161" s="53"/>
      <c r="C161" s="49"/>
      <c r="D161" s="49"/>
      <c r="E161" s="49"/>
      <c r="F161" s="49"/>
      <c r="G161" s="53"/>
      <c r="H161" s="53"/>
      <c r="I161" s="53"/>
      <c r="J161" s="53"/>
      <c r="K161" s="53"/>
      <c r="L161" s="53"/>
      <c r="M161" s="49"/>
      <c r="N161" s="50"/>
      <c r="O161" s="50"/>
      <c r="P161" s="54"/>
      <c r="Q161" s="54"/>
      <c r="R161" s="54"/>
      <c r="S161" s="50"/>
      <c r="T161" s="50"/>
      <c r="U161" s="50"/>
      <c r="V161" s="50"/>
      <c r="W161" s="50"/>
      <c r="X161" s="50"/>
      <c r="Y161" s="50"/>
      <c r="Z161" s="50"/>
    </row>
    <row r="162" ht="18.0" customHeight="1">
      <c r="A162" s="49"/>
      <c r="B162" s="53"/>
      <c r="C162" s="49"/>
      <c r="D162" s="49"/>
      <c r="E162" s="49"/>
      <c r="F162" s="49"/>
      <c r="G162" s="53"/>
      <c r="H162" s="53"/>
      <c r="I162" s="53"/>
      <c r="J162" s="53"/>
      <c r="K162" s="53"/>
      <c r="L162" s="53"/>
      <c r="M162" s="49"/>
      <c r="N162" s="50"/>
      <c r="O162" s="50"/>
      <c r="P162" s="54"/>
      <c r="Q162" s="54"/>
      <c r="R162" s="54"/>
      <c r="S162" s="50"/>
      <c r="T162" s="50"/>
      <c r="U162" s="50"/>
      <c r="V162" s="50"/>
      <c r="W162" s="50"/>
      <c r="X162" s="50"/>
      <c r="Y162" s="50"/>
      <c r="Z162" s="50"/>
    </row>
    <row r="163" ht="18.0" customHeight="1">
      <c r="A163" s="49"/>
      <c r="B163" s="53"/>
      <c r="C163" s="49"/>
      <c r="D163" s="49"/>
      <c r="E163" s="49"/>
      <c r="F163" s="49"/>
      <c r="G163" s="53"/>
      <c r="H163" s="53"/>
      <c r="I163" s="53"/>
      <c r="J163" s="53"/>
      <c r="K163" s="53"/>
      <c r="L163" s="53"/>
      <c r="M163" s="49"/>
      <c r="N163" s="50"/>
      <c r="O163" s="50"/>
      <c r="P163" s="54"/>
      <c r="Q163" s="54"/>
      <c r="R163" s="54"/>
      <c r="S163" s="50"/>
      <c r="T163" s="50"/>
      <c r="U163" s="50"/>
      <c r="V163" s="50"/>
      <c r="W163" s="50"/>
      <c r="X163" s="50"/>
      <c r="Y163" s="50"/>
      <c r="Z163" s="50"/>
    </row>
    <row r="164" ht="18.0" customHeight="1">
      <c r="A164" s="49"/>
      <c r="B164" s="53"/>
      <c r="C164" s="49"/>
      <c r="D164" s="49"/>
      <c r="E164" s="49"/>
      <c r="F164" s="49"/>
      <c r="G164" s="53"/>
      <c r="H164" s="53"/>
      <c r="I164" s="53"/>
      <c r="J164" s="53"/>
      <c r="K164" s="53"/>
      <c r="L164" s="53"/>
      <c r="M164" s="49"/>
      <c r="N164" s="50"/>
      <c r="O164" s="50"/>
      <c r="P164" s="54"/>
      <c r="Q164" s="54"/>
      <c r="R164" s="54"/>
      <c r="S164" s="50"/>
      <c r="T164" s="50"/>
      <c r="U164" s="50"/>
      <c r="V164" s="50"/>
      <c r="W164" s="50"/>
      <c r="X164" s="50"/>
      <c r="Y164" s="50"/>
      <c r="Z164" s="50"/>
    </row>
    <row r="165" ht="18.0" customHeight="1">
      <c r="A165" s="49"/>
      <c r="B165" s="53"/>
      <c r="C165" s="49"/>
      <c r="D165" s="49"/>
      <c r="E165" s="49"/>
      <c r="F165" s="49"/>
      <c r="G165" s="53"/>
      <c r="H165" s="53"/>
      <c r="I165" s="53"/>
      <c r="J165" s="53"/>
      <c r="K165" s="53"/>
      <c r="L165" s="53"/>
      <c r="M165" s="49"/>
      <c r="N165" s="50"/>
      <c r="O165" s="50"/>
      <c r="P165" s="54"/>
      <c r="Q165" s="54"/>
      <c r="R165" s="54"/>
      <c r="S165" s="50"/>
      <c r="T165" s="50"/>
      <c r="U165" s="50"/>
      <c r="V165" s="50"/>
      <c r="W165" s="50"/>
      <c r="X165" s="50"/>
      <c r="Y165" s="50"/>
      <c r="Z165" s="50"/>
    </row>
    <row r="166" ht="18.0" customHeight="1">
      <c r="A166" s="49"/>
      <c r="B166" s="53"/>
      <c r="C166" s="49"/>
      <c r="D166" s="49"/>
      <c r="E166" s="49"/>
      <c r="F166" s="49"/>
      <c r="G166" s="53"/>
      <c r="H166" s="53"/>
      <c r="I166" s="53"/>
      <c r="J166" s="53"/>
      <c r="K166" s="53"/>
      <c r="L166" s="53"/>
      <c r="M166" s="49"/>
      <c r="N166" s="50"/>
      <c r="O166" s="50"/>
      <c r="P166" s="54"/>
      <c r="Q166" s="54"/>
      <c r="R166" s="54"/>
      <c r="S166" s="50"/>
      <c r="T166" s="50"/>
      <c r="U166" s="50"/>
      <c r="V166" s="50"/>
      <c r="W166" s="50"/>
      <c r="X166" s="50"/>
      <c r="Y166" s="50"/>
      <c r="Z166" s="50"/>
    </row>
    <row r="167" ht="18.0" customHeight="1">
      <c r="A167" s="49"/>
      <c r="B167" s="53"/>
      <c r="C167" s="49"/>
      <c r="D167" s="49"/>
      <c r="E167" s="49"/>
      <c r="F167" s="49"/>
      <c r="G167" s="53"/>
      <c r="H167" s="53"/>
      <c r="I167" s="53"/>
      <c r="J167" s="53"/>
      <c r="K167" s="53"/>
      <c r="L167" s="53"/>
      <c r="M167" s="49"/>
      <c r="N167" s="50"/>
      <c r="O167" s="50"/>
      <c r="P167" s="54"/>
      <c r="Q167" s="54"/>
      <c r="R167" s="54"/>
      <c r="S167" s="50"/>
      <c r="T167" s="50"/>
      <c r="U167" s="50"/>
      <c r="V167" s="50"/>
      <c r="W167" s="50"/>
      <c r="X167" s="50"/>
      <c r="Y167" s="50"/>
      <c r="Z167" s="50"/>
    </row>
    <row r="168" ht="18.0" customHeight="1">
      <c r="A168" s="49"/>
      <c r="B168" s="53"/>
      <c r="C168" s="49"/>
      <c r="D168" s="49"/>
      <c r="E168" s="49"/>
      <c r="F168" s="49"/>
      <c r="G168" s="53"/>
      <c r="H168" s="53"/>
      <c r="I168" s="53"/>
      <c r="J168" s="53"/>
      <c r="K168" s="53"/>
      <c r="L168" s="53"/>
      <c r="M168" s="49"/>
      <c r="N168" s="50"/>
      <c r="O168" s="50"/>
      <c r="P168" s="54"/>
      <c r="Q168" s="54"/>
      <c r="R168" s="54"/>
      <c r="S168" s="50"/>
      <c r="T168" s="50"/>
      <c r="U168" s="50"/>
      <c r="V168" s="50"/>
      <c r="W168" s="50"/>
      <c r="X168" s="50"/>
      <c r="Y168" s="50"/>
      <c r="Z168" s="50"/>
    </row>
    <row r="169" ht="18.0" customHeight="1">
      <c r="A169" s="49"/>
      <c r="B169" s="53"/>
      <c r="C169" s="49"/>
      <c r="D169" s="49"/>
      <c r="E169" s="49"/>
      <c r="F169" s="49"/>
      <c r="G169" s="53"/>
      <c r="H169" s="53"/>
      <c r="I169" s="53"/>
      <c r="J169" s="53"/>
      <c r="K169" s="53"/>
      <c r="L169" s="53"/>
      <c r="M169" s="49"/>
      <c r="N169" s="50"/>
      <c r="O169" s="50"/>
      <c r="P169" s="54"/>
      <c r="Q169" s="54"/>
      <c r="R169" s="54"/>
      <c r="S169" s="50"/>
      <c r="T169" s="50"/>
      <c r="U169" s="50"/>
      <c r="V169" s="50"/>
      <c r="W169" s="50"/>
      <c r="X169" s="50"/>
      <c r="Y169" s="50"/>
      <c r="Z169" s="50"/>
    </row>
    <row r="170" ht="18.0" customHeight="1">
      <c r="A170" s="49"/>
      <c r="B170" s="53"/>
      <c r="C170" s="49"/>
      <c r="D170" s="49"/>
      <c r="E170" s="49"/>
      <c r="F170" s="49"/>
      <c r="G170" s="53"/>
      <c r="H170" s="53"/>
      <c r="I170" s="53"/>
      <c r="J170" s="53"/>
      <c r="K170" s="53"/>
      <c r="L170" s="53"/>
      <c r="M170" s="49"/>
      <c r="N170" s="50"/>
      <c r="O170" s="50"/>
      <c r="P170" s="54"/>
      <c r="Q170" s="54"/>
      <c r="R170" s="54"/>
      <c r="S170" s="50"/>
      <c r="T170" s="50"/>
      <c r="U170" s="50"/>
      <c r="V170" s="50"/>
      <c r="W170" s="50"/>
      <c r="X170" s="50"/>
      <c r="Y170" s="50"/>
      <c r="Z170" s="50"/>
    </row>
    <row r="171" ht="18.0" customHeight="1">
      <c r="A171" s="49"/>
      <c r="B171" s="53"/>
      <c r="C171" s="49"/>
      <c r="D171" s="49"/>
      <c r="E171" s="49"/>
      <c r="F171" s="49"/>
      <c r="G171" s="53"/>
      <c r="H171" s="53"/>
      <c r="I171" s="53"/>
      <c r="J171" s="53"/>
      <c r="K171" s="53"/>
      <c r="L171" s="53"/>
      <c r="M171" s="49"/>
      <c r="N171" s="50"/>
      <c r="O171" s="50"/>
      <c r="P171" s="54"/>
      <c r="Q171" s="54"/>
      <c r="R171" s="54"/>
      <c r="S171" s="50"/>
      <c r="T171" s="50"/>
      <c r="U171" s="50"/>
      <c r="V171" s="50"/>
      <c r="W171" s="50"/>
      <c r="X171" s="50"/>
      <c r="Y171" s="50"/>
      <c r="Z171" s="50"/>
    </row>
    <row r="172" ht="18.0" customHeight="1">
      <c r="A172" s="49"/>
      <c r="B172" s="53"/>
      <c r="C172" s="49"/>
      <c r="D172" s="49"/>
      <c r="E172" s="49"/>
      <c r="F172" s="49"/>
      <c r="G172" s="53"/>
      <c r="H172" s="53"/>
      <c r="I172" s="53"/>
      <c r="J172" s="53"/>
      <c r="K172" s="53"/>
      <c r="L172" s="53"/>
      <c r="M172" s="49"/>
      <c r="N172" s="50"/>
      <c r="O172" s="50"/>
      <c r="P172" s="54"/>
      <c r="Q172" s="54"/>
      <c r="R172" s="54"/>
      <c r="S172" s="50"/>
      <c r="T172" s="50"/>
      <c r="U172" s="50"/>
      <c r="V172" s="50"/>
      <c r="W172" s="50"/>
      <c r="X172" s="50"/>
      <c r="Y172" s="50"/>
      <c r="Z172" s="50"/>
    </row>
    <row r="173" ht="18.0" customHeight="1">
      <c r="A173" s="49"/>
      <c r="B173" s="53"/>
      <c r="C173" s="49"/>
      <c r="D173" s="49"/>
      <c r="E173" s="49"/>
      <c r="F173" s="49"/>
      <c r="G173" s="53"/>
      <c r="H173" s="53"/>
      <c r="I173" s="53"/>
      <c r="J173" s="53"/>
      <c r="K173" s="53"/>
      <c r="L173" s="53"/>
      <c r="M173" s="49"/>
      <c r="N173" s="50"/>
      <c r="O173" s="50"/>
      <c r="P173" s="54"/>
      <c r="Q173" s="54"/>
      <c r="R173" s="54"/>
      <c r="S173" s="50"/>
      <c r="T173" s="50"/>
      <c r="U173" s="50"/>
      <c r="V173" s="50"/>
      <c r="W173" s="50"/>
      <c r="X173" s="50"/>
      <c r="Y173" s="50"/>
      <c r="Z173" s="50"/>
    </row>
    <row r="174" ht="18.0" customHeight="1">
      <c r="A174" s="49"/>
      <c r="B174" s="53"/>
      <c r="C174" s="49"/>
      <c r="D174" s="49"/>
      <c r="E174" s="49"/>
      <c r="F174" s="49"/>
      <c r="G174" s="53"/>
      <c r="H174" s="53"/>
      <c r="I174" s="53"/>
      <c r="J174" s="53"/>
      <c r="K174" s="53"/>
      <c r="L174" s="53"/>
      <c r="M174" s="49"/>
      <c r="N174" s="50"/>
      <c r="O174" s="50"/>
      <c r="P174" s="54"/>
      <c r="Q174" s="54"/>
      <c r="R174" s="54"/>
      <c r="S174" s="50"/>
      <c r="T174" s="50"/>
      <c r="U174" s="50"/>
      <c r="V174" s="50"/>
      <c r="W174" s="50"/>
      <c r="X174" s="50"/>
      <c r="Y174" s="50"/>
      <c r="Z174" s="50"/>
    </row>
    <row r="175" ht="18.0" customHeight="1">
      <c r="A175" s="49"/>
      <c r="B175" s="53"/>
      <c r="C175" s="49"/>
      <c r="D175" s="49"/>
      <c r="E175" s="49"/>
      <c r="F175" s="49"/>
      <c r="G175" s="53"/>
      <c r="H175" s="53"/>
      <c r="I175" s="53"/>
      <c r="J175" s="53"/>
      <c r="K175" s="53"/>
      <c r="L175" s="53"/>
      <c r="M175" s="49"/>
      <c r="N175" s="50"/>
      <c r="O175" s="50"/>
      <c r="P175" s="54"/>
      <c r="Q175" s="54"/>
      <c r="R175" s="54"/>
      <c r="S175" s="50"/>
      <c r="T175" s="50"/>
      <c r="U175" s="50"/>
      <c r="V175" s="50"/>
      <c r="W175" s="50"/>
      <c r="X175" s="50"/>
      <c r="Y175" s="50"/>
      <c r="Z175" s="50"/>
    </row>
    <row r="176" ht="18.0" customHeight="1">
      <c r="A176" s="49"/>
      <c r="B176" s="53"/>
      <c r="C176" s="49"/>
      <c r="D176" s="49"/>
      <c r="E176" s="49"/>
      <c r="F176" s="49"/>
      <c r="G176" s="53"/>
      <c r="H176" s="53"/>
      <c r="I176" s="53"/>
      <c r="J176" s="53"/>
      <c r="K176" s="53"/>
      <c r="L176" s="53"/>
      <c r="M176" s="49"/>
      <c r="N176" s="50"/>
      <c r="O176" s="50"/>
      <c r="P176" s="54"/>
      <c r="Q176" s="54"/>
      <c r="R176" s="54"/>
      <c r="S176" s="50"/>
      <c r="T176" s="50"/>
      <c r="U176" s="50"/>
      <c r="V176" s="50"/>
      <c r="W176" s="50"/>
      <c r="X176" s="50"/>
      <c r="Y176" s="50"/>
      <c r="Z176" s="50"/>
    </row>
    <row r="177" ht="18.0" customHeight="1">
      <c r="A177" s="49"/>
      <c r="B177" s="53"/>
      <c r="C177" s="49"/>
      <c r="D177" s="49"/>
      <c r="E177" s="49"/>
      <c r="F177" s="49"/>
      <c r="G177" s="53"/>
      <c r="H177" s="53"/>
      <c r="I177" s="53"/>
      <c r="J177" s="53"/>
      <c r="K177" s="53"/>
      <c r="L177" s="53"/>
      <c r="M177" s="49"/>
      <c r="N177" s="50"/>
      <c r="O177" s="50"/>
      <c r="P177" s="54"/>
      <c r="Q177" s="54"/>
      <c r="R177" s="54"/>
      <c r="S177" s="50"/>
      <c r="T177" s="50"/>
      <c r="U177" s="50"/>
      <c r="V177" s="50"/>
      <c r="W177" s="50"/>
      <c r="X177" s="50"/>
      <c r="Y177" s="50"/>
      <c r="Z177" s="50"/>
    </row>
    <row r="178" ht="18.0" customHeight="1">
      <c r="A178" s="49"/>
      <c r="B178" s="53"/>
      <c r="C178" s="49"/>
      <c r="D178" s="49"/>
      <c r="E178" s="49"/>
      <c r="F178" s="49"/>
      <c r="G178" s="53"/>
      <c r="H178" s="53"/>
      <c r="I178" s="53"/>
      <c r="J178" s="53"/>
      <c r="K178" s="53"/>
      <c r="L178" s="53"/>
      <c r="M178" s="49"/>
      <c r="N178" s="50"/>
      <c r="O178" s="50"/>
      <c r="P178" s="54"/>
      <c r="Q178" s="54"/>
      <c r="R178" s="54"/>
      <c r="S178" s="50"/>
      <c r="T178" s="50"/>
      <c r="U178" s="50"/>
      <c r="V178" s="50"/>
      <c r="W178" s="50"/>
      <c r="X178" s="50"/>
      <c r="Y178" s="50"/>
      <c r="Z178" s="50"/>
    </row>
    <row r="179" ht="18.0" customHeight="1">
      <c r="A179" s="49"/>
      <c r="B179" s="53"/>
      <c r="C179" s="49"/>
      <c r="D179" s="49"/>
      <c r="E179" s="49"/>
      <c r="F179" s="49"/>
      <c r="G179" s="53"/>
      <c r="H179" s="53"/>
      <c r="I179" s="53"/>
      <c r="J179" s="53"/>
      <c r="K179" s="53"/>
      <c r="L179" s="53"/>
      <c r="M179" s="49"/>
      <c r="N179" s="50"/>
      <c r="O179" s="50"/>
      <c r="P179" s="54"/>
      <c r="Q179" s="54"/>
      <c r="R179" s="54"/>
      <c r="S179" s="50"/>
      <c r="T179" s="50"/>
      <c r="U179" s="50"/>
      <c r="V179" s="50"/>
      <c r="W179" s="50"/>
      <c r="X179" s="50"/>
      <c r="Y179" s="50"/>
      <c r="Z179" s="50"/>
    </row>
    <row r="180" ht="18.0" customHeight="1">
      <c r="A180" s="49"/>
      <c r="B180" s="53"/>
      <c r="C180" s="49"/>
      <c r="D180" s="49"/>
      <c r="E180" s="49"/>
      <c r="F180" s="49"/>
      <c r="G180" s="53"/>
      <c r="H180" s="53"/>
      <c r="I180" s="53"/>
      <c r="J180" s="53"/>
      <c r="K180" s="53"/>
      <c r="L180" s="53"/>
      <c r="M180" s="49"/>
      <c r="N180" s="50"/>
      <c r="O180" s="50"/>
      <c r="P180" s="54"/>
      <c r="Q180" s="54"/>
      <c r="R180" s="54"/>
      <c r="S180" s="50"/>
      <c r="T180" s="50"/>
      <c r="U180" s="50"/>
      <c r="V180" s="50"/>
      <c r="W180" s="50"/>
      <c r="X180" s="50"/>
      <c r="Y180" s="50"/>
      <c r="Z180" s="50"/>
    </row>
    <row r="181" ht="18.0" customHeight="1">
      <c r="A181" s="49"/>
      <c r="B181" s="53"/>
      <c r="C181" s="49"/>
      <c r="D181" s="49"/>
      <c r="E181" s="49"/>
      <c r="F181" s="49"/>
      <c r="G181" s="53"/>
      <c r="H181" s="53"/>
      <c r="I181" s="53"/>
      <c r="J181" s="53"/>
      <c r="K181" s="53"/>
      <c r="L181" s="53"/>
      <c r="M181" s="49"/>
      <c r="N181" s="50"/>
      <c r="O181" s="50"/>
      <c r="P181" s="54"/>
      <c r="Q181" s="54"/>
      <c r="R181" s="54"/>
      <c r="S181" s="50"/>
      <c r="T181" s="50"/>
      <c r="U181" s="50"/>
      <c r="V181" s="50"/>
      <c r="W181" s="50"/>
      <c r="X181" s="50"/>
      <c r="Y181" s="50"/>
      <c r="Z181" s="50"/>
    </row>
    <row r="182" ht="18.0" customHeight="1">
      <c r="A182" s="49"/>
      <c r="B182" s="53"/>
      <c r="C182" s="49"/>
      <c r="D182" s="49"/>
      <c r="E182" s="49"/>
      <c r="F182" s="49"/>
      <c r="G182" s="53"/>
      <c r="H182" s="53"/>
      <c r="I182" s="53"/>
      <c r="J182" s="53"/>
      <c r="K182" s="53"/>
      <c r="L182" s="53"/>
      <c r="M182" s="49"/>
      <c r="N182" s="50"/>
      <c r="O182" s="50"/>
      <c r="P182" s="54"/>
      <c r="Q182" s="54"/>
      <c r="R182" s="54"/>
      <c r="S182" s="50"/>
      <c r="T182" s="50"/>
      <c r="U182" s="50"/>
      <c r="V182" s="50"/>
      <c r="W182" s="50"/>
      <c r="X182" s="50"/>
      <c r="Y182" s="50"/>
      <c r="Z182" s="50"/>
    </row>
    <row r="183" ht="18.0" customHeight="1">
      <c r="A183" s="49"/>
      <c r="B183" s="53"/>
      <c r="C183" s="49"/>
      <c r="D183" s="49"/>
      <c r="E183" s="49"/>
      <c r="F183" s="49"/>
      <c r="G183" s="53"/>
      <c r="H183" s="53"/>
      <c r="I183" s="53"/>
      <c r="J183" s="53"/>
      <c r="K183" s="53"/>
      <c r="L183" s="53"/>
      <c r="M183" s="49"/>
      <c r="N183" s="50"/>
      <c r="O183" s="50"/>
      <c r="P183" s="54"/>
      <c r="Q183" s="54"/>
      <c r="R183" s="54"/>
      <c r="S183" s="50"/>
      <c r="T183" s="50"/>
      <c r="U183" s="50"/>
      <c r="V183" s="50"/>
      <c r="W183" s="50"/>
      <c r="X183" s="50"/>
      <c r="Y183" s="50"/>
      <c r="Z183" s="50"/>
    </row>
    <row r="184" ht="18.0" customHeight="1">
      <c r="A184" s="49"/>
      <c r="B184" s="53"/>
      <c r="C184" s="49"/>
      <c r="D184" s="49"/>
      <c r="E184" s="49"/>
      <c r="F184" s="49"/>
      <c r="G184" s="53"/>
      <c r="H184" s="53"/>
      <c r="I184" s="53"/>
      <c r="J184" s="53"/>
      <c r="K184" s="53"/>
      <c r="L184" s="53"/>
      <c r="M184" s="49"/>
      <c r="N184" s="50"/>
      <c r="O184" s="50"/>
      <c r="P184" s="54"/>
      <c r="Q184" s="54"/>
      <c r="R184" s="54"/>
      <c r="S184" s="50"/>
      <c r="T184" s="50"/>
      <c r="U184" s="50"/>
      <c r="V184" s="50"/>
      <c r="W184" s="50"/>
      <c r="X184" s="50"/>
      <c r="Y184" s="50"/>
      <c r="Z184" s="50"/>
    </row>
    <row r="185" ht="18.0" customHeight="1">
      <c r="A185" s="49"/>
      <c r="B185" s="53"/>
      <c r="C185" s="49"/>
      <c r="D185" s="49"/>
      <c r="E185" s="49"/>
      <c r="F185" s="49"/>
      <c r="G185" s="53"/>
      <c r="H185" s="53"/>
      <c r="I185" s="53"/>
      <c r="J185" s="53"/>
      <c r="K185" s="53"/>
      <c r="L185" s="53"/>
      <c r="M185" s="49"/>
      <c r="N185" s="50"/>
      <c r="O185" s="50"/>
      <c r="P185" s="54"/>
      <c r="Q185" s="54"/>
      <c r="R185" s="54"/>
      <c r="S185" s="50"/>
      <c r="T185" s="50"/>
      <c r="U185" s="50"/>
      <c r="V185" s="50"/>
      <c r="W185" s="50"/>
      <c r="X185" s="50"/>
      <c r="Y185" s="50"/>
      <c r="Z185" s="50"/>
    </row>
    <row r="186" ht="18.0" customHeight="1">
      <c r="A186" s="49"/>
      <c r="B186" s="53"/>
      <c r="C186" s="49"/>
      <c r="D186" s="49"/>
      <c r="E186" s="49"/>
      <c r="F186" s="49"/>
      <c r="G186" s="53"/>
      <c r="H186" s="53"/>
      <c r="I186" s="53"/>
      <c r="J186" s="53"/>
      <c r="K186" s="53"/>
      <c r="L186" s="53"/>
      <c r="M186" s="49"/>
      <c r="N186" s="50"/>
      <c r="O186" s="50"/>
      <c r="P186" s="54"/>
      <c r="Q186" s="54"/>
      <c r="R186" s="54"/>
      <c r="S186" s="50"/>
      <c r="T186" s="50"/>
      <c r="U186" s="50"/>
      <c r="V186" s="50"/>
      <c r="W186" s="50"/>
      <c r="X186" s="50"/>
      <c r="Y186" s="50"/>
      <c r="Z186" s="50"/>
    </row>
    <row r="187" ht="18.0" customHeight="1">
      <c r="A187" s="49"/>
      <c r="B187" s="53"/>
      <c r="C187" s="49"/>
      <c r="D187" s="49"/>
      <c r="E187" s="49"/>
      <c r="F187" s="49"/>
      <c r="G187" s="53"/>
      <c r="H187" s="53"/>
      <c r="I187" s="53"/>
      <c r="J187" s="53"/>
      <c r="K187" s="53"/>
      <c r="L187" s="53"/>
      <c r="M187" s="49"/>
      <c r="N187" s="50"/>
      <c r="O187" s="50"/>
      <c r="P187" s="54"/>
      <c r="Q187" s="54"/>
      <c r="R187" s="54"/>
      <c r="S187" s="50"/>
      <c r="T187" s="50"/>
      <c r="U187" s="50"/>
      <c r="V187" s="50"/>
      <c r="W187" s="50"/>
      <c r="X187" s="50"/>
      <c r="Y187" s="50"/>
      <c r="Z187" s="50"/>
    </row>
    <row r="188" ht="18.0" customHeight="1">
      <c r="A188" s="49"/>
      <c r="B188" s="53"/>
      <c r="C188" s="49"/>
      <c r="D188" s="49"/>
      <c r="E188" s="49"/>
      <c r="F188" s="49"/>
      <c r="G188" s="53"/>
      <c r="H188" s="53"/>
      <c r="I188" s="53"/>
      <c r="J188" s="53"/>
      <c r="K188" s="53"/>
      <c r="L188" s="53"/>
      <c r="M188" s="49"/>
      <c r="N188" s="50"/>
      <c r="O188" s="50"/>
      <c r="P188" s="54"/>
      <c r="Q188" s="54"/>
      <c r="R188" s="54"/>
      <c r="S188" s="50"/>
      <c r="T188" s="50"/>
      <c r="U188" s="50"/>
      <c r="V188" s="50"/>
      <c r="W188" s="50"/>
      <c r="X188" s="50"/>
      <c r="Y188" s="50"/>
      <c r="Z188" s="50"/>
    </row>
    <row r="189" ht="18.0" customHeight="1">
      <c r="A189" s="49"/>
      <c r="B189" s="53"/>
      <c r="C189" s="49"/>
      <c r="D189" s="49"/>
      <c r="E189" s="49"/>
      <c r="F189" s="49"/>
      <c r="G189" s="53"/>
      <c r="H189" s="53"/>
      <c r="I189" s="53"/>
      <c r="J189" s="53"/>
      <c r="K189" s="53"/>
      <c r="L189" s="53"/>
      <c r="M189" s="49"/>
      <c r="N189" s="50"/>
      <c r="O189" s="50"/>
      <c r="P189" s="54"/>
      <c r="Q189" s="54"/>
      <c r="R189" s="54"/>
      <c r="S189" s="50"/>
      <c r="T189" s="50"/>
      <c r="U189" s="50"/>
      <c r="V189" s="50"/>
      <c r="W189" s="50"/>
      <c r="X189" s="50"/>
      <c r="Y189" s="50"/>
      <c r="Z189" s="50"/>
    </row>
    <row r="190" ht="18.0" customHeight="1">
      <c r="A190" s="49"/>
      <c r="B190" s="53"/>
      <c r="C190" s="49"/>
      <c r="D190" s="49"/>
      <c r="E190" s="49"/>
      <c r="F190" s="49"/>
      <c r="G190" s="53"/>
      <c r="H190" s="53"/>
      <c r="I190" s="53"/>
      <c r="J190" s="53"/>
      <c r="K190" s="53"/>
      <c r="L190" s="53"/>
      <c r="M190" s="49"/>
      <c r="N190" s="50"/>
      <c r="O190" s="50"/>
      <c r="P190" s="54"/>
      <c r="Q190" s="54"/>
      <c r="R190" s="54"/>
      <c r="S190" s="50"/>
      <c r="T190" s="50"/>
      <c r="U190" s="50"/>
      <c r="V190" s="50"/>
      <c r="W190" s="50"/>
      <c r="X190" s="50"/>
      <c r="Y190" s="50"/>
      <c r="Z190" s="50"/>
    </row>
    <row r="191" ht="18.0" customHeight="1">
      <c r="A191" s="49"/>
      <c r="B191" s="53"/>
      <c r="C191" s="49"/>
      <c r="D191" s="49"/>
      <c r="E191" s="49"/>
      <c r="F191" s="49"/>
      <c r="G191" s="53"/>
      <c r="H191" s="53"/>
      <c r="I191" s="53"/>
      <c r="J191" s="53"/>
      <c r="K191" s="53"/>
      <c r="L191" s="53"/>
      <c r="M191" s="49"/>
      <c r="N191" s="50"/>
      <c r="O191" s="50"/>
      <c r="P191" s="54"/>
      <c r="Q191" s="54"/>
      <c r="R191" s="54"/>
      <c r="S191" s="50"/>
      <c r="T191" s="50"/>
      <c r="U191" s="50"/>
      <c r="V191" s="50"/>
      <c r="W191" s="50"/>
      <c r="X191" s="50"/>
      <c r="Y191" s="50"/>
      <c r="Z191" s="50"/>
    </row>
    <row r="192" ht="18.0" customHeight="1">
      <c r="A192" s="49"/>
      <c r="B192" s="53"/>
      <c r="C192" s="49"/>
      <c r="D192" s="49"/>
      <c r="E192" s="49"/>
      <c r="F192" s="49"/>
      <c r="G192" s="53"/>
      <c r="H192" s="53"/>
      <c r="I192" s="53"/>
      <c r="J192" s="53"/>
      <c r="K192" s="53"/>
      <c r="L192" s="53"/>
      <c r="M192" s="49"/>
      <c r="N192" s="50"/>
      <c r="O192" s="50"/>
      <c r="P192" s="54"/>
      <c r="Q192" s="54"/>
      <c r="R192" s="54"/>
      <c r="S192" s="50"/>
      <c r="T192" s="50"/>
      <c r="U192" s="50"/>
      <c r="V192" s="50"/>
      <c r="W192" s="50"/>
      <c r="X192" s="50"/>
      <c r="Y192" s="50"/>
      <c r="Z192" s="50"/>
    </row>
    <row r="193" ht="18.0" customHeight="1">
      <c r="A193" s="49"/>
      <c r="B193" s="53"/>
      <c r="C193" s="49"/>
      <c r="D193" s="49"/>
      <c r="E193" s="49"/>
      <c r="F193" s="49"/>
      <c r="G193" s="53"/>
      <c r="H193" s="53"/>
      <c r="I193" s="53"/>
      <c r="J193" s="53"/>
      <c r="K193" s="53"/>
      <c r="L193" s="53"/>
      <c r="M193" s="49"/>
      <c r="N193" s="50"/>
      <c r="O193" s="50"/>
      <c r="P193" s="54"/>
      <c r="Q193" s="54"/>
      <c r="R193" s="54"/>
      <c r="S193" s="50"/>
      <c r="T193" s="50"/>
      <c r="U193" s="50"/>
      <c r="V193" s="50"/>
      <c r="W193" s="50"/>
      <c r="X193" s="50"/>
      <c r="Y193" s="50"/>
      <c r="Z193" s="50"/>
    </row>
    <row r="194" ht="18.0" customHeight="1">
      <c r="A194" s="49"/>
      <c r="B194" s="53"/>
      <c r="C194" s="49"/>
      <c r="D194" s="49"/>
      <c r="E194" s="49"/>
      <c r="F194" s="49"/>
      <c r="G194" s="53"/>
      <c r="H194" s="53"/>
      <c r="I194" s="53"/>
      <c r="J194" s="53"/>
      <c r="K194" s="53"/>
      <c r="L194" s="53"/>
      <c r="M194" s="49"/>
      <c r="N194" s="50"/>
      <c r="O194" s="50"/>
      <c r="P194" s="54"/>
      <c r="Q194" s="54"/>
      <c r="R194" s="54"/>
      <c r="S194" s="50"/>
      <c r="T194" s="50"/>
      <c r="U194" s="50"/>
      <c r="V194" s="50"/>
      <c r="W194" s="50"/>
      <c r="X194" s="50"/>
      <c r="Y194" s="50"/>
      <c r="Z194" s="50"/>
    </row>
    <row r="195" ht="18.0" customHeight="1">
      <c r="A195" s="49"/>
      <c r="B195" s="53"/>
      <c r="C195" s="49"/>
      <c r="D195" s="49"/>
      <c r="E195" s="49"/>
      <c r="F195" s="49"/>
      <c r="G195" s="53"/>
      <c r="H195" s="53"/>
      <c r="I195" s="53"/>
      <c r="J195" s="53"/>
      <c r="K195" s="53"/>
      <c r="L195" s="53"/>
      <c r="M195" s="49"/>
      <c r="N195" s="50"/>
      <c r="O195" s="50"/>
      <c r="P195" s="54"/>
      <c r="Q195" s="54"/>
      <c r="R195" s="54"/>
      <c r="S195" s="50"/>
      <c r="T195" s="50"/>
      <c r="U195" s="50"/>
      <c r="V195" s="50"/>
      <c r="W195" s="50"/>
      <c r="X195" s="50"/>
      <c r="Y195" s="50"/>
      <c r="Z195" s="50"/>
    </row>
    <row r="196" ht="18.0" customHeight="1">
      <c r="A196" s="49"/>
      <c r="B196" s="53"/>
      <c r="C196" s="49"/>
      <c r="D196" s="49"/>
      <c r="E196" s="49"/>
      <c r="F196" s="49"/>
      <c r="G196" s="53"/>
      <c r="H196" s="53"/>
      <c r="I196" s="53"/>
      <c r="J196" s="53"/>
      <c r="K196" s="53"/>
      <c r="L196" s="53"/>
      <c r="M196" s="49"/>
      <c r="N196" s="50"/>
      <c r="O196" s="50"/>
      <c r="P196" s="54"/>
      <c r="Q196" s="54"/>
      <c r="R196" s="54"/>
      <c r="S196" s="50"/>
      <c r="T196" s="50"/>
      <c r="U196" s="50"/>
      <c r="V196" s="50"/>
      <c r="W196" s="50"/>
      <c r="X196" s="50"/>
      <c r="Y196" s="50"/>
      <c r="Z196" s="50"/>
    </row>
    <row r="197" ht="18.0" customHeight="1">
      <c r="A197" s="49"/>
      <c r="B197" s="53"/>
      <c r="C197" s="49"/>
      <c r="D197" s="49"/>
      <c r="E197" s="49"/>
      <c r="F197" s="49"/>
      <c r="G197" s="53"/>
      <c r="H197" s="53"/>
      <c r="I197" s="53"/>
      <c r="J197" s="53"/>
      <c r="K197" s="53"/>
      <c r="L197" s="53"/>
      <c r="M197" s="49"/>
      <c r="N197" s="50"/>
      <c r="O197" s="50"/>
      <c r="P197" s="54"/>
      <c r="Q197" s="54"/>
      <c r="R197" s="54"/>
      <c r="S197" s="50"/>
      <c r="T197" s="50"/>
      <c r="U197" s="50"/>
      <c r="V197" s="50"/>
      <c r="W197" s="50"/>
      <c r="X197" s="50"/>
      <c r="Y197" s="50"/>
      <c r="Z197" s="50"/>
    </row>
    <row r="198" ht="18.0" customHeight="1">
      <c r="A198" s="49"/>
      <c r="B198" s="53"/>
      <c r="C198" s="49"/>
      <c r="D198" s="49"/>
      <c r="E198" s="49"/>
      <c r="F198" s="49"/>
      <c r="G198" s="53"/>
      <c r="H198" s="53"/>
      <c r="I198" s="53"/>
      <c r="J198" s="53"/>
      <c r="K198" s="53"/>
      <c r="L198" s="53"/>
      <c r="M198" s="49"/>
      <c r="N198" s="50"/>
      <c r="O198" s="50"/>
      <c r="P198" s="54"/>
      <c r="Q198" s="54"/>
      <c r="R198" s="54"/>
      <c r="S198" s="50"/>
      <c r="T198" s="50"/>
      <c r="U198" s="50"/>
      <c r="V198" s="50"/>
      <c r="W198" s="50"/>
      <c r="X198" s="50"/>
      <c r="Y198" s="50"/>
      <c r="Z198" s="50"/>
    </row>
    <row r="199" ht="18.0" customHeight="1">
      <c r="A199" s="49"/>
      <c r="B199" s="53"/>
      <c r="C199" s="49"/>
      <c r="D199" s="49"/>
      <c r="E199" s="49"/>
      <c r="F199" s="49"/>
      <c r="G199" s="53"/>
      <c r="H199" s="53"/>
      <c r="I199" s="53"/>
      <c r="J199" s="53"/>
      <c r="K199" s="53"/>
      <c r="L199" s="53"/>
      <c r="M199" s="49"/>
      <c r="N199" s="50"/>
      <c r="O199" s="50"/>
      <c r="P199" s="54"/>
      <c r="Q199" s="54"/>
      <c r="R199" s="54"/>
      <c r="S199" s="50"/>
      <c r="T199" s="50"/>
      <c r="U199" s="50"/>
      <c r="V199" s="50"/>
      <c r="W199" s="50"/>
      <c r="X199" s="50"/>
      <c r="Y199" s="50"/>
      <c r="Z199" s="50"/>
    </row>
    <row r="200" ht="18.0" customHeight="1">
      <c r="A200" s="49"/>
      <c r="B200" s="53"/>
      <c r="C200" s="49"/>
      <c r="D200" s="49"/>
      <c r="E200" s="49"/>
      <c r="F200" s="49"/>
      <c r="G200" s="53"/>
      <c r="H200" s="53"/>
      <c r="I200" s="53"/>
      <c r="J200" s="53"/>
      <c r="K200" s="53"/>
      <c r="L200" s="53"/>
      <c r="M200" s="49"/>
      <c r="N200" s="50"/>
      <c r="O200" s="50"/>
      <c r="P200" s="54"/>
      <c r="Q200" s="54"/>
      <c r="R200" s="54"/>
      <c r="S200" s="50"/>
      <c r="T200" s="50"/>
      <c r="U200" s="50"/>
      <c r="V200" s="50"/>
      <c r="W200" s="50"/>
      <c r="X200" s="50"/>
      <c r="Y200" s="50"/>
      <c r="Z200" s="50"/>
    </row>
    <row r="201" ht="18.0" customHeight="1">
      <c r="A201" s="49"/>
      <c r="B201" s="53"/>
      <c r="C201" s="49"/>
      <c r="D201" s="49"/>
      <c r="E201" s="49"/>
      <c r="F201" s="49"/>
      <c r="G201" s="53"/>
      <c r="H201" s="53"/>
      <c r="I201" s="53"/>
      <c r="J201" s="53"/>
      <c r="K201" s="53"/>
      <c r="L201" s="53"/>
      <c r="M201" s="49"/>
      <c r="N201" s="50"/>
      <c r="O201" s="50"/>
      <c r="P201" s="54"/>
      <c r="Q201" s="54"/>
      <c r="R201" s="54"/>
      <c r="S201" s="50"/>
      <c r="T201" s="50"/>
      <c r="U201" s="50"/>
      <c r="V201" s="50"/>
      <c r="W201" s="50"/>
      <c r="X201" s="50"/>
      <c r="Y201" s="50"/>
      <c r="Z201" s="50"/>
    </row>
    <row r="202" ht="18.0" customHeight="1">
      <c r="A202" s="49"/>
      <c r="B202" s="53"/>
      <c r="C202" s="49"/>
      <c r="D202" s="49"/>
      <c r="E202" s="49"/>
      <c r="F202" s="49"/>
      <c r="G202" s="53"/>
      <c r="H202" s="53"/>
      <c r="I202" s="53"/>
      <c r="J202" s="53"/>
      <c r="K202" s="53"/>
      <c r="L202" s="53"/>
      <c r="M202" s="49"/>
      <c r="N202" s="50"/>
      <c r="O202" s="50"/>
      <c r="P202" s="54"/>
      <c r="Q202" s="54"/>
      <c r="R202" s="54"/>
      <c r="S202" s="50"/>
      <c r="T202" s="50"/>
      <c r="U202" s="50"/>
      <c r="V202" s="50"/>
      <c r="W202" s="50"/>
      <c r="X202" s="50"/>
      <c r="Y202" s="50"/>
      <c r="Z202" s="50"/>
    </row>
    <row r="203" ht="18.0" customHeight="1">
      <c r="A203" s="49"/>
      <c r="B203" s="53"/>
      <c r="C203" s="49"/>
      <c r="D203" s="49"/>
      <c r="E203" s="49"/>
      <c r="F203" s="49"/>
      <c r="G203" s="53"/>
      <c r="H203" s="53"/>
      <c r="I203" s="53"/>
      <c r="J203" s="53"/>
      <c r="K203" s="53"/>
      <c r="L203" s="53"/>
      <c r="M203" s="49"/>
      <c r="N203" s="50"/>
      <c r="O203" s="50"/>
      <c r="P203" s="54"/>
      <c r="Q203" s="54"/>
      <c r="R203" s="54"/>
      <c r="S203" s="50"/>
      <c r="T203" s="50"/>
      <c r="U203" s="50"/>
      <c r="V203" s="50"/>
      <c r="W203" s="50"/>
      <c r="X203" s="50"/>
      <c r="Y203" s="50"/>
      <c r="Z203" s="50"/>
    </row>
    <row r="204" ht="18.0" customHeight="1">
      <c r="A204" s="49"/>
      <c r="B204" s="53"/>
      <c r="C204" s="49"/>
      <c r="D204" s="49"/>
      <c r="E204" s="49"/>
      <c r="F204" s="49"/>
      <c r="G204" s="53"/>
      <c r="H204" s="53"/>
      <c r="I204" s="53"/>
      <c r="J204" s="53"/>
      <c r="K204" s="53"/>
      <c r="L204" s="53"/>
      <c r="M204" s="49"/>
      <c r="N204" s="50"/>
      <c r="O204" s="50"/>
      <c r="P204" s="54"/>
      <c r="Q204" s="54"/>
      <c r="R204" s="54"/>
      <c r="S204" s="50"/>
      <c r="T204" s="50"/>
      <c r="U204" s="50"/>
      <c r="V204" s="50"/>
      <c r="W204" s="50"/>
      <c r="X204" s="50"/>
      <c r="Y204" s="50"/>
      <c r="Z204" s="50"/>
    </row>
    <row r="205" ht="18.0" customHeight="1">
      <c r="A205" s="49"/>
      <c r="B205" s="53"/>
      <c r="C205" s="49"/>
      <c r="D205" s="49"/>
      <c r="E205" s="49"/>
      <c r="F205" s="49"/>
      <c r="G205" s="53"/>
      <c r="H205" s="53"/>
      <c r="I205" s="53"/>
      <c r="J205" s="53"/>
      <c r="K205" s="53"/>
      <c r="L205" s="53"/>
      <c r="M205" s="49"/>
      <c r="N205" s="50"/>
      <c r="O205" s="50"/>
      <c r="P205" s="54"/>
      <c r="Q205" s="54"/>
      <c r="R205" s="54"/>
      <c r="S205" s="50"/>
      <c r="T205" s="50"/>
      <c r="U205" s="50"/>
      <c r="V205" s="50"/>
      <c r="W205" s="50"/>
      <c r="X205" s="50"/>
      <c r="Y205" s="50"/>
      <c r="Z205" s="50"/>
    </row>
    <row r="206" ht="18.0" customHeight="1">
      <c r="A206" s="49"/>
      <c r="B206" s="53"/>
      <c r="C206" s="49"/>
      <c r="D206" s="49"/>
      <c r="E206" s="49"/>
      <c r="F206" s="49"/>
      <c r="G206" s="53"/>
      <c r="H206" s="53"/>
      <c r="I206" s="53"/>
      <c r="J206" s="53"/>
      <c r="K206" s="53"/>
      <c r="L206" s="53"/>
      <c r="M206" s="49"/>
      <c r="N206" s="50"/>
      <c r="O206" s="50"/>
      <c r="P206" s="54"/>
      <c r="Q206" s="54"/>
      <c r="R206" s="54"/>
      <c r="S206" s="50"/>
      <c r="T206" s="50"/>
      <c r="U206" s="50"/>
      <c r="V206" s="50"/>
      <c r="W206" s="50"/>
      <c r="X206" s="50"/>
      <c r="Y206" s="50"/>
      <c r="Z206" s="50"/>
    </row>
    <row r="207" ht="18.0" customHeight="1">
      <c r="A207" s="49"/>
      <c r="B207" s="53"/>
      <c r="C207" s="49"/>
      <c r="D207" s="49"/>
      <c r="E207" s="49"/>
      <c r="F207" s="49"/>
      <c r="G207" s="53"/>
      <c r="H207" s="53"/>
      <c r="I207" s="53"/>
      <c r="J207" s="53"/>
      <c r="K207" s="53"/>
      <c r="L207" s="53"/>
      <c r="M207" s="49"/>
      <c r="N207" s="50"/>
      <c r="O207" s="50"/>
      <c r="P207" s="54"/>
      <c r="Q207" s="54"/>
      <c r="R207" s="54"/>
      <c r="S207" s="50"/>
      <c r="T207" s="50"/>
      <c r="U207" s="50"/>
      <c r="V207" s="50"/>
      <c r="W207" s="50"/>
      <c r="X207" s="50"/>
      <c r="Y207" s="50"/>
      <c r="Z207" s="50"/>
    </row>
    <row r="208" ht="18.0" customHeight="1">
      <c r="A208" s="49"/>
      <c r="B208" s="53"/>
      <c r="C208" s="49"/>
      <c r="D208" s="49"/>
      <c r="E208" s="49"/>
      <c r="F208" s="49"/>
      <c r="G208" s="53"/>
      <c r="H208" s="53"/>
      <c r="I208" s="53"/>
      <c r="J208" s="53"/>
      <c r="K208" s="53"/>
      <c r="L208" s="53"/>
      <c r="M208" s="49"/>
      <c r="N208" s="50"/>
      <c r="O208" s="50"/>
      <c r="P208" s="54"/>
      <c r="Q208" s="54"/>
      <c r="R208" s="54"/>
      <c r="S208" s="50"/>
      <c r="T208" s="50"/>
      <c r="U208" s="50"/>
      <c r="V208" s="50"/>
      <c r="W208" s="50"/>
      <c r="X208" s="50"/>
      <c r="Y208" s="50"/>
      <c r="Z208" s="50"/>
    </row>
    <row r="209" ht="18.0" customHeight="1">
      <c r="A209" s="49"/>
      <c r="B209" s="53"/>
      <c r="C209" s="49"/>
      <c r="D209" s="49"/>
      <c r="E209" s="49"/>
      <c r="F209" s="49"/>
      <c r="G209" s="53"/>
      <c r="H209" s="53"/>
      <c r="I209" s="53"/>
      <c r="J209" s="53"/>
      <c r="K209" s="53"/>
      <c r="L209" s="53"/>
      <c r="M209" s="49"/>
      <c r="N209" s="50"/>
      <c r="O209" s="50"/>
      <c r="P209" s="54"/>
      <c r="Q209" s="54"/>
      <c r="R209" s="54"/>
      <c r="S209" s="50"/>
      <c r="T209" s="50"/>
      <c r="U209" s="50"/>
      <c r="V209" s="50"/>
      <c r="W209" s="50"/>
      <c r="X209" s="50"/>
      <c r="Y209" s="50"/>
      <c r="Z209" s="50"/>
    </row>
    <row r="210" ht="18.0" customHeight="1">
      <c r="A210" s="49"/>
      <c r="B210" s="53"/>
      <c r="C210" s="49"/>
      <c r="D210" s="49"/>
      <c r="E210" s="49"/>
      <c r="F210" s="49"/>
      <c r="G210" s="53"/>
      <c r="H210" s="53"/>
      <c r="I210" s="53"/>
      <c r="J210" s="53"/>
      <c r="K210" s="53"/>
      <c r="L210" s="53"/>
      <c r="M210" s="49"/>
      <c r="N210" s="50"/>
      <c r="O210" s="50"/>
      <c r="P210" s="54"/>
      <c r="Q210" s="54"/>
      <c r="R210" s="54"/>
      <c r="S210" s="50"/>
      <c r="T210" s="50"/>
      <c r="U210" s="50"/>
      <c r="V210" s="50"/>
      <c r="W210" s="50"/>
      <c r="X210" s="50"/>
      <c r="Y210" s="50"/>
      <c r="Z210" s="50"/>
    </row>
    <row r="211" ht="18.0" customHeight="1">
      <c r="A211" s="49"/>
      <c r="B211" s="53"/>
      <c r="C211" s="49"/>
      <c r="D211" s="49"/>
      <c r="E211" s="49"/>
      <c r="F211" s="49"/>
      <c r="G211" s="53"/>
      <c r="H211" s="53"/>
      <c r="I211" s="53"/>
      <c r="J211" s="53"/>
      <c r="K211" s="53"/>
      <c r="L211" s="53"/>
      <c r="M211" s="49"/>
      <c r="N211" s="50"/>
      <c r="O211" s="50"/>
      <c r="P211" s="54"/>
      <c r="Q211" s="54"/>
      <c r="R211" s="54"/>
      <c r="S211" s="50"/>
      <c r="T211" s="50"/>
      <c r="U211" s="50"/>
      <c r="V211" s="50"/>
      <c r="W211" s="50"/>
      <c r="X211" s="50"/>
      <c r="Y211" s="50"/>
      <c r="Z211" s="50"/>
    </row>
    <row r="212" ht="18.0" customHeight="1">
      <c r="A212" s="49"/>
      <c r="B212" s="53"/>
      <c r="C212" s="49"/>
      <c r="D212" s="49"/>
      <c r="E212" s="49"/>
      <c r="F212" s="49"/>
      <c r="G212" s="53"/>
      <c r="H212" s="53"/>
      <c r="I212" s="53"/>
      <c r="J212" s="53"/>
      <c r="K212" s="53"/>
      <c r="L212" s="53"/>
      <c r="M212" s="49"/>
      <c r="N212" s="50"/>
      <c r="O212" s="50"/>
      <c r="P212" s="54"/>
      <c r="Q212" s="54"/>
      <c r="R212" s="54"/>
      <c r="S212" s="50"/>
      <c r="T212" s="50"/>
      <c r="U212" s="50"/>
      <c r="V212" s="50"/>
      <c r="W212" s="50"/>
      <c r="X212" s="50"/>
      <c r="Y212" s="50"/>
      <c r="Z212" s="50"/>
    </row>
    <row r="213" ht="18.0" customHeight="1">
      <c r="A213" s="49"/>
      <c r="B213" s="53"/>
      <c r="C213" s="49"/>
      <c r="D213" s="49"/>
      <c r="E213" s="49"/>
      <c r="F213" s="49"/>
      <c r="G213" s="53"/>
      <c r="H213" s="53"/>
      <c r="I213" s="53"/>
      <c r="J213" s="53"/>
      <c r="K213" s="53"/>
      <c r="L213" s="53"/>
      <c r="M213" s="49"/>
      <c r="N213" s="50"/>
      <c r="O213" s="50"/>
      <c r="P213" s="54"/>
      <c r="Q213" s="54"/>
      <c r="R213" s="54"/>
      <c r="S213" s="50"/>
      <c r="T213" s="50"/>
      <c r="U213" s="50"/>
      <c r="V213" s="50"/>
      <c r="W213" s="50"/>
      <c r="X213" s="50"/>
      <c r="Y213" s="50"/>
      <c r="Z213" s="50"/>
    </row>
    <row r="214" ht="18.0" customHeight="1">
      <c r="A214" s="49"/>
      <c r="B214" s="53"/>
      <c r="C214" s="49"/>
      <c r="D214" s="49"/>
      <c r="E214" s="49"/>
      <c r="F214" s="49"/>
      <c r="G214" s="53"/>
      <c r="H214" s="53"/>
      <c r="I214" s="53"/>
      <c r="J214" s="53"/>
      <c r="K214" s="53"/>
      <c r="L214" s="53"/>
      <c r="M214" s="49"/>
      <c r="N214" s="50"/>
      <c r="O214" s="50"/>
      <c r="P214" s="54"/>
      <c r="Q214" s="54"/>
      <c r="R214" s="54"/>
      <c r="S214" s="50"/>
      <c r="T214" s="50"/>
      <c r="U214" s="50"/>
      <c r="V214" s="50"/>
      <c r="W214" s="50"/>
      <c r="X214" s="50"/>
      <c r="Y214" s="50"/>
      <c r="Z214" s="50"/>
    </row>
    <row r="215" ht="18.0" customHeight="1">
      <c r="A215" s="49"/>
      <c r="B215" s="53"/>
      <c r="C215" s="49"/>
      <c r="D215" s="49"/>
      <c r="E215" s="49"/>
      <c r="F215" s="49"/>
      <c r="G215" s="53"/>
      <c r="H215" s="53"/>
      <c r="I215" s="53"/>
      <c r="J215" s="53"/>
      <c r="K215" s="53"/>
      <c r="L215" s="53"/>
      <c r="M215" s="49"/>
      <c r="N215" s="50"/>
      <c r="O215" s="50"/>
      <c r="P215" s="54"/>
      <c r="Q215" s="54"/>
      <c r="R215" s="54"/>
      <c r="S215" s="50"/>
      <c r="T215" s="50"/>
      <c r="U215" s="50"/>
      <c r="V215" s="50"/>
      <c r="W215" s="50"/>
      <c r="X215" s="50"/>
      <c r="Y215" s="50"/>
      <c r="Z215" s="50"/>
    </row>
    <row r="216" ht="18.0" customHeight="1">
      <c r="A216" s="49"/>
      <c r="B216" s="53"/>
      <c r="C216" s="49"/>
      <c r="D216" s="49"/>
      <c r="E216" s="49"/>
      <c r="F216" s="49"/>
      <c r="G216" s="53"/>
      <c r="H216" s="53"/>
      <c r="I216" s="53"/>
      <c r="J216" s="53"/>
      <c r="K216" s="53"/>
      <c r="L216" s="53"/>
      <c r="M216" s="49"/>
      <c r="N216" s="50"/>
      <c r="O216" s="50"/>
      <c r="P216" s="54"/>
      <c r="Q216" s="54"/>
      <c r="R216" s="54"/>
      <c r="S216" s="50"/>
      <c r="T216" s="50"/>
      <c r="U216" s="50"/>
      <c r="V216" s="50"/>
      <c r="W216" s="50"/>
      <c r="X216" s="50"/>
      <c r="Y216" s="50"/>
      <c r="Z216" s="50"/>
    </row>
    <row r="217" ht="18.0" customHeight="1">
      <c r="A217" s="49"/>
      <c r="B217" s="53"/>
      <c r="C217" s="49"/>
      <c r="D217" s="49"/>
      <c r="E217" s="49"/>
      <c r="F217" s="49"/>
      <c r="G217" s="53"/>
      <c r="H217" s="53"/>
      <c r="I217" s="53"/>
      <c r="J217" s="53"/>
      <c r="K217" s="53"/>
      <c r="L217" s="53"/>
      <c r="M217" s="49"/>
      <c r="N217" s="50"/>
      <c r="O217" s="50"/>
      <c r="P217" s="54"/>
      <c r="Q217" s="54"/>
      <c r="R217" s="54"/>
      <c r="S217" s="50"/>
      <c r="T217" s="50"/>
      <c r="U217" s="50"/>
      <c r="V217" s="50"/>
      <c r="W217" s="50"/>
      <c r="X217" s="50"/>
      <c r="Y217" s="50"/>
      <c r="Z217" s="50"/>
    </row>
    <row r="218" ht="18.0" customHeight="1">
      <c r="A218" s="49"/>
      <c r="B218" s="53"/>
      <c r="C218" s="49"/>
      <c r="D218" s="49"/>
      <c r="E218" s="49"/>
      <c r="F218" s="49"/>
      <c r="G218" s="53"/>
      <c r="H218" s="53"/>
      <c r="I218" s="53"/>
      <c r="J218" s="53"/>
      <c r="K218" s="53"/>
      <c r="L218" s="53"/>
      <c r="M218" s="49"/>
      <c r="N218" s="50"/>
      <c r="O218" s="50"/>
      <c r="P218" s="54"/>
      <c r="Q218" s="54"/>
      <c r="R218" s="54"/>
      <c r="S218" s="50"/>
      <c r="T218" s="50"/>
      <c r="U218" s="50"/>
      <c r="V218" s="50"/>
      <c r="W218" s="50"/>
      <c r="X218" s="50"/>
      <c r="Y218" s="50"/>
      <c r="Z218" s="50"/>
    </row>
    <row r="219" ht="18.0" customHeight="1">
      <c r="A219" s="49"/>
      <c r="B219" s="53"/>
      <c r="C219" s="49"/>
      <c r="D219" s="49"/>
      <c r="E219" s="49"/>
      <c r="F219" s="49"/>
      <c r="G219" s="53"/>
      <c r="H219" s="53"/>
      <c r="I219" s="53"/>
      <c r="J219" s="53"/>
      <c r="K219" s="53"/>
      <c r="L219" s="53"/>
      <c r="M219" s="49"/>
      <c r="N219" s="50"/>
      <c r="O219" s="50"/>
      <c r="P219" s="54"/>
      <c r="Q219" s="54"/>
      <c r="R219" s="54"/>
      <c r="S219" s="50"/>
      <c r="T219" s="50"/>
      <c r="U219" s="50"/>
      <c r="V219" s="50"/>
      <c r="W219" s="50"/>
      <c r="X219" s="50"/>
      <c r="Y219" s="50"/>
      <c r="Z219" s="50"/>
    </row>
    <row r="220" ht="18.0" customHeight="1">
      <c r="A220" s="49"/>
      <c r="B220" s="53"/>
      <c r="C220" s="49"/>
      <c r="D220" s="49"/>
      <c r="E220" s="49"/>
      <c r="F220" s="49"/>
      <c r="G220" s="53"/>
      <c r="H220" s="53"/>
      <c r="I220" s="53"/>
      <c r="J220" s="53"/>
      <c r="K220" s="53"/>
      <c r="L220" s="53"/>
      <c r="M220" s="49"/>
      <c r="N220" s="50"/>
      <c r="O220" s="50"/>
      <c r="P220" s="54"/>
      <c r="Q220" s="54"/>
      <c r="R220" s="54"/>
      <c r="S220" s="50"/>
      <c r="T220" s="50"/>
      <c r="U220" s="50"/>
      <c r="V220" s="50"/>
      <c r="W220" s="50"/>
      <c r="X220" s="50"/>
      <c r="Y220" s="50"/>
      <c r="Z220" s="50"/>
    </row>
    <row r="221" ht="18.0" customHeight="1">
      <c r="A221" s="49"/>
      <c r="B221" s="53"/>
      <c r="C221" s="49"/>
      <c r="D221" s="49"/>
      <c r="E221" s="49"/>
      <c r="F221" s="49"/>
      <c r="G221" s="53"/>
      <c r="H221" s="53"/>
      <c r="I221" s="53"/>
      <c r="J221" s="53"/>
      <c r="K221" s="53"/>
      <c r="L221" s="53"/>
      <c r="M221" s="49"/>
      <c r="N221" s="50"/>
      <c r="O221" s="50"/>
      <c r="P221" s="54"/>
      <c r="Q221" s="54"/>
      <c r="R221" s="54"/>
      <c r="S221" s="50"/>
      <c r="T221" s="50"/>
      <c r="U221" s="50"/>
      <c r="V221" s="50"/>
      <c r="W221" s="50"/>
      <c r="X221" s="50"/>
      <c r="Y221" s="50"/>
      <c r="Z221" s="50"/>
    </row>
    <row r="222" ht="18.0" customHeight="1">
      <c r="A222" s="49"/>
      <c r="B222" s="53"/>
      <c r="C222" s="49"/>
      <c r="D222" s="49"/>
      <c r="E222" s="49"/>
      <c r="F222" s="49"/>
      <c r="G222" s="53"/>
      <c r="H222" s="53"/>
      <c r="I222" s="53"/>
      <c r="J222" s="53"/>
      <c r="K222" s="53"/>
      <c r="L222" s="53"/>
      <c r="M222" s="49"/>
      <c r="N222" s="50"/>
      <c r="O222" s="50"/>
      <c r="P222" s="54"/>
      <c r="Q222" s="54"/>
      <c r="R222" s="54"/>
      <c r="S222" s="50"/>
      <c r="T222" s="50"/>
      <c r="U222" s="50"/>
      <c r="V222" s="50"/>
      <c r="W222" s="50"/>
      <c r="X222" s="50"/>
      <c r="Y222" s="50"/>
      <c r="Z222" s="50"/>
    </row>
    <row r="223" ht="18.0" customHeight="1">
      <c r="A223" s="49"/>
      <c r="B223" s="53"/>
      <c r="C223" s="49"/>
      <c r="D223" s="49"/>
      <c r="E223" s="49"/>
      <c r="F223" s="49"/>
      <c r="G223" s="53"/>
      <c r="H223" s="53"/>
      <c r="I223" s="53"/>
      <c r="J223" s="53"/>
      <c r="K223" s="53"/>
      <c r="L223" s="53"/>
      <c r="M223" s="49"/>
      <c r="N223" s="50"/>
      <c r="O223" s="50"/>
      <c r="P223" s="54"/>
      <c r="Q223" s="54"/>
      <c r="R223" s="54"/>
      <c r="S223" s="50"/>
      <c r="T223" s="50"/>
      <c r="U223" s="50"/>
      <c r="V223" s="50"/>
      <c r="W223" s="50"/>
      <c r="X223" s="50"/>
      <c r="Y223" s="50"/>
      <c r="Z223" s="50"/>
    </row>
    <row r="224" ht="18.0" customHeight="1">
      <c r="A224" s="49"/>
      <c r="B224" s="53"/>
      <c r="C224" s="49"/>
      <c r="D224" s="49"/>
      <c r="E224" s="49"/>
      <c r="F224" s="49"/>
      <c r="G224" s="53"/>
      <c r="H224" s="53"/>
      <c r="I224" s="53"/>
      <c r="J224" s="53"/>
      <c r="K224" s="53"/>
      <c r="L224" s="53"/>
      <c r="M224" s="49"/>
      <c r="N224" s="50"/>
      <c r="O224" s="50"/>
      <c r="P224" s="54"/>
      <c r="Q224" s="54"/>
      <c r="R224" s="54"/>
      <c r="S224" s="50"/>
      <c r="T224" s="50"/>
      <c r="U224" s="50"/>
      <c r="V224" s="50"/>
      <c r="W224" s="50"/>
      <c r="X224" s="50"/>
      <c r="Y224" s="50"/>
      <c r="Z224" s="50"/>
    </row>
    <row r="225" ht="18.0" customHeight="1">
      <c r="A225" s="49"/>
      <c r="B225" s="53"/>
      <c r="C225" s="49"/>
      <c r="D225" s="49"/>
      <c r="E225" s="49"/>
      <c r="F225" s="49"/>
      <c r="G225" s="53"/>
      <c r="H225" s="53"/>
      <c r="I225" s="53"/>
      <c r="J225" s="53"/>
      <c r="K225" s="53"/>
      <c r="L225" s="53"/>
      <c r="M225" s="49"/>
      <c r="N225" s="50"/>
      <c r="O225" s="50"/>
      <c r="P225" s="54"/>
      <c r="Q225" s="54"/>
      <c r="R225" s="54"/>
      <c r="S225" s="50"/>
      <c r="T225" s="50"/>
      <c r="U225" s="50"/>
      <c r="V225" s="50"/>
      <c r="W225" s="50"/>
      <c r="X225" s="50"/>
      <c r="Y225" s="50"/>
      <c r="Z225" s="50"/>
    </row>
    <row r="226" ht="18.0" customHeight="1">
      <c r="A226" s="49"/>
      <c r="B226" s="53"/>
      <c r="C226" s="49"/>
      <c r="D226" s="49"/>
      <c r="E226" s="49"/>
      <c r="F226" s="49"/>
      <c r="G226" s="53"/>
      <c r="H226" s="53"/>
      <c r="I226" s="53"/>
      <c r="J226" s="53"/>
      <c r="K226" s="53"/>
      <c r="L226" s="53"/>
      <c r="M226" s="49"/>
      <c r="N226" s="50"/>
      <c r="O226" s="50"/>
      <c r="P226" s="54"/>
      <c r="Q226" s="54"/>
      <c r="R226" s="54"/>
      <c r="S226" s="50"/>
      <c r="T226" s="50"/>
      <c r="U226" s="50"/>
      <c r="V226" s="50"/>
      <c r="W226" s="50"/>
      <c r="X226" s="50"/>
      <c r="Y226" s="50"/>
      <c r="Z226" s="50"/>
    </row>
    <row r="227" ht="18.0" customHeight="1">
      <c r="A227" s="49"/>
      <c r="B227" s="53"/>
      <c r="C227" s="49"/>
      <c r="D227" s="49"/>
      <c r="E227" s="49"/>
      <c r="F227" s="49"/>
      <c r="G227" s="53"/>
      <c r="H227" s="53"/>
      <c r="I227" s="53"/>
      <c r="J227" s="53"/>
      <c r="K227" s="53"/>
      <c r="L227" s="53"/>
      <c r="M227" s="49"/>
      <c r="N227" s="50"/>
      <c r="O227" s="50"/>
      <c r="P227" s="54"/>
      <c r="Q227" s="54"/>
      <c r="R227" s="54"/>
      <c r="S227" s="50"/>
      <c r="T227" s="50"/>
      <c r="U227" s="50"/>
      <c r="V227" s="50"/>
      <c r="W227" s="50"/>
      <c r="X227" s="50"/>
      <c r="Y227" s="50"/>
      <c r="Z227" s="50"/>
    </row>
    <row r="228" ht="18.0" customHeight="1">
      <c r="A228" s="49"/>
      <c r="B228" s="53"/>
      <c r="C228" s="49"/>
      <c r="D228" s="49"/>
      <c r="E228" s="49"/>
      <c r="F228" s="49"/>
      <c r="G228" s="53"/>
      <c r="H228" s="53"/>
      <c r="I228" s="53"/>
      <c r="J228" s="53"/>
      <c r="K228" s="53"/>
      <c r="L228" s="53"/>
      <c r="M228" s="49"/>
      <c r="N228" s="50"/>
      <c r="O228" s="50"/>
      <c r="P228" s="54"/>
      <c r="Q228" s="54"/>
      <c r="R228" s="54"/>
      <c r="S228" s="50"/>
      <c r="T228" s="50"/>
      <c r="U228" s="50"/>
      <c r="V228" s="50"/>
      <c r="W228" s="50"/>
      <c r="X228" s="50"/>
      <c r="Y228" s="50"/>
      <c r="Z228" s="50"/>
    </row>
    <row r="229" ht="18.0" customHeight="1">
      <c r="A229" s="49"/>
      <c r="B229" s="53"/>
      <c r="C229" s="49"/>
      <c r="D229" s="49"/>
      <c r="E229" s="49"/>
      <c r="F229" s="49"/>
      <c r="G229" s="53"/>
      <c r="H229" s="53"/>
      <c r="I229" s="53"/>
      <c r="J229" s="53"/>
      <c r="K229" s="53"/>
      <c r="L229" s="53"/>
      <c r="M229" s="49"/>
      <c r="N229" s="50"/>
      <c r="O229" s="50"/>
      <c r="P229" s="54"/>
      <c r="Q229" s="54"/>
      <c r="R229" s="54"/>
      <c r="S229" s="50"/>
      <c r="T229" s="50"/>
      <c r="U229" s="50"/>
      <c r="V229" s="50"/>
      <c r="W229" s="50"/>
      <c r="X229" s="50"/>
      <c r="Y229" s="50"/>
      <c r="Z229" s="50"/>
    </row>
    <row r="230" ht="18.0" customHeight="1">
      <c r="A230" s="49"/>
      <c r="B230" s="53"/>
      <c r="C230" s="49"/>
      <c r="D230" s="49"/>
      <c r="E230" s="49"/>
      <c r="F230" s="49"/>
      <c r="G230" s="53"/>
      <c r="H230" s="53"/>
      <c r="I230" s="53"/>
      <c r="J230" s="53"/>
      <c r="K230" s="53"/>
      <c r="L230" s="53"/>
      <c r="M230" s="49"/>
      <c r="N230" s="50"/>
      <c r="O230" s="50"/>
      <c r="P230" s="54"/>
      <c r="Q230" s="54"/>
      <c r="R230" s="54"/>
      <c r="S230" s="50"/>
      <c r="T230" s="50"/>
      <c r="U230" s="50"/>
      <c r="V230" s="50"/>
      <c r="W230" s="50"/>
      <c r="X230" s="50"/>
      <c r="Y230" s="50"/>
      <c r="Z230" s="50"/>
    </row>
    <row r="231" ht="18.0" customHeight="1">
      <c r="A231" s="49"/>
      <c r="B231" s="53"/>
      <c r="C231" s="49"/>
      <c r="D231" s="49"/>
      <c r="E231" s="49"/>
      <c r="F231" s="49"/>
      <c r="G231" s="53"/>
      <c r="H231" s="53"/>
      <c r="I231" s="53"/>
      <c r="J231" s="53"/>
      <c r="K231" s="53"/>
      <c r="L231" s="53"/>
      <c r="M231" s="49"/>
      <c r="N231" s="50"/>
      <c r="O231" s="50"/>
      <c r="P231" s="54"/>
      <c r="Q231" s="54"/>
      <c r="R231" s="54"/>
      <c r="S231" s="50"/>
      <c r="T231" s="50"/>
      <c r="U231" s="50"/>
      <c r="V231" s="50"/>
      <c r="W231" s="50"/>
      <c r="X231" s="50"/>
      <c r="Y231" s="50"/>
      <c r="Z231" s="50"/>
    </row>
    <row r="232" ht="18.0" customHeight="1">
      <c r="A232" s="49"/>
      <c r="B232" s="53"/>
      <c r="C232" s="49"/>
      <c r="D232" s="49"/>
      <c r="E232" s="49"/>
      <c r="F232" s="49"/>
      <c r="G232" s="53"/>
      <c r="H232" s="53"/>
      <c r="I232" s="53"/>
      <c r="J232" s="53"/>
      <c r="K232" s="53"/>
      <c r="L232" s="53"/>
      <c r="M232" s="49"/>
      <c r="N232" s="50"/>
      <c r="O232" s="50"/>
      <c r="P232" s="54"/>
      <c r="Q232" s="54"/>
      <c r="R232" s="54"/>
      <c r="S232" s="50"/>
      <c r="T232" s="50"/>
      <c r="U232" s="50"/>
      <c r="V232" s="50"/>
      <c r="W232" s="50"/>
      <c r="X232" s="50"/>
      <c r="Y232" s="50"/>
      <c r="Z232" s="50"/>
    </row>
    <row r="233" ht="18.0" customHeight="1">
      <c r="A233" s="49"/>
      <c r="B233" s="53"/>
      <c r="C233" s="49"/>
      <c r="D233" s="49"/>
      <c r="E233" s="49"/>
      <c r="F233" s="49"/>
      <c r="G233" s="53"/>
      <c r="H233" s="53"/>
      <c r="I233" s="53"/>
      <c r="J233" s="53"/>
      <c r="K233" s="53"/>
      <c r="L233" s="53"/>
      <c r="M233" s="49"/>
      <c r="N233" s="50"/>
      <c r="O233" s="50"/>
      <c r="P233" s="54"/>
      <c r="Q233" s="54"/>
      <c r="R233" s="54"/>
      <c r="S233" s="50"/>
      <c r="T233" s="50"/>
      <c r="U233" s="50"/>
      <c r="V233" s="50"/>
      <c r="W233" s="50"/>
      <c r="X233" s="50"/>
      <c r="Y233" s="50"/>
      <c r="Z233" s="50"/>
    </row>
    <row r="234" ht="18.0" customHeight="1">
      <c r="A234" s="49"/>
      <c r="B234" s="53"/>
      <c r="C234" s="49"/>
      <c r="D234" s="49"/>
      <c r="E234" s="49"/>
      <c r="F234" s="49"/>
      <c r="G234" s="53"/>
      <c r="H234" s="53"/>
      <c r="I234" s="53"/>
      <c r="J234" s="53"/>
      <c r="K234" s="53"/>
      <c r="L234" s="53"/>
      <c r="M234" s="49"/>
      <c r="N234" s="50"/>
      <c r="O234" s="50"/>
      <c r="P234" s="54"/>
      <c r="Q234" s="54"/>
      <c r="R234" s="54"/>
      <c r="S234" s="50"/>
      <c r="T234" s="50"/>
      <c r="U234" s="50"/>
      <c r="V234" s="50"/>
      <c r="W234" s="50"/>
      <c r="X234" s="50"/>
      <c r="Y234" s="50"/>
      <c r="Z234" s="50"/>
    </row>
    <row r="235" ht="18.0" customHeight="1">
      <c r="A235" s="49"/>
      <c r="B235" s="53"/>
      <c r="C235" s="49"/>
      <c r="D235" s="49"/>
      <c r="E235" s="49"/>
      <c r="F235" s="49"/>
      <c r="G235" s="53"/>
      <c r="H235" s="53"/>
      <c r="I235" s="53"/>
      <c r="J235" s="53"/>
      <c r="K235" s="53"/>
      <c r="L235" s="53"/>
      <c r="M235" s="49"/>
      <c r="N235" s="50"/>
      <c r="O235" s="50"/>
      <c r="P235" s="54"/>
      <c r="Q235" s="54"/>
      <c r="R235" s="54"/>
      <c r="S235" s="50"/>
      <c r="T235" s="50"/>
      <c r="U235" s="50"/>
      <c r="V235" s="50"/>
      <c r="W235" s="50"/>
      <c r="X235" s="50"/>
      <c r="Y235" s="50"/>
      <c r="Z235" s="50"/>
    </row>
    <row r="236" ht="18.0" customHeight="1">
      <c r="A236" s="49"/>
      <c r="B236" s="53"/>
      <c r="C236" s="49"/>
      <c r="D236" s="49"/>
      <c r="E236" s="49"/>
      <c r="F236" s="49"/>
      <c r="G236" s="53"/>
      <c r="H236" s="53"/>
      <c r="I236" s="53"/>
      <c r="J236" s="53"/>
      <c r="K236" s="53"/>
      <c r="L236" s="53"/>
      <c r="M236" s="49"/>
      <c r="N236" s="50"/>
      <c r="O236" s="50"/>
      <c r="P236" s="54"/>
      <c r="Q236" s="54"/>
      <c r="R236" s="54"/>
      <c r="S236" s="50"/>
      <c r="T236" s="50"/>
      <c r="U236" s="50"/>
      <c r="V236" s="50"/>
      <c r="W236" s="50"/>
      <c r="X236" s="50"/>
      <c r="Y236" s="50"/>
      <c r="Z236" s="50"/>
    </row>
    <row r="237" ht="18.0" customHeight="1">
      <c r="A237" s="49"/>
      <c r="B237" s="53"/>
      <c r="C237" s="49"/>
      <c r="D237" s="49"/>
      <c r="E237" s="49"/>
      <c r="F237" s="49"/>
      <c r="G237" s="53"/>
      <c r="H237" s="53"/>
      <c r="I237" s="53"/>
      <c r="J237" s="53"/>
      <c r="K237" s="53"/>
      <c r="L237" s="53"/>
      <c r="M237" s="49"/>
      <c r="N237" s="50"/>
      <c r="O237" s="50"/>
      <c r="P237" s="54"/>
      <c r="Q237" s="54"/>
      <c r="R237" s="54"/>
      <c r="S237" s="50"/>
      <c r="T237" s="50"/>
      <c r="U237" s="50"/>
      <c r="V237" s="50"/>
      <c r="W237" s="50"/>
      <c r="X237" s="50"/>
      <c r="Y237" s="50"/>
      <c r="Z237" s="50"/>
    </row>
    <row r="238" ht="18.0" customHeight="1">
      <c r="A238" s="49"/>
      <c r="B238" s="53"/>
      <c r="C238" s="49"/>
      <c r="D238" s="49"/>
      <c r="E238" s="49"/>
      <c r="F238" s="49"/>
      <c r="G238" s="53"/>
      <c r="H238" s="53"/>
      <c r="I238" s="53"/>
      <c r="J238" s="53"/>
      <c r="K238" s="53"/>
      <c r="L238" s="53"/>
      <c r="M238" s="49"/>
      <c r="N238" s="50"/>
      <c r="O238" s="50"/>
      <c r="P238" s="54"/>
      <c r="Q238" s="54"/>
      <c r="R238" s="54"/>
      <c r="S238" s="50"/>
      <c r="T238" s="50"/>
      <c r="U238" s="50"/>
      <c r="V238" s="50"/>
      <c r="W238" s="50"/>
      <c r="X238" s="50"/>
      <c r="Y238" s="50"/>
      <c r="Z238" s="50"/>
    </row>
    <row r="239" ht="18.0" customHeight="1">
      <c r="A239" s="49"/>
      <c r="B239" s="53"/>
      <c r="C239" s="49"/>
      <c r="D239" s="49"/>
      <c r="E239" s="49"/>
      <c r="F239" s="49"/>
      <c r="G239" s="53"/>
      <c r="H239" s="53"/>
      <c r="I239" s="53"/>
      <c r="J239" s="53"/>
      <c r="K239" s="53"/>
      <c r="L239" s="53"/>
      <c r="M239" s="49"/>
      <c r="N239" s="50"/>
      <c r="O239" s="50"/>
      <c r="P239" s="54"/>
      <c r="Q239" s="54"/>
      <c r="R239" s="54"/>
      <c r="S239" s="50"/>
      <c r="T239" s="50"/>
      <c r="U239" s="50"/>
      <c r="V239" s="50"/>
      <c r="W239" s="50"/>
      <c r="X239" s="50"/>
      <c r="Y239" s="50"/>
      <c r="Z239" s="50"/>
    </row>
    <row r="240" ht="18.0" customHeight="1">
      <c r="A240" s="49"/>
      <c r="B240" s="53"/>
      <c r="C240" s="49"/>
      <c r="D240" s="49"/>
      <c r="E240" s="49"/>
      <c r="F240" s="49"/>
      <c r="G240" s="53"/>
      <c r="H240" s="53"/>
      <c r="I240" s="53"/>
      <c r="J240" s="53"/>
      <c r="K240" s="53"/>
      <c r="L240" s="53"/>
      <c r="M240" s="49"/>
      <c r="N240" s="50"/>
      <c r="O240" s="50"/>
      <c r="P240" s="54"/>
      <c r="Q240" s="54"/>
      <c r="R240" s="54"/>
      <c r="S240" s="50"/>
      <c r="T240" s="50"/>
      <c r="U240" s="50"/>
      <c r="V240" s="50"/>
      <c r="W240" s="50"/>
      <c r="X240" s="50"/>
      <c r="Y240" s="50"/>
      <c r="Z240" s="50"/>
    </row>
    <row r="241" ht="18.0" customHeight="1">
      <c r="A241" s="49"/>
      <c r="B241" s="53"/>
      <c r="C241" s="49"/>
      <c r="D241" s="49"/>
      <c r="E241" s="49"/>
      <c r="F241" s="49"/>
      <c r="G241" s="53"/>
      <c r="H241" s="53"/>
      <c r="I241" s="53"/>
      <c r="J241" s="53"/>
      <c r="K241" s="53"/>
      <c r="L241" s="53"/>
      <c r="M241" s="49"/>
      <c r="N241" s="50"/>
      <c r="O241" s="50"/>
      <c r="P241" s="54"/>
      <c r="Q241" s="54"/>
      <c r="R241" s="54"/>
      <c r="S241" s="50"/>
      <c r="T241" s="50"/>
      <c r="U241" s="50"/>
      <c r="V241" s="50"/>
      <c r="W241" s="50"/>
      <c r="X241" s="50"/>
      <c r="Y241" s="50"/>
      <c r="Z241" s="50"/>
    </row>
    <row r="242" ht="18.0" customHeight="1">
      <c r="A242" s="49"/>
      <c r="B242" s="53"/>
      <c r="C242" s="49"/>
      <c r="D242" s="49"/>
      <c r="E242" s="49"/>
      <c r="F242" s="49"/>
      <c r="G242" s="53"/>
      <c r="H242" s="53"/>
      <c r="I242" s="53"/>
      <c r="J242" s="53"/>
      <c r="K242" s="53"/>
      <c r="L242" s="53"/>
      <c r="M242" s="49"/>
      <c r="N242" s="50"/>
      <c r="O242" s="50"/>
      <c r="P242" s="54"/>
      <c r="Q242" s="54"/>
      <c r="R242" s="54"/>
      <c r="S242" s="50"/>
      <c r="T242" s="50"/>
      <c r="U242" s="50"/>
      <c r="V242" s="50"/>
      <c r="W242" s="50"/>
      <c r="X242" s="50"/>
      <c r="Y242" s="50"/>
      <c r="Z242" s="50"/>
    </row>
    <row r="243" ht="18.0" customHeight="1">
      <c r="A243" s="49"/>
      <c r="B243" s="53"/>
      <c r="C243" s="49"/>
      <c r="D243" s="49"/>
      <c r="E243" s="49"/>
      <c r="F243" s="49"/>
      <c r="G243" s="53"/>
      <c r="H243" s="53"/>
      <c r="I243" s="53"/>
      <c r="J243" s="53"/>
      <c r="K243" s="53"/>
      <c r="L243" s="53"/>
      <c r="M243" s="49"/>
      <c r="N243" s="50"/>
      <c r="O243" s="50"/>
      <c r="P243" s="54"/>
      <c r="Q243" s="54"/>
      <c r="R243" s="54"/>
      <c r="S243" s="50"/>
      <c r="T243" s="50"/>
      <c r="U243" s="50"/>
      <c r="V243" s="50"/>
      <c r="W243" s="50"/>
      <c r="X243" s="50"/>
      <c r="Y243" s="50"/>
      <c r="Z243" s="50"/>
    </row>
    <row r="244" ht="18.0" customHeight="1">
      <c r="A244" s="49"/>
      <c r="B244" s="53"/>
      <c r="C244" s="49"/>
      <c r="D244" s="49"/>
      <c r="E244" s="49"/>
      <c r="F244" s="49"/>
      <c r="G244" s="53"/>
      <c r="H244" s="53"/>
      <c r="I244" s="53"/>
      <c r="J244" s="53"/>
      <c r="K244" s="53"/>
      <c r="L244" s="53"/>
      <c r="M244" s="49"/>
      <c r="N244" s="50"/>
      <c r="O244" s="50"/>
      <c r="P244" s="54"/>
      <c r="Q244" s="54"/>
      <c r="R244" s="54"/>
      <c r="S244" s="50"/>
      <c r="T244" s="50"/>
      <c r="U244" s="50"/>
      <c r="V244" s="50"/>
      <c r="W244" s="50"/>
      <c r="X244" s="50"/>
      <c r="Y244" s="50"/>
      <c r="Z244" s="50"/>
    </row>
    <row r="245" ht="18.0" customHeight="1">
      <c r="A245" s="49"/>
      <c r="B245" s="53"/>
      <c r="C245" s="49"/>
      <c r="D245" s="49"/>
      <c r="E245" s="49"/>
      <c r="F245" s="49"/>
      <c r="G245" s="53"/>
      <c r="H245" s="53"/>
      <c r="I245" s="53"/>
      <c r="J245" s="53"/>
      <c r="K245" s="53"/>
      <c r="L245" s="53"/>
      <c r="M245" s="49"/>
      <c r="N245" s="50"/>
      <c r="O245" s="50"/>
      <c r="P245" s="54"/>
      <c r="Q245" s="54"/>
      <c r="R245" s="54"/>
      <c r="S245" s="50"/>
      <c r="T245" s="50"/>
      <c r="U245" s="50"/>
      <c r="V245" s="50"/>
      <c r="W245" s="50"/>
      <c r="X245" s="50"/>
      <c r="Y245" s="50"/>
      <c r="Z245" s="50"/>
    </row>
    <row r="246" ht="18.0" customHeight="1">
      <c r="A246" s="49"/>
      <c r="B246" s="53"/>
      <c r="C246" s="49"/>
      <c r="D246" s="49"/>
      <c r="E246" s="49"/>
      <c r="F246" s="49"/>
      <c r="G246" s="53"/>
      <c r="H246" s="53"/>
      <c r="I246" s="53"/>
      <c r="J246" s="53"/>
      <c r="K246" s="53"/>
      <c r="L246" s="53"/>
      <c r="M246" s="49"/>
      <c r="N246" s="50"/>
      <c r="O246" s="50"/>
      <c r="P246" s="54"/>
      <c r="Q246" s="54"/>
      <c r="R246" s="54"/>
      <c r="S246" s="50"/>
      <c r="T246" s="50"/>
      <c r="U246" s="50"/>
      <c r="V246" s="50"/>
      <c r="W246" s="50"/>
      <c r="X246" s="50"/>
      <c r="Y246" s="50"/>
      <c r="Z246" s="50"/>
    </row>
    <row r="247" ht="18.0" customHeight="1">
      <c r="A247" s="49"/>
      <c r="B247" s="53"/>
      <c r="C247" s="49"/>
      <c r="D247" s="49"/>
      <c r="E247" s="49"/>
      <c r="F247" s="49"/>
      <c r="G247" s="53"/>
      <c r="H247" s="53"/>
      <c r="I247" s="53"/>
      <c r="J247" s="53"/>
      <c r="K247" s="53"/>
      <c r="L247" s="53"/>
      <c r="M247" s="49"/>
      <c r="N247" s="50"/>
      <c r="O247" s="50"/>
      <c r="P247" s="54"/>
      <c r="Q247" s="54"/>
      <c r="R247" s="54"/>
      <c r="S247" s="50"/>
      <c r="T247" s="50"/>
      <c r="U247" s="50"/>
      <c r="V247" s="50"/>
      <c r="W247" s="50"/>
      <c r="X247" s="50"/>
      <c r="Y247" s="50"/>
      <c r="Z247" s="50"/>
    </row>
    <row r="248" ht="18.0" customHeight="1">
      <c r="A248" s="49"/>
      <c r="B248" s="53"/>
      <c r="C248" s="49"/>
      <c r="D248" s="49"/>
      <c r="E248" s="49"/>
      <c r="F248" s="49"/>
      <c r="G248" s="53"/>
      <c r="H248" s="53"/>
      <c r="I248" s="53"/>
      <c r="J248" s="53"/>
      <c r="K248" s="53"/>
      <c r="L248" s="53"/>
      <c r="M248" s="49"/>
      <c r="N248" s="50"/>
      <c r="O248" s="50"/>
      <c r="P248" s="54"/>
      <c r="Q248" s="54"/>
      <c r="R248" s="54"/>
      <c r="S248" s="50"/>
      <c r="T248" s="50"/>
      <c r="U248" s="50"/>
      <c r="V248" s="50"/>
      <c r="W248" s="50"/>
      <c r="X248" s="50"/>
      <c r="Y248" s="50"/>
      <c r="Z248" s="50"/>
    </row>
    <row r="249" ht="18.0" customHeight="1">
      <c r="A249" s="49"/>
      <c r="B249" s="53"/>
      <c r="C249" s="49"/>
      <c r="D249" s="49"/>
      <c r="E249" s="49"/>
      <c r="F249" s="49"/>
      <c r="G249" s="53"/>
      <c r="H249" s="53"/>
      <c r="I249" s="53"/>
      <c r="J249" s="53"/>
      <c r="K249" s="53"/>
      <c r="L249" s="53"/>
      <c r="M249" s="49"/>
      <c r="N249" s="50"/>
      <c r="O249" s="50"/>
      <c r="P249" s="54"/>
      <c r="Q249" s="54"/>
      <c r="R249" s="54"/>
      <c r="S249" s="50"/>
      <c r="T249" s="50"/>
      <c r="U249" s="50"/>
      <c r="V249" s="50"/>
      <c r="W249" s="50"/>
      <c r="X249" s="50"/>
      <c r="Y249" s="50"/>
      <c r="Z249" s="50"/>
    </row>
    <row r="250" ht="18.0" customHeight="1">
      <c r="A250" s="49"/>
      <c r="B250" s="53"/>
      <c r="C250" s="49"/>
      <c r="D250" s="49"/>
      <c r="E250" s="49"/>
      <c r="F250" s="49"/>
      <c r="G250" s="53"/>
      <c r="H250" s="53"/>
      <c r="I250" s="53"/>
      <c r="J250" s="53"/>
      <c r="K250" s="53"/>
      <c r="L250" s="53"/>
      <c r="M250" s="49"/>
      <c r="N250" s="50"/>
      <c r="O250" s="50"/>
      <c r="P250" s="54"/>
      <c r="Q250" s="54"/>
      <c r="R250" s="54"/>
      <c r="S250" s="50"/>
      <c r="T250" s="50"/>
      <c r="U250" s="50"/>
      <c r="V250" s="50"/>
      <c r="W250" s="50"/>
      <c r="X250" s="50"/>
      <c r="Y250" s="50"/>
      <c r="Z250" s="50"/>
    </row>
    <row r="251" ht="18.0" customHeight="1">
      <c r="A251" s="49"/>
      <c r="B251" s="53"/>
      <c r="C251" s="49"/>
      <c r="D251" s="49"/>
      <c r="E251" s="49"/>
      <c r="F251" s="49"/>
      <c r="G251" s="53"/>
      <c r="H251" s="53"/>
      <c r="I251" s="53"/>
      <c r="J251" s="53"/>
      <c r="K251" s="53"/>
      <c r="L251" s="53"/>
      <c r="M251" s="49"/>
      <c r="N251" s="50"/>
      <c r="O251" s="50"/>
      <c r="P251" s="54"/>
      <c r="Q251" s="54"/>
      <c r="R251" s="54"/>
      <c r="S251" s="50"/>
      <c r="T251" s="50"/>
      <c r="U251" s="50"/>
      <c r="V251" s="50"/>
      <c r="W251" s="50"/>
      <c r="X251" s="50"/>
      <c r="Y251" s="50"/>
      <c r="Z251" s="50"/>
    </row>
    <row r="252" ht="18.0" customHeight="1">
      <c r="A252" s="49"/>
      <c r="B252" s="53"/>
      <c r="C252" s="49"/>
      <c r="D252" s="49"/>
      <c r="E252" s="49"/>
      <c r="F252" s="49"/>
      <c r="G252" s="53"/>
      <c r="H252" s="53"/>
      <c r="I252" s="53"/>
      <c r="J252" s="53"/>
      <c r="K252" s="53"/>
      <c r="L252" s="53"/>
      <c r="M252" s="49"/>
      <c r="N252" s="50"/>
      <c r="O252" s="50"/>
      <c r="P252" s="54"/>
      <c r="Q252" s="54"/>
      <c r="R252" s="54"/>
      <c r="S252" s="50"/>
      <c r="T252" s="50"/>
      <c r="U252" s="50"/>
      <c r="V252" s="50"/>
      <c r="W252" s="50"/>
      <c r="X252" s="50"/>
      <c r="Y252" s="50"/>
      <c r="Z252" s="50"/>
    </row>
    <row r="253" ht="18.0" customHeight="1">
      <c r="A253" s="49"/>
      <c r="B253" s="53"/>
      <c r="C253" s="49"/>
      <c r="D253" s="49"/>
      <c r="E253" s="49"/>
      <c r="F253" s="49"/>
      <c r="G253" s="53"/>
      <c r="H253" s="53"/>
      <c r="I253" s="53"/>
      <c r="J253" s="53"/>
      <c r="K253" s="53"/>
      <c r="L253" s="53"/>
      <c r="M253" s="49"/>
      <c r="N253" s="50"/>
      <c r="O253" s="50"/>
      <c r="P253" s="54"/>
      <c r="Q253" s="54"/>
      <c r="R253" s="54"/>
      <c r="S253" s="50"/>
      <c r="T253" s="50"/>
      <c r="U253" s="50"/>
      <c r="V253" s="50"/>
      <c r="W253" s="50"/>
      <c r="X253" s="50"/>
      <c r="Y253" s="50"/>
      <c r="Z253" s="50"/>
    </row>
    <row r="254" ht="18.0" customHeight="1">
      <c r="A254" s="49"/>
      <c r="B254" s="53"/>
      <c r="C254" s="49"/>
      <c r="D254" s="49"/>
      <c r="E254" s="49"/>
      <c r="F254" s="49"/>
      <c r="G254" s="53"/>
      <c r="H254" s="53"/>
      <c r="I254" s="53"/>
      <c r="J254" s="53"/>
      <c r="K254" s="53"/>
      <c r="L254" s="53"/>
      <c r="M254" s="49"/>
      <c r="N254" s="50"/>
      <c r="O254" s="50"/>
      <c r="P254" s="54"/>
      <c r="Q254" s="54"/>
      <c r="R254" s="54"/>
      <c r="S254" s="50"/>
      <c r="T254" s="50"/>
      <c r="U254" s="50"/>
      <c r="V254" s="50"/>
      <c r="W254" s="50"/>
      <c r="X254" s="50"/>
      <c r="Y254" s="50"/>
      <c r="Z254" s="50"/>
    </row>
    <row r="255" ht="18.0" customHeight="1">
      <c r="A255" s="49"/>
      <c r="B255" s="53"/>
      <c r="C255" s="49"/>
      <c r="D255" s="49"/>
      <c r="E255" s="49"/>
      <c r="F255" s="49"/>
      <c r="G255" s="53"/>
      <c r="H255" s="53"/>
      <c r="I255" s="53"/>
      <c r="J255" s="53"/>
      <c r="K255" s="53"/>
      <c r="L255" s="53"/>
      <c r="M255" s="49"/>
      <c r="N255" s="50"/>
      <c r="O255" s="50"/>
      <c r="P255" s="54"/>
      <c r="Q255" s="54"/>
      <c r="R255" s="54"/>
      <c r="S255" s="50"/>
      <c r="T255" s="50"/>
      <c r="U255" s="50"/>
      <c r="V255" s="50"/>
      <c r="W255" s="50"/>
      <c r="X255" s="50"/>
      <c r="Y255" s="50"/>
      <c r="Z255" s="50"/>
    </row>
    <row r="256" ht="18.0" customHeight="1">
      <c r="A256" s="49"/>
      <c r="B256" s="53"/>
      <c r="C256" s="49"/>
      <c r="D256" s="49"/>
      <c r="E256" s="49"/>
      <c r="F256" s="49"/>
      <c r="G256" s="53"/>
      <c r="H256" s="53"/>
      <c r="I256" s="53"/>
      <c r="J256" s="53"/>
      <c r="K256" s="53"/>
      <c r="L256" s="53"/>
      <c r="M256" s="49"/>
      <c r="N256" s="50"/>
      <c r="O256" s="50"/>
      <c r="P256" s="54"/>
      <c r="Q256" s="54"/>
      <c r="R256" s="54"/>
      <c r="S256" s="50"/>
      <c r="T256" s="50"/>
      <c r="U256" s="50"/>
      <c r="V256" s="50"/>
      <c r="W256" s="50"/>
      <c r="X256" s="50"/>
      <c r="Y256" s="50"/>
      <c r="Z256" s="50"/>
    </row>
    <row r="257" ht="18.0" customHeight="1">
      <c r="A257" s="49"/>
      <c r="B257" s="53"/>
      <c r="C257" s="49"/>
      <c r="D257" s="49"/>
      <c r="E257" s="49"/>
      <c r="F257" s="49"/>
      <c r="G257" s="53"/>
      <c r="H257" s="53"/>
      <c r="I257" s="53"/>
      <c r="J257" s="53"/>
      <c r="K257" s="53"/>
      <c r="L257" s="53"/>
      <c r="M257" s="49"/>
      <c r="N257" s="50"/>
      <c r="O257" s="50"/>
      <c r="P257" s="54"/>
      <c r="Q257" s="54"/>
      <c r="R257" s="54"/>
      <c r="S257" s="50"/>
      <c r="T257" s="50"/>
      <c r="U257" s="50"/>
      <c r="V257" s="50"/>
      <c r="W257" s="50"/>
      <c r="X257" s="50"/>
      <c r="Y257" s="50"/>
      <c r="Z257" s="50"/>
    </row>
    <row r="258" ht="18.0" customHeight="1">
      <c r="A258" s="49"/>
      <c r="B258" s="53"/>
      <c r="C258" s="49"/>
      <c r="D258" s="49"/>
      <c r="E258" s="49"/>
      <c r="F258" s="49"/>
      <c r="G258" s="53"/>
      <c r="H258" s="53"/>
      <c r="I258" s="53"/>
      <c r="J258" s="53"/>
      <c r="K258" s="53"/>
      <c r="L258" s="53"/>
      <c r="M258" s="49"/>
      <c r="N258" s="50"/>
      <c r="O258" s="50"/>
      <c r="P258" s="54"/>
      <c r="Q258" s="54"/>
      <c r="R258" s="54"/>
      <c r="S258" s="50"/>
      <c r="T258" s="50"/>
      <c r="U258" s="50"/>
      <c r="V258" s="50"/>
      <c r="W258" s="50"/>
      <c r="X258" s="50"/>
      <c r="Y258" s="50"/>
      <c r="Z258" s="50"/>
    </row>
    <row r="259" ht="18.0" customHeight="1">
      <c r="A259" s="49"/>
      <c r="B259" s="53"/>
      <c r="C259" s="49"/>
      <c r="D259" s="49"/>
      <c r="E259" s="49"/>
      <c r="F259" s="49"/>
      <c r="G259" s="53"/>
      <c r="H259" s="53"/>
      <c r="I259" s="53"/>
      <c r="J259" s="53"/>
      <c r="K259" s="53"/>
      <c r="L259" s="53"/>
      <c r="M259" s="49"/>
      <c r="N259" s="50"/>
      <c r="O259" s="50"/>
      <c r="P259" s="54"/>
      <c r="Q259" s="54"/>
      <c r="R259" s="54"/>
      <c r="S259" s="50"/>
      <c r="T259" s="50"/>
      <c r="U259" s="50"/>
      <c r="V259" s="50"/>
      <c r="W259" s="50"/>
      <c r="X259" s="50"/>
      <c r="Y259" s="50"/>
      <c r="Z259" s="50"/>
    </row>
    <row r="260" ht="18.0" customHeight="1">
      <c r="A260" s="49"/>
      <c r="B260" s="53"/>
      <c r="C260" s="49"/>
      <c r="D260" s="49"/>
      <c r="E260" s="49"/>
      <c r="F260" s="49"/>
      <c r="G260" s="53"/>
      <c r="H260" s="53"/>
      <c r="I260" s="53"/>
      <c r="J260" s="53"/>
      <c r="K260" s="53"/>
      <c r="L260" s="53"/>
      <c r="M260" s="49"/>
      <c r="N260" s="50"/>
      <c r="O260" s="50"/>
      <c r="P260" s="54"/>
      <c r="Q260" s="54"/>
      <c r="R260" s="54"/>
      <c r="S260" s="50"/>
      <c r="T260" s="50"/>
      <c r="U260" s="50"/>
      <c r="V260" s="50"/>
      <c r="W260" s="50"/>
      <c r="X260" s="50"/>
      <c r="Y260" s="50"/>
      <c r="Z260" s="50"/>
    </row>
    <row r="261" ht="18.0" customHeight="1">
      <c r="A261" s="49"/>
      <c r="B261" s="53"/>
      <c r="C261" s="49"/>
      <c r="D261" s="49"/>
      <c r="E261" s="49"/>
      <c r="F261" s="49"/>
      <c r="G261" s="53"/>
      <c r="H261" s="53"/>
      <c r="I261" s="53"/>
      <c r="J261" s="53"/>
      <c r="K261" s="53"/>
      <c r="L261" s="53"/>
      <c r="M261" s="49"/>
      <c r="N261" s="50"/>
      <c r="O261" s="50"/>
      <c r="P261" s="54"/>
      <c r="Q261" s="54"/>
      <c r="R261" s="54"/>
      <c r="S261" s="50"/>
      <c r="T261" s="50"/>
      <c r="U261" s="50"/>
      <c r="V261" s="50"/>
      <c r="W261" s="50"/>
      <c r="X261" s="50"/>
      <c r="Y261" s="50"/>
      <c r="Z261" s="50"/>
    </row>
    <row r="262" ht="18.0" customHeight="1">
      <c r="A262" s="49"/>
      <c r="B262" s="53"/>
      <c r="C262" s="49"/>
      <c r="D262" s="49"/>
      <c r="E262" s="49"/>
      <c r="F262" s="49"/>
      <c r="G262" s="53"/>
      <c r="H262" s="53"/>
      <c r="I262" s="53"/>
      <c r="J262" s="53"/>
      <c r="K262" s="53"/>
      <c r="L262" s="53"/>
      <c r="M262" s="49"/>
      <c r="N262" s="50"/>
      <c r="O262" s="50"/>
      <c r="P262" s="54"/>
      <c r="Q262" s="54"/>
      <c r="R262" s="54"/>
      <c r="S262" s="50"/>
      <c r="T262" s="50"/>
      <c r="U262" s="50"/>
      <c r="V262" s="50"/>
      <c r="W262" s="50"/>
      <c r="X262" s="50"/>
      <c r="Y262" s="50"/>
      <c r="Z262" s="50"/>
    </row>
    <row r="263" ht="18.0" customHeight="1">
      <c r="A263" s="49"/>
      <c r="B263" s="53"/>
      <c r="C263" s="49"/>
      <c r="D263" s="49"/>
      <c r="E263" s="49"/>
      <c r="F263" s="49"/>
      <c r="G263" s="53"/>
      <c r="H263" s="53"/>
      <c r="I263" s="53"/>
      <c r="J263" s="53"/>
      <c r="K263" s="53"/>
      <c r="L263" s="53"/>
      <c r="M263" s="49"/>
      <c r="N263" s="50"/>
      <c r="O263" s="50"/>
      <c r="P263" s="54"/>
      <c r="Q263" s="54"/>
      <c r="R263" s="54"/>
      <c r="S263" s="50"/>
      <c r="T263" s="50"/>
      <c r="U263" s="50"/>
      <c r="V263" s="50"/>
      <c r="W263" s="50"/>
      <c r="X263" s="50"/>
      <c r="Y263" s="50"/>
      <c r="Z263" s="50"/>
    </row>
    <row r="264" ht="18.0" customHeight="1">
      <c r="A264" s="49"/>
      <c r="B264" s="53"/>
      <c r="C264" s="49"/>
      <c r="D264" s="49"/>
      <c r="E264" s="49"/>
      <c r="F264" s="49"/>
      <c r="G264" s="53"/>
      <c r="H264" s="53"/>
      <c r="I264" s="53"/>
      <c r="J264" s="53"/>
      <c r="K264" s="53"/>
      <c r="L264" s="53"/>
      <c r="M264" s="49"/>
      <c r="N264" s="50"/>
      <c r="O264" s="50"/>
      <c r="P264" s="54"/>
      <c r="Q264" s="54"/>
      <c r="R264" s="54"/>
      <c r="S264" s="50"/>
      <c r="T264" s="50"/>
      <c r="U264" s="50"/>
      <c r="V264" s="50"/>
      <c r="W264" s="50"/>
      <c r="X264" s="50"/>
      <c r="Y264" s="50"/>
      <c r="Z264" s="50"/>
    </row>
    <row r="265" ht="18.0" customHeight="1">
      <c r="A265" s="49"/>
      <c r="B265" s="53"/>
      <c r="C265" s="49"/>
      <c r="D265" s="49"/>
      <c r="E265" s="49"/>
      <c r="F265" s="49"/>
      <c r="G265" s="53"/>
      <c r="H265" s="53"/>
      <c r="I265" s="53"/>
      <c r="J265" s="53"/>
      <c r="K265" s="53"/>
      <c r="L265" s="53"/>
      <c r="M265" s="49"/>
      <c r="N265" s="50"/>
      <c r="O265" s="50"/>
      <c r="P265" s="54"/>
      <c r="Q265" s="54"/>
      <c r="R265" s="54"/>
      <c r="S265" s="50"/>
      <c r="T265" s="50"/>
      <c r="U265" s="50"/>
      <c r="V265" s="50"/>
      <c r="W265" s="50"/>
      <c r="X265" s="50"/>
      <c r="Y265" s="50"/>
      <c r="Z265" s="50"/>
    </row>
    <row r="266" ht="18.0" customHeight="1">
      <c r="A266" s="49"/>
      <c r="B266" s="53"/>
      <c r="C266" s="49"/>
      <c r="D266" s="49"/>
      <c r="E266" s="49"/>
      <c r="F266" s="49"/>
      <c r="G266" s="53"/>
      <c r="H266" s="53"/>
      <c r="I266" s="53"/>
      <c r="J266" s="53"/>
      <c r="K266" s="53"/>
      <c r="L266" s="53"/>
      <c r="M266" s="49"/>
      <c r="N266" s="50"/>
      <c r="O266" s="50"/>
      <c r="P266" s="54"/>
      <c r="Q266" s="54"/>
      <c r="R266" s="54"/>
      <c r="S266" s="50"/>
      <c r="T266" s="50"/>
      <c r="U266" s="50"/>
      <c r="V266" s="50"/>
      <c r="W266" s="50"/>
      <c r="X266" s="50"/>
      <c r="Y266" s="50"/>
      <c r="Z266" s="50"/>
    </row>
    <row r="267" ht="18.0" customHeight="1">
      <c r="A267" s="49"/>
      <c r="B267" s="53"/>
      <c r="C267" s="49"/>
      <c r="D267" s="49"/>
      <c r="E267" s="49"/>
      <c r="F267" s="49"/>
      <c r="G267" s="53"/>
      <c r="H267" s="53"/>
      <c r="I267" s="53"/>
      <c r="J267" s="53"/>
      <c r="K267" s="53"/>
      <c r="L267" s="53"/>
      <c r="M267" s="49"/>
      <c r="N267" s="50"/>
      <c r="O267" s="50"/>
      <c r="P267" s="54"/>
      <c r="Q267" s="54"/>
      <c r="R267" s="54"/>
      <c r="S267" s="50"/>
      <c r="T267" s="50"/>
      <c r="U267" s="50"/>
      <c r="V267" s="50"/>
      <c r="W267" s="50"/>
      <c r="X267" s="50"/>
      <c r="Y267" s="50"/>
      <c r="Z267" s="50"/>
    </row>
    <row r="268" ht="18.0" customHeight="1">
      <c r="A268" s="49"/>
      <c r="B268" s="53"/>
      <c r="C268" s="49"/>
      <c r="D268" s="49"/>
      <c r="E268" s="49"/>
      <c r="F268" s="49"/>
      <c r="G268" s="53"/>
      <c r="H268" s="53"/>
      <c r="I268" s="53"/>
      <c r="J268" s="53"/>
      <c r="K268" s="53"/>
      <c r="L268" s="53"/>
      <c r="M268" s="49"/>
      <c r="N268" s="50"/>
      <c r="O268" s="50"/>
      <c r="P268" s="54"/>
      <c r="Q268" s="54"/>
      <c r="R268" s="54"/>
      <c r="S268" s="50"/>
      <c r="T268" s="50"/>
      <c r="U268" s="50"/>
      <c r="V268" s="50"/>
      <c r="W268" s="50"/>
      <c r="X268" s="50"/>
      <c r="Y268" s="50"/>
      <c r="Z268" s="50"/>
    </row>
    <row r="269" ht="18.0" customHeight="1">
      <c r="A269" s="49"/>
      <c r="B269" s="53"/>
      <c r="C269" s="49"/>
      <c r="D269" s="49"/>
      <c r="E269" s="49"/>
      <c r="F269" s="49"/>
      <c r="G269" s="53"/>
      <c r="H269" s="53"/>
      <c r="I269" s="53"/>
      <c r="J269" s="53"/>
      <c r="K269" s="53"/>
      <c r="L269" s="53"/>
      <c r="M269" s="49"/>
      <c r="N269" s="50"/>
      <c r="O269" s="50"/>
      <c r="P269" s="54"/>
      <c r="Q269" s="54"/>
      <c r="R269" s="54"/>
      <c r="S269" s="50"/>
      <c r="T269" s="50"/>
      <c r="U269" s="50"/>
      <c r="V269" s="50"/>
      <c r="W269" s="50"/>
      <c r="X269" s="50"/>
      <c r="Y269" s="50"/>
      <c r="Z269" s="50"/>
    </row>
    <row r="270" ht="18.0" customHeight="1">
      <c r="A270" s="49"/>
      <c r="B270" s="53"/>
      <c r="C270" s="49"/>
      <c r="D270" s="49"/>
      <c r="E270" s="49"/>
      <c r="F270" s="49"/>
      <c r="G270" s="53"/>
      <c r="H270" s="53"/>
      <c r="I270" s="53"/>
      <c r="J270" s="53"/>
      <c r="K270" s="53"/>
      <c r="L270" s="53"/>
      <c r="M270" s="49"/>
      <c r="N270" s="50"/>
      <c r="O270" s="50"/>
      <c r="P270" s="54"/>
      <c r="Q270" s="54"/>
      <c r="R270" s="54"/>
      <c r="S270" s="50"/>
      <c r="T270" s="50"/>
      <c r="U270" s="50"/>
      <c r="V270" s="50"/>
      <c r="W270" s="50"/>
      <c r="X270" s="50"/>
      <c r="Y270" s="50"/>
      <c r="Z270" s="50"/>
    </row>
    <row r="271" ht="18.0" customHeight="1">
      <c r="A271" s="49"/>
      <c r="B271" s="53"/>
      <c r="C271" s="49"/>
      <c r="D271" s="49"/>
      <c r="E271" s="49"/>
      <c r="F271" s="49"/>
      <c r="G271" s="53"/>
      <c r="H271" s="53"/>
      <c r="I271" s="53"/>
      <c r="J271" s="53"/>
      <c r="K271" s="53"/>
      <c r="L271" s="53"/>
      <c r="M271" s="49"/>
      <c r="N271" s="50"/>
      <c r="O271" s="50"/>
      <c r="P271" s="54"/>
      <c r="Q271" s="54"/>
      <c r="R271" s="54"/>
      <c r="S271" s="50"/>
      <c r="T271" s="50"/>
      <c r="U271" s="50"/>
      <c r="V271" s="50"/>
      <c r="W271" s="50"/>
      <c r="X271" s="50"/>
      <c r="Y271" s="50"/>
      <c r="Z271" s="50"/>
    </row>
    <row r="272" ht="18.0" customHeight="1">
      <c r="A272" s="49"/>
      <c r="B272" s="53"/>
      <c r="C272" s="49"/>
      <c r="D272" s="49"/>
      <c r="E272" s="49"/>
      <c r="F272" s="49"/>
      <c r="G272" s="53"/>
      <c r="H272" s="53"/>
      <c r="I272" s="53"/>
      <c r="J272" s="53"/>
      <c r="K272" s="53"/>
      <c r="L272" s="53"/>
      <c r="M272" s="49"/>
      <c r="N272" s="50"/>
      <c r="O272" s="50"/>
      <c r="P272" s="54"/>
      <c r="Q272" s="54"/>
      <c r="R272" s="54"/>
      <c r="S272" s="50"/>
      <c r="T272" s="50"/>
      <c r="U272" s="50"/>
      <c r="V272" s="50"/>
      <c r="W272" s="50"/>
      <c r="X272" s="50"/>
      <c r="Y272" s="50"/>
      <c r="Z272" s="50"/>
    </row>
    <row r="273" ht="18.0" customHeight="1">
      <c r="A273" s="49"/>
      <c r="B273" s="53"/>
      <c r="C273" s="49"/>
      <c r="D273" s="49"/>
      <c r="E273" s="49"/>
      <c r="F273" s="49"/>
      <c r="G273" s="53"/>
      <c r="H273" s="53"/>
      <c r="I273" s="53"/>
      <c r="J273" s="53"/>
      <c r="K273" s="53"/>
      <c r="L273" s="53"/>
      <c r="M273" s="49"/>
      <c r="N273" s="50"/>
      <c r="O273" s="50"/>
      <c r="P273" s="54"/>
      <c r="Q273" s="54"/>
      <c r="R273" s="54"/>
      <c r="S273" s="50"/>
      <c r="T273" s="50"/>
      <c r="U273" s="50"/>
      <c r="V273" s="50"/>
      <c r="W273" s="50"/>
      <c r="X273" s="50"/>
      <c r="Y273" s="50"/>
      <c r="Z273" s="50"/>
    </row>
    <row r="274" ht="18.0" customHeight="1">
      <c r="A274" s="49"/>
      <c r="B274" s="53"/>
      <c r="C274" s="49"/>
      <c r="D274" s="49"/>
      <c r="E274" s="49"/>
      <c r="F274" s="49"/>
      <c r="G274" s="53"/>
      <c r="H274" s="53"/>
      <c r="I274" s="53"/>
      <c r="J274" s="53"/>
      <c r="K274" s="53"/>
      <c r="L274" s="53"/>
      <c r="M274" s="49"/>
      <c r="N274" s="50"/>
      <c r="O274" s="50"/>
      <c r="P274" s="54"/>
      <c r="Q274" s="54"/>
      <c r="R274" s="54"/>
      <c r="S274" s="50"/>
      <c r="T274" s="50"/>
      <c r="U274" s="50"/>
      <c r="V274" s="50"/>
      <c r="W274" s="50"/>
      <c r="X274" s="50"/>
      <c r="Y274" s="50"/>
      <c r="Z274" s="50"/>
    </row>
    <row r="275" ht="18.0" customHeight="1">
      <c r="A275" s="49"/>
      <c r="B275" s="53"/>
      <c r="C275" s="49"/>
      <c r="D275" s="49"/>
      <c r="E275" s="49"/>
      <c r="F275" s="49"/>
      <c r="G275" s="53"/>
      <c r="H275" s="53"/>
      <c r="I275" s="53"/>
      <c r="J275" s="53"/>
      <c r="K275" s="53"/>
      <c r="L275" s="53"/>
      <c r="M275" s="49"/>
      <c r="N275" s="50"/>
      <c r="O275" s="50"/>
      <c r="P275" s="54"/>
      <c r="Q275" s="54"/>
      <c r="R275" s="54"/>
      <c r="S275" s="50"/>
      <c r="T275" s="50"/>
      <c r="U275" s="50"/>
      <c r="V275" s="50"/>
      <c r="W275" s="50"/>
      <c r="X275" s="50"/>
      <c r="Y275" s="50"/>
      <c r="Z275" s="50"/>
    </row>
    <row r="276" ht="18.0" customHeight="1">
      <c r="A276" s="49"/>
      <c r="B276" s="53"/>
      <c r="C276" s="49"/>
      <c r="D276" s="49"/>
      <c r="E276" s="49"/>
      <c r="F276" s="49"/>
      <c r="G276" s="53"/>
      <c r="H276" s="53"/>
      <c r="I276" s="53"/>
      <c r="J276" s="53"/>
      <c r="K276" s="53"/>
      <c r="L276" s="53"/>
      <c r="M276" s="49"/>
      <c r="N276" s="50"/>
      <c r="O276" s="50"/>
      <c r="P276" s="54"/>
      <c r="Q276" s="54"/>
      <c r="R276" s="54"/>
      <c r="S276" s="50"/>
      <c r="T276" s="50"/>
      <c r="U276" s="50"/>
      <c r="V276" s="50"/>
      <c r="W276" s="50"/>
      <c r="X276" s="50"/>
      <c r="Y276" s="50"/>
      <c r="Z276" s="50"/>
    </row>
    <row r="277" ht="18.0" customHeight="1">
      <c r="A277" s="49"/>
      <c r="B277" s="53"/>
      <c r="C277" s="49"/>
      <c r="D277" s="49"/>
      <c r="E277" s="49"/>
      <c r="F277" s="49"/>
      <c r="G277" s="53"/>
      <c r="H277" s="53"/>
      <c r="I277" s="53"/>
      <c r="J277" s="53"/>
      <c r="K277" s="53"/>
      <c r="L277" s="53"/>
      <c r="M277" s="49"/>
      <c r="N277" s="50"/>
      <c r="O277" s="50"/>
      <c r="P277" s="54"/>
      <c r="Q277" s="54"/>
      <c r="R277" s="54"/>
      <c r="S277" s="50"/>
      <c r="T277" s="50"/>
      <c r="U277" s="50"/>
      <c r="V277" s="50"/>
      <c r="W277" s="50"/>
      <c r="X277" s="50"/>
      <c r="Y277" s="50"/>
      <c r="Z277" s="50"/>
    </row>
    <row r="278" ht="18.0" customHeight="1">
      <c r="A278" s="49"/>
      <c r="B278" s="53"/>
      <c r="C278" s="49"/>
      <c r="D278" s="49"/>
      <c r="E278" s="49"/>
      <c r="F278" s="49"/>
      <c r="G278" s="53"/>
      <c r="H278" s="53"/>
      <c r="I278" s="53"/>
      <c r="J278" s="53"/>
      <c r="K278" s="53"/>
      <c r="L278" s="53"/>
      <c r="M278" s="49"/>
      <c r="N278" s="50"/>
      <c r="O278" s="50"/>
      <c r="P278" s="54"/>
      <c r="Q278" s="54"/>
      <c r="R278" s="54"/>
      <c r="S278" s="50"/>
      <c r="T278" s="50"/>
      <c r="U278" s="50"/>
      <c r="V278" s="50"/>
      <c r="W278" s="50"/>
      <c r="X278" s="50"/>
      <c r="Y278" s="50"/>
      <c r="Z278" s="50"/>
    </row>
    <row r="279" ht="18.0" customHeight="1">
      <c r="A279" s="49"/>
      <c r="B279" s="53"/>
      <c r="C279" s="49"/>
      <c r="D279" s="49"/>
      <c r="E279" s="49"/>
      <c r="F279" s="49"/>
      <c r="G279" s="53"/>
      <c r="H279" s="53"/>
      <c r="I279" s="53"/>
      <c r="J279" s="53"/>
      <c r="K279" s="53"/>
      <c r="L279" s="53"/>
      <c r="M279" s="49"/>
      <c r="N279" s="50"/>
      <c r="O279" s="50"/>
      <c r="P279" s="54"/>
      <c r="Q279" s="54"/>
      <c r="R279" s="54"/>
      <c r="S279" s="50"/>
      <c r="T279" s="50"/>
      <c r="U279" s="50"/>
      <c r="V279" s="50"/>
      <c r="W279" s="50"/>
      <c r="X279" s="50"/>
      <c r="Y279" s="50"/>
      <c r="Z279" s="50"/>
    </row>
    <row r="280" ht="18.0" customHeight="1">
      <c r="A280" s="49"/>
      <c r="B280" s="53"/>
      <c r="C280" s="49"/>
      <c r="D280" s="49"/>
      <c r="E280" s="49"/>
      <c r="F280" s="49"/>
      <c r="G280" s="53"/>
      <c r="H280" s="53"/>
      <c r="I280" s="53"/>
      <c r="J280" s="53"/>
      <c r="K280" s="53"/>
      <c r="L280" s="53"/>
      <c r="M280" s="49"/>
      <c r="N280" s="50"/>
      <c r="O280" s="50"/>
      <c r="P280" s="54"/>
      <c r="Q280" s="54"/>
      <c r="R280" s="54"/>
      <c r="S280" s="50"/>
      <c r="T280" s="50"/>
      <c r="U280" s="50"/>
      <c r="V280" s="50"/>
      <c r="W280" s="50"/>
      <c r="X280" s="50"/>
      <c r="Y280" s="50"/>
      <c r="Z280" s="50"/>
    </row>
    <row r="281" ht="18.0" customHeight="1">
      <c r="A281" s="49"/>
      <c r="B281" s="53"/>
      <c r="C281" s="49"/>
      <c r="D281" s="49"/>
      <c r="E281" s="49"/>
      <c r="F281" s="49"/>
      <c r="G281" s="53"/>
      <c r="H281" s="53"/>
      <c r="I281" s="53"/>
      <c r="J281" s="53"/>
      <c r="K281" s="53"/>
      <c r="L281" s="53"/>
      <c r="M281" s="49"/>
      <c r="N281" s="50"/>
      <c r="O281" s="50"/>
      <c r="P281" s="54"/>
      <c r="Q281" s="54"/>
      <c r="R281" s="54"/>
      <c r="S281" s="50"/>
      <c r="T281" s="50"/>
      <c r="U281" s="50"/>
      <c r="V281" s="50"/>
      <c r="W281" s="50"/>
      <c r="X281" s="50"/>
      <c r="Y281" s="50"/>
      <c r="Z281" s="50"/>
    </row>
    <row r="282" ht="18.0" customHeight="1">
      <c r="A282" s="49"/>
      <c r="B282" s="53"/>
      <c r="C282" s="49"/>
      <c r="D282" s="49"/>
      <c r="E282" s="49"/>
      <c r="F282" s="49"/>
      <c r="G282" s="53"/>
      <c r="H282" s="53"/>
      <c r="I282" s="53"/>
      <c r="J282" s="53"/>
      <c r="K282" s="53"/>
      <c r="L282" s="53"/>
      <c r="M282" s="49"/>
      <c r="N282" s="50"/>
      <c r="O282" s="50"/>
      <c r="P282" s="54"/>
      <c r="Q282" s="54"/>
      <c r="R282" s="54"/>
      <c r="S282" s="50"/>
      <c r="T282" s="50"/>
      <c r="U282" s="50"/>
      <c r="V282" s="50"/>
      <c r="W282" s="50"/>
      <c r="X282" s="50"/>
      <c r="Y282" s="50"/>
      <c r="Z282" s="50"/>
    </row>
    <row r="283" ht="18.0" customHeight="1">
      <c r="A283" s="49"/>
      <c r="B283" s="53"/>
      <c r="C283" s="49"/>
      <c r="D283" s="49"/>
      <c r="E283" s="49"/>
      <c r="F283" s="49"/>
      <c r="G283" s="53"/>
      <c r="H283" s="53"/>
      <c r="I283" s="53"/>
      <c r="J283" s="53"/>
      <c r="K283" s="53"/>
      <c r="L283" s="53"/>
      <c r="M283" s="49"/>
      <c r="N283" s="50"/>
      <c r="O283" s="50"/>
      <c r="P283" s="54"/>
      <c r="Q283" s="54"/>
      <c r="R283" s="54"/>
      <c r="S283" s="50"/>
      <c r="T283" s="50"/>
      <c r="U283" s="50"/>
      <c r="V283" s="50"/>
      <c r="W283" s="50"/>
      <c r="X283" s="50"/>
      <c r="Y283" s="50"/>
      <c r="Z283" s="50"/>
    </row>
    <row r="284" ht="18.0" customHeight="1">
      <c r="A284" s="49"/>
      <c r="B284" s="53"/>
      <c r="C284" s="49"/>
      <c r="D284" s="49"/>
      <c r="E284" s="49"/>
      <c r="F284" s="49"/>
      <c r="G284" s="53"/>
      <c r="H284" s="53"/>
      <c r="I284" s="53"/>
      <c r="J284" s="53"/>
      <c r="K284" s="53"/>
      <c r="L284" s="53"/>
      <c r="M284" s="49"/>
      <c r="N284" s="50"/>
      <c r="O284" s="50"/>
      <c r="P284" s="54"/>
      <c r="Q284" s="54"/>
      <c r="R284" s="54"/>
      <c r="S284" s="50"/>
      <c r="T284" s="50"/>
      <c r="U284" s="50"/>
      <c r="V284" s="50"/>
      <c r="W284" s="50"/>
      <c r="X284" s="50"/>
      <c r="Y284" s="50"/>
      <c r="Z284" s="50"/>
    </row>
    <row r="285" ht="18.0" customHeight="1">
      <c r="A285" s="49"/>
      <c r="B285" s="53"/>
      <c r="C285" s="49"/>
      <c r="D285" s="49"/>
      <c r="E285" s="49"/>
      <c r="F285" s="49"/>
      <c r="G285" s="53"/>
      <c r="H285" s="53"/>
      <c r="I285" s="53"/>
      <c r="J285" s="53"/>
      <c r="K285" s="53"/>
      <c r="L285" s="53"/>
      <c r="M285" s="49"/>
      <c r="N285" s="50"/>
      <c r="O285" s="50"/>
      <c r="P285" s="54"/>
      <c r="Q285" s="54"/>
      <c r="R285" s="54"/>
      <c r="S285" s="50"/>
      <c r="T285" s="50"/>
      <c r="U285" s="50"/>
      <c r="V285" s="50"/>
      <c r="W285" s="50"/>
      <c r="X285" s="50"/>
      <c r="Y285" s="50"/>
      <c r="Z285" s="50"/>
    </row>
    <row r="286" ht="18.0" customHeight="1">
      <c r="A286" s="49"/>
      <c r="B286" s="53"/>
      <c r="C286" s="49"/>
      <c r="D286" s="49"/>
      <c r="E286" s="49"/>
      <c r="F286" s="49"/>
      <c r="G286" s="53"/>
      <c r="H286" s="53"/>
      <c r="I286" s="53"/>
      <c r="J286" s="53"/>
      <c r="K286" s="53"/>
      <c r="L286" s="53"/>
      <c r="M286" s="49"/>
      <c r="N286" s="50"/>
      <c r="O286" s="50"/>
      <c r="P286" s="54"/>
      <c r="Q286" s="54"/>
      <c r="R286" s="54"/>
      <c r="S286" s="50"/>
      <c r="T286" s="50"/>
      <c r="U286" s="50"/>
      <c r="V286" s="50"/>
      <c r="W286" s="50"/>
      <c r="X286" s="50"/>
      <c r="Y286" s="50"/>
      <c r="Z286" s="50"/>
    </row>
    <row r="287" ht="18.0" customHeight="1">
      <c r="A287" s="49"/>
      <c r="B287" s="53"/>
      <c r="C287" s="49"/>
      <c r="D287" s="49"/>
      <c r="E287" s="49"/>
      <c r="F287" s="49"/>
      <c r="G287" s="53"/>
      <c r="H287" s="53"/>
      <c r="I287" s="53"/>
      <c r="J287" s="53"/>
      <c r="K287" s="53"/>
      <c r="L287" s="53"/>
      <c r="M287" s="49"/>
      <c r="N287" s="50"/>
      <c r="O287" s="50"/>
      <c r="P287" s="54"/>
      <c r="Q287" s="54"/>
      <c r="R287" s="54"/>
      <c r="S287" s="50"/>
      <c r="T287" s="50"/>
      <c r="U287" s="50"/>
      <c r="V287" s="50"/>
      <c r="W287" s="50"/>
      <c r="X287" s="50"/>
      <c r="Y287" s="50"/>
      <c r="Z287" s="50"/>
    </row>
    <row r="288" ht="18.0" customHeight="1">
      <c r="A288" s="49"/>
      <c r="B288" s="53"/>
      <c r="C288" s="49"/>
      <c r="D288" s="49"/>
      <c r="E288" s="49"/>
      <c r="F288" s="49"/>
      <c r="G288" s="53"/>
      <c r="H288" s="53"/>
      <c r="I288" s="53"/>
      <c r="J288" s="53"/>
      <c r="K288" s="53"/>
      <c r="L288" s="53"/>
      <c r="M288" s="49"/>
      <c r="N288" s="50"/>
      <c r="O288" s="50"/>
      <c r="P288" s="54"/>
      <c r="Q288" s="54"/>
      <c r="R288" s="54"/>
      <c r="S288" s="50"/>
      <c r="T288" s="50"/>
      <c r="U288" s="50"/>
      <c r="V288" s="50"/>
      <c r="W288" s="50"/>
      <c r="X288" s="50"/>
      <c r="Y288" s="50"/>
      <c r="Z288" s="50"/>
    </row>
    <row r="289" ht="18.0" customHeight="1">
      <c r="A289" s="49"/>
      <c r="B289" s="53"/>
      <c r="C289" s="49"/>
      <c r="D289" s="49"/>
      <c r="E289" s="49"/>
      <c r="F289" s="49"/>
      <c r="G289" s="53"/>
      <c r="H289" s="53"/>
      <c r="I289" s="53"/>
      <c r="J289" s="53"/>
      <c r="K289" s="53"/>
      <c r="L289" s="53"/>
      <c r="M289" s="49"/>
      <c r="N289" s="50"/>
      <c r="O289" s="50"/>
      <c r="P289" s="54"/>
      <c r="Q289" s="54"/>
      <c r="R289" s="54"/>
      <c r="S289" s="50"/>
      <c r="T289" s="50"/>
      <c r="U289" s="50"/>
      <c r="V289" s="50"/>
      <c r="W289" s="50"/>
      <c r="X289" s="50"/>
      <c r="Y289" s="50"/>
      <c r="Z289" s="50"/>
    </row>
    <row r="290" ht="18.0" customHeight="1">
      <c r="A290" s="49"/>
      <c r="B290" s="53"/>
      <c r="C290" s="49"/>
      <c r="D290" s="49"/>
      <c r="E290" s="49"/>
      <c r="F290" s="49"/>
      <c r="G290" s="53"/>
      <c r="H290" s="53"/>
      <c r="I290" s="53"/>
      <c r="J290" s="53"/>
      <c r="K290" s="53"/>
      <c r="L290" s="53"/>
      <c r="M290" s="49"/>
      <c r="N290" s="50"/>
      <c r="O290" s="50"/>
      <c r="P290" s="54"/>
      <c r="Q290" s="54"/>
      <c r="R290" s="54"/>
      <c r="S290" s="50"/>
      <c r="T290" s="50"/>
      <c r="U290" s="50"/>
      <c r="V290" s="50"/>
      <c r="W290" s="50"/>
      <c r="X290" s="50"/>
      <c r="Y290" s="50"/>
      <c r="Z290" s="50"/>
    </row>
    <row r="291" ht="18.0" customHeight="1">
      <c r="A291" s="49"/>
      <c r="B291" s="53"/>
      <c r="C291" s="49"/>
      <c r="D291" s="49"/>
      <c r="E291" s="49"/>
      <c r="F291" s="49"/>
      <c r="G291" s="53"/>
      <c r="H291" s="53"/>
      <c r="I291" s="53"/>
      <c r="J291" s="53"/>
      <c r="K291" s="53"/>
      <c r="L291" s="53"/>
      <c r="M291" s="49"/>
      <c r="N291" s="50"/>
      <c r="O291" s="50"/>
      <c r="P291" s="54"/>
      <c r="Q291" s="54"/>
      <c r="R291" s="54"/>
      <c r="S291" s="50"/>
      <c r="T291" s="50"/>
      <c r="U291" s="50"/>
      <c r="V291" s="50"/>
      <c r="W291" s="50"/>
      <c r="X291" s="50"/>
      <c r="Y291" s="50"/>
      <c r="Z291" s="50"/>
    </row>
    <row r="292" ht="18.0" customHeight="1">
      <c r="A292" s="49"/>
      <c r="B292" s="53"/>
      <c r="C292" s="49"/>
      <c r="D292" s="49"/>
      <c r="E292" s="49"/>
      <c r="F292" s="49"/>
      <c r="G292" s="53"/>
      <c r="H292" s="53"/>
      <c r="I292" s="53"/>
      <c r="J292" s="53"/>
      <c r="K292" s="53"/>
      <c r="L292" s="53"/>
      <c r="M292" s="49"/>
      <c r="N292" s="50"/>
      <c r="O292" s="50"/>
      <c r="P292" s="54"/>
      <c r="Q292" s="54"/>
      <c r="R292" s="54"/>
      <c r="S292" s="50"/>
      <c r="T292" s="50"/>
      <c r="U292" s="50"/>
      <c r="V292" s="50"/>
      <c r="W292" s="50"/>
      <c r="X292" s="50"/>
      <c r="Y292" s="50"/>
      <c r="Z292" s="50"/>
    </row>
    <row r="293" ht="18.0" customHeight="1">
      <c r="A293" s="49"/>
      <c r="B293" s="53"/>
      <c r="C293" s="49"/>
      <c r="D293" s="49"/>
      <c r="E293" s="49"/>
      <c r="F293" s="49"/>
      <c r="G293" s="53"/>
      <c r="H293" s="53"/>
      <c r="I293" s="53"/>
      <c r="J293" s="53"/>
      <c r="K293" s="53"/>
      <c r="L293" s="53"/>
      <c r="M293" s="49"/>
      <c r="N293" s="50"/>
      <c r="O293" s="50"/>
      <c r="P293" s="54"/>
      <c r="Q293" s="54"/>
      <c r="R293" s="54"/>
      <c r="S293" s="50"/>
      <c r="T293" s="50"/>
      <c r="U293" s="50"/>
      <c r="V293" s="50"/>
      <c r="W293" s="50"/>
      <c r="X293" s="50"/>
      <c r="Y293" s="50"/>
      <c r="Z293" s="50"/>
    </row>
    <row r="294" ht="18.0" customHeight="1">
      <c r="A294" s="49"/>
      <c r="B294" s="53"/>
      <c r="C294" s="49"/>
      <c r="D294" s="49"/>
      <c r="E294" s="49"/>
      <c r="F294" s="49"/>
      <c r="G294" s="53"/>
      <c r="H294" s="53"/>
      <c r="I294" s="53"/>
      <c r="J294" s="53"/>
      <c r="K294" s="53"/>
      <c r="L294" s="53"/>
      <c r="M294" s="49"/>
      <c r="N294" s="50"/>
      <c r="O294" s="50"/>
      <c r="P294" s="54"/>
      <c r="Q294" s="54"/>
      <c r="R294" s="54"/>
      <c r="S294" s="50"/>
      <c r="T294" s="50"/>
      <c r="U294" s="50"/>
      <c r="V294" s="50"/>
      <c r="W294" s="50"/>
      <c r="X294" s="50"/>
      <c r="Y294" s="50"/>
      <c r="Z294" s="50"/>
    </row>
    <row r="295" ht="18.0" customHeight="1">
      <c r="A295" s="49"/>
      <c r="B295" s="53"/>
      <c r="C295" s="49"/>
      <c r="D295" s="49"/>
      <c r="E295" s="49"/>
      <c r="F295" s="49"/>
      <c r="G295" s="53"/>
      <c r="H295" s="53"/>
      <c r="I295" s="53"/>
      <c r="J295" s="53"/>
      <c r="K295" s="53"/>
      <c r="L295" s="53"/>
      <c r="M295" s="49"/>
      <c r="N295" s="50"/>
      <c r="O295" s="50"/>
      <c r="P295" s="54"/>
      <c r="Q295" s="54"/>
      <c r="R295" s="54"/>
      <c r="S295" s="50"/>
      <c r="T295" s="50"/>
      <c r="U295" s="50"/>
      <c r="V295" s="50"/>
      <c r="W295" s="50"/>
      <c r="X295" s="50"/>
      <c r="Y295" s="50"/>
      <c r="Z295" s="50"/>
    </row>
    <row r="296" ht="18.0" customHeight="1">
      <c r="A296" s="49"/>
      <c r="B296" s="53"/>
      <c r="C296" s="49"/>
      <c r="D296" s="49"/>
      <c r="E296" s="49"/>
      <c r="F296" s="49"/>
      <c r="G296" s="53"/>
      <c r="H296" s="53"/>
      <c r="I296" s="53"/>
      <c r="J296" s="53"/>
      <c r="K296" s="53"/>
      <c r="L296" s="53"/>
      <c r="M296" s="49"/>
      <c r="N296" s="50"/>
      <c r="O296" s="50"/>
      <c r="P296" s="54"/>
      <c r="Q296" s="54"/>
      <c r="R296" s="54"/>
      <c r="S296" s="50"/>
      <c r="T296" s="50"/>
      <c r="U296" s="50"/>
      <c r="V296" s="50"/>
      <c r="W296" s="50"/>
      <c r="X296" s="50"/>
      <c r="Y296" s="50"/>
      <c r="Z296" s="50"/>
    </row>
    <row r="297" ht="18.0" customHeight="1">
      <c r="A297" s="49"/>
      <c r="B297" s="53"/>
      <c r="C297" s="49"/>
      <c r="D297" s="49"/>
      <c r="E297" s="49"/>
      <c r="F297" s="49"/>
      <c r="G297" s="53"/>
      <c r="H297" s="53"/>
      <c r="I297" s="53"/>
      <c r="J297" s="53"/>
      <c r="K297" s="53"/>
      <c r="L297" s="53"/>
      <c r="M297" s="49"/>
      <c r="N297" s="50"/>
      <c r="O297" s="50"/>
      <c r="P297" s="54"/>
      <c r="Q297" s="54"/>
      <c r="R297" s="54"/>
      <c r="S297" s="50"/>
      <c r="T297" s="50"/>
      <c r="U297" s="50"/>
      <c r="V297" s="50"/>
      <c r="W297" s="50"/>
      <c r="X297" s="50"/>
      <c r="Y297" s="50"/>
      <c r="Z297" s="50"/>
    </row>
    <row r="298" ht="18.0" customHeight="1">
      <c r="A298" s="49"/>
      <c r="B298" s="53"/>
      <c r="C298" s="49"/>
      <c r="D298" s="49"/>
      <c r="E298" s="49"/>
      <c r="F298" s="49"/>
      <c r="G298" s="53"/>
      <c r="H298" s="53"/>
      <c r="I298" s="53"/>
      <c r="J298" s="53"/>
      <c r="K298" s="53"/>
      <c r="L298" s="53"/>
      <c r="M298" s="49"/>
      <c r="N298" s="50"/>
      <c r="O298" s="50"/>
      <c r="P298" s="54"/>
      <c r="Q298" s="54"/>
      <c r="R298" s="54"/>
      <c r="S298" s="50"/>
      <c r="T298" s="50"/>
      <c r="U298" s="50"/>
      <c r="V298" s="50"/>
      <c r="W298" s="50"/>
      <c r="X298" s="50"/>
      <c r="Y298" s="50"/>
      <c r="Z298" s="50"/>
    </row>
    <row r="299" ht="18.0" customHeight="1">
      <c r="A299" s="49"/>
      <c r="B299" s="53"/>
      <c r="C299" s="49"/>
      <c r="D299" s="49"/>
      <c r="E299" s="49"/>
      <c r="F299" s="49"/>
      <c r="G299" s="53"/>
      <c r="H299" s="53"/>
      <c r="I299" s="53"/>
      <c r="J299" s="53"/>
      <c r="K299" s="53"/>
      <c r="L299" s="53"/>
      <c r="M299" s="49"/>
      <c r="N299" s="50"/>
      <c r="O299" s="50"/>
      <c r="P299" s="54"/>
      <c r="Q299" s="54"/>
      <c r="R299" s="54"/>
      <c r="S299" s="50"/>
      <c r="T299" s="50"/>
      <c r="U299" s="50"/>
      <c r="V299" s="50"/>
      <c r="W299" s="50"/>
      <c r="X299" s="50"/>
      <c r="Y299" s="50"/>
      <c r="Z299" s="50"/>
    </row>
    <row r="300" ht="18.0" customHeight="1">
      <c r="A300" s="49"/>
      <c r="B300" s="53"/>
      <c r="C300" s="49"/>
      <c r="D300" s="49"/>
      <c r="E300" s="49"/>
      <c r="F300" s="49"/>
      <c r="G300" s="53"/>
      <c r="H300" s="53"/>
      <c r="I300" s="53"/>
      <c r="J300" s="53"/>
      <c r="K300" s="53"/>
      <c r="L300" s="53"/>
      <c r="M300" s="49"/>
      <c r="N300" s="50"/>
      <c r="O300" s="50"/>
      <c r="P300" s="54"/>
      <c r="Q300" s="54"/>
      <c r="R300" s="54"/>
      <c r="S300" s="50"/>
      <c r="T300" s="50"/>
      <c r="U300" s="50"/>
      <c r="V300" s="50"/>
      <c r="W300" s="50"/>
      <c r="X300" s="50"/>
      <c r="Y300" s="50"/>
      <c r="Z300" s="50"/>
    </row>
    <row r="301" ht="18.0" customHeight="1">
      <c r="A301" s="49"/>
      <c r="B301" s="53"/>
      <c r="C301" s="49"/>
      <c r="D301" s="49"/>
      <c r="E301" s="49"/>
      <c r="F301" s="49"/>
      <c r="G301" s="53"/>
      <c r="H301" s="53"/>
      <c r="I301" s="53"/>
      <c r="J301" s="53"/>
      <c r="K301" s="53"/>
      <c r="L301" s="53"/>
      <c r="M301" s="49"/>
      <c r="N301" s="50"/>
      <c r="O301" s="50"/>
      <c r="P301" s="54"/>
      <c r="Q301" s="54"/>
      <c r="R301" s="54"/>
      <c r="S301" s="50"/>
      <c r="T301" s="50"/>
      <c r="U301" s="50"/>
      <c r="V301" s="50"/>
      <c r="W301" s="50"/>
      <c r="X301" s="50"/>
      <c r="Y301" s="50"/>
      <c r="Z301" s="50"/>
    </row>
    <row r="302" ht="18.0" customHeight="1">
      <c r="A302" s="49"/>
      <c r="B302" s="53"/>
      <c r="C302" s="49"/>
      <c r="D302" s="49"/>
      <c r="E302" s="49"/>
      <c r="F302" s="49"/>
      <c r="G302" s="53"/>
      <c r="H302" s="53"/>
      <c r="I302" s="53"/>
      <c r="J302" s="53"/>
      <c r="K302" s="53"/>
      <c r="L302" s="53"/>
      <c r="M302" s="49"/>
      <c r="N302" s="50"/>
      <c r="O302" s="50"/>
      <c r="P302" s="54"/>
      <c r="Q302" s="54"/>
      <c r="R302" s="54"/>
      <c r="S302" s="50"/>
      <c r="T302" s="50"/>
      <c r="U302" s="50"/>
      <c r="V302" s="50"/>
      <c r="W302" s="50"/>
      <c r="X302" s="50"/>
      <c r="Y302" s="50"/>
      <c r="Z302" s="50"/>
    </row>
    <row r="303" ht="18.0" customHeight="1">
      <c r="A303" s="49"/>
      <c r="B303" s="53"/>
      <c r="C303" s="49"/>
      <c r="D303" s="49"/>
      <c r="E303" s="49"/>
      <c r="F303" s="49"/>
      <c r="G303" s="53"/>
      <c r="H303" s="53"/>
      <c r="I303" s="53"/>
      <c r="J303" s="53"/>
      <c r="K303" s="53"/>
      <c r="L303" s="53"/>
      <c r="M303" s="49"/>
      <c r="N303" s="50"/>
      <c r="O303" s="50"/>
      <c r="P303" s="54"/>
      <c r="Q303" s="54"/>
      <c r="R303" s="54"/>
      <c r="S303" s="50"/>
      <c r="T303" s="50"/>
      <c r="U303" s="50"/>
      <c r="V303" s="50"/>
      <c r="W303" s="50"/>
      <c r="X303" s="50"/>
      <c r="Y303" s="50"/>
      <c r="Z303" s="50"/>
    </row>
    <row r="304" ht="18.0" customHeight="1">
      <c r="A304" s="49"/>
      <c r="B304" s="53"/>
      <c r="C304" s="49"/>
      <c r="D304" s="49"/>
      <c r="E304" s="49"/>
      <c r="F304" s="49"/>
      <c r="G304" s="53"/>
      <c r="H304" s="53"/>
      <c r="I304" s="53"/>
      <c r="J304" s="53"/>
      <c r="K304" s="53"/>
      <c r="L304" s="53"/>
      <c r="M304" s="49"/>
      <c r="N304" s="50"/>
      <c r="O304" s="50"/>
      <c r="P304" s="54"/>
      <c r="Q304" s="54"/>
      <c r="R304" s="54"/>
      <c r="S304" s="50"/>
      <c r="T304" s="50"/>
      <c r="U304" s="50"/>
      <c r="V304" s="50"/>
      <c r="W304" s="50"/>
      <c r="X304" s="50"/>
      <c r="Y304" s="50"/>
      <c r="Z304" s="50"/>
    </row>
    <row r="305" ht="18.0" customHeight="1">
      <c r="A305" s="49"/>
      <c r="B305" s="53"/>
      <c r="C305" s="49"/>
      <c r="D305" s="49"/>
      <c r="E305" s="49"/>
      <c r="F305" s="49"/>
      <c r="G305" s="53"/>
      <c r="H305" s="53"/>
      <c r="I305" s="53"/>
      <c r="J305" s="53"/>
      <c r="K305" s="53"/>
      <c r="L305" s="53"/>
      <c r="M305" s="49"/>
      <c r="N305" s="50"/>
      <c r="O305" s="50"/>
      <c r="P305" s="54"/>
      <c r="Q305" s="54"/>
      <c r="R305" s="54"/>
      <c r="S305" s="50"/>
      <c r="T305" s="50"/>
      <c r="U305" s="50"/>
      <c r="V305" s="50"/>
      <c r="W305" s="50"/>
      <c r="X305" s="50"/>
      <c r="Y305" s="50"/>
      <c r="Z305" s="50"/>
    </row>
    <row r="306" ht="18.0" customHeight="1">
      <c r="A306" s="49"/>
      <c r="B306" s="53"/>
      <c r="C306" s="49"/>
      <c r="D306" s="49"/>
      <c r="E306" s="49"/>
      <c r="F306" s="49"/>
      <c r="G306" s="53"/>
      <c r="H306" s="53"/>
      <c r="I306" s="53"/>
      <c r="J306" s="53"/>
      <c r="K306" s="53"/>
      <c r="L306" s="53"/>
      <c r="M306" s="49"/>
      <c r="N306" s="50"/>
      <c r="O306" s="50"/>
      <c r="P306" s="54"/>
      <c r="Q306" s="54"/>
      <c r="R306" s="54"/>
      <c r="S306" s="50"/>
      <c r="T306" s="50"/>
      <c r="U306" s="50"/>
      <c r="V306" s="50"/>
      <c r="W306" s="50"/>
      <c r="X306" s="50"/>
      <c r="Y306" s="50"/>
      <c r="Z306" s="50"/>
    </row>
    <row r="307" ht="18.0" customHeight="1">
      <c r="A307" s="49"/>
      <c r="B307" s="53"/>
      <c r="C307" s="49"/>
      <c r="D307" s="49"/>
      <c r="E307" s="49"/>
      <c r="F307" s="49"/>
      <c r="G307" s="53"/>
      <c r="H307" s="53"/>
      <c r="I307" s="53"/>
      <c r="J307" s="53"/>
      <c r="K307" s="53"/>
      <c r="L307" s="53"/>
      <c r="M307" s="49"/>
      <c r="N307" s="50"/>
      <c r="O307" s="50"/>
      <c r="P307" s="54"/>
      <c r="Q307" s="54"/>
      <c r="R307" s="54"/>
      <c r="S307" s="50"/>
      <c r="T307" s="50"/>
      <c r="U307" s="50"/>
      <c r="V307" s="50"/>
      <c r="W307" s="50"/>
      <c r="X307" s="50"/>
      <c r="Y307" s="50"/>
      <c r="Z307" s="50"/>
    </row>
    <row r="308" ht="18.0" customHeight="1">
      <c r="A308" s="49"/>
      <c r="B308" s="53"/>
      <c r="C308" s="49"/>
      <c r="D308" s="49"/>
      <c r="E308" s="49"/>
      <c r="F308" s="49"/>
      <c r="G308" s="53"/>
      <c r="H308" s="53"/>
      <c r="I308" s="53"/>
      <c r="J308" s="53"/>
      <c r="K308" s="53"/>
      <c r="L308" s="53"/>
      <c r="M308" s="49"/>
      <c r="N308" s="50"/>
      <c r="O308" s="50"/>
      <c r="P308" s="54"/>
      <c r="Q308" s="54"/>
      <c r="R308" s="54"/>
      <c r="S308" s="50"/>
      <c r="T308" s="50"/>
      <c r="U308" s="50"/>
      <c r="V308" s="50"/>
      <c r="W308" s="50"/>
      <c r="X308" s="50"/>
      <c r="Y308" s="50"/>
      <c r="Z308" s="50"/>
    </row>
    <row r="309" ht="18.0" customHeight="1">
      <c r="A309" s="49"/>
      <c r="B309" s="53"/>
      <c r="C309" s="49"/>
      <c r="D309" s="49"/>
      <c r="E309" s="49"/>
      <c r="F309" s="49"/>
      <c r="G309" s="53"/>
      <c r="H309" s="53"/>
      <c r="I309" s="53"/>
      <c r="J309" s="53"/>
      <c r="K309" s="53"/>
      <c r="L309" s="53"/>
      <c r="M309" s="49"/>
      <c r="N309" s="50"/>
      <c r="O309" s="50"/>
      <c r="P309" s="54"/>
      <c r="Q309" s="54"/>
      <c r="R309" s="54"/>
      <c r="S309" s="50"/>
      <c r="T309" s="50"/>
      <c r="U309" s="50"/>
      <c r="V309" s="50"/>
      <c r="W309" s="50"/>
      <c r="X309" s="50"/>
      <c r="Y309" s="50"/>
      <c r="Z309" s="50"/>
    </row>
    <row r="310" ht="18.0" customHeight="1">
      <c r="A310" s="49"/>
      <c r="B310" s="53"/>
      <c r="C310" s="49"/>
      <c r="D310" s="49"/>
      <c r="E310" s="49"/>
      <c r="F310" s="49"/>
      <c r="G310" s="53"/>
      <c r="H310" s="53"/>
      <c r="I310" s="53"/>
      <c r="J310" s="53"/>
      <c r="K310" s="53"/>
      <c r="L310" s="53"/>
      <c r="M310" s="49"/>
      <c r="N310" s="50"/>
      <c r="O310" s="50"/>
      <c r="P310" s="54"/>
      <c r="Q310" s="54"/>
      <c r="R310" s="54"/>
      <c r="S310" s="50"/>
      <c r="T310" s="50"/>
      <c r="U310" s="50"/>
      <c r="V310" s="50"/>
      <c r="W310" s="50"/>
      <c r="X310" s="50"/>
      <c r="Y310" s="50"/>
      <c r="Z310" s="50"/>
    </row>
    <row r="311" ht="18.0" customHeight="1">
      <c r="A311" s="49"/>
      <c r="B311" s="53"/>
      <c r="C311" s="49"/>
      <c r="D311" s="49"/>
      <c r="E311" s="49"/>
      <c r="F311" s="49"/>
      <c r="G311" s="53"/>
      <c r="H311" s="53"/>
      <c r="I311" s="53"/>
      <c r="J311" s="53"/>
      <c r="K311" s="53"/>
      <c r="L311" s="53"/>
      <c r="M311" s="49"/>
      <c r="N311" s="50"/>
      <c r="O311" s="50"/>
      <c r="P311" s="54"/>
      <c r="Q311" s="54"/>
      <c r="R311" s="54"/>
      <c r="S311" s="50"/>
      <c r="T311" s="50"/>
      <c r="U311" s="50"/>
      <c r="V311" s="50"/>
      <c r="W311" s="50"/>
      <c r="X311" s="50"/>
      <c r="Y311" s="50"/>
      <c r="Z311" s="50"/>
    </row>
    <row r="312" ht="18.0" customHeight="1">
      <c r="A312" s="49"/>
      <c r="B312" s="53"/>
      <c r="C312" s="49"/>
      <c r="D312" s="49"/>
      <c r="E312" s="49"/>
      <c r="F312" s="49"/>
      <c r="G312" s="53"/>
      <c r="H312" s="53"/>
      <c r="I312" s="53"/>
      <c r="J312" s="53"/>
      <c r="K312" s="53"/>
      <c r="L312" s="53"/>
      <c r="M312" s="49"/>
      <c r="N312" s="50"/>
      <c r="O312" s="50"/>
      <c r="P312" s="54"/>
      <c r="Q312" s="54"/>
      <c r="R312" s="54"/>
      <c r="S312" s="50"/>
      <c r="T312" s="50"/>
      <c r="U312" s="50"/>
      <c r="V312" s="50"/>
      <c r="W312" s="50"/>
      <c r="X312" s="50"/>
      <c r="Y312" s="50"/>
      <c r="Z312" s="50"/>
    </row>
    <row r="313" ht="18.0" customHeight="1">
      <c r="A313" s="49"/>
      <c r="B313" s="53"/>
      <c r="C313" s="49"/>
      <c r="D313" s="49"/>
      <c r="E313" s="49"/>
      <c r="F313" s="49"/>
      <c r="G313" s="53"/>
      <c r="H313" s="53"/>
      <c r="I313" s="53"/>
      <c r="J313" s="53"/>
      <c r="K313" s="53"/>
      <c r="L313" s="53"/>
      <c r="M313" s="49"/>
      <c r="N313" s="50"/>
      <c r="O313" s="50"/>
      <c r="P313" s="54"/>
      <c r="Q313" s="54"/>
      <c r="R313" s="54"/>
      <c r="S313" s="50"/>
      <c r="T313" s="50"/>
      <c r="U313" s="50"/>
      <c r="V313" s="50"/>
      <c r="W313" s="50"/>
      <c r="X313" s="50"/>
      <c r="Y313" s="50"/>
      <c r="Z313" s="50"/>
    </row>
    <row r="314" ht="18.0" customHeight="1">
      <c r="A314" s="49"/>
      <c r="B314" s="53"/>
      <c r="C314" s="49"/>
      <c r="D314" s="49"/>
      <c r="E314" s="49"/>
      <c r="F314" s="49"/>
      <c r="G314" s="53"/>
      <c r="H314" s="53"/>
      <c r="I314" s="53"/>
      <c r="J314" s="53"/>
      <c r="K314" s="53"/>
      <c r="L314" s="53"/>
      <c r="M314" s="49"/>
      <c r="N314" s="50"/>
      <c r="O314" s="50"/>
      <c r="P314" s="54"/>
      <c r="Q314" s="54"/>
      <c r="R314" s="54"/>
      <c r="S314" s="50"/>
      <c r="T314" s="50"/>
      <c r="U314" s="50"/>
      <c r="V314" s="50"/>
      <c r="W314" s="50"/>
      <c r="X314" s="50"/>
      <c r="Y314" s="50"/>
      <c r="Z314" s="50"/>
    </row>
    <row r="315" ht="18.0" customHeight="1">
      <c r="A315" s="49"/>
      <c r="B315" s="53"/>
      <c r="C315" s="49"/>
      <c r="D315" s="49"/>
      <c r="E315" s="49"/>
      <c r="F315" s="49"/>
      <c r="G315" s="53"/>
      <c r="H315" s="53"/>
      <c r="I315" s="53"/>
      <c r="J315" s="53"/>
      <c r="K315" s="53"/>
      <c r="L315" s="53"/>
      <c r="M315" s="49"/>
      <c r="N315" s="50"/>
      <c r="O315" s="50"/>
      <c r="P315" s="54"/>
      <c r="Q315" s="54"/>
      <c r="R315" s="54"/>
      <c r="S315" s="50"/>
      <c r="T315" s="50"/>
      <c r="U315" s="50"/>
      <c r="V315" s="50"/>
      <c r="W315" s="50"/>
      <c r="X315" s="50"/>
      <c r="Y315" s="50"/>
      <c r="Z315" s="50"/>
    </row>
    <row r="316" ht="18.0" customHeight="1">
      <c r="A316" s="49"/>
      <c r="B316" s="53"/>
      <c r="C316" s="49"/>
      <c r="D316" s="49"/>
      <c r="E316" s="49"/>
      <c r="F316" s="49"/>
      <c r="G316" s="53"/>
      <c r="H316" s="53"/>
      <c r="I316" s="53"/>
      <c r="J316" s="53"/>
      <c r="K316" s="53"/>
      <c r="L316" s="53"/>
      <c r="M316" s="49"/>
      <c r="N316" s="50"/>
      <c r="O316" s="50"/>
      <c r="P316" s="54"/>
      <c r="Q316" s="54"/>
      <c r="R316" s="54"/>
      <c r="S316" s="50"/>
      <c r="T316" s="50"/>
      <c r="U316" s="50"/>
      <c r="V316" s="50"/>
      <c r="W316" s="50"/>
      <c r="X316" s="50"/>
      <c r="Y316" s="50"/>
      <c r="Z316" s="50"/>
    </row>
    <row r="317" ht="18.0" customHeight="1">
      <c r="A317" s="49"/>
      <c r="B317" s="53"/>
      <c r="C317" s="49"/>
      <c r="D317" s="49"/>
      <c r="E317" s="49"/>
      <c r="F317" s="49"/>
      <c r="G317" s="53"/>
      <c r="H317" s="53"/>
      <c r="I317" s="53"/>
      <c r="J317" s="53"/>
      <c r="K317" s="53"/>
      <c r="L317" s="53"/>
      <c r="M317" s="49"/>
      <c r="N317" s="50"/>
      <c r="O317" s="50"/>
      <c r="P317" s="54"/>
      <c r="Q317" s="54"/>
      <c r="R317" s="54"/>
      <c r="S317" s="50"/>
      <c r="T317" s="50"/>
      <c r="U317" s="50"/>
      <c r="V317" s="50"/>
      <c r="W317" s="50"/>
      <c r="X317" s="50"/>
      <c r="Y317" s="50"/>
      <c r="Z317" s="50"/>
    </row>
    <row r="318" ht="18.0" customHeight="1">
      <c r="A318" s="49"/>
      <c r="B318" s="53"/>
      <c r="C318" s="49"/>
      <c r="D318" s="49"/>
      <c r="E318" s="49"/>
      <c r="F318" s="49"/>
      <c r="G318" s="53"/>
      <c r="H318" s="53"/>
      <c r="I318" s="53"/>
      <c r="J318" s="53"/>
      <c r="K318" s="53"/>
      <c r="L318" s="53"/>
      <c r="M318" s="49"/>
      <c r="N318" s="50"/>
      <c r="O318" s="50"/>
      <c r="P318" s="54"/>
      <c r="Q318" s="54"/>
      <c r="R318" s="54"/>
      <c r="S318" s="50"/>
      <c r="T318" s="50"/>
      <c r="U318" s="50"/>
      <c r="V318" s="50"/>
      <c r="W318" s="50"/>
      <c r="X318" s="50"/>
      <c r="Y318" s="50"/>
      <c r="Z318" s="50"/>
    </row>
    <row r="319" ht="18.0" customHeight="1">
      <c r="A319" s="49"/>
      <c r="B319" s="53"/>
      <c r="C319" s="49"/>
      <c r="D319" s="49"/>
      <c r="E319" s="49"/>
      <c r="F319" s="49"/>
      <c r="G319" s="53"/>
      <c r="H319" s="53"/>
      <c r="I319" s="53"/>
      <c r="J319" s="53"/>
      <c r="K319" s="53"/>
      <c r="L319" s="53"/>
      <c r="M319" s="49"/>
      <c r="N319" s="50"/>
      <c r="O319" s="50"/>
      <c r="P319" s="54"/>
      <c r="Q319" s="54"/>
      <c r="R319" s="54"/>
      <c r="S319" s="50"/>
      <c r="T319" s="50"/>
      <c r="U319" s="50"/>
      <c r="V319" s="50"/>
      <c r="W319" s="50"/>
      <c r="X319" s="50"/>
      <c r="Y319" s="50"/>
      <c r="Z319" s="50"/>
    </row>
    <row r="320" ht="18.0" customHeight="1">
      <c r="A320" s="49"/>
      <c r="B320" s="53"/>
      <c r="C320" s="49"/>
      <c r="D320" s="49"/>
      <c r="E320" s="49"/>
      <c r="F320" s="49"/>
      <c r="G320" s="53"/>
      <c r="H320" s="53"/>
      <c r="I320" s="53"/>
      <c r="J320" s="53"/>
      <c r="K320" s="53"/>
      <c r="L320" s="53"/>
      <c r="M320" s="49"/>
      <c r="N320" s="50"/>
      <c r="O320" s="50"/>
      <c r="P320" s="54"/>
      <c r="Q320" s="54"/>
      <c r="R320" s="54"/>
      <c r="S320" s="50"/>
      <c r="T320" s="50"/>
      <c r="U320" s="50"/>
      <c r="V320" s="50"/>
      <c r="W320" s="50"/>
      <c r="X320" s="50"/>
      <c r="Y320" s="50"/>
      <c r="Z320" s="50"/>
    </row>
    <row r="321" ht="18.0" customHeight="1">
      <c r="A321" s="49"/>
      <c r="B321" s="53"/>
      <c r="C321" s="49"/>
      <c r="D321" s="49"/>
      <c r="E321" s="49"/>
      <c r="F321" s="49"/>
      <c r="G321" s="53"/>
      <c r="H321" s="53"/>
      <c r="I321" s="53"/>
      <c r="J321" s="53"/>
      <c r="K321" s="53"/>
      <c r="L321" s="53"/>
      <c r="M321" s="49"/>
      <c r="N321" s="50"/>
      <c r="O321" s="50"/>
      <c r="P321" s="54"/>
      <c r="Q321" s="54"/>
      <c r="R321" s="54"/>
      <c r="S321" s="50"/>
      <c r="T321" s="50"/>
      <c r="U321" s="50"/>
      <c r="V321" s="50"/>
      <c r="W321" s="50"/>
      <c r="X321" s="50"/>
      <c r="Y321" s="50"/>
      <c r="Z321" s="50"/>
    </row>
    <row r="322" ht="18.0" customHeight="1">
      <c r="A322" s="49"/>
      <c r="B322" s="53"/>
      <c r="C322" s="49"/>
      <c r="D322" s="49"/>
      <c r="E322" s="49"/>
      <c r="F322" s="49"/>
      <c r="G322" s="53"/>
      <c r="H322" s="53"/>
      <c r="I322" s="53"/>
      <c r="J322" s="53"/>
      <c r="K322" s="53"/>
      <c r="L322" s="53"/>
      <c r="M322" s="49"/>
      <c r="N322" s="50"/>
      <c r="O322" s="50"/>
      <c r="P322" s="54"/>
      <c r="Q322" s="54"/>
      <c r="R322" s="54"/>
      <c r="S322" s="50"/>
      <c r="T322" s="50"/>
      <c r="U322" s="50"/>
      <c r="V322" s="50"/>
      <c r="W322" s="50"/>
      <c r="X322" s="50"/>
      <c r="Y322" s="50"/>
      <c r="Z322" s="50"/>
    </row>
    <row r="323" ht="18.0" customHeight="1">
      <c r="A323" s="49"/>
      <c r="B323" s="53"/>
      <c r="C323" s="49"/>
      <c r="D323" s="49"/>
      <c r="E323" s="49"/>
      <c r="F323" s="49"/>
      <c r="G323" s="53"/>
      <c r="H323" s="53"/>
      <c r="I323" s="53"/>
      <c r="J323" s="53"/>
      <c r="K323" s="53"/>
      <c r="L323" s="53"/>
      <c r="M323" s="49"/>
      <c r="N323" s="50"/>
      <c r="O323" s="50"/>
      <c r="P323" s="54"/>
      <c r="Q323" s="54"/>
      <c r="R323" s="54"/>
      <c r="S323" s="50"/>
      <c r="T323" s="50"/>
      <c r="U323" s="50"/>
      <c r="V323" s="50"/>
      <c r="W323" s="50"/>
      <c r="X323" s="50"/>
      <c r="Y323" s="50"/>
      <c r="Z323" s="50"/>
    </row>
    <row r="324" ht="18.0" customHeight="1">
      <c r="A324" s="49"/>
      <c r="B324" s="53"/>
      <c r="C324" s="49"/>
      <c r="D324" s="49"/>
      <c r="E324" s="49"/>
      <c r="F324" s="49"/>
      <c r="G324" s="53"/>
      <c r="H324" s="53"/>
      <c r="I324" s="53"/>
      <c r="J324" s="53"/>
      <c r="K324" s="53"/>
      <c r="L324" s="53"/>
      <c r="M324" s="49"/>
      <c r="N324" s="50"/>
      <c r="O324" s="50"/>
      <c r="P324" s="54"/>
      <c r="Q324" s="54"/>
      <c r="R324" s="54"/>
      <c r="S324" s="50"/>
      <c r="T324" s="50"/>
      <c r="U324" s="50"/>
      <c r="V324" s="50"/>
      <c r="W324" s="50"/>
      <c r="X324" s="50"/>
      <c r="Y324" s="50"/>
      <c r="Z324" s="50"/>
    </row>
    <row r="325" ht="18.0" customHeight="1">
      <c r="A325" s="49"/>
      <c r="B325" s="53"/>
      <c r="C325" s="49"/>
      <c r="D325" s="49"/>
      <c r="E325" s="49"/>
      <c r="F325" s="49"/>
      <c r="G325" s="53"/>
      <c r="H325" s="53"/>
      <c r="I325" s="53"/>
      <c r="J325" s="53"/>
      <c r="K325" s="53"/>
      <c r="L325" s="53"/>
      <c r="M325" s="49"/>
      <c r="N325" s="50"/>
      <c r="O325" s="50"/>
      <c r="P325" s="54"/>
      <c r="Q325" s="54"/>
      <c r="R325" s="54"/>
      <c r="S325" s="50"/>
      <c r="T325" s="50"/>
      <c r="U325" s="50"/>
      <c r="V325" s="50"/>
      <c r="W325" s="50"/>
      <c r="X325" s="50"/>
      <c r="Y325" s="50"/>
      <c r="Z325" s="50"/>
    </row>
    <row r="326" ht="18.0" customHeight="1">
      <c r="A326" s="49"/>
      <c r="B326" s="53"/>
      <c r="C326" s="49"/>
      <c r="D326" s="49"/>
      <c r="E326" s="49"/>
      <c r="F326" s="49"/>
      <c r="G326" s="53"/>
      <c r="H326" s="53"/>
      <c r="I326" s="53"/>
      <c r="J326" s="53"/>
      <c r="K326" s="53"/>
      <c r="L326" s="53"/>
      <c r="M326" s="49"/>
      <c r="N326" s="50"/>
      <c r="O326" s="50"/>
      <c r="P326" s="54"/>
      <c r="Q326" s="54"/>
      <c r="R326" s="54"/>
      <c r="S326" s="50"/>
      <c r="T326" s="50"/>
      <c r="U326" s="50"/>
      <c r="V326" s="50"/>
      <c r="W326" s="50"/>
      <c r="X326" s="50"/>
      <c r="Y326" s="50"/>
      <c r="Z326" s="50"/>
    </row>
    <row r="327" ht="18.0" customHeight="1">
      <c r="A327" s="49"/>
      <c r="B327" s="53"/>
      <c r="C327" s="49"/>
      <c r="D327" s="49"/>
      <c r="E327" s="49"/>
      <c r="F327" s="49"/>
      <c r="G327" s="53"/>
      <c r="H327" s="53"/>
      <c r="I327" s="53"/>
      <c r="J327" s="53"/>
      <c r="K327" s="53"/>
      <c r="L327" s="53"/>
      <c r="M327" s="49"/>
      <c r="N327" s="50"/>
      <c r="O327" s="50"/>
      <c r="P327" s="54"/>
      <c r="Q327" s="54"/>
      <c r="R327" s="54"/>
      <c r="S327" s="50"/>
      <c r="T327" s="50"/>
      <c r="U327" s="50"/>
      <c r="V327" s="50"/>
      <c r="W327" s="50"/>
      <c r="X327" s="50"/>
      <c r="Y327" s="50"/>
      <c r="Z327" s="50"/>
    </row>
    <row r="328" ht="18.0" customHeight="1">
      <c r="A328" s="49"/>
      <c r="B328" s="53"/>
      <c r="C328" s="49"/>
      <c r="D328" s="49"/>
      <c r="E328" s="49"/>
      <c r="F328" s="49"/>
      <c r="G328" s="53"/>
      <c r="H328" s="53"/>
      <c r="I328" s="53"/>
      <c r="J328" s="53"/>
      <c r="K328" s="53"/>
      <c r="L328" s="53"/>
      <c r="M328" s="49"/>
      <c r="N328" s="50"/>
      <c r="O328" s="50"/>
      <c r="P328" s="54"/>
      <c r="Q328" s="54"/>
      <c r="R328" s="54"/>
      <c r="S328" s="50"/>
      <c r="T328" s="50"/>
      <c r="U328" s="50"/>
      <c r="V328" s="50"/>
      <c r="W328" s="50"/>
      <c r="X328" s="50"/>
      <c r="Y328" s="50"/>
      <c r="Z328" s="50"/>
    </row>
    <row r="329" ht="18.0" customHeight="1">
      <c r="A329" s="49"/>
      <c r="B329" s="53"/>
      <c r="C329" s="49"/>
      <c r="D329" s="49"/>
      <c r="E329" s="49"/>
      <c r="F329" s="49"/>
      <c r="G329" s="53"/>
      <c r="H329" s="53"/>
      <c r="I329" s="53"/>
      <c r="J329" s="53"/>
      <c r="K329" s="53"/>
      <c r="L329" s="53"/>
      <c r="M329" s="49"/>
      <c r="N329" s="50"/>
      <c r="O329" s="50"/>
      <c r="P329" s="54"/>
      <c r="Q329" s="54"/>
      <c r="R329" s="54"/>
      <c r="S329" s="50"/>
      <c r="T329" s="50"/>
      <c r="U329" s="50"/>
      <c r="V329" s="50"/>
      <c r="W329" s="50"/>
      <c r="X329" s="50"/>
      <c r="Y329" s="50"/>
      <c r="Z329" s="50"/>
    </row>
    <row r="330" ht="18.0" customHeight="1">
      <c r="A330" s="49"/>
      <c r="B330" s="53"/>
      <c r="C330" s="49"/>
      <c r="D330" s="49"/>
      <c r="E330" s="49"/>
      <c r="F330" s="49"/>
      <c r="G330" s="53"/>
      <c r="H330" s="53"/>
      <c r="I330" s="53"/>
      <c r="J330" s="53"/>
      <c r="K330" s="53"/>
      <c r="L330" s="53"/>
      <c r="M330" s="49"/>
      <c r="N330" s="50"/>
      <c r="O330" s="50"/>
      <c r="P330" s="54"/>
      <c r="Q330" s="54"/>
      <c r="R330" s="54"/>
      <c r="S330" s="50"/>
      <c r="T330" s="50"/>
      <c r="U330" s="50"/>
      <c r="V330" s="50"/>
      <c r="W330" s="50"/>
      <c r="X330" s="50"/>
      <c r="Y330" s="50"/>
      <c r="Z330" s="50"/>
    </row>
    <row r="331" ht="18.0" customHeight="1">
      <c r="A331" s="49"/>
      <c r="B331" s="53"/>
      <c r="C331" s="49"/>
      <c r="D331" s="49"/>
      <c r="E331" s="49"/>
      <c r="F331" s="49"/>
      <c r="G331" s="53"/>
      <c r="H331" s="53"/>
      <c r="I331" s="53"/>
      <c r="J331" s="53"/>
      <c r="K331" s="53"/>
      <c r="L331" s="53"/>
      <c r="M331" s="49"/>
      <c r="N331" s="50"/>
      <c r="O331" s="50"/>
      <c r="P331" s="54"/>
      <c r="Q331" s="54"/>
      <c r="R331" s="54"/>
      <c r="S331" s="50"/>
      <c r="T331" s="50"/>
      <c r="U331" s="50"/>
      <c r="V331" s="50"/>
      <c r="W331" s="50"/>
      <c r="X331" s="50"/>
      <c r="Y331" s="50"/>
      <c r="Z331" s="50"/>
    </row>
    <row r="332" ht="18.0" customHeight="1">
      <c r="A332" s="49"/>
      <c r="B332" s="53"/>
      <c r="C332" s="49"/>
      <c r="D332" s="49"/>
      <c r="E332" s="49"/>
      <c r="F332" s="49"/>
      <c r="G332" s="53"/>
      <c r="H332" s="53"/>
      <c r="I332" s="53"/>
      <c r="J332" s="53"/>
      <c r="K332" s="53"/>
      <c r="L332" s="53"/>
      <c r="M332" s="49"/>
      <c r="N332" s="50"/>
      <c r="O332" s="50"/>
      <c r="P332" s="54"/>
      <c r="Q332" s="54"/>
      <c r="R332" s="54"/>
      <c r="S332" s="50"/>
      <c r="T332" s="50"/>
      <c r="U332" s="50"/>
      <c r="V332" s="50"/>
      <c r="W332" s="50"/>
      <c r="X332" s="50"/>
      <c r="Y332" s="50"/>
      <c r="Z332" s="50"/>
    </row>
    <row r="333" ht="18.0" customHeight="1">
      <c r="A333" s="49"/>
      <c r="B333" s="53"/>
      <c r="C333" s="49"/>
      <c r="D333" s="49"/>
      <c r="E333" s="49"/>
      <c r="F333" s="49"/>
      <c r="G333" s="53"/>
      <c r="H333" s="53"/>
      <c r="I333" s="53"/>
      <c r="J333" s="53"/>
      <c r="K333" s="53"/>
      <c r="L333" s="53"/>
      <c r="M333" s="49"/>
      <c r="N333" s="50"/>
      <c r="O333" s="50"/>
      <c r="P333" s="54"/>
      <c r="Q333" s="54"/>
      <c r="R333" s="54"/>
      <c r="S333" s="50"/>
      <c r="T333" s="50"/>
      <c r="U333" s="50"/>
      <c r="V333" s="50"/>
      <c r="W333" s="50"/>
      <c r="X333" s="50"/>
      <c r="Y333" s="50"/>
      <c r="Z333" s="50"/>
    </row>
    <row r="334" ht="18.0" customHeight="1">
      <c r="A334" s="49"/>
      <c r="B334" s="53"/>
      <c r="C334" s="49"/>
      <c r="D334" s="49"/>
      <c r="E334" s="49"/>
      <c r="F334" s="49"/>
      <c r="G334" s="53"/>
      <c r="H334" s="53"/>
      <c r="I334" s="53"/>
      <c r="J334" s="53"/>
      <c r="K334" s="53"/>
      <c r="L334" s="53"/>
      <c r="M334" s="49"/>
      <c r="N334" s="50"/>
      <c r="O334" s="50"/>
      <c r="P334" s="54"/>
      <c r="Q334" s="54"/>
      <c r="R334" s="54"/>
      <c r="S334" s="50"/>
      <c r="T334" s="50"/>
      <c r="U334" s="50"/>
      <c r="V334" s="50"/>
      <c r="W334" s="50"/>
      <c r="X334" s="50"/>
      <c r="Y334" s="50"/>
      <c r="Z334" s="50"/>
    </row>
    <row r="335" ht="18.0" customHeight="1">
      <c r="A335" s="49"/>
      <c r="B335" s="53"/>
      <c r="C335" s="49"/>
      <c r="D335" s="49"/>
      <c r="E335" s="49"/>
      <c r="F335" s="49"/>
      <c r="G335" s="53"/>
      <c r="H335" s="53"/>
      <c r="I335" s="53"/>
      <c r="J335" s="53"/>
      <c r="K335" s="53"/>
      <c r="L335" s="53"/>
      <c r="M335" s="49"/>
      <c r="N335" s="50"/>
      <c r="O335" s="50"/>
      <c r="P335" s="54"/>
      <c r="Q335" s="54"/>
      <c r="R335" s="54"/>
      <c r="S335" s="50"/>
      <c r="T335" s="50"/>
      <c r="U335" s="50"/>
      <c r="V335" s="50"/>
      <c r="W335" s="50"/>
      <c r="X335" s="50"/>
      <c r="Y335" s="50"/>
      <c r="Z335" s="50"/>
    </row>
    <row r="336" ht="18.0" customHeight="1">
      <c r="A336" s="49"/>
      <c r="B336" s="53"/>
      <c r="C336" s="49"/>
      <c r="D336" s="49"/>
      <c r="E336" s="49"/>
      <c r="F336" s="49"/>
      <c r="G336" s="53"/>
      <c r="H336" s="53"/>
      <c r="I336" s="53"/>
      <c r="J336" s="53"/>
      <c r="K336" s="53"/>
      <c r="L336" s="53"/>
      <c r="M336" s="49"/>
      <c r="N336" s="50"/>
      <c r="O336" s="50"/>
      <c r="P336" s="54"/>
      <c r="Q336" s="54"/>
      <c r="R336" s="54"/>
      <c r="S336" s="50"/>
      <c r="T336" s="50"/>
      <c r="U336" s="50"/>
      <c r="V336" s="50"/>
      <c r="W336" s="50"/>
      <c r="X336" s="50"/>
      <c r="Y336" s="50"/>
      <c r="Z336" s="50"/>
    </row>
    <row r="337" ht="18.0" customHeight="1">
      <c r="A337" s="49"/>
      <c r="B337" s="53"/>
      <c r="C337" s="49"/>
      <c r="D337" s="49"/>
      <c r="E337" s="49"/>
      <c r="F337" s="49"/>
      <c r="G337" s="53"/>
      <c r="H337" s="53"/>
      <c r="I337" s="53"/>
      <c r="J337" s="53"/>
      <c r="K337" s="53"/>
      <c r="L337" s="53"/>
      <c r="M337" s="49"/>
      <c r="N337" s="50"/>
      <c r="O337" s="50"/>
      <c r="P337" s="54"/>
      <c r="Q337" s="54"/>
      <c r="R337" s="54"/>
      <c r="S337" s="50"/>
      <c r="T337" s="50"/>
      <c r="U337" s="50"/>
      <c r="V337" s="50"/>
      <c r="W337" s="50"/>
      <c r="X337" s="50"/>
      <c r="Y337" s="50"/>
      <c r="Z337" s="50"/>
    </row>
    <row r="338" ht="18.0" customHeight="1">
      <c r="A338" s="49"/>
      <c r="B338" s="53"/>
      <c r="C338" s="49"/>
      <c r="D338" s="49"/>
      <c r="E338" s="49"/>
      <c r="F338" s="49"/>
      <c r="G338" s="53"/>
      <c r="H338" s="53"/>
      <c r="I338" s="53"/>
      <c r="J338" s="53"/>
      <c r="K338" s="53"/>
      <c r="L338" s="53"/>
      <c r="M338" s="49"/>
      <c r="N338" s="50"/>
      <c r="O338" s="50"/>
      <c r="P338" s="54"/>
      <c r="Q338" s="54"/>
      <c r="R338" s="54"/>
      <c r="S338" s="50"/>
      <c r="T338" s="50"/>
      <c r="U338" s="50"/>
      <c r="V338" s="50"/>
      <c r="W338" s="50"/>
      <c r="X338" s="50"/>
      <c r="Y338" s="50"/>
      <c r="Z338" s="50"/>
    </row>
    <row r="339" ht="18.0" customHeight="1">
      <c r="A339" s="49"/>
      <c r="B339" s="53"/>
      <c r="C339" s="49"/>
      <c r="D339" s="49"/>
      <c r="E339" s="49"/>
      <c r="F339" s="49"/>
      <c r="G339" s="53"/>
      <c r="H339" s="53"/>
      <c r="I339" s="53"/>
      <c r="J339" s="53"/>
      <c r="K339" s="53"/>
      <c r="L339" s="53"/>
      <c r="M339" s="49"/>
      <c r="N339" s="50"/>
      <c r="O339" s="50"/>
      <c r="P339" s="54"/>
      <c r="Q339" s="54"/>
      <c r="R339" s="54"/>
      <c r="S339" s="50"/>
      <c r="T339" s="50"/>
      <c r="U339" s="50"/>
      <c r="V339" s="50"/>
      <c r="W339" s="50"/>
      <c r="X339" s="50"/>
      <c r="Y339" s="50"/>
      <c r="Z339" s="50"/>
    </row>
    <row r="340" ht="18.0" customHeight="1">
      <c r="A340" s="49"/>
      <c r="B340" s="53"/>
      <c r="C340" s="49"/>
      <c r="D340" s="49"/>
      <c r="E340" s="49"/>
      <c r="F340" s="49"/>
      <c r="G340" s="53"/>
      <c r="H340" s="53"/>
      <c r="I340" s="53"/>
      <c r="J340" s="53"/>
      <c r="K340" s="53"/>
      <c r="L340" s="53"/>
      <c r="M340" s="49"/>
      <c r="N340" s="50"/>
      <c r="O340" s="50"/>
      <c r="P340" s="54"/>
      <c r="Q340" s="54"/>
      <c r="R340" s="54"/>
      <c r="S340" s="50"/>
      <c r="T340" s="50"/>
      <c r="U340" s="50"/>
      <c r="V340" s="50"/>
      <c r="W340" s="50"/>
      <c r="X340" s="50"/>
      <c r="Y340" s="50"/>
      <c r="Z340" s="50"/>
    </row>
    <row r="341" ht="18.0" customHeight="1">
      <c r="A341" s="49"/>
      <c r="B341" s="53"/>
      <c r="C341" s="49"/>
      <c r="D341" s="49"/>
      <c r="E341" s="49"/>
      <c r="F341" s="49"/>
      <c r="G341" s="53"/>
      <c r="H341" s="53"/>
      <c r="I341" s="53"/>
      <c r="J341" s="53"/>
      <c r="K341" s="53"/>
      <c r="L341" s="53"/>
      <c r="M341" s="49"/>
      <c r="N341" s="50"/>
      <c r="O341" s="50"/>
      <c r="P341" s="54"/>
      <c r="Q341" s="54"/>
      <c r="R341" s="54"/>
      <c r="S341" s="50"/>
      <c r="T341" s="50"/>
      <c r="U341" s="50"/>
      <c r="V341" s="50"/>
      <c r="W341" s="50"/>
      <c r="X341" s="50"/>
      <c r="Y341" s="50"/>
      <c r="Z341" s="50"/>
    </row>
    <row r="342" ht="18.0" customHeight="1">
      <c r="A342" s="49"/>
      <c r="B342" s="53"/>
      <c r="C342" s="49"/>
      <c r="D342" s="49"/>
      <c r="E342" s="49"/>
      <c r="F342" s="49"/>
      <c r="G342" s="53"/>
      <c r="H342" s="53"/>
      <c r="I342" s="53"/>
      <c r="J342" s="53"/>
      <c r="K342" s="53"/>
      <c r="L342" s="53"/>
      <c r="M342" s="49"/>
      <c r="N342" s="50"/>
      <c r="O342" s="50"/>
      <c r="P342" s="54"/>
      <c r="Q342" s="54"/>
      <c r="R342" s="54"/>
      <c r="S342" s="50"/>
      <c r="T342" s="50"/>
      <c r="U342" s="50"/>
      <c r="V342" s="50"/>
      <c r="W342" s="50"/>
      <c r="X342" s="50"/>
      <c r="Y342" s="50"/>
      <c r="Z342" s="50"/>
    </row>
    <row r="343" ht="18.0" customHeight="1">
      <c r="A343" s="49"/>
      <c r="B343" s="53"/>
      <c r="C343" s="49"/>
      <c r="D343" s="49"/>
      <c r="E343" s="49"/>
      <c r="F343" s="49"/>
      <c r="G343" s="53"/>
      <c r="H343" s="53"/>
      <c r="I343" s="53"/>
      <c r="J343" s="53"/>
      <c r="K343" s="53"/>
      <c r="L343" s="53"/>
      <c r="M343" s="49"/>
      <c r="N343" s="50"/>
      <c r="O343" s="50"/>
      <c r="P343" s="54"/>
      <c r="Q343" s="54"/>
      <c r="R343" s="54"/>
      <c r="S343" s="50"/>
      <c r="T343" s="50"/>
      <c r="U343" s="50"/>
      <c r="V343" s="50"/>
      <c r="W343" s="50"/>
      <c r="X343" s="50"/>
      <c r="Y343" s="50"/>
      <c r="Z343" s="50"/>
    </row>
    <row r="344" ht="18.0" customHeight="1">
      <c r="A344" s="49"/>
      <c r="B344" s="53"/>
      <c r="C344" s="49"/>
      <c r="D344" s="49"/>
      <c r="E344" s="49"/>
      <c r="F344" s="49"/>
      <c r="G344" s="53"/>
      <c r="H344" s="53"/>
      <c r="I344" s="53"/>
      <c r="J344" s="53"/>
      <c r="K344" s="53"/>
      <c r="L344" s="53"/>
      <c r="M344" s="49"/>
      <c r="N344" s="50"/>
      <c r="O344" s="50"/>
      <c r="P344" s="54"/>
      <c r="Q344" s="54"/>
      <c r="R344" s="54"/>
      <c r="S344" s="50"/>
      <c r="T344" s="50"/>
      <c r="U344" s="50"/>
      <c r="V344" s="50"/>
      <c r="W344" s="50"/>
      <c r="X344" s="50"/>
      <c r="Y344" s="50"/>
      <c r="Z344" s="50"/>
    </row>
    <row r="345" ht="18.0" customHeight="1">
      <c r="A345" s="49"/>
      <c r="B345" s="53"/>
      <c r="C345" s="49"/>
      <c r="D345" s="49"/>
      <c r="E345" s="49"/>
      <c r="F345" s="49"/>
      <c r="G345" s="53"/>
      <c r="H345" s="53"/>
      <c r="I345" s="53"/>
      <c r="J345" s="53"/>
      <c r="K345" s="53"/>
      <c r="L345" s="53"/>
      <c r="M345" s="49"/>
      <c r="N345" s="50"/>
      <c r="O345" s="50"/>
      <c r="P345" s="54"/>
      <c r="Q345" s="54"/>
      <c r="R345" s="54"/>
      <c r="S345" s="50"/>
      <c r="T345" s="50"/>
      <c r="U345" s="50"/>
      <c r="V345" s="50"/>
      <c r="W345" s="50"/>
      <c r="X345" s="50"/>
      <c r="Y345" s="50"/>
      <c r="Z345" s="50"/>
    </row>
    <row r="346" ht="18.0" customHeight="1">
      <c r="A346" s="49"/>
      <c r="B346" s="53"/>
      <c r="C346" s="49"/>
      <c r="D346" s="49"/>
      <c r="E346" s="49"/>
      <c r="F346" s="49"/>
      <c r="G346" s="53"/>
      <c r="H346" s="53"/>
      <c r="I346" s="53"/>
      <c r="J346" s="53"/>
      <c r="K346" s="53"/>
      <c r="L346" s="53"/>
      <c r="M346" s="49"/>
      <c r="N346" s="50"/>
      <c r="O346" s="50"/>
      <c r="P346" s="54"/>
      <c r="Q346" s="54"/>
      <c r="R346" s="54"/>
      <c r="S346" s="50"/>
      <c r="T346" s="50"/>
      <c r="U346" s="50"/>
      <c r="V346" s="50"/>
      <c r="W346" s="50"/>
      <c r="X346" s="50"/>
      <c r="Y346" s="50"/>
      <c r="Z346" s="50"/>
    </row>
    <row r="347" ht="18.0" customHeight="1">
      <c r="A347" s="49"/>
      <c r="B347" s="53"/>
      <c r="C347" s="49"/>
      <c r="D347" s="49"/>
      <c r="E347" s="49"/>
      <c r="F347" s="49"/>
      <c r="G347" s="53"/>
      <c r="H347" s="53"/>
      <c r="I347" s="53"/>
      <c r="J347" s="53"/>
      <c r="K347" s="53"/>
      <c r="L347" s="53"/>
      <c r="M347" s="49"/>
      <c r="N347" s="50"/>
      <c r="O347" s="50"/>
      <c r="P347" s="54"/>
      <c r="Q347" s="54"/>
      <c r="R347" s="54"/>
      <c r="S347" s="50"/>
      <c r="T347" s="50"/>
      <c r="U347" s="50"/>
      <c r="V347" s="50"/>
      <c r="W347" s="50"/>
      <c r="X347" s="50"/>
      <c r="Y347" s="50"/>
      <c r="Z347" s="50"/>
    </row>
    <row r="348" ht="18.0" customHeight="1">
      <c r="A348" s="49"/>
      <c r="B348" s="53"/>
      <c r="C348" s="49"/>
      <c r="D348" s="49"/>
      <c r="E348" s="49"/>
      <c r="F348" s="49"/>
      <c r="G348" s="53"/>
      <c r="H348" s="53"/>
      <c r="I348" s="53"/>
      <c r="J348" s="53"/>
      <c r="K348" s="53"/>
      <c r="L348" s="53"/>
      <c r="M348" s="49"/>
      <c r="N348" s="50"/>
      <c r="O348" s="50"/>
      <c r="P348" s="54"/>
      <c r="Q348" s="54"/>
      <c r="R348" s="54"/>
      <c r="S348" s="50"/>
      <c r="T348" s="50"/>
      <c r="U348" s="50"/>
      <c r="V348" s="50"/>
      <c r="W348" s="50"/>
      <c r="X348" s="50"/>
      <c r="Y348" s="50"/>
      <c r="Z348" s="50"/>
    </row>
    <row r="349" ht="18.0" customHeight="1">
      <c r="A349" s="49"/>
      <c r="B349" s="53"/>
      <c r="C349" s="49"/>
      <c r="D349" s="49"/>
      <c r="E349" s="49"/>
      <c r="F349" s="49"/>
      <c r="G349" s="53"/>
      <c r="H349" s="53"/>
      <c r="I349" s="53"/>
      <c r="J349" s="53"/>
      <c r="K349" s="53"/>
      <c r="L349" s="53"/>
      <c r="M349" s="49"/>
      <c r="N349" s="50"/>
      <c r="O349" s="50"/>
      <c r="P349" s="54"/>
      <c r="Q349" s="54"/>
      <c r="R349" s="54"/>
      <c r="S349" s="50"/>
      <c r="T349" s="50"/>
      <c r="U349" s="50"/>
      <c r="V349" s="50"/>
      <c r="W349" s="50"/>
      <c r="X349" s="50"/>
      <c r="Y349" s="50"/>
      <c r="Z349" s="50"/>
    </row>
    <row r="350" ht="18.0" customHeight="1">
      <c r="A350" s="49"/>
      <c r="B350" s="53"/>
      <c r="C350" s="49"/>
      <c r="D350" s="49"/>
      <c r="E350" s="49"/>
      <c r="F350" s="49"/>
      <c r="G350" s="53"/>
      <c r="H350" s="53"/>
      <c r="I350" s="53"/>
      <c r="J350" s="53"/>
      <c r="K350" s="53"/>
      <c r="L350" s="53"/>
      <c r="M350" s="49"/>
      <c r="N350" s="50"/>
      <c r="O350" s="50"/>
      <c r="P350" s="54"/>
      <c r="Q350" s="54"/>
      <c r="R350" s="54"/>
      <c r="S350" s="50"/>
      <c r="T350" s="50"/>
      <c r="U350" s="50"/>
      <c r="V350" s="50"/>
      <c r="W350" s="50"/>
      <c r="X350" s="50"/>
      <c r="Y350" s="50"/>
      <c r="Z350" s="50"/>
    </row>
    <row r="351" ht="18.0" customHeight="1">
      <c r="A351" s="49"/>
      <c r="B351" s="53"/>
      <c r="C351" s="49"/>
      <c r="D351" s="49"/>
      <c r="E351" s="49"/>
      <c r="F351" s="49"/>
      <c r="G351" s="53"/>
      <c r="H351" s="53"/>
      <c r="I351" s="53"/>
      <c r="J351" s="53"/>
      <c r="K351" s="53"/>
      <c r="L351" s="53"/>
      <c r="M351" s="49"/>
      <c r="N351" s="50"/>
      <c r="O351" s="50"/>
      <c r="P351" s="54"/>
      <c r="Q351" s="54"/>
      <c r="R351" s="54"/>
      <c r="S351" s="50"/>
      <c r="T351" s="50"/>
      <c r="U351" s="50"/>
      <c r="V351" s="50"/>
      <c r="W351" s="50"/>
      <c r="X351" s="50"/>
      <c r="Y351" s="50"/>
      <c r="Z351" s="50"/>
    </row>
    <row r="352" ht="18.0" customHeight="1">
      <c r="A352" s="49"/>
      <c r="B352" s="53"/>
      <c r="C352" s="49"/>
      <c r="D352" s="49"/>
      <c r="E352" s="49"/>
      <c r="F352" s="49"/>
      <c r="G352" s="53"/>
      <c r="H352" s="53"/>
      <c r="I352" s="53"/>
      <c r="J352" s="53"/>
      <c r="K352" s="53"/>
      <c r="L352" s="53"/>
      <c r="M352" s="49"/>
      <c r="N352" s="50"/>
      <c r="O352" s="50"/>
      <c r="P352" s="54"/>
      <c r="Q352" s="54"/>
      <c r="R352" s="54"/>
      <c r="S352" s="50"/>
      <c r="T352" s="50"/>
      <c r="U352" s="50"/>
      <c r="V352" s="50"/>
      <c r="W352" s="50"/>
      <c r="X352" s="50"/>
      <c r="Y352" s="50"/>
      <c r="Z352" s="50"/>
    </row>
    <row r="353" ht="18.0" customHeight="1">
      <c r="A353" s="49"/>
      <c r="B353" s="53"/>
      <c r="C353" s="49"/>
      <c r="D353" s="49"/>
      <c r="E353" s="49"/>
      <c r="F353" s="49"/>
      <c r="G353" s="53"/>
      <c r="H353" s="53"/>
      <c r="I353" s="53"/>
      <c r="J353" s="53"/>
      <c r="K353" s="53"/>
      <c r="L353" s="53"/>
      <c r="M353" s="49"/>
      <c r="N353" s="50"/>
      <c r="O353" s="50"/>
      <c r="P353" s="54"/>
      <c r="Q353" s="54"/>
      <c r="R353" s="54"/>
      <c r="S353" s="50"/>
      <c r="T353" s="50"/>
      <c r="U353" s="50"/>
      <c r="V353" s="50"/>
      <c r="W353" s="50"/>
      <c r="X353" s="50"/>
      <c r="Y353" s="50"/>
      <c r="Z353" s="50"/>
    </row>
    <row r="354" ht="18.0" customHeight="1">
      <c r="A354" s="49"/>
      <c r="B354" s="53"/>
      <c r="C354" s="49"/>
      <c r="D354" s="49"/>
      <c r="E354" s="49"/>
      <c r="F354" s="49"/>
      <c r="G354" s="53"/>
      <c r="H354" s="53"/>
      <c r="I354" s="53"/>
      <c r="J354" s="53"/>
      <c r="K354" s="53"/>
      <c r="L354" s="53"/>
      <c r="M354" s="49"/>
      <c r="N354" s="50"/>
      <c r="O354" s="50"/>
      <c r="P354" s="54"/>
      <c r="Q354" s="54"/>
      <c r="R354" s="54"/>
      <c r="S354" s="50"/>
      <c r="T354" s="50"/>
      <c r="U354" s="50"/>
      <c r="V354" s="50"/>
      <c r="W354" s="50"/>
      <c r="X354" s="50"/>
      <c r="Y354" s="50"/>
      <c r="Z354" s="50"/>
    </row>
    <row r="355" ht="18.0" customHeight="1">
      <c r="A355" s="49"/>
      <c r="B355" s="53"/>
      <c r="C355" s="49"/>
      <c r="D355" s="49"/>
      <c r="E355" s="49"/>
      <c r="F355" s="49"/>
      <c r="G355" s="53"/>
      <c r="H355" s="53"/>
      <c r="I355" s="53"/>
      <c r="J355" s="53"/>
      <c r="K355" s="53"/>
      <c r="L355" s="53"/>
      <c r="M355" s="49"/>
      <c r="N355" s="50"/>
      <c r="O355" s="50"/>
      <c r="P355" s="54"/>
      <c r="Q355" s="54"/>
      <c r="R355" s="54"/>
      <c r="S355" s="50"/>
      <c r="T355" s="50"/>
      <c r="U355" s="50"/>
      <c r="V355" s="50"/>
      <c r="W355" s="50"/>
      <c r="X355" s="50"/>
      <c r="Y355" s="50"/>
      <c r="Z355" s="50"/>
    </row>
    <row r="356" ht="18.0" customHeight="1">
      <c r="A356" s="49"/>
      <c r="B356" s="53"/>
      <c r="C356" s="49"/>
      <c r="D356" s="49"/>
      <c r="E356" s="49"/>
      <c r="F356" s="49"/>
      <c r="G356" s="53"/>
      <c r="H356" s="53"/>
      <c r="I356" s="53"/>
      <c r="J356" s="53"/>
      <c r="K356" s="53"/>
      <c r="L356" s="53"/>
      <c r="M356" s="49"/>
      <c r="N356" s="50"/>
      <c r="O356" s="50"/>
      <c r="P356" s="54"/>
      <c r="Q356" s="54"/>
      <c r="R356" s="54"/>
      <c r="S356" s="50"/>
      <c r="T356" s="50"/>
      <c r="U356" s="50"/>
      <c r="V356" s="50"/>
      <c r="W356" s="50"/>
      <c r="X356" s="50"/>
      <c r="Y356" s="50"/>
      <c r="Z356" s="50"/>
    </row>
    <row r="357" ht="18.0" customHeight="1">
      <c r="A357" s="49"/>
      <c r="B357" s="53"/>
      <c r="C357" s="49"/>
      <c r="D357" s="49"/>
      <c r="E357" s="49"/>
      <c r="F357" s="49"/>
      <c r="G357" s="53"/>
      <c r="H357" s="53"/>
      <c r="I357" s="53"/>
      <c r="J357" s="53"/>
      <c r="K357" s="53"/>
      <c r="L357" s="53"/>
      <c r="M357" s="49"/>
      <c r="N357" s="50"/>
      <c r="O357" s="50"/>
      <c r="P357" s="54"/>
      <c r="Q357" s="54"/>
      <c r="R357" s="54"/>
      <c r="S357" s="50"/>
      <c r="T357" s="50"/>
      <c r="U357" s="50"/>
      <c r="V357" s="50"/>
      <c r="W357" s="50"/>
      <c r="X357" s="50"/>
      <c r="Y357" s="50"/>
      <c r="Z357" s="50"/>
    </row>
    <row r="358" ht="18.0" customHeight="1">
      <c r="A358" s="49"/>
      <c r="B358" s="53"/>
      <c r="C358" s="49"/>
      <c r="D358" s="49"/>
      <c r="E358" s="49"/>
      <c r="F358" s="49"/>
      <c r="G358" s="53"/>
      <c r="H358" s="53"/>
      <c r="I358" s="53"/>
      <c r="J358" s="53"/>
      <c r="K358" s="53"/>
      <c r="L358" s="53"/>
      <c r="M358" s="49"/>
      <c r="N358" s="50"/>
      <c r="O358" s="50"/>
      <c r="P358" s="54"/>
      <c r="Q358" s="54"/>
      <c r="R358" s="54"/>
      <c r="S358" s="50"/>
      <c r="T358" s="50"/>
      <c r="U358" s="50"/>
      <c r="V358" s="50"/>
      <c r="W358" s="50"/>
      <c r="X358" s="50"/>
      <c r="Y358" s="50"/>
      <c r="Z358" s="50"/>
    </row>
    <row r="359" ht="18.0" customHeight="1">
      <c r="A359" s="49"/>
      <c r="B359" s="53"/>
      <c r="C359" s="49"/>
      <c r="D359" s="49"/>
      <c r="E359" s="49"/>
      <c r="F359" s="49"/>
      <c r="G359" s="53"/>
      <c r="H359" s="53"/>
      <c r="I359" s="53"/>
      <c r="J359" s="53"/>
      <c r="K359" s="53"/>
      <c r="L359" s="53"/>
      <c r="M359" s="49"/>
      <c r="N359" s="50"/>
      <c r="O359" s="50"/>
      <c r="P359" s="54"/>
      <c r="Q359" s="54"/>
      <c r="R359" s="54"/>
      <c r="S359" s="50"/>
      <c r="T359" s="50"/>
      <c r="U359" s="50"/>
      <c r="V359" s="50"/>
      <c r="W359" s="50"/>
      <c r="X359" s="50"/>
      <c r="Y359" s="50"/>
      <c r="Z359" s="50"/>
    </row>
    <row r="360" ht="18.0" customHeight="1">
      <c r="A360" s="49"/>
      <c r="B360" s="53"/>
      <c r="C360" s="49"/>
      <c r="D360" s="49"/>
      <c r="E360" s="49"/>
      <c r="F360" s="49"/>
      <c r="G360" s="53"/>
      <c r="H360" s="53"/>
      <c r="I360" s="53"/>
      <c r="J360" s="53"/>
      <c r="K360" s="53"/>
      <c r="L360" s="53"/>
      <c r="M360" s="49"/>
      <c r="N360" s="50"/>
      <c r="O360" s="50"/>
      <c r="P360" s="54"/>
      <c r="Q360" s="54"/>
      <c r="R360" s="54"/>
      <c r="S360" s="50"/>
      <c r="T360" s="50"/>
      <c r="U360" s="50"/>
      <c r="V360" s="50"/>
      <c r="W360" s="50"/>
      <c r="X360" s="50"/>
      <c r="Y360" s="50"/>
      <c r="Z360" s="50"/>
    </row>
    <row r="361" ht="18.0" customHeight="1">
      <c r="A361" s="49"/>
      <c r="B361" s="53"/>
      <c r="C361" s="49"/>
      <c r="D361" s="49"/>
      <c r="E361" s="49"/>
      <c r="F361" s="49"/>
      <c r="G361" s="53"/>
      <c r="H361" s="53"/>
      <c r="I361" s="53"/>
      <c r="J361" s="53"/>
      <c r="K361" s="53"/>
      <c r="L361" s="53"/>
      <c r="M361" s="49"/>
      <c r="N361" s="50"/>
      <c r="O361" s="50"/>
      <c r="P361" s="54"/>
      <c r="Q361" s="54"/>
      <c r="R361" s="54"/>
      <c r="S361" s="50"/>
      <c r="T361" s="50"/>
      <c r="U361" s="50"/>
      <c r="V361" s="50"/>
      <c r="W361" s="50"/>
      <c r="X361" s="50"/>
      <c r="Y361" s="50"/>
      <c r="Z361" s="50"/>
    </row>
    <row r="362" ht="18.0" customHeight="1">
      <c r="A362" s="49"/>
      <c r="B362" s="53"/>
      <c r="C362" s="49"/>
      <c r="D362" s="49"/>
      <c r="E362" s="49"/>
      <c r="F362" s="49"/>
      <c r="G362" s="53"/>
      <c r="H362" s="53"/>
      <c r="I362" s="53"/>
      <c r="J362" s="53"/>
      <c r="K362" s="53"/>
      <c r="L362" s="53"/>
      <c r="M362" s="49"/>
      <c r="N362" s="50"/>
      <c r="O362" s="50"/>
      <c r="P362" s="54"/>
      <c r="Q362" s="54"/>
      <c r="R362" s="54"/>
      <c r="S362" s="50"/>
      <c r="T362" s="50"/>
      <c r="U362" s="50"/>
      <c r="V362" s="50"/>
      <c r="W362" s="50"/>
      <c r="X362" s="50"/>
      <c r="Y362" s="50"/>
      <c r="Z362" s="50"/>
    </row>
    <row r="363" ht="18.0" customHeight="1">
      <c r="A363" s="49"/>
      <c r="B363" s="53"/>
      <c r="C363" s="49"/>
      <c r="D363" s="49"/>
      <c r="E363" s="49"/>
      <c r="F363" s="49"/>
      <c r="G363" s="53"/>
      <c r="H363" s="53"/>
      <c r="I363" s="53"/>
      <c r="J363" s="53"/>
      <c r="K363" s="53"/>
      <c r="L363" s="53"/>
      <c r="M363" s="49"/>
      <c r="N363" s="50"/>
      <c r="O363" s="50"/>
      <c r="P363" s="54"/>
      <c r="Q363" s="54"/>
      <c r="R363" s="54"/>
      <c r="S363" s="50"/>
      <c r="T363" s="50"/>
      <c r="U363" s="50"/>
      <c r="V363" s="50"/>
      <c r="W363" s="50"/>
      <c r="X363" s="50"/>
      <c r="Y363" s="50"/>
      <c r="Z363" s="50"/>
    </row>
    <row r="364" ht="18.0" customHeight="1">
      <c r="A364" s="49"/>
      <c r="B364" s="53"/>
      <c r="C364" s="49"/>
      <c r="D364" s="49"/>
      <c r="E364" s="49"/>
      <c r="F364" s="49"/>
      <c r="G364" s="53"/>
      <c r="H364" s="53"/>
      <c r="I364" s="53"/>
      <c r="J364" s="53"/>
      <c r="K364" s="53"/>
      <c r="L364" s="53"/>
      <c r="M364" s="49"/>
      <c r="N364" s="50"/>
      <c r="O364" s="50"/>
      <c r="P364" s="54"/>
      <c r="Q364" s="54"/>
      <c r="R364" s="54"/>
      <c r="S364" s="50"/>
      <c r="T364" s="50"/>
      <c r="U364" s="50"/>
      <c r="V364" s="50"/>
      <c r="W364" s="50"/>
      <c r="X364" s="50"/>
      <c r="Y364" s="50"/>
      <c r="Z364" s="50"/>
    </row>
    <row r="365" ht="18.0" customHeight="1">
      <c r="A365" s="49"/>
      <c r="B365" s="53"/>
      <c r="C365" s="49"/>
      <c r="D365" s="49"/>
      <c r="E365" s="49"/>
      <c r="F365" s="49"/>
      <c r="G365" s="53"/>
      <c r="H365" s="53"/>
      <c r="I365" s="53"/>
      <c r="J365" s="53"/>
      <c r="K365" s="53"/>
      <c r="L365" s="53"/>
      <c r="M365" s="49"/>
      <c r="N365" s="50"/>
      <c r="O365" s="50"/>
      <c r="P365" s="54"/>
      <c r="Q365" s="54"/>
      <c r="R365" s="54"/>
      <c r="S365" s="50"/>
      <c r="T365" s="50"/>
      <c r="U365" s="50"/>
      <c r="V365" s="50"/>
      <c r="W365" s="50"/>
      <c r="X365" s="50"/>
      <c r="Y365" s="50"/>
      <c r="Z365" s="50"/>
    </row>
    <row r="366" ht="18.0" customHeight="1">
      <c r="A366" s="49"/>
      <c r="B366" s="53"/>
      <c r="C366" s="49"/>
      <c r="D366" s="49"/>
      <c r="E366" s="49"/>
      <c r="F366" s="49"/>
      <c r="G366" s="53"/>
      <c r="H366" s="53"/>
      <c r="I366" s="53"/>
      <c r="J366" s="53"/>
      <c r="K366" s="53"/>
      <c r="L366" s="53"/>
      <c r="M366" s="49"/>
      <c r="N366" s="50"/>
      <c r="O366" s="50"/>
      <c r="P366" s="54"/>
      <c r="Q366" s="54"/>
      <c r="R366" s="54"/>
      <c r="S366" s="50"/>
      <c r="T366" s="50"/>
      <c r="U366" s="50"/>
      <c r="V366" s="50"/>
      <c r="W366" s="50"/>
      <c r="X366" s="50"/>
      <c r="Y366" s="50"/>
      <c r="Z366" s="50"/>
    </row>
    <row r="367" ht="18.0" customHeight="1">
      <c r="A367" s="49"/>
      <c r="B367" s="53"/>
      <c r="C367" s="49"/>
      <c r="D367" s="49"/>
      <c r="E367" s="49"/>
      <c r="F367" s="49"/>
      <c r="G367" s="53"/>
      <c r="H367" s="53"/>
      <c r="I367" s="53"/>
      <c r="J367" s="53"/>
      <c r="K367" s="53"/>
      <c r="L367" s="53"/>
      <c r="M367" s="49"/>
      <c r="N367" s="50"/>
      <c r="O367" s="50"/>
      <c r="P367" s="54"/>
      <c r="Q367" s="54"/>
      <c r="R367" s="54"/>
      <c r="S367" s="50"/>
      <c r="T367" s="50"/>
      <c r="U367" s="50"/>
      <c r="V367" s="50"/>
      <c r="W367" s="50"/>
      <c r="X367" s="50"/>
      <c r="Y367" s="50"/>
      <c r="Z367" s="50"/>
    </row>
    <row r="368" ht="18.0" customHeight="1">
      <c r="A368" s="49"/>
      <c r="B368" s="53"/>
      <c r="C368" s="49"/>
      <c r="D368" s="49"/>
      <c r="E368" s="49"/>
      <c r="F368" s="49"/>
      <c r="G368" s="53"/>
      <c r="H368" s="53"/>
      <c r="I368" s="53"/>
      <c r="J368" s="53"/>
      <c r="K368" s="53"/>
      <c r="L368" s="53"/>
      <c r="M368" s="49"/>
      <c r="N368" s="50"/>
      <c r="O368" s="50"/>
      <c r="P368" s="54"/>
      <c r="Q368" s="54"/>
      <c r="R368" s="54"/>
      <c r="S368" s="50"/>
      <c r="T368" s="50"/>
      <c r="U368" s="50"/>
      <c r="V368" s="50"/>
      <c r="W368" s="50"/>
      <c r="X368" s="50"/>
      <c r="Y368" s="50"/>
      <c r="Z368" s="50"/>
    </row>
    <row r="369" ht="18.0" customHeight="1">
      <c r="A369" s="49"/>
      <c r="B369" s="53"/>
      <c r="C369" s="49"/>
      <c r="D369" s="49"/>
      <c r="E369" s="49"/>
      <c r="F369" s="49"/>
      <c r="G369" s="53"/>
      <c r="H369" s="53"/>
      <c r="I369" s="53"/>
      <c r="J369" s="53"/>
      <c r="K369" s="53"/>
      <c r="L369" s="53"/>
      <c r="M369" s="49"/>
      <c r="N369" s="50"/>
      <c r="O369" s="50"/>
      <c r="P369" s="54"/>
      <c r="Q369" s="54"/>
      <c r="R369" s="54"/>
      <c r="S369" s="50"/>
      <c r="T369" s="50"/>
      <c r="U369" s="50"/>
      <c r="V369" s="50"/>
      <c r="W369" s="50"/>
      <c r="X369" s="50"/>
      <c r="Y369" s="50"/>
      <c r="Z369" s="50"/>
    </row>
    <row r="370" ht="18.0" customHeight="1">
      <c r="A370" s="49"/>
      <c r="B370" s="53"/>
      <c r="C370" s="49"/>
      <c r="D370" s="49"/>
      <c r="E370" s="49"/>
      <c r="F370" s="49"/>
      <c r="G370" s="53"/>
      <c r="H370" s="53"/>
      <c r="I370" s="53"/>
      <c r="J370" s="53"/>
      <c r="K370" s="53"/>
      <c r="L370" s="53"/>
      <c r="M370" s="49"/>
      <c r="N370" s="50"/>
      <c r="O370" s="50"/>
      <c r="P370" s="54"/>
      <c r="Q370" s="54"/>
      <c r="R370" s="54"/>
      <c r="S370" s="50"/>
      <c r="T370" s="50"/>
      <c r="U370" s="50"/>
      <c r="V370" s="50"/>
      <c r="W370" s="50"/>
      <c r="X370" s="50"/>
      <c r="Y370" s="50"/>
      <c r="Z370" s="50"/>
    </row>
    <row r="371" ht="18.0" customHeight="1">
      <c r="A371" s="49"/>
      <c r="B371" s="53"/>
      <c r="C371" s="49"/>
      <c r="D371" s="49"/>
      <c r="E371" s="49"/>
      <c r="F371" s="49"/>
      <c r="G371" s="53"/>
      <c r="H371" s="53"/>
      <c r="I371" s="53"/>
      <c r="J371" s="53"/>
      <c r="K371" s="53"/>
      <c r="L371" s="53"/>
      <c r="M371" s="49"/>
      <c r="N371" s="50"/>
      <c r="O371" s="50"/>
      <c r="P371" s="54"/>
      <c r="Q371" s="54"/>
      <c r="R371" s="54"/>
      <c r="S371" s="50"/>
      <c r="T371" s="50"/>
      <c r="U371" s="50"/>
      <c r="V371" s="50"/>
      <c r="W371" s="50"/>
      <c r="X371" s="50"/>
      <c r="Y371" s="50"/>
      <c r="Z371" s="50"/>
    </row>
    <row r="372" ht="18.0" customHeight="1">
      <c r="A372" s="49"/>
      <c r="B372" s="53"/>
      <c r="C372" s="49"/>
      <c r="D372" s="49"/>
      <c r="E372" s="49"/>
      <c r="F372" s="49"/>
      <c r="G372" s="53"/>
      <c r="H372" s="53"/>
      <c r="I372" s="53"/>
      <c r="J372" s="53"/>
      <c r="K372" s="53"/>
      <c r="L372" s="53"/>
      <c r="M372" s="49"/>
      <c r="N372" s="50"/>
      <c r="O372" s="50"/>
      <c r="P372" s="54"/>
      <c r="Q372" s="54"/>
      <c r="R372" s="54"/>
      <c r="S372" s="50"/>
      <c r="T372" s="50"/>
      <c r="U372" s="50"/>
      <c r="V372" s="50"/>
      <c r="W372" s="50"/>
      <c r="X372" s="50"/>
      <c r="Y372" s="50"/>
      <c r="Z372" s="50"/>
    </row>
    <row r="373" ht="18.0" customHeight="1">
      <c r="A373" s="49"/>
      <c r="B373" s="53"/>
      <c r="C373" s="49"/>
      <c r="D373" s="49"/>
      <c r="E373" s="49"/>
      <c r="F373" s="49"/>
      <c r="G373" s="53"/>
      <c r="H373" s="53"/>
      <c r="I373" s="53"/>
      <c r="J373" s="53"/>
      <c r="K373" s="53"/>
      <c r="L373" s="53"/>
      <c r="M373" s="49"/>
      <c r="N373" s="50"/>
      <c r="O373" s="50"/>
      <c r="P373" s="54"/>
      <c r="Q373" s="54"/>
      <c r="R373" s="54"/>
      <c r="S373" s="50"/>
      <c r="T373" s="50"/>
      <c r="U373" s="50"/>
      <c r="V373" s="50"/>
      <c r="W373" s="50"/>
      <c r="X373" s="50"/>
      <c r="Y373" s="50"/>
      <c r="Z373" s="50"/>
    </row>
    <row r="374" ht="18.0" customHeight="1">
      <c r="A374" s="49"/>
      <c r="B374" s="53"/>
      <c r="C374" s="49"/>
      <c r="D374" s="49"/>
      <c r="E374" s="49"/>
      <c r="F374" s="49"/>
      <c r="G374" s="53"/>
      <c r="H374" s="53"/>
      <c r="I374" s="53"/>
      <c r="J374" s="53"/>
      <c r="K374" s="53"/>
      <c r="L374" s="53"/>
      <c r="M374" s="49"/>
      <c r="N374" s="50"/>
      <c r="O374" s="50"/>
      <c r="P374" s="54"/>
      <c r="Q374" s="54"/>
      <c r="R374" s="54"/>
      <c r="S374" s="50"/>
      <c r="T374" s="50"/>
      <c r="U374" s="50"/>
      <c r="V374" s="50"/>
      <c r="W374" s="50"/>
      <c r="X374" s="50"/>
      <c r="Y374" s="50"/>
      <c r="Z374" s="50"/>
    </row>
    <row r="375" ht="18.0" customHeight="1">
      <c r="A375" s="49"/>
      <c r="B375" s="53"/>
      <c r="C375" s="49"/>
      <c r="D375" s="49"/>
      <c r="E375" s="49"/>
      <c r="F375" s="49"/>
      <c r="G375" s="53"/>
      <c r="H375" s="53"/>
      <c r="I375" s="53"/>
      <c r="J375" s="53"/>
      <c r="K375" s="53"/>
      <c r="L375" s="53"/>
      <c r="M375" s="49"/>
      <c r="N375" s="50"/>
      <c r="O375" s="50"/>
      <c r="P375" s="54"/>
      <c r="Q375" s="54"/>
      <c r="R375" s="54"/>
      <c r="S375" s="50"/>
      <c r="T375" s="50"/>
      <c r="U375" s="50"/>
      <c r="V375" s="50"/>
      <c r="W375" s="50"/>
      <c r="X375" s="50"/>
      <c r="Y375" s="50"/>
      <c r="Z375" s="50"/>
    </row>
    <row r="376" ht="18.0" customHeight="1">
      <c r="A376" s="49"/>
      <c r="B376" s="53"/>
      <c r="C376" s="49"/>
      <c r="D376" s="49"/>
      <c r="E376" s="49"/>
      <c r="F376" s="49"/>
      <c r="G376" s="53"/>
      <c r="H376" s="53"/>
      <c r="I376" s="53"/>
      <c r="J376" s="53"/>
      <c r="K376" s="53"/>
      <c r="L376" s="53"/>
      <c r="M376" s="49"/>
      <c r="N376" s="50"/>
      <c r="O376" s="50"/>
      <c r="P376" s="54"/>
      <c r="Q376" s="54"/>
      <c r="R376" s="54"/>
      <c r="S376" s="50"/>
      <c r="T376" s="50"/>
      <c r="U376" s="50"/>
      <c r="V376" s="50"/>
      <c r="W376" s="50"/>
      <c r="X376" s="50"/>
      <c r="Y376" s="50"/>
      <c r="Z376" s="50"/>
    </row>
    <row r="377" ht="18.0" customHeight="1">
      <c r="A377" s="49"/>
      <c r="B377" s="53"/>
      <c r="C377" s="49"/>
      <c r="D377" s="49"/>
      <c r="E377" s="49"/>
      <c r="F377" s="49"/>
      <c r="G377" s="53"/>
      <c r="H377" s="53"/>
      <c r="I377" s="53"/>
      <c r="J377" s="53"/>
      <c r="K377" s="53"/>
      <c r="L377" s="53"/>
      <c r="M377" s="49"/>
      <c r="N377" s="50"/>
      <c r="O377" s="50"/>
      <c r="P377" s="54"/>
      <c r="Q377" s="54"/>
      <c r="R377" s="54"/>
      <c r="S377" s="50"/>
      <c r="T377" s="50"/>
      <c r="U377" s="50"/>
      <c r="V377" s="50"/>
      <c r="W377" s="50"/>
      <c r="X377" s="50"/>
      <c r="Y377" s="50"/>
      <c r="Z377" s="50"/>
    </row>
    <row r="378" ht="18.0" customHeight="1">
      <c r="A378" s="49"/>
      <c r="B378" s="53"/>
      <c r="C378" s="49"/>
      <c r="D378" s="49"/>
      <c r="E378" s="49"/>
      <c r="F378" s="49"/>
      <c r="G378" s="53"/>
      <c r="H378" s="53"/>
      <c r="I378" s="53"/>
      <c r="J378" s="53"/>
      <c r="K378" s="53"/>
      <c r="L378" s="53"/>
      <c r="M378" s="49"/>
      <c r="N378" s="50"/>
      <c r="O378" s="50"/>
      <c r="P378" s="54"/>
      <c r="Q378" s="54"/>
      <c r="R378" s="54"/>
      <c r="S378" s="50"/>
      <c r="T378" s="50"/>
      <c r="U378" s="50"/>
      <c r="V378" s="50"/>
      <c r="W378" s="50"/>
      <c r="X378" s="50"/>
      <c r="Y378" s="50"/>
      <c r="Z378" s="50"/>
    </row>
    <row r="379" ht="18.0" customHeight="1">
      <c r="A379" s="49"/>
      <c r="B379" s="53"/>
      <c r="C379" s="49"/>
      <c r="D379" s="49"/>
      <c r="E379" s="49"/>
      <c r="F379" s="49"/>
      <c r="G379" s="53"/>
      <c r="H379" s="53"/>
      <c r="I379" s="53"/>
      <c r="J379" s="53"/>
      <c r="K379" s="53"/>
      <c r="L379" s="53"/>
      <c r="M379" s="49"/>
      <c r="N379" s="50"/>
      <c r="O379" s="50"/>
      <c r="P379" s="54"/>
      <c r="Q379" s="54"/>
      <c r="R379" s="54"/>
      <c r="S379" s="50"/>
      <c r="T379" s="50"/>
      <c r="U379" s="50"/>
      <c r="V379" s="50"/>
      <c r="W379" s="50"/>
      <c r="X379" s="50"/>
      <c r="Y379" s="50"/>
      <c r="Z379" s="50"/>
    </row>
    <row r="380" ht="18.0" customHeight="1">
      <c r="A380" s="49"/>
      <c r="B380" s="53"/>
      <c r="C380" s="49"/>
      <c r="D380" s="49"/>
      <c r="E380" s="49"/>
      <c r="F380" s="49"/>
      <c r="G380" s="53"/>
      <c r="H380" s="53"/>
      <c r="I380" s="53"/>
      <c r="J380" s="53"/>
      <c r="K380" s="53"/>
      <c r="L380" s="53"/>
      <c r="M380" s="49"/>
      <c r="N380" s="50"/>
      <c r="O380" s="50"/>
      <c r="P380" s="54"/>
      <c r="Q380" s="54"/>
      <c r="R380" s="54"/>
      <c r="S380" s="50"/>
      <c r="T380" s="50"/>
      <c r="U380" s="50"/>
      <c r="V380" s="50"/>
      <c r="W380" s="50"/>
      <c r="X380" s="50"/>
      <c r="Y380" s="50"/>
      <c r="Z380" s="50"/>
    </row>
    <row r="381" ht="18.0" customHeight="1">
      <c r="A381" s="49"/>
      <c r="B381" s="53"/>
      <c r="C381" s="49"/>
      <c r="D381" s="49"/>
      <c r="E381" s="49"/>
      <c r="F381" s="49"/>
      <c r="G381" s="53"/>
      <c r="H381" s="53"/>
      <c r="I381" s="53"/>
      <c r="J381" s="53"/>
      <c r="K381" s="53"/>
      <c r="L381" s="53"/>
      <c r="M381" s="49"/>
      <c r="N381" s="50"/>
      <c r="O381" s="50"/>
      <c r="P381" s="54"/>
      <c r="Q381" s="54"/>
      <c r="R381" s="54"/>
      <c r="S381" s="50"/>
      <c r="T381" s="50"/>
      <c r="U381" s="50"/>
      <c r="V381" s="50"/>
      <c r="W381" s="50"/>
      <c r="X381" s="50"/>
      <c r="Y381" s="50"/>
      <c r="Z381" s="50"/>
    </row>
    <row r="382" ht="18.0" customHeight="1">
      <c r="A382" s="49"/>
      <c r="B382" s="53"/>
      <c r="C382" s="49"/>
      <c r="D382" s="49"/>
      <c r="E382" s="49"/>
      <c r="F382" s="49"/>
      <c r="G382" s="53"/>
      <c r="H382" s="53"/>
      <c r="I382" s="53"/>
      <c r="J382" s="53"/>
      <c r="K382" s="53"/>
      <c r="L382" s="53"/>
      <c r="M382" s="49"/>
      <c r="N382" s="50"/>
      <c r="O382" s="50"/>
      <c r="P382" s="54"/>
      <c r="Q382" s="54"/>
      <c r="R382" s="54"/>
      <c r="S382" s="50"/>
      <c r="T382" s="50"/>
      <c r="U382" s="50"/>
      <c r="V382" s="50"/>
      <c r="W382" s="50"/>
      <c r="X382" s="50"/>
      <c r="Y382" s="50"/>
      <c r="Z382" s="50"/>
    </row>
    <row r="383" ht="18.0" customHeight="1">
      <c r="A383" s="49"/>
      <c r="B383" s="53"/>
      <c r="C383" s="49"/>
      <c r="D383" s="49"/>
      <c r="E383" s="49"/>
      <c r="F383" s="49"/>
      <c r="G383" s="53"/>
      <c r="H383" s="53"/>
      <c r="I383" s="53"/>
      <c r="J383" s="53"/>
      <c r="K383" s="53"/>
      <c r="L383" s="53"/>
      <c r="M383" s="49"/>
      <c r="N383" s="50"/>
      <c r="O383" s="50"/>
      <c r="P383" s="54"/>
      <c r="Q383" s="54"/>
      <c r="R383" s="54"/>
      <c r="S383" s="50"/>
      <c r="T383" s="50"/>
      <c r="U383" s="50"/>
      <c r="V383" s="50"/>
      <c r="W383" s="50"/>
      <c r="X383" s="50"/>
      <c r="Y383" s="50"/>
      <c r="Z383" s="50"/>
    </row>
    <row r="384" ht="18.0" customHeight="1">
      <c r="A384" s="49"/>
      <c r="B384" s="53"/>
      <c r="C384" s="49"/>
      <c r="D384" s="49"/>
      <c r="E384" s="49"/>
      <c r="F384" s="49"/>
      <c r="G384" s="53"/>
      <c r="H384" s="53"/>
      <c r="I384" s="53"/>
      <c r="J384" s="53"/>
      <c r="K384" s="53"/>
      <c r="L384" s="53"/>
      <c r="M384" s="49"/>
      <c r="N384" s="50"/>
      <c r="O384" s="50"/>
      <c r="P384" s="54"/>
      <c r="Q384" s="54"/>
      <c r="R384" s="54"/>
      <c r="S384" s="50"/>
      <c r="T384" s="50"/>
      <c r="U384" s="50"/>
      <c r="V384" s="50"/>
      <c r="W384" s="50"/>
      <c r="X384" s="50"/>
      <c r="Y384" s="50"/>
      <c r="Z384" s="50"/>
    </row>
    <row r="385" ht="18.0" customHeight="1">
      <c r="A385" s="49"/>
      <c r="B385" s="53"/>
      <c r="C385" s="49"/>
      <c r="D385" s="49"/>
      <c r="E385" s="49"/>
      <c r="F385" s="49"/>
      <c r="G385" s="53"/>
      <c r="H385" s="53"/>
      <c r="I385" s="53"/>
      <c r="J385" s="53"/>
      <c r="K385" s="53"/>
      <c r="L385" s="53"/>
      <c r="M385" s="49"/>
      <c r="N385" s="50"/>
      <c r="O385" s="50"/>
      <c r="P385" s="54"/>
      <c r="Q385" s="54"/>
      <c r="R385" s="54"/>
      <c r="S385" s="50"/>
      <c r="T385" s="50"/>
      <c r="U385" s="50"/>
      <c r="V385" s="50"/>
      <c r="W385" s="50"/>
      <c r="X385" s="50"/>
      <c r="Y385" s="50"/>
      <c r="Z385" s="50"/>
    </row>
    <row r="386" ht="18.0" customHeight="1">
      <c r="A386" s="49"/>
      <c r="B386" s="53"/>
      <c r="C386" s="49"/>
      <c r="D386" s="49"/>
      <c r="E386" s="49"/>
      <c r="F386" s="49"/>
      <c r="G386" s="53"/>
      <c r="H386" s="53"/>
      <c r="I386" s="53"/>
      <c r="J386" s="53"/>
      <c r="K386" s="53"/>
      <c r="L386" s="53"/>
      <c r="M386" s="49"/>
      <c r="N386" s="50"/>
      <c r="O386" s="50"/>
      <c r="P386" s="54"/>
      <c r="Q386" s="54"/>
      <c r="R386" s="54"/>
      <c r="S386" s="50"/>
      <c r="T386" s="50"/>
      <c r="U386" s="50"/>
      <c r="V386" s="50"/>
      <c r="W386" s="50"/>
      <c r="X386" s="50"/>
      <c r="Y386" s="50"/>
      <c r="Z386" s="50"/>
    </row>
    <row r="387" ht="18.0" customHeight="1">
      <c r="A387" s="49"/>
      <c r="B387" s="53"/>
      <c r="C387" s="49"/>
      <c r="D387" s="49"/>
      <c r="E387" s="49"/>
      <c r="F387" s="49"/>
      <c r="G387" s="53"/>
      <c r="H387" s="53"/>
      <c r="I387" s="53"/>
      <c r="J387" s="53"/>
      <c r="K387" s="53"/>
      <c r="L387" s="53"/>
      <c r="M387" s="49"/>
      <c r="N387" s="50"/>
      <c r="O387" s="50"/>
      <c r="P387" s="54"/>
      <c r="Q387" s="54"/>
      <c r="R387" s="54"/>
      <c r="S387" s="50"/>
      <c r="T387" s="50"/>
      <c r="U387" s="50"/>
      <c r="V387" s="50"/>
      <c r="W387" s="50"/>
      <c r="X387" s="50"/>
      <c r="Y387" s="50"/>
      <c r="Z387" s="50"/>
    </row>
    <row r="388" ht="18.0" customHeight="1">
      <c r="A388" s="49"/>
      <c r="B388" s="53"/>
      <c r="C388" s="49"/>
      <c r="D388" s="49"/>
      <c r="E388" s="49"/>
      <c r="F388" s="49"/>
      <c r="G388" s="53"/>
      <c r="H388" s="53"/>
      <c r="I388" s="53"/>
      <c r="J388" s="53"/>
      <c r="K388" s="53"/>
      <c r="L388" s="53"/>
      <c r="M388" s="49"/>
      <c r="N388" s="50"/>
      <c r="O388" s="50"/>
      <c r="P388" s="54"/>
      <c r="Q388" s="54"/>
      <c r="R388" s="54"/>
      <c r="S388" s="50"/>
      <c r="T388" s="50"/>
      <c r="U388" s="50"/>
      <c r="V388" s="50"/>
      <c r="W388" s="50"/>
      <c r="X388" s="50"/>
      <c r="Y388" s="50"/>
      <c r="Z388" s="50"/>
    </row>
    <row r="389" ht="18.0" customHeight="1">
      <c r="A389" s="49"/>
      <c r="B389" s="53"/>
      <c r="C389" s="49"/>
      <c r="D389" s="49"/>
      <c r="E389" s="49"/>
      <c r="F389" s="49"/>
      <c r="G389" s="53"/>
      <c r="H389" s="53"/>
      <c r="I389" s="53"/>
      <c r="J389" s="53"/>
      <c r="K389" s="53"/>
      <c r="L389" s="53"/>
      <c r="M389" s="49"/>
      <c r="N389" s="50"/>
      <c r="O389" s="50"/>
      <c r="P389" s="54"/>
      <c r="Q389" s="54"/>
      <c r="R389" s="54"/>
      <c r="S389" s="50"/>
      <c r="T389" s="50"/>
      <c r="U389" s="50"/>
      <c r="V389" s="50"/>
      <c r="W389" s="50"/>
      <c r="X389" s="50"/>
      <c r="Y389" s="50"/>
      <c r="Z389" s="50"/>
    </row>
    <row r="390" ht="18.0" customHeight="1">
      <c r="A390" s="49"/>
      <c r="B390" s="53"/>
      <c r="C390" s="49"/>
      <c r="D390" s="49"/>
      <c r="E390" s="49"/>
      <c r="F390" s="49"/>
      <c r="G390" s="53"/>
      <c r="H390" s="53"/>
      <c r="I390" s="53"/>
      <c r="J390" s="53"/>
      <c r="K390" s="53"/>
      <c r="L390" s="53"/>
      <c r="M390" s="49"/>
      <c r="N390" s="50"/>
      <c r="O390" s="50"/>
      <c r="P390" s="54"/>
      <c r="Q390" s="54"/>
      <c r="R390" s="54"/>
      <c r="S390" s="50"/>
      <c r="T390" s="50"/>
      <c r="U390" s="50"/>
      <c r="V390" s="50"/>
      <c r="W390" s="50"/>
      <c r="X390" s="50"/>
      <c r="Y390" s="50"/>
      <c r="Z390" s="50"/>
    </row>
    <row r="391" ht="18.0" customHeight="1">
      <c r="A391" s="49"/>
      <c r="B391" s="53"/>
      <c r="C391" s="49"/>
      <c r="D391" s="49"/>
      <c r="E391" s="49"/>
      <c r="F391" s="49"/>
      <c r="G391" s="53"/>
      <c r="H391" s="53"/>
      <c r="I391" s="53"/>
      <c r="J391" s="53"/>
      <c r="K391" s="53"/>
      <c r="L391" s="53"/>
      <c r="M391" s="49"/>
      <c r="N391" s="50"/>
      <c r="O391" s="50"/>
      <c r="P391" s="54"/>
      <c r="Q391" s="54"/>
      <c r="R391" s="54"/>
      <c r="S391" s="50"/>
      <c r="T391" s="50"/>
      <c r="U391" s="50"/>
      <c r="V391" s="50"/>
      <c r="W391" s="50"/>
      <c r="X391" s="50"/>
      <c r="Y391" s="50"/>
      <c r="Z391" s="50"/>
    </row>
    <row r="392" ht="18.0" customHeight="1">
      <c r="A392" s="49"/>
      <c r="B392" s="53"/>
      <c r="C392" s="49"/>
      <c r="D392" s="49"/>
      <c r="E392" s="49"/>
      <c r="F392" s="49"/>
      <c r="G392" s="53"/>
      <c r="H392" s="53"/>
      <c r="I392" s="53"/>
      <c r="J392" s="53"/>
      <c r="K392" s="53"/>
      <c r="L392" s="53"/>
      <c r="M392" s="49"/>
      <c r="N392" s="50"/>
      <c r="O392" s="50"/>
      <c r="P392" s="54"/>
      <c r="Q392" s="54"/>
      <c r="R392" s="54"/>
      <c r="S392" s="50"/>
      <c r="T392" s="50"/>
      <c r="U392" s="50"/>
      <c r="V392" s="50"/>
      <c r="W392" s="50"/>
      <c r="X392" s="50"/>
      <c r="Y392" s="50"/>
      <c r="Z392" s="50"/>
    </row>
    <row r="393" ht="18.0" customHeight="1">
      <c r="A393" s="49"/>
      <c r="B393" s="53"/>
      <c r="C393" s="49"/>
      <c r="D393" s="49"/>
      <c r="E393" s="49"/>
      <c r="F393" s="49"/>
      <c r="G393" s="53"/>
      <c r="H393" s="53"/>
      <c r="I393" s="53"/>
      <c r="J393" s="53"/>
      <c r="K393" s="53"/>
      <c r="L393" s="53"/>
      <c r="M393" s="49"/>
      <c r="N393" s="50"/>
      <c r="O393" s="50"/>
      <c r="P393" s="54"/>
      <c r="Q393" s="54"/>
      <c r="R393" s="54"/>
      <c r="S393" s="50"/>
      <c r="T393" s="50"/>
      <c r="U393" s="50"/>
      <c r="V393" s="50"/>
      <c r="W393" s="50"/>
      <c r="X393" s="50"/>
      <c r="Y393" s="50"/>
      <c r="Z393" s="50"/>
    </row>
    <row r="394" ht="18.0" customHeight="1">
      <c r="A394" s="49"/>
      <c r="B394" s="53"/>
      <c r="C394" s="49"/>
      <c r="D394" s="49"/>
      <c r="E394" s="49"/>
      <c r="F394" s="49"/>
      <c r="G394" s="53"/>
      <c r="H394" s="53"/>
      <c r="I394" s="53"/>
      <c r="J394" s="53"/>
      <c r="K394" s="53"/>
      <c r="L394" s="53"/>
      <c r="M394" s="49"/>
      <c r="N394" s="50"/>
      <c r="O394" s="50"/>
      <c r="P394" s="54"/>
      <c r="Q394" s="54"/>
      <c r="R394" s="54"/>
      <c r="S394" s="50"/>
      <c r="T394" s="50"/>
      <c r="U394" s="50"/>
      <c r="V394" s="50"/>
      <c r="W394" s="50"/>
      <c r="X394" s="50"/>
      <c r="Y394" s="50"/>
      <c r="Z394" s="50"/>
    </row>
    <row r="395" ht="18.0" customHeight="1">
      <c r="A395" s="49"/>
      <c r="B395" s="53"/>
      <c r="C395" s="49"/>
      <c r="D395" s="49"/>
      <c r="E395" s="49"/>
      <c r="F395" s="49"/>
      <c r="G395" s="53"/>
      <c r="H395" s="53"/>
      <c r="I395" s="53"/>
      <c r="J395" s="53"/>
      <c r="K395" s="53"/>
      <c r="L395" s="53"/>
      <c r="M395" s="49"/>
      <c r="N395" s="50"/>
      <c r="O395" s="50"/>
      <c r="P395" s="54"/>
      <c r="Q395" s="54"/>
      <c r="R395" s="54"/>
      <c r="S395" s="50"/>
      <c r="T395" s="50"/>
      <c r="U395" s="50"/>
      <c r="V395" s="50"/>
      <c r="W395" s="50"/>
      <c r="X395" s="50"/>
      <c r="Y395" s="50"/>
      <c r="Z395" s="50"/>
    </row>
    <row r="396" ht="18.0" customHeight="1">
      <c r="A396" s="49"/>
      <c r="B396" s="53"/>
      <c r="C396" s="49"/>
      <c r="D396" s="49"/>
      <c r="E396" s="49"/>
      <c r="F396" s="49"/>
      <c r="G396" s="53"/>
      <c r="H396" s="53"/>
      <c r="I396" s="53"/>
      <c r="J396" s="53"/>
      <c r="K396" s="53"/>
      <c r="L396" s="53"/>
      <c r="M396" s="49"/>
      <c r="N396" s="50"/>
      <c r="O396" s="50"/>
      <c r="P396" s="54"/>
      <c r="Q396" s="54"/>
      <c r="R396" s="54"/>
      <c r="S396" s="50"/>
      <c r="T396" s="50"/>
      <c r="U396" s="50"/>
      <c r="V396" s="50"/>
      <c r="W396" s="50"/>
      <c r="X396" s="50"/>
      <c r="Y396" s="50"/>
      <c r="Z396" s="50"/>
    </row>
    <row r="397" ht="18.0" customHeight="1">
      <c r="A397" s="49"/>
      <c r="B397" s="53"/>
      <c r="C397" s="49"/>
      <c r="D397" s="49"/>
      <c r="E397" s="49"/>
      <c r="F397" s="49"/>
      <c r="G397" s="53"/>
      <c r="H397" s="53"/>
      <c r="I397" s="53"/>
      <c r="J397" s="53"/>
      <c r="K397" s="53"/>
      <c r="L397" s="53"/>
      <c r="M397" s="49"/>
      <c r="N397" s="50"/>
      <c r="O397" s="50"/>
      <c r="P397" s="54"/>
      <c r="Q397" s="54"/>
      <c r="R397" s="54"/>
      <c r="S397" s="50"/>
      <c r="T397" s="50"/>
      <c r="U397" s="50"/>
      <c r="V397" s="50"/>
      <c r="W397" s="50"/>
      <c r="X397" s="50"/>
      <c r="Y397" s="50"/>
      <c r="Z397" s="50"/>
    </row>
    <row r="398" ht="18.0" customHeight="1">
      <c r="A398" s="49"/>
      <c r="B398" s="53"/>
      <c r="C398" s="49"/>
      <c r="D398" s="49"/>
      <c r="E398" s="49"/>
      <c r="F398" s="49"/>
      <c r="G398" s="53"/>
      <c r="H398" s="53"/>
      <c r="I398" s="53"/>
      <c r="J398" s="53"/>
      <c r="K398" s="53"/>
      <c r="L398" s="53"/>
      <c r="M398" s="49"/>
      <c r="N398" s="50"/>
      <c r="O398" s="50"/>
      <c r="P398" s="54"/>
      <c r="Q398" s="54"/>
      <c r="R398" s="54"/>
      <c r="S398" s="50"/>
      <c r="T398" s="50"/>
      <c r="U398" s="50"/>
      <c r="V398" s="50"/>
      <c r="W398" s="50"/>
      <c r="X398" s="50"/>
      <c r="Y398" s="50"/>
      <c r="Z398" s="50"/>
    </row>
    <row r="399" ht="18.0" customHeight="1">
      <c r="A399" s="49"/>
      <c r="B399" s="53"/>
      <c r="C399" s="49"/>
      <c r="D399" s="49"/>
      <c r="E399" s="49"/>
      <c r="F399" s="49"/>
      <c r="G399" s="53"/>
      <c r="H399" s="53"/>
      <c r="I399" s="53"/>
      <c r="J399" s="53"/>
      <c r="K399" s="53"/>
      <c r="L399" s="53"/>
      <c r="M399" s="49"/>
      <c r="N399" s="50"/>
      <c r="O399" s="50"/>
      <c r="P399" s="54"/>
      <c r="Q399" s="54"/>
      <c r="R399" s="54"/>
      <c r="S399" s="50"/>
      <c r="T399" s="50"/>
      <c r="U399" s="50"/>
      <c r="V399" s="50"/>
      <c r="W399" s="50"/>
      <c r="X399" s="50"/>
      <c r="Y399" s="50"/>
      <c r="Z399" s="50"/>
    </row>
    <row r="400" ht="18.0" customHeight="1">
      <c r="A400" s="49"/>
      <c r="B400" s="53"/>
      <c r="C400" s="49"/>
      <c r="D400" s="49"/>
      <c r="E400" s="49"/>
      <c r="F400" s="49"/>
      <c r="G400" s="53"/>
      <c r="H400" s="53"/>
      <c r="I400" s="53"/>
      <c r="J400" s="53"/>
      <c r="K400" s="53"/>
      <c r="L400" s="53"/>
      <c r="M400" s="49"/>
      <c r="N400" s="50"/>
      <c r="O400" s="50"/>
      <c r="P400" s="54"/>
      <c r="Q400" s="54"/>
      <c r="R400" s="54"/>
      <c r="S400" s="50"/>
      <c r="T400" s="50"/>
      <c r="U400" s="50"/>
      <c r="V400" s="50"/>
      <c r="W400" s="50"/>
      <c r="X400" s="50"/>
      <c r="Y400" s="50"/>
      <c r="Z400" s="50"/>
    </row>
    <row r="401" ht="18.0" customHeight="1">
      <c r="A401" s="49"/>
      <c r="B401" s="53"/>
      <c r="C401" s="49"/>
      <c r="D401" s="49"/>
      <c r="E401" s="49"/>
      <c r="F401" s="49"/>
      <c r="G401" s="53"/>
      <c r="H401" s="53"/>
      <c r="I401" s="53"/>
      <c r="J401" s="53"/>
      <c r="K401" s="53"/>
      <c r="L401" s="53"/>
      <c r="M401" s="49"/>
      <c r="N401" s="50"/>
      <c r="O401" s="50"/>
      <c r="P401" s="54"/>
      <c r="Q401" s="54"/>
      <c r="R401" s="54"/>
      <c r="S401" s="50"/>
      <c r="T401" s="50"/>
      <c r="U401" s="50"/>
      <c r="V401" s="50"/>
      <c r="W401" s="50"/>
      <c r="X401" s="50"/>
      <c r="Y401" s="50"/>
      <c r="Z401" s="50"/>
    </row>
    <row r="402" ht="18.0" customHeight="1">
      <c r="A402" s="49"/>
      <c r="B402" s="53"/>
      <c r="C402" s="49"/>
      <c r="D402" s="49"/>
      <c r="E402" s="49"/>
      <c r="F402" s="49"/>
      <c r="G402" s="53"/>
      <c r="H402" s="53"/>
      <c r="I402" s="53"/>
      <c r="J402" s="53"/>
      <c r="K402" s="53"/>
      <c r="L402" s="53"/>
      <c r="M402" s="49"/>
      <c r="N402" s="50"/>
      <c r="O402" s="50"/>
      <c r="P402" s="54"/>
      <c r="Q402" s="54"/>
      <c r="R402" s="54"/>
      <c r="S402" s="50"/>
      <c r="T402" s="50"/>
      <c r="U402" s="50"/>
      <c r="V402" s="50"/>
      <c r="W402" s="50"/>
      <c r="X402" s="50"/>
      <c r="Y402" s="50"/>
      <c r="Z402" s="50"/>
    </row>
    <row r="403" ht="18.0" customHeight="1">
      <c r="A403" s="49"/>
      <c r="B403" s="53"/>
      <c r="C403" s="49"/>
      <c r="D403" s="49"/>
      <c r="E403" s="49"/>
      <c r="F403" s="49"/>
      <c r="G403" s="53"/>
      <c r="H403" s="53"/>
      <c r="I403" s="53"/>
      <c r="J403" s="53"/>
      <c r="K403" s="53"/>
      <c r="L403" s="53"/>
      <c r="M403" s="49"/>
      <c r="N403" s="50"/>
      <c r="O403" s="50"/>
      <c r="P403" s="54"/>
      <c r="Q403" s="54"/>
      <c r="R403" s="54"/>
      <c r="S403" s="50"/>
      <c r="T403" s="50"/>
      <c r="U403" s="50"/>
      <c r="V403" s="50"/>
      <c r="W403" s="50"/>
      <c r="X403" s="50"/>
      <c r="Y403" s="50"/>
      <c r="Z403" s="50"/>
    </row>
    <row r="404" ht="18.0" customHeight="1">
      <c r="A404" s="49"/>
      <c r="B404" s="53"/>
      <c r="C404" s="49"/>
      <c r="D404" s="49"/>
      <c r="E404" s="49"/>
      <c r="F404" s="49"/>
      <c r="G404" s="53"/>
      <c r="H404" s="53"/>
      <c r="I404" s="53"/>
      <c r="J404" s="53"/>
      <c r="K404" s="53"/>
      <c r="L404" s="53"/>
      <c r="M404" s="49"/>
      <c r="N404" s="50"/>
      <c r="O404" s="50"/>
      <c r="P404" s="54"/>
      <c r="Q404" s="54"/>
      <c r="R404" s="54"/>
      <c r="S404" s="50"/>
      <c r="T404" s="50"/>
      <c r="U404" s="50"/>
      <c r="V404" s="50"/>
      <c r="W404" s="50"/>
      <c r="X404" s="50"/>
      <c r="Y404" s="50"/>
      <c r="Z404" s="50"/>
    </row>
    <row r="405" ht="18.0" customHeight="1">
      <c r="A405" s="49"/>
      <c r="B405" s="53"/>
      <c r="C405" s="49"/>
      <c r="D405" s="49"/>
      <c r="E405" s="49"/>
      <c r="F405" s="49"/>
      <c r="G405" s="53"/>
      <c r="H405" s="53"/>
      <c r="I405" s="53"/>
      <c r="J405" s="53"/>
      <c r="K405" s="53"/>
      <c r="L405" s="53"/>
      <c r="M405" s="49"/>
      <c r="N405" s="50"/>
      <c r="O405" s="50"/>
      <c r="P405" s="54"/>
      <c r="Q405" s="54"/>
      <c r="R405" s="54"/>
      <c r="S405" s="50"/>
      <c r="T405" s="50"/>
      <c r="U405" s="50"/>
      <c r="V405" s="50"/>
      <c r="W405" s="50"/>
      <c r="X405" s="50"/>
      <c r="Y405" s="50"/>
      <c r="Z405" s="50"/>
    </row>
    <row r="406" ht="18.0" customHeight="1">
      <c r="A406" s="49"/>
      <c r="B406" s="53"/>
      <c r="C406" s="49"/>
      <c r="D406" s="49"/>
      <c r="E406" s="49"/>
      <c r="F406" s="49"/>
      <c r="G406" s="53"/>
      <c r="H406" s="53"/>
      <c r="I406" s="53"/>
      <c r="J406" s="53"/>
      <c r="K406" s="53"/>
      <c r="L406" s="53"/>
      <c r="M406" s="49"/>
      <c r="N406" s="50"/>
      <c r="O406" s="50"/>
      <c r="P406" s="54"/>
      <c r="Q406" s="54"/>
      <c r="R406" s="54"/>
      <c r="S406" s="50"/>
      <c r="T406" s="50"/>
      <c r="U406" s="50"/>
      <c r="V406" s="50"/>
      <c r="W406" s="50"/>
      <c r="X406" s="50"/>
      <c r="Y406" s="50"/>
      <c r="Z406" s="50"/>
    </row>
    <row r="407" ht="18.0" customHeight="1">
      <c r="A407" s="49"/>
      <c r="B407" s="53"/>
      <c r="C407" s="49"/>
      <c r="D407" s="49"/>
      <c r="E407" s="49"/>
      <c r="F407" s="49"/>
      <c r="G407" s="53"/>
      <c r="H407" s="53"/>
      <c r="I407" s="53"/>
      <c r="J407" s="53"/>
      <c r="K407" s="53"/>
      <c r="L407" s="53"/>
      <c r="M407" s="49"/>
      <c r="N407" s="50"/>
      <c r="O407" s="50"/>
      <c r="P407" s="54"/>
      <c r="Q407" s="54"/>
      <c r="R407" s="54"/>
      <c r="S407" s="50"/>
      <c r="T407" s="50"/>
      <c r="U407" s="50"/>
      <c r="V407" s="50"/>
      <c r="W407" s="50"/>
      <c r="X407" s="50"/>
      <c r="Y407" s="50"/>
      <c r="Z407" s="50"/>
    </row>
    <row r="408" ht="18.0" customHeight="1">
      <c r="A408" s="49"/>
      <c r="B408" s="53"/>
      <c r="C408" s="49"/>
      <c r="D408" s="49"/>
      <c r="E408" s="49"/>
      <c r="F408" s="49"/>
      <c r="G408" s="53"/>
      <c r="H408" s="53"/>
      <c r="I408" s="53"/>
      <c r="J408" s="53"/>
      <c r="K408" s="53"/>
      <c r="L408" s="53"/>
      <c r="M408" s="49"/>
      <c r="N408" s="50"/>
      <c r="O408" s="50"/>
      <c r="P408" s="54"/>
      <c r="Q408" s="54"/>
      <c r="R408" s="54"/>
      <c r="S408" s="50"/>
      <c r="T408" s="50"/>
      <c r="U408" s="50"/>
      <c r="V408" s="50"/>
      <c r="W408" s="50"/>
      <c r="X408" s="50"/>
      <c r="Y408" s="50"/>
      <c r="Z408" s="50"/>
    </row>
    <row r="409" ht="18.0" customHeight="1">
      <c r="A409" s="49"/>
      <c r="B409" s="53"/>
      <c r="C409" s="49"/>
      <c r="D409" s="49"/>
      <c r="E409" s="49"/>
      <c r="F409" s="49"/>
      <c r="G409" s="53"/>
      <c r="H409" s="53"/>
      <c r="I409" s="53"/>
      <c r="J409" s="53"/>
      <c r="K409" s="53"/>
      <c r="L409" s="53"/>
      <c r="M409" s="49"/>
      <c r="N409" s="50"/>
      <c r="O409" s="50"/>
      <c r="P409" s="54"/>
      <c r="Q409" s="54"/>
      <c r="R409" s="54"/>
      <c r="S409" s="50"/>
      <c r="T409" s="50"/>
      <c r="U409" s="50"/>
      <c r="V409" s="50"/>
      <c r="W409" s="50"/>
      <c r="X409" s="50"/>
      <c r="Y409" s="50"/>
      <c r="Z409" s="50"/>
    </row>
    <row r="410" ht="18.0" customHeight="1">
      <c r="A410" s="49"/>
      <c r="B410" s="53"/>
      <c r="C410" s="49"/>
      <c r="D410" s="49"/>
      <c r="E410" s="49"/>
      <c r="F410" s="49"/>
      <c r="G410" s="53"/>
      <c r="H410" s="53"/>
      <c r="I410" s="53"/>
      <c r="J410" s="53"/>
      <c r="K410" s="53"/>
      <c r="L410" s="53"/>
      <c r="M410" s="49"/>
      <c r="N410" s="50"/>
      <c r="O410" s="50"/>
      <c r="P410" s="54"/>
      <c r="Q410" s="54"/>
      <c r="R410" s="54"/>
      <c r="S410" s="50"/>
      <c r="T410" s="50"/>
      <c r="U410" s="50"/>
      <c r="V410" s="50"/>
      <c r="W410" s="50"/>
      <c r="X410" s="50"/>
      <c r="Y410" s="50"/>
      <c r="Z410" s="50"/>
    </row>
    <row r="411" ht="18.0" customHeight="1">
      <c r="A411" s="49"/>
      <c r="B411" s="53"/>
      <c r="C411" s="49"/>
      <c r="D411" s="49"/>
      <c r="E411" s="49"/>
      <c r="F411" s="49"/>
      <c r="G411" s="53"/>
      <c r="H411" s="53"/>
      <c r="I411" s="53"/>
      <c r="J411" s="53"/>
      <c r="K411" s="53"/>
      <c r="L411" s="53"/>
      <c r="M411" s="49"/>
      <c r="N411" s="50"/>
      <c r="O411" s="50"/>
      <c r="P411" s="54"/>
      <c r="Q411" s="54"/>
      <c r="R411" s="54"/>
      <c r="S411" s="50"/>
      <c r="T411" s="50"/>
      <c r="U411" s="50"/>
      <c r="V411" s="50"/>
      <c r="W411" s="50"/>
      <c r="X411" s="50"/>
      <c r="Y411" s="50"/>
      <c r="Z411" s="50"/>
    </row>
    <row r="412" ht="18.0" customHeight="1">
      <c r="A412" s="49"/>
      <c r="B412" s="53"/>
      <c r="C412" s="49"/>
      <c r="D412" s="49"/>
      <c r="E412" s="49"/>
      <c r="F412" s="49"/>
      <c r="G412" s="53"/>
      <c r="H412" s="53"/>
      <c r="I412" s="53"/>
      <c r="J412" s="53"/>
      <c r="K412" s="53"/>
      <c r="L412" s="53"/>
      <c r="M412" s="49"/>
      <c r="N412" s="50"/>
      <c r="O412" s="50"/>
      <c r="P412" s="54"/>
      <c r="Q412" s="54"/>
      <c r="R412" s="54"/>
      <c r="S412" s="50"/>
      <c r="T412" s="50"/>
      <c r="U412" s="50"/>
      <c r="V412" s="50"/>
      <c r="W412" s="50"/>
      <c r="X412" s="50"/>
      <c r="Y412" s="50"/>
      <c r="Z412" s="50"/>
    </row>
    <row r="413" ht="18.0" customHeight="1">
      <c r="A413" s="49"/>
      <c r="B413" s="53"/>
      <c r="C413" s="49"/>
      <c r="D413" s="49"/>
      <c r="E413" s="49"/>
      <c r="F413" s="49"/>
      <c r="G413" s="53"/>
      <c r="H413" s="53"/>
      <c r="I413" s="53"/>
      <c r="J413" s="53"/>
      <c r="K413" s="53"/>
      <c r="L413" s="53"/>
      <c r="M413" s="49"/>
      <c r="N413" s="50"/>
      <c r="O413" s="50"/>
      <c r="P413" s="54"/>
      <c r="Q413" s="54"/>
      <c r="R413" s="54"/>
      <c r="S413" s="50"/>
      <c r="T413" s="50"/>
      <c r="U413" s="50"/>
      <c r="V413" s="50"/>
      <c r="W413" s="50"/>
      <c r="X413" s="50"/>
      <c r="Y413" s="50"/>
      <c r="Z413" s="50"/>
    </row>
    <row r="414" ht="18.0" customHeight="1">
      <c r="A414" s="49"/>
      <c r="B414" s="53"/>
      <c r="C414" s="49"/>
      <c r="D414" s="49"/>
      <c r="E414" s="49"/>
      <c r="F414" s="49"/>
      <c r="G414" s="53"/>
      <c r="H414" s="53"/>
      <c r="I414" s="53"/>
      <c r="J414" s="53"/>
      <c r="K414" s="53"/>
      <c r="L414" s="53"/>
      <c r="M414" s="49"/>
      <c r="N414" s="50"/>
      <c r="O414" s="50"/>
      <c r="P414" s="54"/>
      <c r="Q414" s="54"/>
      <c r="R414" s="54"/>
      <c r="S414" s="50"/>
      <c r="T414" s="50"/>
      <c r="U414" s="50"/>
      <c r="V414" s="50"/>
      <c r="W414" s="50"/>
      <c r="X414" s="50"/>
      <c r="Y414" s="50"/>
      <c r="Z414" s="50"/>
    </row>
    <row r="415" ht="18.0" customHeight="1">
      <c r="A415" s="49"/>
      <c r="B415" s="53"/>
      <c r="C415" s="49"/>
      <c r="D415" s="49"/>
      <c r="E415" s="49"/>
      <c r="F415" s="49"/>
      <c r="G415" s="53"/>
      <c r="H415" s="53"/>
      <c r="I415" s="53"/>
      <c r="J415" s="53"/>
      <c r="K415" s="53"/>
      <c r="L415" s="53"/>
      <c r="M415" s="49"/>
      <c r="N415" s="50"/>
      <c r="O415" s="50"/>
      <c r="P415" s="54"/>
      <c r="Q415" s="54"/>
      <c r="R415" s="54"/>
      <c r="S415" s="50"/>
      <c r="T415" s="50"/>
      <c r="U415" s="50"/>
      <c r="V415" s="50"/>
      <c r="W415" s="50"/>
      <c r="X415" s="50"/>
      <c r="Y415" s="50"/>
      <c r="Z415" s="50"/>
    </row>
    <row r="416" ht="18.0" customHeight="1">
      <c r="A416" s="49"/>
      <c r="B416" s="53"/>
      <c r="C416" s="49"/>
      <c r="D416" s="49"/>
      <c r="E416" s="49"/>
      <c r="F416" s="49"/>
      <c r="G416" s="53"/>
      <c r="H416" s="53"/>
      <c r="I416" s="53"/>
      <c r="J416" s="53"/>
      <c r="K416" s="53"/>
      <c r="L416" s="53"/>
      <c r="M416" s="49"/>
      <c r="N416" s="50"/>
      <c r="O416" s="50"/>
      <c r="P416" s="54"/>
      <c r="Q416" s="54"/>
      <c r="R416" s="54"/>
      <c r="S416" s="50"/>
      <c r="T416" s="50"/>
      <c r="U416" s="50"/>
      <c r="V416" s="50"/>
      <c r="W416" s="50"/>
      <c r="X416" s="50"/>
      <c r="Y416" s="50"/>
      <c r="Z416" s="50"/>
    </row>
    <row r="417" ht="18.0" customHeight="1">
      <c r="A417" s="49"/>
      <c r="B417" s="53"/>
      <c r="C417" s="49"/>
      <c r="D417" s="49"/>
      <c r="E417" s="49"/>
      <c r="F417" s="49"/>
      <c r="G417" s="53"/>
      <c r="H417" s="53"/>
      <c r="I417" s="53"/>
      <c r="J417" s="53"/>
      <c r="K417" s="53"/>
      <c r="L417" s="53"/>
      <c r="M417" s="49"/>
      <c r="N417" s="50"/>
      <c r="O417" s="50"/>
      <c r="P417" s="54"/>
      <c r="Q417" s="54"/>
      <c r="R417" s="54"/>
      <c r="S417" s="50"/>
      <c r="T417" s="50"/>
      <c r="U417" s="50"/>
      <c r="V417" s="50"/>
      <c r="W417" s="50"/>
      <c r="X417" s="50"/>
      <c r="Y417" s="50"/>
      <c r="Z417" s="50"/>
    </row>
    <row r="418" ht="18.0" customHeight="1">
      <c r="A418" s="49"/>
      <c r="B418" s="53"/>
      <c r="C418" s="49"/>
      <c r="D418" s="49"/>
      <c r="E418" s="49"/>
      <c r="F418" s="49"/>
      <c r="G418" s="53"/>
      <c r="H418" s="53"/>
      <c r="I418" s="53"/>
      <c r="J418" s="53"/>
      <c r="K418" s="53"/>
      <c r="L418" s="53"/>
      <c r="M418" s="49"/>
      <c r="N418" s="50"/>
      <c r="O418" s="50"/>
      <c r="P418" s="54"/>
      <c r="Q418" s="54"/>
      <c r="R418" s="54"/>
      <c r="S418" s="50"/>
      <c r="T418" s="50"/>
      <c r="U418" s="50"/>
      <c r="V418" s="50"/>
      <c r="W418" s="50"/>
      <c r="X418" s="50"/>
      <c r="Y418" s="50"/>
      <c r="Z418" s="50"/>
    </row>
    <row r="419" ht="18.0" customHeight="1">
      <c r="A419" s="49"/>
      <c r="B419" s="53"/>
      <c r="C419" s="49"/>
      <c r="D419" s="49"/>
      <c r="E419" s="49"/>
      <c r="F419" s="49"/>
      <c r="G419" s="53"/>
      <c r="H419" s="53"/>
      <c r="I419" s="53"/>
      <c r="J419" s="53"/>
      <c r="K419" s="53"/>
      <c r="L419" s="53"/>
      <c r="M419" s="49"/>
      <c r="N419" s="50"/>
      <c r="O419" s="50"/>
      <c r="P419" s="54"/>
      <c r="Q419" s="54"/>
      <c r="R419" s="54"/>
      <c r="S419" s="50"/>
      <c r="T419" s="50"/>
      <c r="U419" s="50"/>
      <c r="V419" s="50"/>
      <c r="W419" s="50"/>
      <c r="X419" s="50"/>
      <c r="Y419" s="50"/>
      <c r="Z419" s="50"/>
    </row>
    <row r="420" ht="18.0" customHeight="1">
      <c r="A420" s="49"/>
      <c r="B420" s="53"/>
      <c r="C420" s="49"/>
      <c r="D420" s="49"/>
      <c r="E420" s="49"/>
      <c r="F420" s="49"/>
      <c r="G420" s="53"/>
      <c r="H420" s="53"/>
      <c r="I420" s="53"/>
      <c r="J420" s="53"/>
      <c r="K420" s="53"/>
      <c r="L420" s="53"/>
      <c r="M420" s="49"/>
      <c r="N420" s="50"/>
      <c r="O420" s="50"/>
      <c r="P420" s="54"/>
      <c r="Q420" s="54"/>
      <c r="R420" s="54"/>
      <c r="S420" s="50"/>
      <c r="T420" s="50"/>
      <c r="U420" s="50"/>
      <c r="V420" s="50"/>
      <c r="W420" s="50"/>
      <c r="X420" s="50"/>
      <c r="Y420" s="50"/>
      <c r="Z420" s="50"/>
    </row>
    <row r="421" ht="18.0" customHeight="1">
      <c r="A421" s="49"/>
      <c r="B421" s="53"/>
      <c r="C421" s="49"/>
      <c r="D421" s="49"/>
      <c r="E421" s="49"/>
      <c r="F421" s="49"/>
      <c r="G421" s="53"/>
      <c r="H421" s="53"/>
      <c r="I421" s="53"/>
      <c r="J421" s="53"/>
      <c r="K421" s="53"/>
      <c r="L421" s="53"/>
      <c r="M421" s="49"/>
      <c r="N421" s="50"/>
      <c r="O421" s="50"/>
      <c r="P421" s="54"/>
      <c r="Q421" s="54"/>
      <c r="R421" s="54"/>
      <c r="S421" s="50"/>
      <c r="T421" s="50"/>
      <c r="U421" s="50"/>
      <c r="V421" s="50"/>
      <c r="W421" s="50"/>
      <c r="X421" s="50"/>
      <c r="Y421" s="50"/>
      <c r="Z421" s="50"/>
    </row>
    <row r="422" ht="18.0" customHeight="1">
      <c r="A422" s="49"/>
      <c r="B422" s="53"/>
      <c r="C422" s="49"/>
      <c r="D422" s="49"/>
      <c r="E422" s="49"/>
      <c r="F422" s="49"/>
      <c r="G422" s="53"/>
      <c r="H422" s="53"/>
      <c r="I422" s="53"/>
      <c r="J422" s="53"/>
      <c r="K422" s="53"/>
      <c r="L422" s="53"/>
      <c r="M422" s="49"/>
      <c r="N422" s="50"/>
      <c r="O422" s="50"/>
      <c r="P422" s="54"/>
      <c r="Q422" s="54"/>
      <c r="R422" s="54"/>
      <c r="S422" s="50"/>
      <c r="T422" s="50"/>
      <c r="U422" s="50"/>
      <c r="V422" s="50"/>
      <c r="W422" s="50"/>
      <c r="X422" s="50"/>
      <c r="Y422" s="50"/>
      <c r="Z422" s="50"/>
    </row>
    <row r="423" ht="18.0" customHeight="1">
      <c r="A423" s="49"/>
      <c r="B423" s="53"/>
      <c r="C423" s="49"/>
      <c r="D423" s="49"/>
      <c r="E423" s="49"/>
      <c r="F423" s="49"/>
      <c r="G423" s="53"/>
      <c r="H423" s="53"/>
      <c r="I423" s="53"/>
      <c r="J423" s="53"/>
      <c r="K423" s="53"/>
      <c r="L423" s="53"/>
      <c r="M423" s="49"/>
      <c r="N423" s="50"/>
      <c r="O423" s="50"/>
      <c r="P423" s="54"/>
      <c r="Q423" s="54"/>
      <c r="R423" s="54"/>
      <c r="S423" s="50"/>
      <c r="T423" s="50"/>
      <c r="U423" s="50"/>
      <c r="V423" s="50"/>
      <c r="W423" s="50"/>
      <c r="X423" s="50"/>
      <c r="Y423" s="50"/>
      <c r="Z423" s="50"/>
    </row>
    <row r="424" ht="18.0" customHeight="1">
      <c r="A424" s="49"/>
      <c r="B424" s="53"/>
      <c r="C424" s="49"/>
      <c r="D424" s="49"/>
      <c r="E424" s="49"/>
      <c r="F424" s="49"/>
      <c r="G424" s="53"/>
      <c r="H424" s="53"/>
      <c r="I424" s="53"/>
      <c r="J424" s="53"/>
      <c r="K424" s="53"/>
      <c r="L424" s="53"/>
      <c r="M424" s="49"/>
      <c r="N424" s="50"/>
      <c r="O424" s="50"/>
      <c r="P424" s="54"/>
      <c r="Q424" s="54"/>
      <c r="R424" s="54"/>
      <c r="S424" s="50"/>
      <c r="T424" s="50"/>
      <c r="U424" s="50"/>
      <c r="V424" s="50"/>
      <c r="W424" s="50"/>
      <c r="X424" s="50"/>
      <c r="Y424" s="50"/>
      <c r="Z424" s="50"/>
    </row>
    <row r="425" ht="18.0" customHeight="1">
      <c r="A425" s="49"/>
      <c r="B425" s="53"/>
      <c r="C425" s="49"/>
      <c r="D425" s="49"/>
      <c r="E425" s="49"/>
      <c r="F425" s="49"/>
      <c r="G425" s="53"/>
      <c r="H425" s="53"/>
      <c r="I425" s="53"/>
      <c r="J425" s="53"/>
      <c r="K425" s="53"/>
      <c r="L425" s="53"/>
      <c r="M425" s="49"/>
      <c r="N425" s="50"/>
      <c r="O425" s="50"/>
      <c r="P425" s="54"/>
      <c r="Q425" s="54"/>
      <c r="R425" s="54"/>
      <c r="S425" s="50"/>
      <c r="T425" s="50"/>
      <c r="U425" s="50"/>
      <c r="V425" s="50"/>
      <c r="W425" s="50"/>
      <c r="X425" s="50"/>
      <c r="Y425" s="50"/>
      <c r="Z425" s="50"/>
    </row>
    <row r="426" ht="18.0" customHeight="1">
      <c r="A426" s="49"/>
      <c r="B426" s="53"/>
      <c r="C426" s="49"/>
      <c r="D426" s="49"/>
      <c r="E426" s="49"/>
      <c r="F426" s="49"/>
      <c r="G426" s="53"/>
      <c r="H426" s="53"/>
      <c r="I426" s="53"/>
      <c r="J426" s="53"/>
      <c r="K426" s="53"/>
      <c r="L426" s="53"/>
      <c r="M426" s="49"/>
      <c r="N426" s="50"/>
      <c r="O426" s="50"/>
      <c r="P426" s="54"/>
      <c r="Q426" s="54"/>
      <c r="R426" s="54"/>
      <c r="S426" s="50"/>
      <c r="T426" s="50"/>
      <c r="U426" s="50"/>
      <c r="V426" s="50"/>
      <c r="W426" s="50"/>
      <c r="X426" s="50"/>
      <c r="Y426" s="50"/>
      <c r="Z426" s="50"/>
    </row>
    <row r="427" ht="18.0" customHeight="1">
      <c r="A427" s="49"/>
      <c r="B427" s="53"/>
      <c r="C427" s="49"/>
      <c r="D427" s="49"/>
      <c r="E427" s="49"/>
      <c r="F427" s="49"/>
      <c r="G427" s="53"/>
      <c r="H427" s="53"/>
      <c r="I427" s="53"/>
      <c r="J427" s="53"/>
      <c r="K427" s="53"/>
      <c r="L427" s="53"/>
      <c r="M427" s="49"/>
      <c r="N427" s="50"/>
      <c r="O427" s="50"/>
      <c r="P427" s="54"/>
      <c r="Q427" s="54"/>
      <c r="R427" s="54"/>
      <c r="S427" s="50"/>
      <c r="T427" s="50"/>
      <c r="U427" s="50"/>
      <c r="V427" s="50"/>
      <c r="W427" s="50"/>
      <c r="X427" s="50"/>
      <c r="Y427" s="50"/>
      <c r="Z427" s="50"/>
    </row>
    <row r="428" ht="18.0" customHeight="1">
      <c r="A428" s="49"/>
      <c r="B428" s="53"/>
      <c r="C428" s="49"/>
      <c r="D428" s="49"/>
      <c r="E428" s="49"/>
      <c r="F428" s="49"/>
      <c r="G428" s="53"/>
      <c r="H428" s="53"/>
      <c r="I428" s="53"/>
      <c r="J428" s="53"/>
      <c r="K428" s="53"/>
      <c r="L428" s="53"/>
      <c r="M428" s="49"/>
      <c r="N428" s="50"/>
      <c r="O428" s="50"/>
      <c r="P428" s="54"/>
      <c r="Q428" s="54"/>
      <c r="R428" s="54"/>
      <c r="S428" s="50"/>
      <c r="T428" s="50"/>
      <c r="U428" s="50"/>
      <c r="V428" s="50"/>
      <c r="W428" s="50"/>
      <c r="X428" s="50"/>
      <c r="Y428" s="50"/>
      <c r="Z428" s="50"/>
    </row>
    <row r="429" ht="18.0" customHeight="1">
      <c r="A429" s="49"/>
      <c r="B429" s="53"/>
      <c r="C429" s="49"/>
      <c r="D429" s="49"/>
      <c r="E429" s="49"/>
      <c r="F429" s="49"/>
      <c r="G429" s="53"/>
      <c r="H429" s="53"/>
      <c r="I429" s="53"/>
      <c r="J429" s="53"/>
      <c r="K429" s="53"/>
      <c r="L429" s="53"/>
      <c r="M429" s="49"/>
      <c r="N429" s="50"/>
      <c r="O429" s="50"/>
      <c r="P429" s="54"/>
      <c r="Q429" s="54"/>
      <c r="R429" s="54"/>
      <c r="S429" s="50"/>
      <c r="T429" s="50"/>
      <c r="U429" s="50"/>
      <c r="V429" s="50"/>
      <c r="W429" s="50"/>
      <c r="X429" s="50"/>
      <c r="Y429" s="50"/>
      <c r="Z429" s="50"/>
    </row>
    <row r="430" ht="18.0" customHeight="1">
      <c r="A430" s="49"/>
      <c r="B430" s="53"/>
      <c r="C430" s="49"/>
      <c r="D430" s="49"/>
      <c r="E430" s="49"/>
      <c r="F430" s="49"/>
      <c r="G430" s="53"/>
      <c r="H430" s="53"/>
      <c r="I430" s="53"/>
      <c r="J430" s="53"/>
      <c r="K430" s="53"/>
      <c r="L430" s="53"/>
      <c r="M430" s="49"/>
      <c r="N430" s="50"/>
      <c r="O430" s="50"/>
      <c r="P430" s="54"/>
      <c r="Q430" s="54"/>
      <c r="R430" s="54"/>
      <c r="S430" s="50"/>
      <c r="T430" s="50"/>
      <c r="U430" s="50"/>
      <c r="V430" s="50"/>
      <c r="W430" s="50"/>
      <c r="X430" s="50"/>
      <c r="Y430" s="50"/>
      <c r="Z430" s="50"/>
    </row>
    <row r="431" ht="18.0" customHeight="1">
      <c r="A431" s="49"/>
      <c r="B431" s="53"/>
      <c r="C431" s="49"/>
      <c r="D431" s="49"/>
      <c r="E431" s="49"/>
      <c r="F431" s="49"/>
      <c r="G431" s="53"/>
      <c r="H431" s="53"/>
      <c r="I431" s="53"/>
      <c r="J431" s="53"/>
      <c r="K431" s="53"/>
      <c r="L431" s="53"/>
      <c r="M431" s="49"/>
      <c r="N431" s="50"/>
      <c r="O431" s="50"/>
      <c r="P431" s="54"/>
      <c r="Q431" s="54"/>
      <c r="R431" s="54"/>
      <c r="S431" s="50"/>
      <c r="T431" s="50"/>
      <c r="U431" s="50"/>
      <c r="V431" s="50"/>
      <c r="W431" s="50"/>
      <c r="X431" s="50"/>
      <c r="Y431" s="50"/>
      <c r="Z431" s="50"/>
    </row>
    <row r="432" ht="18.0" customHeight="1">
      <c r="A432" s="49"/>
      <c r="B432" s="53"/>
      <c r="C432" s="49"/>
      <c r="D432" s="49"/>
      <c r="E432" s="49"/>
      <c r="F432" s="49"/>
      <c r="G432" s="53"/>
      <c r="H432" s="53"/>
      <c r="I432" s="53"/>
      <c r="J432" s="53"/>
      <c r="K432" s="53"/>
      <c r="L432" s="53"/>
      <c r="M432" s="49"/>
      <c r="N432" s="50"/>
      <c r="O432" s="50"/>
      <c r="P432" s="54"/>
      <c r="Q432" s="54"/>
      <c r="R432" s="54"/>
      <c r="S432" s="50"/>
      <c r="T432" s="50"/>
      <c r="U432" s="50"/>
      <c r="V432" s="50"/>
      <c r="W432" s="50"/>
      <c r="X432" s="50"/>
      <c r="Y432" s="50"/>
      <c r="Z432" s="50"/>
    </row>
    <row r="433" ht="18.0" customHeight="1">
      <c r="A433" s="49"/>
      <c r="B433" s="53"/>
      <c r="C433" s="49"/>
      <c r="D433" s="49"/>
      <c r="E433" s="49"/>
      <c r="F433" s="49"/>
      <c r="G433" s="53"/>
      <c r="H433" s="53"/>
      <c r="I433" s="53"/>
      <c r="J433" s="53"/>
      <c r="K433" s="53"/>
      <c r="L433" s="53"/>
      <c r="M433" s="49"/>
      <c r="N433" s="50"/>
      <c r="O433" s="50"/>
      <c r="P433" s="54"/>
      <c r="Q433" s="54"/>
      <c r="R433" s="54"/>
      <c r="S433" s="50"/>
      <c r="T433" s="50"/>
      <c r="U433" s="50"/>
      <c r="V433" s="50"/>
      <c r="W433" s="50"/>
      <c r="X433" s="50"/>
      <c r="Y433" s="50"/>
      <c r="Z433" s="50"/>
    </row>
    <row r="434" ht="18.0" customHeight="1">
      <c r="A434" s="49"/>
      <c r="B434" s="53"/>
      <c r="C434" s="49"/>
      <c r="D434" s="49"/>
      <c r="E434" s="49"/>
      <c r="F434" s="49"/>
      <c r="G434" s="53"/>
      <c r="H434" s="53"/>
      <c r="I434" s="53"/>
      <c r="J434" s="53"/>
      <c r="K434" s="53"/>
      <c r="L434" s="53"/>
      <c r="M434" s="49"/>
      <c r="N434" s="50"/>
      <c r="O434" s="50"/>
      <c r="P434" s="54"/>
      <c r="Q434" s="54"/>
      <c r="R434" s="54"/>
      <c r="S434" s="50"/>
      <c r="T434" s="50"/>
      <c r="U434" s="50"/>
      <c r="V434" s="50"/>
      <c r="W434" s="50"/>
      <c r="X434" s="50"/>
      <c r="Y434" s="50"/>
      <c r="Z434" s="50"/>
    </row>
    <row r="435" ht="18.0" customHeight="1">
      <c r="A435" s="49"/>
      <c r="B435" s="53"/>
      <c r="C435" s="49"/>
      <c r="D435" s="49"/>
      <c r="E435" s="49"/>
      <c r="F435" s="49"/>
      <c r="G435" s="53"/>
      <c r="H435" s="53"/>
      <c r="I435" s="53"/>
      <c r="J435" s="53"/>
      <c r="K435" s="53"/>
      <c r="L435" s="53"/>
      <c r="M435" s="49"/>
      <c r="N435" s="50"/>
      <c r="O435" s="50"/>
      <c r="P435" s="54"/>
      <c r="Q435" s="54"/>
      <c r="R435" s="54"/>
      <c r="S435" s="50"/>
      <c r="T435" s="50"/>
      <c r="U435" s="50"/>
      <c r="V435" s="50"/>
      <c r="W435" s="50"/>
      <c r="X435" s="50"/>
      <c r="Y435" s="50"/>
      <c r="Z435" s="50"/>
    </row>
    <row r="436" ht="18.0" customHeight="1">
      <c r="A436" s="49"/>
      <c r="B436" s="53"/>
      <c r="C436" s="49"/>
      <c r="D436" s="49"/>
      <c r="E436" s="49"/>
      <c r="F436" s="49"/>
      <c r="G436" s="53"/>
      <c r="H436" s="53"/>
      <c r="I436" s="53"/>
      <c r="J436" s="53"/>
      <c r="K436" s="53"/>
      <c r="L436" s="53"/>
      <c r="M436" s="49"/>
      <c r="N436" s="50"/>
      <c r="O436" s="50"/>
      <c r="P436" s="54"/>
      <c r="Q436" s="54"/>
      <c r="R436" s="54"/>
      <c r="S436" s="50"/>
      <c r="T436" s="50"/>
      <c r="U436" s="50"/>
      <c r="V436" s="50"/>
      <c r="W436" s="50"/>
      <c r="X436" s="50"/>
      <c r="Y436" s="50"/>
      <c r="Z436" s="50"/>
    </row>
    <row r="437" ht="18.0" customHeight="1">
      <c r="A437" s="49"/>
      <c r="B437" s="53"/>
      <c r="C437" s="49"/>
      <c r="D437" s="49"/>
      <c r="E437" s="49"/>
      <c r="F437" s="49"/>
      <c r="G437" s="53"/>
      <c r="H437" s="53"/>
      <c r="I437" s="53"/>
      <c r="J437" s="53"/>
      <c r="K437" s="53"/>
      <c r="L437" s="53"/>
      <c r="M437" s="49"/>
      <c r="N437" s="50"/>
      <c r="O437" s="50"/>
      <c r="P437" s="54"/>
      <c r="Q437" s="54"/>
      <c r="R437" s="54"/>
      <c r="S437" s="50"/>
      <c r="T437" s="50"/>
      <c r="U437" s="50"/>
      <c r="V437" s="50"/>
      <c r="W437" s="50"/>
      <c r="X437" s="50"/>
      <c r="Y437" s="50"/>
      <c r="Z437" s="50"/>
    </row>
    <row r="438" ht="18.0" customHeight="1">
      <c r="A438" s="49"/>
      <c r="B438" s="53"/>
      <c r="C438" s="49"/>
      <c r="D438" s="49"/>
      <c r="E438" s="49"/>
      <c r="F438" s="49"/>
      <c r="G438" s="53"/>
      <c r="H438" s="53"/>
      <c r="I438" s="53"/>
      <c r="J438" s="53"/>
      <c r="K438" s="53"/>
      <c r="L438" s="53"/>
      <c r="M438" s="49"/>
      <c r="N438" s="50"/>
      <c r="O438" s="50"/>
      <c r="P438" s="54"/>
      <c r="Q438" s="54"/>
      <c r="R438" s="54"/>
      <c r="S438" s="50"/>
      <c r="T438" s="50"/>
      <c r="U438" s="50"/>
      <c r="V438" s="50"/>
      <c r="W438" s="50"/>
      <c r="X438" s="50"/>
      <c r="Y438" s="50"/>
      <c r="Z438" s="50"/>
    </row>
    <row r="439" ht="18.0" customHeight="1">
      <c r="A439" s="49"/>
      <c r="B439" s="53"/>
      <c r="C439" s="49"/>
      <c r="D439" s="49"/>
      <c r="E439" s="49"/>
      <c r="F439" s="49"/>
      <c r="G439" s="53"/>
      <c r="H439" s="53"/>
      <c r="I439" s="53"/>
      <c r="J439" s="53"/>
      <c r="K439" s="53"/>
      <c r="L439" s="53"/>
      <c r="M439" s="49"/>
      <c r="N439" s="50"/>
      <c r="O439" s="50"/>
      <c r="P439" s="54"/>
      <c r="Q439" s="54"/>
      <c r="R439" s="54"/>
      <c r="S439" s="50"/>
      <c r="T439" s="50"/>
      <c r="U439" s="50"/>
      <c r="V439" s="50"/>
      <c r="W439" s="50"/>
      <c r="X439" s="50"/>
      <c r="Y439" s="50"/>
      <c r="Z439" s="50"/>
    </row>
    <row r="440" ht="18.0" customHeight="1">
      <c r="A440" s="49"/>
      <c r="B440" s="53"/>
      <c r="C440" s="49"/>
      <c r="D440" s="49"/>
      <c r="E440" s="49"/>
      <c r="F440" s="49"/>
      <c r="G440" s="53"/>
      <c r="H440" s="53"/>
      <c r="I440" s="53"/>
      <c r="J440" s="53"/>
      <c r="K440" s="53"/>
      <c r="L440" s="53"/>
      <c r="M440" s="49"/>
      <c r="N440" s="50"/>
      <c r="O440" s="50"/>
      <c r="P440" s="54"/>
      <c r="Q440" s="54"/>
      <c r="R440" s="54"/>
      <c r="S440" s="50"/>
      <c r="T440" s="50"/>
      <c r="U440" s="50"/>
      <c r="V440" s="50"/>
      <c r="W440" s="50"/>
      <c r="X440" s="50"/>
      <c r="Y440" s="50"/>
      <c r="Z440" s="50"/>
    </row>
    <row r="441" ht="18.0" customHeight="1">
      <c r="A441" s="49"/>
      <c r="B441" s="53"/>
      <c r="C441" s="49"/>
      <c r="D441" s="49"/>
      <c r="E441" s="49"/>
      <c r="F441" s="49"/>
      <c r="G441" s="53"/>
      <c r="H441" s="53"/>
      <c r="I441" s="53"/>
      <c r="J441" s="53"/>
      <c r="K441" s="53"/>
      <c r="L441" s="53"/>
      <c r="M441" s="49"/>
      <c r="N441" s="50"/>
      <c r="O441" s="50"/>
      <c r="P441" s="54"/>
      <c r="Q441" s="54"/>
      <c r="R441" s="54"/>
      <c r="S441" s="50"/>
      <c r="T441" s="50"/>
      <c r="U441" s="50"/>
      <c r="V441" s="50"/>
      <c r="W441" s="50"/>
      <c r="X441" s="50"/>
      <c r="Y441" s="50"/>
      <c r="Z441" s="50"/>
    </row>
    <row r="442" ht="18.0" customHeight="1">
      <c r="A442" s="49"/>
      <c r="B442" s="53"/>
      <c r="C442" s="49"/>
      <c r="D442" s="49"/>
      <c r="E442" s="49"/>
      <c r="F442" s="49"/>
      <c r="G442" s="53"/>
      <c r="H442" s="53"/>
      <c r="I442" s="53"/>
      <c r="J442" s="53"/>
      <c r="K442" s="53"/>
      <c r="L442" s="53"/>
      <c r="M442" s="49"/>
      <c r="N442" s="50"/>
      <c r="O442" s="50"/>
      <c r="P442" s="54"/>
      <c r="Q442" s="54"/>
      <c r="R442" s="54"/>
      <c r="S442" s="50"/>
      <c r="T442" s="50"/>
      <c r="U442" s="50"/>
      <c r="V442" s="50"/>
      <c r="W442" s="50"/>
      <c r="X442" s="50"/>
      <c r="Y442" s="50"/>
      <c r="Z442" s="50"/>
    </row>
    <row r="443" ht="18.0" customHeight="1">
      <c r="A443" s="49"/>
      <c r="B443" s="53"/>
      <c r="C443" s="49"/>
      <c r="D443" s="49"/>
      <c r="E443" s="49"/>
      <c r="F443" s="49"/>
      <c r="G443" s="53"/>
      <c r="H443" s="53"/>
      <c r="I443" s="53"/>
      <c r="J443" s="53"/>
      <c r="K443" s="53"/>
      <c r="L443" s="53"/>
      <c r="M443" s="49"/>
      <c r="N443" s="50"/>
      <c r="O443" s="50"/>
      <c r="P443" s="54"/>
      <c r="Q443" s="54"/>
      <c r="R443" s="54"/>
      <c r="S443" s="50"/>
      <c r="T443" s="50"/>
      <c r="U443" s="50"/>
      <c r="V443" s="50"/>
      <c r="W443" s="50"/>
      <c r="X443" s="50"/>
      <c r="Y443" s="50"/>
      <c r="Z443" s="50"/>
    </row>
    <row r="444" ht="18.0" customHeight="1">
      <c r="A444" s="49"/>
      <c r="B444" s="53"/>
      <c r="C444" s="49"/>
      <c r="D444" s="49"/>
      <c r="E444" s="49"/>
      <c r="F444" s="49"/>
      <c r="G444" s="53"/>
      <c r="H444" s="53"/>
      <c r="I444" s="53"/>
      <c r="J444" s="53"/>
      <c r="K444" s="53"/>
      <c r="L444" s="53"/>
      <c r="M444" s="49"/>
      <c r="N444" s="50"/>
      <c r="O444" s="50"/>
      <c r="P444" s="54"/>
      <c r="Q444" s="54"/>
      <c r="R444" s="54"/>
      <c r="S444" s="50"/>
      <c r="T444" s="50"/>
      <c r="U444" s="50"/>
      <c r="V444" s="50"/>
      <c r="W444" s="50"/>
      <c r="X444" s="50"/>
      <c r="Y444" s="50"/>
      <c r="Z444" s="50"/>
    </row>
    <row r="445" ht="18.0" customHeight="1">
      <c r="A445" s="49"/>
      <c r="B445" s="53"/>
      <c r="C445" s="49"/>
      <c r="D445" s="49"/>
      <c r="E445" s="49"/>
      <c r="F445" s="49"/>
      <c r="G445" s="53"/>
      <c r="H445" s="53"/>
      <c r="I445" s="53"/>
      <c r="J445" s="53"/>
      <c r="K445" s="53"/>
      <c r="L445" s="53"/>
      <c r="M445" s="49"/>
      <c r="N445" s="50"/>
      <c r="O445" s="50"/>
      <c r="P445" s="54"/>
      <c r="Q445" s="54"/>
      <c r="R445" s="54"/>
      <c r="S445" s="50"/>
      <c r="T445" s="50"/>
      <c r="U445" s="50"/>
      <c r="V445" s="50"/>
      <c r="W445" s="50"/>
      <c r="X445" s="50"/>
      <c r="Y445" s="50"/>
      <c r="Z445" s="50"/>
    </row>
    <row r="446" ht="18.0" customHeight="1">
      <c r="A446" s="49"/>
      <c r="B446" s="53"/>
      <c r="C446" s="49"/>
      <c r="D446" s="49"/>
      <c r="E446" s="49"/>
      <c r="F446" s="49"/>
      <c r="G446" s="53"/>
      <c r="H446" s="53"/>
      <c r="I446" s="53"/>
      <c r="J446" s="53"/>
      <c r="K446" s="53"/>
      <c r="L446" s="53"/>
      <c r="M446" s="49"/>
      <c r="N446" s="50"/>
      <c r="O446" s="50"/>
      <c r="P446" s="54"/>
      <c r="Q446" s="54"/>
      <c r="R446" s="54"/>
      <c r="S446" s="50"/>
      <c r="T446" s="50"/>
      <c r="U446" s="50"/>
      <c r="V446" s="50"/>
      <c r="W446" s="50"/>
      <c r="X446" s="50"/>
      <c r="Y446" s="50"/>
      <c r="Z446" s="50"/>
    </row>
    <row r="447" ht="18.0" customHeight="1">
      <c r="A447" s="49"/>
      <c r="B447" s="53"/>
      <c r="C447" s="49"/>
      <c r="D447" s="49"/>
      <c r="E447" s="49"/>
      <c r="F447" s="49"/>
      <c r="G447" s="53"/>
      <c r="H447" s="53"/>
      <c r="I447" s="53"/>
      <c r="J447" s="53"/>
      <c r="K447" s="53"/>
      <c r="L447" s="53"/>
      <c r="M447" s="49"/>
      <c r="N447" s="50"/>
      <c r="O447" s="50"/>
      <c r="P447" s="54"/>
      <c r="Q447" s="54"/>
      <c r="R447" s="54"/>
      <c r="S447" s="50"/>
      <c r="T447" s="50"/>
      <c r="U447" s="50"/>
      <c r="V447" s="50"/>
      <c r="W447" s="50"/>
      <c r="X447" s="50"/>
      <c r="Y447" s="50"/>
      <c r="Z447" s="50"/>
    </row>
    <row r="448" ht="18.0" customHeight="1">
      <c r="A448" s="49"/>
      <c r="B448" s="53"/>
      <c r="C448" s="49"/>
      <c r="D448" s="49"/>
      <c r="E448" s="49"/>
      <c r="F448" s="49"/>
      <c r="G448" s="53"/>
      <c r="H448" s="53"/>
      <c r="I448" s="53"/>
      <c r="J448" s="53"/>
      <c r="K448" s="53"/>
      <c r="L448" s="53"/>
      <c r="M448" s="49"/>
      <c r="N448" s="50"/>
      <c r="O448" s="50"/>
      <c r="P448" s="54"/>
      <c r="Q448" s="54"/>
      <c r="R448" s="54"/>
      <c r="S448" s="50"/>
      <c r="T448" s="50"/>
      <c r="U448" s="50"/>
      <c r="V448" s="50"/>
      <c r="W448" s="50"/>
      <c r="X448" s="50"/>
      <c r="Y448" s="50"/>
      <c r="Z448" s="50"/>
    </row>
    <row r="449" ht="18.0" customHeight="1">
      <c r="A449" s="49"/>
      <c r="B449" s="53"/>
      <c r="C449" s="49"/>
      <c r="D449" s="49"/>
      <c r="E449" s="49"/>
      <c r="F449" s="49"/>
      <c r="G449" s="53"/>
      <c r="H449" s="53"/>
      <c r="I449" s="53"/>
      <c r="J449" s="53"/>
      <c r="K449" s="53"/>
      <c r="L449" s="53"/>
      <c r="M449" s="49"/>
      <c r="N449" s="50"/>
      <c r="O449" s="50"/>
      <c r="P449" s="54"/>
      <c r="Q449" s="54"/>
      <c r="R449" s="54"/>
      <c r="S449" s="50"/>
      <c r="T449" s="50"/>
      <c r="U449" s="50"/>
      <c r="V449" s="50"/>
      <c r="W449" s="50"/>
      <c r="X449" s="50"/>
      <c r="Y449" s="50"/>
      <c r="Z449" s="50"/>
    </row>
    <row r="450" ht="18.0" customHeight="1">
      <c r="A450" s="49"/>
      <c r="B450" s="53"/>
      <c r="C450" s="49"/>
      <c r="D450" s="49"/>
      <c r="E450" s="49"/>
      <c r="F450" s="49"/>
      <c r="G450" s="53"/>
      <c r="H450" s="53"/>
      <c r="I450" s="53"/>
      <c r="J450" s="53"/>
      <c r="K450" s="53"/>
      <c r="L450" s="53"/>
      <c r="M450" s="49"/>
      <c r="N450" s="50"/>
      <c r="O450" s="50"/>
      <c r="P450" s="54"/>
      <c r="Q450" s="54"/>
      <c r="R450" s="54"/>
      <c r="S450" s="50"/>
      <c r="T450" s="50"/>
      <c r="U450" s="50"/>
      <c r="V450" s="50"/>
      <c r="W450" s="50"/>
      <c r="X450" s="50"/>
      <c r="Y450" s="50"/>
      <c r="Z450" s="50"/>
    </row>
    <row r="451" ht="18.0" customHeight="1">
      <c r="A451" s="49"/>
      <c r="B451" s="53"/>
      <c r="C451" s="49"/>
      <c r="D451" s="49"/>
      <c r="E451" s="49"/>
      <c r="F451" s="49"/>
      <c r="G451" s="53"/>
      <c r="H451" s="53"/>
      <c r="I451" s="53"/>
      <c r="J451" s="53"/>
      <c r="K451" s="53"/>
      <c r="L451" s="53"/>
      <c r="M451" s="49"/>
      <c r="N451" s="50"/>
      <c r="O451" s="50"/>
      <c r="P451" s="54"/>
      <c r="Q451" s="54"/>
      <c r="R451" s="54"/>
      <c r="S451" s="50"/>
      <c r="T451" s="50"/>
      <c r="U451" s="50"/>
      <c r="V451" s="50"/>
      <c r="W451" s="50"/>
      <c r="X451" s="50"/>
      <c r="Y451" s="50"/>
      <c r="Z451" s="50"/>
    </row>
    <row r="452" ht="18.0" customHeight="1">
      <c r="A452" s="49"/>
      <c r="B452" s="53"/>
      <c r="C452" s="49"/>
      <c r="D452" s="49"/>
      <c r="E452" s="49"/>
      <c r="F452" s="49"/>
      <c r="G452" s="53"/>
      <c r="H452" s="53"/>
      <c r="I452" s="53"/>
      <c r="J452" s="53"/>
      <c r="K452" s="53"/>
      <c r="L452" s="53"/>
      <c r="M452" s="49"/>
      <c r="N452" s="50"/>
      <c r="O452" s="50"/>
      <c r="P452" s="54"/>
      <c r="Q452" s="54"/>
      <c r="R452" s="54"/>
      <c r="S452" s="50"/>
      <c r="T452" s="50"/>
      <c r="U452" s="50"/>
      <c r="V452" s="50"/>
      <c r="W452" s="50"/>
      <c r="X452" s="50"/>
      <c r="Y452" s="50"/>
      <c r="Z452" s="50"/>
    </row>
    <row r="453" ht="18.0" customHeight="1">
      <c r="A453" s="49"/>
      <c r="B453" s="53"/>
      <c r="C453" s="49"/>
      <c r="D453" s="49"/>
      <c r="E453" s="49"/>
      <c r="F453" s="49"/>
      <c r="G453" s="53"/>
      <c r="H453" s="53"/>
      <c r="I453" s="53"/>
      <c r="J453" s="53"/>
      <c r="K453" s="53"/>
      <c r="L453" s="53"/>
      <c r="M453" s="49"/>
      <c r="N453" s="50"/>
      <c r="O453" s="50"/>
      <c r="P453" s="54"/>
      <c r="Q453" s="54"/>
      <c r="R453" s="54"/>
      <c r="S453" s="50"/>
      <c r="T453" s="50"/>
      <c r="U453" s="50"/>
      <c r="V453" s="50"/>
      <c r="W453" s="50"/>
      <c r="X453" s="50"/>
      <c r="Y453" s="50"/>
      <c r="Z453" s="50"/>
    </row>
    <row r="454" ht="18.0" customHeight="1">
      <c r="A454" s="49"/>
      <c r="B454" s="53"/>
      <c r="C454" s="49"/>
      <c r="D454" s="49"/>
      <c r="E454" s="49"/>
      <c r="F454" s="49"/>
      <c r="G454" s="53"/>
      <c r="H454" s="53"/>
      <c r="I454" s="53"/>
      <c r="J454" s="53"/>
      <c r="K454" s="53"/>
      <c r="L454" s="53"/>
      <c r="M454" s="49"/>
      <c r="N454" s="50"/>
      <c r="O454" s="50"/>
      <c r="P454" s="54"/>
      <c r="Q454" s="54"/>
      <c r="R454" s="54"/>
      <c r="S454" s="50"/>
      <c r="T454" s="50"/>
      <c r="U454" s="50"/>
      <c r="V454" s="50"/>
      <c r="W454" s="50"/>
      <c r="X454" s="50"/>
      <c r="Y454" s="50"/>
      <c r="Z454" s="50"/>
    </row>
    <row r="455" ht="18.0" customHeight="1">
      <c r="A455" s="49"/>
      <c r="B455" s="53"/>
      <c r="C455" s="49"/>
      <c r="D455" s="49"/>
      <c r="E455" s="49"/>
      <c r="F455" s="49"/>
      <c r="G455" s="53"/>
      <c r="H455" s="53"/>
      <c r="I455" s="53"/>
      <c r="J455" s="53"/>
      <c r="K455" s="53"/>
      <c r="L455" s="53"/>
      <c r="M455" s="49"/>
      <c r="N455" s="50"/>
      <c r="O455" s="50"/>
      <c r="P455" s="54"/>
      <c r="Q455" s="54"/>
      <c r="R455" s="54"/>
      <c r="S455" s="50"/>
      <c r="T455" s="50"/>
      <c r="U455" s="50"/>
      <c r="V455" s="50"/>
      <c r="W455" s="50"/>
      <c r="X455" s="50"/>
      <c r="Y455" s="50"/>
      <c r="Z455" s="50"/>
    </row>
    <row r="456" ht="18.0" customHeight="1">
      <c r="A456" s="49"/>
      <c r="B456" s="53"/>
      <c r="C456" s="49"/>
      <c r="D456" s="49"/>
      <c r="E456" s="49"/>
      <c r="F456" s="49"/>
      <c r="G456" s="53"/>
      <c r="H456" s="53"/>
      <c r="I456" s="53"/>
      <c r="J456" s="53"/>
      <c r="K456" s="53"/>
      <c r="L456" s="53"/>
      <c r="M456" s="49"/>
      <c r="N456" s="50"/>
      <c r="O456" s="50"/>
      <c r="P456" s="54"/>
      <c r="Q456" s="54"/>
      <c r="R456" s="54"/>
      <c r="S456" s="50"/>
      <c r="T456" s="50"/>
      <c r="U456" s="50"/>
      <c r="V456" s="50"/>
      <c r="W456" s="50"/>
      <c r="X456" s="50"/>
      <c r="Y456" s="50"/>
      <c r="Z456" s="50"/>
    </row>
    <row r="457" ht="18.0" customHeight="1">
      <c r="A457" s="49"/>
      <c r="B457" s="53"/>
      <c r="C457" s="49"/>
      <c r="D457" s="49"/>
      <c r="E457" s="49"/>
      <c r="F457" s="49"/>
      <c r="G457" s="53"/>
      <c r="H457" s="53"/>
      <c r="I457" s="53"/>
      <c r="J457" s="53"/>
      <c r="K457" s="53"/>
      <c r="L457" s="53"/>
      <c r="M457" s="49"/>
      <c r="N457" s="50"/>
      <c r="O457" s="50"/>
      <c r="P457" s="54"/>
      <c r="Q457" s="54"/>
      <c r="R457" s="54"/>
      <c r="S457" s="50"/>
      <c r="T457" s="50"/>
      <c r="U457" s="50"/>
      <c r="V457" s="50"/>
      <c r="W457" s="50"/>
      <c r="X457" s="50"/>
      <c r="Y457" s="50"/>
      <c r="Z457" s="50"/>
    </row>
    <row r="458" ht="18.0" customHeight="1">
      <c r="A458" s="49"/>
      <c r="B458" s="53"/>
      <c r="C458" s="49"/>
      <c r="D458" s="49"/>
      <c r="E458" s="49"/>
      <c r="F458" s="49"/>
      <c r="G458" s="53"/>
      <c r="H458" s="53"/>
      <c r="I458" s="53"/>
      <c r="J458" s="53"/>
      <c r="K458" s="53"/>
      <c r="L458" s="53"/>
      <c r="M458" s="49"/>
      <c r="N458" s="50"/>
      <c r="O458" s="50"/>
      <c r="P458" s="54"/>
      <c r="Q458" s="54"/>
      <c r="R458" s="54"/>
      <c r="S458" s="50"/>
      <c r="T458" s="50"/>
      <c r="U458" s="50"/>
      <c r="V458" s="50"/>
      <c r="W458" s="50"/>
      <c r="X458" s="50"/>
      <c r="Y458" s="50"/>
      <c r="Z458" s="50"/>
    </row>
    <row r="459" ht="18.0" customHeight="1">
      <c r="A459" s="49"/>
      <c r="B459" s="53"/>
      <c r="C459" s="49"/>
      <c r="D459" s="49"/>
      <c r="E459" s="49"/>
      <c r="F459" s="49"/>
      <c r="G459" s="53"/>
      <c r="H459" s="53"/>
      <c r="I459" s="53"/>
      <c r="J459" s="53"/>
      <c r="K459" s="53"/>
      <c r="L459" s="53"/>
      <c r="M459" s="49"/>
      <c r="N459" s="50"/>
      <c r="O459" s="50"/>
      <c r="P459" s="54"/>
      <c r="Q459" s="54"/>
      <c r="R459" s="54"/>
      <c r="S459" s="50"/>
      <c r="T459" s="50"/>
      <c r="U459" s="50"/>
      <c r="V459" s="50"/>
      <c r="W459" s="50"/>
      <c r="X459" s="50"/>
      <c r="Y459" s="50"/>
      <c r="Z459" s="50"/>
    </row>
    <row r="460" ht="18.0" customHeight="1">
      <c r="A460" s="49"/>
      <c r="B460" s="53"/>
      <c r="C460" s="49"/>
      <c r="D460" s="49"/>
      <c r="E460" s="49"/>
      <c r="F460" s="49"/>
      <c r="G460" s="53"/>
      <c r="H460" s="53"/>
      <c r="I460" s="53"/>
      <c r="J460" s="53"/>
      <c r="K460" s="53"/>
      <c r="L460" s="53"/>
      <c r="M460" s="49"/>
      <c r="N460" s="50"/>
      <c r="O460" s="50"/>
      <c r="P460" s="54"/>
      <c r="Q460" s="54"/>
      <c r="R460" s="54"/>
      <c r="S460" s="50"/>
      <c r="T460" s="50"/>
      <c r="U460" s="50"/>
      <c r="V460" s="50"/>
      <c r="W460" s="50"/>
      <c r="X460" s="50"/>
      <c r="Y460" s="50"/>
      <c r="Z460" s="50"/>
    </row>
    <row r="461" ht="18.0" customHeight="1">
      <c r="A461" s="49"/>
      <c r="B461" s="53"/>
      <c r="C461" s="49"/>
      <c r="D461" s="49"/>
      <c r="E461" s="49"/>
      <c r="F461" s="49"/>
      <c r="G461" s="53"/>
      <c r="H461" s="53"/>
      <c r="I461" s="53"/>
      <c r="J461" s="53"/>
      <c r="K461" s="53"/>
      <c r="L461" s="53"/>
      <c r="M461" s="49"/>
      <c r="N461" s="50"/>
      <c r="O461" s="50"/>
      <c r="P461" s="54"/>
      <c r="Q461" s="54"/>
      <c r="R461" s="54"/>
      <c r="S461" s="50"/>
      <c r="T461" s="50"/>
      <c r="U461" s="50"/>
      <c r="V461" s="50"/>
      <c r="W461" s="50"/>
      <c r="X461" s="50"/>
      <c r="Y461" s="50"/>
      <c r="Z461" s="50"/>
    </row>
    <row r="462" ht="18.0" customHeight="1">
      <c r="A462" s="49"/>
      <c r="B462" s="53"/>
      <c r="C462" s="49"/>
      <c r="D462" s="49"/>
      <c r="E462" s="49"/>
      <c r="F462" s="49"/>
      <c r="G462" s="53"/>
      <c r="H462" s="53"/>
      <c r="I462" s="53"/>
      <c r="J462" s="53"/>
      <c r="K462" s="53"/>
      <c r="L462" s="53"/>
      <c r="M462" s="49"/>
      <c r="N462" s="50"/>
      <c r="O462" s="50"/>
      <c r="P462" s="54"/>
      <c r="Q462" s="54"/>
      <c r="R462" s="54"/>
      <c r="S462" s="50"/>
      <c r="T462" s="50"/>
      <c r="U462" s="50"/>
      <c r="V462" s="50"/>
      <c r="W462" s="50"/>
      <c r="X462" s="50"/>
      <c r="Y462" s="50"/>
      <c r="Z462" s="50"/>
    </row>
    <row r="463" ht="18.0" customHeight="1">
      <c r="A463" s="49"/>
      <c r="B463" s="53"/>
      <c r="C463" s="49"/>
      <c r="D463" s="49"/>
      <c r="E463" s="49"/>
      <c r="F463" s="49"/>
      <c r="G463" s="53"/>
      <c r="H463" s="53"/>
      <c r="I463" s="53"/>
      <c r="J463" s="53"/>
      <c r="K463" s="53"/>
      <c r="L463" s="53"/>
      <c r="M463" s="49"/>
      <c r="N463" s="50"/>
      <c r="O463" s="50"/>
      <c r="P463" s="54"/>
      <c r="Q463" s="54"/>
      <c r="R463" s="54"/>
      <c r="S463" s="50"/>
      <c r="T463" s="50"/>
      <c r="U463" s="50"/>
      <c r="V463" s="50"/>
      <c r="W463" s="50"/>
      <c r="X463" s="50"/>
      <c r="Y463" s="50"/>
      <c r="Z463" s="50"/>
    </row>
    <row r="464" ht="18.0" customHeight="1">
      <c r="A464" s="49"/>
      <c r="B464" s="53"/>
      <c r="C464" s="49"/>
      <c r="D464" s="49"/>
      <c r="E464" s="49"/>
      <c r="F464" s="49"/>
      <c r="G464" s="53"/>
      <c r="H464" s="53"/>
      <c r="I464" s="53"/>
      <c r="J464" s="53"/>
      <c r="K464" s="53"/>
      <c r="L464" s="53"/>
      <c r="M464" s="49"/>
      <c r="N464" s="50"/>
      <c r="O464" s="50"/>
      <c r="P464" s="54"/>
      <c r="Q464" s="54"/>
      <c r="R464" s="54"/>
      <c r="S464" s="50"/>
      <c r="T464" s="50"/>
      <c r="U464" s="50"/>
      <c r="V464" s="50"/>
      <c r="W464" s="50"/>
      <c r="X464" s="50"/>
      <c r="Y464" s="50"/>
      <c r="Z464" s="50"/>
    </row>
    <row r="465" ht="18.0" customHeight="1">
      <c r="A465" s="49"/>
      <c r="B465" s="53"/>
      <c r="C465" s="49"/>
      <c r="D465" s="49"/>
      <c r="E465" s="49"/>
      <c r="F465" s="49"/>
      <c r="G465" s="53"/>
      <c r="H465" s="53"/>
      <c r="I465" s="53"/>
      <c r="J465" s="53"/>
      <c r="K465" s="53"/>
      <c r="L465" s="53"/>
      <c r="M465" s="49"/>
      <c r="N465" s="50"/>
      <c r="O465" s="50"/>
      <c r="P465" s="54"/>
      <c r="Q465" s="54"/>
      <c r="R465" s="54"/>
      <c r="S465" s="50"/>
      <c r="T465" s="50"/>
      <c r="U465" s="50"/>
      <c r="V465" s="50"/>
      <c r="W465" s="50"/>
      <c r="X465" s="50"/>
      <c r="Y465" s="50"/>
      <c r="Z465" s="50"/>
    </row>
    <row r="466" ht="18.0" customHeight="1">
      <c r="A466" s="49"/>
      <c r="B466" s="53"/>
      <c r="C466" s="49"/>
      <c r="D466" s="49"/>
      <c r="E466" s="49"/>
      <c r="F466" s="49"/>
      <c r="G466" s="53"/>
      <c r="H466" s="53"/>
      <c r="I466" s="53"/>
      <c r="J466" s="53"/>
      <c r="K466" s="53"/>
      <c r="L466" s="53"/>
      <c r="M466" s="49"/>
      <c r="N466" s="50"/>
      <c r="O466" s="50"/>
      <c r="P466" s="54"/>
      <c r="Q466" s="54"/>
      <c r="R466" s="54"/>
      <c r="S466" s="50"/>
      <c r="T466" s="50"/>
      <c r="U466" s="50"/>
      <c r="V466" s="50"/>
      <c r="W466" s="50"/>
      <c r="X466" s="50"/>
      <c r="Y466" s="50"/>
      <c r="Z466" s="50"/>
    </row>
    <row r="467" ht="18.0" customHeight="1">
      <c r="A467" s="49"/>
      <c r="B467" s="53"/>
      <c r="C467" s="49"/>
      <c r="D467" s="49"/>
      <c r="E467" s="49"/>
      <c r="F467" s="49"/>
      <c r="G467" s="53"/>
      <c r="H467" s="53"/>
      <c r="I467" s="53"/>
      <c r="J467" s="53"/>
      <c r="K467" s="53"/>
      <c r="L467" s="53"/>
      <c r="M467" s="49"/>
      <c r="N467" s="50"/>
      <c r="O467" s="50"/>
      <c r="P467" s="54"/>
      <c r="Q467" s="54"/>
      <c r="R467" s="54"/>
      <c r="S467" s="50"/>
      <c r="T467" s="50"/>
      <c r="U467" s="50"/>
      <c r="V467" s="50"/>
      <c r="W467" s="50"/>
      <c r="X467" s="50"/>
      <c r="Y467" s="50"/>
      <c r="Z467" s="50"/>
    </row>
    <row r="468" ht="18.0" customHeight="1">
      <c r="A468" s="49"/>
      <c r="B468" s="53"/>
      <c r="C468" s="49"/>
      <c r="D468" s="49"/>
      <c r="E468" s="49"/>
      <c r="F468" s="49"/>
      <c r="G468" s="53"/>
      <c r="H468" s="53"/>
      <c r="I468" s="53"/>
      <c r="J468" s="53"/>
      <c r="K468" s="53"/>
      <c r="L468" s="53"/>
      <c r="M468" s="49"/>
      <c r="N468" s="50"/>
      <c r="O468" s="50"/>
      <c r="P468" s="54"/>
      <c r="Q468" s="54"/>
      <c r="R468" s="54"/>
      <c r="S468" s="50"/>
      <c r="T468" s="50"/>
      <c r="U468" s="50"/>
      <c r="V468" s="50"/>
      <c r="W468" s="50"/>
      <c r="X468" s="50"/>
      <c r="Y468" s="50"/>
      <c r="Z468" s="50"/>
    </row>
    <row r="469" ht="18.0" customHeight="1">
      <c r="A469" s="49"/>
      <c r="B469" s="53"/>
      <c r="C469" s="49"/>
      <c r="D469" s="49"/>
      <c r="E469" s="49"/>
      <c r="F469" s="49"/>
      <c r="G469" s="53"/>
      <c r="H469" s="53"/>
      <c r="I469" s="53"/>
      <c r="J469" s="53"/>
      <c r="K469" s="53"/>
      <c r="L469" s="53"/>
      <c r="M469" s="49"/>
      <c r="N469" s="50"/>
      <c r="O469" s="50"/>
      <c r="P469" s="54"/>
      <c r="Q469" s="54"/>
      <c r="R469" s="54"/>
      <c r="S469" s="50"/>
      <c r="T469" s="50"/>
      <c r="U469" s="50"/>
      <c r="V469" s="50"/>
      <c r="W469" s="50"/>
      <c r="X469" s="50"/>
      <c r="Y469" s="50"/>
      <c r="Z469" s="50"/>
    </row>
    <row r="470" ht="18.0" customHeight="1">
      <c r="A470" s="49"/>
      <c r="B470" s="53"/>
      <c r="C470" s="49"/>
      <c r="D470" s="49"/>
      <c r="E470" s="49"/>
      <c r="F470" s="49"/>
      <c r="G470" s="53"/>
      <c r="H470" s="53"/>
      <c r="I470" s="53"/>
      <c r="J470" s="53"/>
      <c r="K470" s="53"/>
      <c r="L470" s="53"/>
      <c r="M470" s="49"/>
      <c r="N470" s="50"/>
      <c r="O470" s="50"/>
      <c r="P470" s="54"/>
      <c r="Q470" s="54"/>
      <c r="R470" s="54"/>
      <c r="S470" s="50"/>
      <c r="T470" s="50"/>
      <c r="U470" s="50"/>
      <c r="V470" s="50"/>
      <c r="W470" s="50"/>
      <c r="X470" s="50"/>
      <c r="Y470" s="50"/>
      <c r="Z470" s="50"/>
    </row>
    <row r="471" ht="18.0" customHeight="1">
      <c r="A471" s="49"/>
      <c r="B471" s="53"/>
      <c r="C471" s="49"/>
      <c r="D471" s="49"/>
      <c r="E471" s="49"/>
      <c r="F471" s="49"/>
      <c r="G471" s="53"/>
      <c r="H471" s="53"/>
      <c r="I471" s="53"/>
      <c r="J471" s="53"/>
      <c r="K471" s="53"/>
      <c r="L471" s="53"/>
      <c r="M471" s="49"/>
      <c r="N471" s="50"/>
      <c r="O471" s="50"/>
      <c r="P471" s="54"/>
      <c r="Q471" s="54"/>
      <c r="R471" s="54"/>
      <c r="S471" s="50"/>
      <c r="T471" s="50"/>
      <c r="U471" s="50"/>
      <c r="V471" s="50"/>
      <c r="W471" s="50"/>
      <c r="X471" s="50"/>
      <c r="Y471" s="50"/>
      <c r="Z471" s="50"/>
    </row>
    <row r="472" ht="18.0" customHeight="1">
      <c r="A472" s="49"/>
      <c r="B472" s="53"/>
      <c r="C472" s="49"/>
      <c r="D472" s="49"/>
      <c r="E472" s="49"/>
      <c r="F472" s="49"/>
      <c r="G472" s="53"/>
      <c r="H472" s="53"/>
      <c r="I472" s="53"/>
      <c r="J472" s="53"/>
      <c r="K472" s="53"/>
      <c r="L472" s="53"/>
      <c r="M472" s="49"/>
      <c r="N472" s="50"/>
      <c r="O472" s="50"/>
      <c r="P472" s="54"/>
      <c r="Q472" s="54"/>
      <c r="R472" s="54"/>
      <c r="S472" s="50"/>
      <c r="T472" s="50"/>
      <c r="U472" s="50"/>
      <c r="V472" s="50"/>
      <c r="W472" s="50"/>
      <c r="X472" s="50"/>
      <c r="Y472" s="50"/>
      <c r="Z472" s="50"/>
    </row>
    <row r="473" ht="18.0" customHeight="1">
      <c r="A473" s="49"/>
      <c r="B473" s="53"/>
      <c r="C473" s="49"/>
      <c r="D473" s="49"/>
      <c r="E473" s="49"/>
      <c r="F473" s="49"/>
      <c r="G473" s="53"/>
      <c r="H473" s="53"/>
      <c r="I473" s="53"/>
      <c r="J473" s="53"/>
      <c r="K473" s="53"/>
      <c r="L473" s="53"/>
      <c r="M473" s="49"/>
      <c r="N473" s="50"/>
      <c r="O473" s="50"/>
      <c r="P473" s="54"/>
      <c r="Q473" s="54"/>
      <c r="R473" s="54"/>
      <c r="S473" s="50"/>
      <c r="T473" s="50"/>
      <c r="U473" s="50"/>
      <c r="V473" s="50"/>
      <c r="W473" s="50"/>
      <c r="X473" s="50"/>
      <c r="Y473" s="50"/>
      <c r="Z473" s="50"/>
    </row>
    <row r="474" ht="18.0" customHeight="1">
      <c r="A474" s="49"/>
      <c r="B474" s="53"/>
      <c r="C474" s="49"/>
      <c r="D474" s="49"/>
      <c r="E474" s="49"/>
      <c r="F474" s="49"/>
      <c r="G474" s="53"/>
      <c r="H474" s="53"/>
      <c r="I474" s="53"/>
      <c r="J474" s="53"/>
      <c r="K474" s="53"/>
      <c r="L474" s="53"/>
      <c r="M474" s="49"/>
      <c r="N474" s="50"/>
      <c r="O474" s="50"/>
      <c r="P474" s="54"/>
      <c r="Q474" s="54"/>
      <c r="R474" s="54"/>
      <c r="S474" s="50"/>
      <c r="T474" s="50"/>
      <c r="U474" s="50"/>
      <c r="V474" s="50"/>
      <c r="W474" s="50"/>
      <c r="X474" s="50"/>
      <c r="Y474" s="50"/>
      <c r="Z474" s="50"/>
    </row>
    <row r="475" ht="18.0" customHeight="1">
      <c r="A475" s="49"/>
      <c r="B475" s="53"/>
      <c r="C475" s="49"/>
      <c r="D475" s="49"/>
      <c r="E475" s="49"/>
      <c r="F475" s="49"/>
      <c r="G475" s="53"/>
      <c r="H475" s="53"/>
      <c r="I475" s="53"/>
      <c r="J475" s="53"/>
      <c r="K475" s="53"/>
      <c r="L475" s="53"/>
      <c r="M475" s="49"/>
      <c r="N475" s="50"/>
      <c r="O475" s="50"/>
      <c r="P475" s="54"/>
      <c r="Q475" s="54"/>
      <c r="R475" s="54"/>
      <c r="S475" s="50"/>
      <c r="T475" s="50"/>
      <c r="U475" s="50"/>
      <c r="V475" s="50"/>
      <c r="W475" s="50"/>
      <c r="X475" s="50"/>
      <c r="Y475" s="50"/>
      <c r="Z475" s="50"/>
    </row>
    <row r="476" ht="18.0" customHeight="1">
      <c r="A476" s="49"/>
      <c r="B476" s="53"/>
      <c r="C476" s="49"/>
      <c r="D476" s="49"/>
      <c r="E476" s="49"/>
      <c r="F476" s="49"/>
      <c r="G476" s="53"/>
      <c r="H476" s="53"/>
      <c r="I476" s="53"/>
      <c r="J476" s="53"/>
      <c r="K476" s="53"/>
      <c r="L476" s="53"/>
      <c r="M476" s="49"/>
      <c r="N476" s="50"/>
      <c r="O476" s="50"/>
      <c r="P476" s="54"/>
      <c r="Q476" s="54"/>
      <c r="R476" s="54"/>
      <c r="S476" s="50"/>
      <c r="T476" s="50"/>
      <c r="U476" s="50"/>
      <c r="V476" s="50"/>
      <c r="W476" s="50"/>
      <c r="X476" s="50"/>
      <c r="Y476" s="50"/>
      <c r="Z476" s="50"/>
    </row>
    <row r="477" ht="18.0" customHeight="1">
      <c r="A477" s="49"/>
      <c r="B477" s="53"/>
      <c r="C477" s="49"/>
      <c r="D477" s="49"/>
      <c r="E477" s="49"/>
      <c r="F477" s="49"/>
      <c r="G477" s="53"/>
      <c r="H477" s="53"/>
      <c r="I477" s="53"/>
      <c r="J477" s="53"/>
      <c r="K477" s="53"/>
      <c r="L477" s="53"/>
      <c r="M477" s="49"/>
      <c r="N477" s="50"/>
      <c r="O477" s="50"/>
      <c r="P477" s="54"/>
      <c r="Q477" s="54"/>
      <c r="R477" s="54"/>
      <c r="S477" s="50"/>
      <c r="T477" s="50"/>
      <c r="U477" s="50"/>
      <c r="V477" s="50"/>
      <c r="W477" s="50"/>
      <c r="X477" s="50"/>
      <c r="Y477" s="50"/>
      <c r="Z477" s="50"/>
    </row>
    <row r="478" ht="18.0" customHeight="1">
      <c r="A478" s="49"/>
      <c r="B478" s="53"/>
      <c r="C478" s="49"/>
      <c r="D478" s="49"/>
      <c r="E478" s="49"/>
      <c r="F478" s="49"/>
      <c r="G478" s="53"/>
      <c r="H478" s="53"/>
      <c r="I478" s="53"/>
      <c r="J478" s="53"/>
      <c r="K478" s="53"/>
      <c r="L478" s="53"/>
      <c r="M478" s="49"/>
      <c r="N478" s="50"/>
      <c r="O478" s="50"/>
      <c r="P478" s="54"/>
      <c r="Q478" s="54"/>
      <c r="R478" s="54"/>
      <c r="S478" s="50"/>
      <c r="T478" s="50"/>
      <c r="U478" s="50"/>
      <c r="V478" s="50"/>
      <c r="W478" s="50"/>
      <c r="X478" s="50"/>
      <c r="Y478" s="50"/>
      <c r="Z478" s="50"/>
    </row>
    <row r="479" ht="18.0" customHeight="1">
      <c r="A479" s="49"/>
      <c r="B479" s="53"/>
      <c r="C479" s="49"/>
      <c r="D479" s="49"/>
      <c r="E479" s="49"/>
      <c r="F479" s="49"/>
      <c r="G479" s="53"/>
      <c r="H479" s="53"/>
      <c r="I479" s="53"/>
      <c r="J479" s="53"/>
      <c r="K479" s="53"/>
      <c r="L479" s="53"/>
      <c r="M479" s="49"/>
      <c r="N479" s="50"/>
      <c r="O479" s="50"/>
      <c r="P479" s="54"/>
      <c r="Q479" s="54"/>
      <c r="R479" s="54"/>
      <c r="S479" s="50"/>
      <c r="T479" s="50"/>
      <c r="U479" s="50"/>
      <c r="V479" s="50"/>
      <c r="W479" s="50"/>
      <c r="X479" s="50"/>
      <c r="Y479" s="50"/>
      <c r="Z479" s="50"/>
    </row>
    <row r="480" ht="18.0" customHeight="1">
      <c r="A480" s="49"/>
      <c r="B480" s="53"/>
      <c r="C480" s="49"/>
      <c r="D480" s="49"/>
      <c r="E480" s="49"/>
      <c r="F480" s="49"/>
      <c r="G480" s="53"/>
      <c r="H480" s="53"/>
      <c r="I480" s="53"/>
      <c r="J480" s="53"/>
      <c r="K480" s="53"/>
      <c r="L480" s="53"/>
      <c r="M480" s="49"/>
      <c r="N480" s="50"/>
      <c r="O480" s="50"/>
      <c r="P480" s="54"/>
      <c r="Q480" s="54"/>
      <c r="R480" s="54"/>
      <c r="S480" s="50"/>
      <c r="T480" s="50"/>
      <c r="U480" s="50"/>
      <c r="V480" s="50"/>
      <c r="W480" s="50"/>
      <c r="X480" s="50"/>
      <c r="Y480" s="50"/>
      <c r="Z480" s="50"/>
    </row>
    <row r="481" ht="18.0" customHeight="1">
      <c r="A481" s="49"/>
      <c r="B481" s="53"/>
      <c r="C481" s="49"/>
      <c r="D481" s="49"/>
      <c r="E481" s="49"/>
      <c r="F481" s="49"/>
      <c r="G481" s="53"/>
      <c r="H481" s="53"/>
      <c r="I481" s="53"/>
      <c r="J481" s="53"/>
      <c r="K481" s="53"/>
      <c r="L481" s="53"/>
      <c r="M481" s="49"/>
      <c r="N481" s="50"/>
      <c r="O481" s="50"/>
      <c r="P481" s="54"/>
      <c r="Q481" s="54"/>
      <c r="R481" s="54"/>
      <c r="S481" s="50"/>
      <c r="T481" s="50"/>
      <c r="U481" s="50"/>
      <c r="V481" s="50"/>
      <c r="W481" s="50"/>
      <c r="X481" s="50"/>
      <c r="Y481" s="50"/>
      <c r="Z481" s="50"/>
    </row>
    <row r="482" ht="18.0" customHeight="1">
      <c r="A482" s="49"/>
      <c r="B482" s="53"/>
      <c r="C482" s="49"/>
      <c r="D482" s="49"/>
      <c r="E482" s="49"/>
      <c r="F482" s="49"/>
      <c r="G482" s="53"/>
      <c r="H482" s="53"/>
      <c r="I482" s="53"/>
      <c r="J482" s="53"/>
      <c r="K482" s="53"/>
      <c r="L482" s="53"/>
      <c r="M482" s="49"/>
      <c r="N482" s="50"/>
      <c r="O482" s="50"/>
      <c r="P482" s="54"/>
      <c r="Q482" s="54"/>
      <c r="R482" s="54"/>
      <c r="S482" s="50"/>
      <c r="T482" s="50"/>
      <c r="U482" s="50"/>
      <c r="V482" s="50"/>
      <c r="W482" s="50"/>
      <c r="X482" s="50"/>
      <c r="Y482" s="50"/>
      <c r="Z482" s="50"/>
    </row>
    <row r="483" ht="18.0" customHeight="1">
      <c r="A483" s="49"/>
      <c r="B483" s="53"/>
      <c r="C483" s="49"/>
      <c r="D483" s="49"/>
      <c r="E483" s="49"/>
      <c r="F483" s="49"/>
      <c r="G483" s="53"/>
      <c r="H483" s="53"/>
      <c r="I483" s="53"/>
      <c r="J483" s="53"/>
      <c r="K483" s="53"/>
      <c r="L483" s="53"/>
      <c r="M483" s="49"/>
      <c r="N483" s="50"/>
      <c r="O483" s="50"/>
      <c r="P483" s="54"/>
      <c r="Q483" s="54"/>
      <c r="R483" s="54"/>
      <c r="S483" s="50"/>
      <c r="T483" s="50"/>
      <c r="U483" s="50"/>
      <c r="V483" s="50"/>
      <c r="W483" s="50"/>
      <c r="X483" s="50"/>
      <c r="Y483" s="50"/>
      <c r="Z483" s="50"/>
    </row>
    <row r="484" ht="18.0" customHeight="1">
      <c r="A484" s="49"/>
      <c r="B484" s="53"/>
      <c r="C484" s="49"/>
      <c r="D484" s="49"/>
      <c r="E484" s="49"/>
      <c r="F484" s="49"/>
      <c r="G484" s="53"/>
      <c r="H484" s="53"/>
      <c r="I484" s="53"/>
      <c r="J484" s="53"/>
      <c r="K484" s="53"/>
      <c r="L484" s="53"/>
      <c r="M484" s="49"/>
      <c r="N484" s="50"/>
      <c r="O484" s="50"/>
      <c r="P484" s="54"/>
      <c r="Q484" s="54"/>
      <c r="R484" s="54"/>
      <c r="S484" s="50"/>
      <c r="T484" s="50"/>
      <c r="U484" s="50"/>
      <c r="V484" s="50"/>
      <c r="W484" s="50"/>
      <c r="X484" s="50"/>
      <c r="Y484" s="50"/>
      <c r="Z484" s="50"/>
    </row>
    <row r="485" ht="18.0" customHeight="1">
      <c r="A485" s="49"/>
      <c r="B485" s="53"/>
      <c r="C485" s="49"/>
      <c r="D485" s="49"/>
      <c r="E485" s="49"/>
      <c r="F485" s="49"/>
      <c r="G485" s="53"/>
      <c r="H485" s="53"/>
      <c r="I485" s="53"/>
      <c r="J485" s="53"/>
      <c r="K485" s="53"/>
      <c r="L485" s="53"/>
      <c r="M485" s="49"/>
      <c r="N485" s="50"/>
      <c r="O485" s="50"/>
      <c r="P485" s="54"/>
      <c r="Q485" s="54"/>
      <c r="R485" s="54"/>
      <c r="S485" s="50"/>
      <c r="T485" s="50"/>
      <c r="U485" s="50"/>
      <c r="V485" s="50"/>
      <c r="W485" s="50"/>
      <c r="X485" s="50"/>
      <c r="Y485" s="50"/>
      <c r="Z485" s="50"/>
    </row>
    <row r="486" ht="18.0" customHeight="1">
      <c r="A486" s="49"/>
      <c r="B486" s="53"/>
      <c r="C486" s="49"/>
      <c r="D486" s="49"/>
      <c r="E486" s="49"/>
      <c r="F486" s="49"/>
      <c r="G486" s="53"/>
      <c r="H486" s="53"/>
      <c r="I486" s="53"/>
      <c r="J486" s="53"/>
      <c r="K486" s="53"/>
      <c r="L486" s="53"/>
      <c r="M486" s="49"/>
      <c r="N486" s="50"/>
      <c r="O486" s="50"/>
      <c r="P486" s="54"/>
      <c r="Q486" s="54"/>
      <c r="R486" s="54"/>
      <c r="S486" s="50"/>
      <c r="T486" s="50"/>
      <c r="U486" s="50"/>
      <c r="V486" s="50"/>
      <c r="W486" s="50"/>
      <c r="X486" s="50"/>
      <c r="Y486" s="50"/>
      <c r="Z486" s="50"/>
    </row>
    <row r="487" ht="18.0" customHeight="1">
      <c r="A487" s="49"/>
      <c r="B487" s="53"/>
      <c r="C487" s="49"/>
      <c r="D487" s="49"/>
      <c r="E487" s="49"/>
      <c r="F487" s="49"/>
      <c r="G487" s="53"/>
      <c r="H487" s="53"/>
      <c r="I487" s="53"/>
      <c r="J487" s="53"/>
      <c r="K487" s="53"/>
      <c r="L487" s="53"/>
      <c r="M487" s="49"/>
      <c r="N487" s="50"/>
      <c r="O487" s="50"/>
      <c r="P487" s="54"/>
      <c r="Q487" s="54"/>
      <c r="R487" s="54"/>
      <c r="S487" s="50"/>
      <c r="T487" s="50"/>
      <c r="U487" s="50"/>
      <c r="V487" s="50"/>
      <c r="W487" s="50"/>
      <c r="X487" s="50"/>
      <c r="Y487" s="50"/>
      <c r="Z487" s="50"/>
    </row>
    <row r="488" ht="18.0" customHeight="1">
      <c r="A488" s="49"/>
      <c r="B488" s="53"/>
      <c r="C488" s="49"/>
      <c r="D488" s="49"/>
      <c r="E488" s="49"/>
      <c r="F488" s="49"/>
      <c r="G488" s="53"/>
      <c r="H488" s="53"/>
      <c r="I488" s="53"/>
      <c r="J488" s="53"/>
      <c r="K488" s="53"/>
      <c r="L488" s="53"/>
      <c r="M488" s="49"/>
      <c r="N488" s="50"/>
      <c r="O488" s="50"/>
      <c r="P488" s="54"/>
      <c r="Q488" s="54"/>
      <c r="R488" s="54"/>
      <c r="S488" s="50"/>
      <c r="T488" s="50"/>
      <c r="U488" s="50"/>
      <c r="V488" s="50"/>
      <c r="W488" s="50"/>
      <c r="X488" s="50"/>
      <c r="Y488" s="50"/>
      <c r="Z488" s="50"/>
    </row>
    <row r="489" ht="18.0" customHeight="1">
      <c r="A489" s="49"/>
      <c r="B489" s="53"/>
      <c r="C489" s="49"/>
      <c r="D489" s="49"/>
      <c r="E489" s="49"/>
      <c r="F489" s="49"/>
      <c r="G489" s="53"/>
      <c r="H489" s="53"/>
      <c r="I489" s="53"/>
      <c r="J489" s="53"/>
      <c r="K489" s="53"/>
      <c r="L489" s="53"/>
      <c r="M489" s="49"/>
      <c r="N489" s="50"/>
      <c r="O489" s="50"/>
      <c r="P489" s="54"/>
      <c r="Q489" s="54"/>
      <c r="R489" s="54"/>
      <c r="S489" s="50"/>
      <c r="T489" s="50"/>
      <c r="U489" s="50"/>
      <c r="V489" s="50"/>
      <c r="W489" s="50"/>
      <c r="X489" s="50"/>
      <c r="Y489" s="50"/>
      <c r="Z489" s="50"/>
    </row>
    <row r="490" ht="18.0" customHeight="1">
      <c r="A490" s="49"/>
      <c r="B490" s="53"/>
      <c r="C490" s="49"/>
      <c r="D490" s="49"/>
      <c r="E490" s="49"/>
      <c r="F490" s="49"/>
      <c r="G490" s="53"/>
      <c r="H490" s="53"/>
      <c r="I490" s="53"/>
      <c r="J490" s="53"/>
      <c r="K490" s="53"/>
      <c r="L490" s="53"/>
      <c r="M490" s="49"/>
      <c r="N490" s="50"/>
      <c r="O490" s="50"/>
      <c r="P490" s="54"/>
      <c r="Q490" s="54"/>
      <c r="R490" s="54"/>
      <c r="S490" s="50"/>
      <c r="T490" s="50"/>
      <c r="U490" s="50"/>
      <c r="V490" s="50"/>
      <c r="W490" s="50"/>
      <c r="X490" s="50"/>
      <c r="Y490" s="50"/>
      <c r="Z490" s="50"/>
    </row>
    <row r="491" ht="18.0" customHeight="1">
      <c r="A491" s="49"/>
      <c r="B491" s="53"/>
      <c r="C491" s="49"/>
      <c r="D491" s="49"/>
      <c r="E491" s="49"/>
      <c r="F491" s="49"/>
      <c r="G491" s="53"/>
      <c r="H491" s="53"/>
      <c r="I491" s="53"/>
      <c r="J491" s="53"/>
      <c r="K491" s="53"/>
      <c r="L491" s="53"/>
      <c r="M491" s="49"/>
      <c r="N491" s="50"/>
      <c r="O491" s="50"/>
      <c r="P491" s="54"/>
      <c r="Q491" s="54"/>
      <c r="R491" s="54"/>
      <c r="S491" s="50"/>
      <c r="T491" s="50"/>
      <c r="U491" s="50"/>
      <c r="V491" s="50"/>
      <c r="W491" s="50"/>
      <c r="X491" s="50"/>
      <c r="Y491" s="50"/>
      <c r="Z491" s="50"/>
    </row>
    <row r="492" ht="18.0" customHeight="1">
      <c r="A492" s="49"/>
      <c r="B492" s="53"/>
      <c r="C492" s="49"/>
      <c r="D492" s="49"/>
      <c r="E492" s="49"/>
      <c r="F492" s="49"/>
      <c r="G492" s="53"/>
      <c r="H492" s="53"/>
      <c r="I492" s="53"/>
      <c r="J492" s="53"/>
      <c r="K492" s="53"/>
      <c r="L492" s="53"/>
      <c r="M492" s="49"/>
      <c r="N492" s="50"/>
      <c r="O492" s="50"/>
      <c r="P492" s="54"/>
      <c r="Q492" s="54"/>
      <c r="R492" s="54"/>
      <c r="S492" s="50"/>
      <c r="T492" s="50"/>
      <c r="U492" s="50"/>
      <c r="V492" s="50"/>
      <c r="W492" s="50"/>
      <c r="X492" s="50"/>
      <c r="Y492" s="50"/>
      <c r="Z492" s="50"/>
    </row>
    <row r="493" ht="18.0" customHeight="1">
      <c r="A493" s="49"/>
      <c r="B493" s="53"/>
      <c r="C493" s="49"/>
      <c r="D493" s="49"/>
      <c r="E493" s="49"/>
      <c r="F493" s="49"/>
      <c r="G493" s="53"/>
      <c r="H493" s="53"/>
      <c r="I493" s="53"/>
      <c r="J493" s="53"/>
      <c r="K493" s="53"/>
      <c r="L493" s="53"/>
      <c r="M493" s="49"/>
      <c r="N493" s="50"/>
      <c r="O493" s="50"/>
      <c r="P493" s="54"/>
      <c r="Q493" s="54"/>
      <c r="R493" s="54"/>
      <c r="S493" s="50"/>
      <c r="T493" s="50"/>
      <c r="U493" s="50"/>
      <c r="V493" s="50"/>
      <c r="W493" s="50"/>
      <c r="X493" s="50"/>
      <c r="Y493" s="50"/>
      <c r="Z493" s="50"/>
    </row>
    <row r="494" ht="18.0" customHeight="1">
      <c r="A494" s="49"/>
      <c r="B494" s="53"/>
      <c r="C494" s="49"/>
      <c r="D494" s="49"/>
      <c r="E494" s="49"/>
      <c r="F494" s="49"/>
      <c r="G494" s="53"/>
      <c r="H494" s="53"/>
      <c r="I494" s="53"/>
      <c r="J494" s="53"/>
      <c r="K494" s="53"/>
      <c r="L494" s="53"/>
      <c r="M494" s="49"/>
      <c r="N494" s="50"/>
      <c r="O494" s="50"/>
      <c r="P494" s="54"/>
      <c r="Q494" s="54"/>
      <c r="R494" s="54"/>
      <c r="S494" s="50"/>
      <c r="T494" s="50"/>
      <c r="U494" s="50"/>
      <c r="V494" s="50"/>
      <c r="W494" s="50"/>
      <c r="X494" s="50"/>
      <c r="Y494" s="50"/>
      <c r="Z494" s="50"/>
    </row>
    <row r="495" ht="18.0" customHeight="1">
      <c r="A495" s="49"/>
      <c r="B495" s="53"/>
      <c r="C495" s="49"/>
      <c r="D495" s="49"/>
      <c r="E495" s="49"/>
      <c r="F495" s="49"/>
      <c r="G495" s="53"/>
      <c r="H495" s="53"/>
      <c r="I495" s="53"/>
      <c r="J495" s="53"/>
      <c r="K495" s="53"/>
      <c r="L495" s="53"/>
      <c r="M495" s="49"/>
      <c r="N495" s="50"/>
      <c r="O495" s="50"/>
      <c r="P495" s="54"/>
      <c r="Q495" s="54"/>
      <c r="R495" s="54"/>
      <c r="S495" s="50"/>
      <c r="T495" s="50"/>
      <c r="U495" s="50"/>
      <c r="V495" s="50"/>
      <c r="W495" s="50"/>
      <c r="X495" s="50"/>
      <c r="Y495" s="50"/>
      <c r="Z495" s="50"/>
    </row>
    <row r="496" ht="18.0" customHeight="1">
      <c r="A496" s="49"/>
      <c r="B496" s="53"/>
      <c r="C496" s="49"/>
      <c r="D496" s="49"/>
      <c r="E496" s="49"/>
      <c r="F496" s="49"/>
      <c r="G496" s="53"/>
      <c r="H496" s="53"/>
      <c r="I496" s="53"/>
      <c r="J496" s="53"/>
      <c r="K496" s="53"/>
      <c r="L496" s="53"/>
      <c r="M496" s="49"/>
      <c r="N496" s="50"/>
      <c r="O496" s="50"/>
      <c r="P496" s="54"/>
      <c r="Q496" s="54"/>
      <c r="R496" s="54"/>
      <c r="S496" s="50"/>
      <c r="T496" s="50"/>
      <c r="U496" s="50"/>
      <c r="V496" s="50"/>
      <c r="W496" s="50"/>
      <c r="X496" s="50"/>
      <c r="Y496" s="50"/>
      <c r="Z496" s="50"/>
    </row>
    <row r="497" ht="18.0" customHeight="1">
      <c r="A497" s="49"/>
      <c r="B497" s="53"/>
      <c r="C497" s="49"/>
      <c r="D497" s="49"/>
      <c r="E497" s="49"/>
      <c r="F497" s="49"/>
      <c r="G497" s="53"/>
      <c r="H497" s="53"/>
      <c r="I497" s="53"/>
      <c r="J497" s="53"/>
      <c r="K497" s="53"/>
      <c r="L497" s="53"/>
      <c r="M497" s="49"/>
      <c r="N497" s="50"/>
      <c r="O497" s="50"/>
      <c r="P497" s="54"/>
      <c r="Q497" s="54"/>
      <c r="R497" s="54"/>
      <c r="S497" s="50"/>
      <c r="T497" s="50"/>
      <c r="U497" s="50"/>
      <c r="V497" s="50"/>
      <c r="W497" s="50"/>
      <c r="X497" s="50"/>
      <c r="Y497" s="50"/>
      <c r="Z497" s="50"/>
    </row>
    <row r="498" ht="18.0" customHeight="1">
      <c r="A498" s="49"/>
      <c r="B498" s="53"/>
      <c r="C498" s="49"/>
      <c r="D498" s="49"/>
      <c r="E498" s="49"/>
      <c r="F498" s="49"/>
      <c r="G498" s="53"/>
      <c r="H498" s="53"/>
      <c r="I498" s="53"/>
      <c r="J498" s="53"/>
      <c r="K498" s="53"/>
      <c r="L498" s="53"/>
      <c r="M498" s="49"/>
      <c r="N498" s="50"/>
      <c r="O498" s="50"/>
      <c r="P498" s="54"/>
      <c r="Q498" s="54"/>
      <c r="R498" s="54"/>
      <c r="S498" s="50"/>
      <c r="T498" s="50"/>
      <c r="U498" s="50"/>
      <c r="V498" s="50"/>
      <c r="W498" s="50"/>
      <c r="X498" s="50"/>
      <c r="Y498" s="50"/>
      <c r="Z498" s="50"/>
    </row>
    <row r="499" ht="18.0" customHeight="1">
      <c r="A499" s="49"/>
      <c r="B499" s="53"/>
      <c r="C499" s="49"/>
      <c r="D499" s="49"/>
      <c r="E499" s="49"/>
      <c r="F499" s="49"/>
      <c r="G499" s="53"/>
      <c r="H499" s="53"/>
      <c r="I499" s="53"/>
      <c r="J499" s="53"/>
      <c r="K499" s="53"/>
      <c r="L499" s="53"/>
      <c r="M499" s="49"/>
      <c r="N499" s="50"/>
      <c r="O499" s="50"/>
      <c r="P499" s="54"/>
      <c r="Q499" s="54"/>
      <c r="R499" s="54"/>
      <c r="S499" s="50"/>
      <c r="T499" s="50"/>
      <c r="U499" s="50"/>
      <c r="V499" s="50"/>
      <c r="W499" s="50"/>
      <c r="X499" s="50"/>
      <c r="Y499" s="50"/>
      <c r="Z499" s="50"/>
    </row>
    <row r="500" ht="18.0" customHeight="1">
      <c r="A500" s="49"/>
      <c r="B500" s="53"/>
      <c r="C500" s="49"/>
      <c r="D500" s="49"/>
      <c r="E500" s="49"/>
      <c r="F500" s="49"/>
      <c r="G500" s="53"/>
      <c r="H500" s="53"/>
      <c r="I500" s="53"/>
      <c r="J500" s="53"/>
      <c r="K500" s="53"/>
      <c r="L500" s="53"/>
      <c r="M500" s="49"/>
      <c r="N500" s="50"/>
      <c r="O500" s="50"/>
      <c r="P500" s="54"/>
      <c r="Q500" s="54"/>
      <c r="R500" s="54"/>
      <c r="S500" s="50"/>
      <c r="T500" s="50"/>
      <c r="U500" s="50"/>
      <c r="V500" s="50"/>
      <c r="W500" s="50"/>
      <c r="X500" s="50"/>
      <c r="Y500" s="50"/>
      <c r="Z500" s="50"/>
    </row>
    <row r="501" ht="18.0" customHeight="1">
      <c r="A501" s="49"/>
      <c r="B501" s="53"/>
      <c r="C501" s="49"/>
      <c r="D501" s="49"/>
      <c r="E501" s="49"/>
      <c r="F501" s="49"/>
      <c r="G501" s="53"/>
      <c r="H501" s="53"/>
      <c r="I501" s="53"/>
      <c r="J501" s="53"/>
      <c r="K501" s="53"/>
      <c r="L501" s="53"/>
      <c r="M501" s="49"/>
      <c r="N501" s="50"/>
      <c r="O501" s="50"/>
      <c r="P501" s="54"/>
      <c r="Q501" s="54"/>
      <c r="R501" s="54"/>
      <c r="S501" s="50"/>
      <c r="T501" s="50"/>
      <c r="U501" s="50"/>
      <c r="V501" s="50"/>
      <c r="W501" s="50"/>
      <c r="X501" s="50"/>
      <c r="Y501" s="50"/>
      <c r="Z501" s="50"/>
    </row>
    <row r="502" ht="18.0" customHeight="1">
      <c r="A502" s="49"/>
      <c r="B502" s="53"/>
      <c r="C502" s="49"/>
      <c r="D502" s="49"/>
      <c r="E502" s="49"/>
      <c r="F502" s="49"/>
      <c r="G502" s="53"/>
      <c r="H502" s="53"/>
      <c r="I502" s="53"/>
      <c r="J502" s="53"/>
      <c r="K502" s="53"/>
      <c r="L502" s="53"/>
      <c r="M502" s="49"/>
      <c r="N502" s="50"/>
      <c r="O502" s="50"/>
      <c r="P502" s="54"/>
      <c r="Q502" s="54"/>
      <c r="R502" s="54"/>
      <c r="S502" s="50"/>
      <c r="T502" s="50"/>
      <c r="U502" s="50"/>
      <c r="V502" s="50"/>
      <c r="W502" s="50"/>
      <c r="X502" s="50"/>
      <c r="Y502" s="50"/>
      <c r="Z502" s="50"/>
    </row>
    <row r="503" ht="18.0" customHeight="1">
      <c r="A503" s="49"/>
      <c r="B503" s="53"/>
      <c r="C503" s="49"/>
      <c r="D503" s="49"/>
      <c r="E503" s="49"/>
      <c r="F503" s="49"/>
      <c r="G503" s="53"/>
      <c r="H503" s="53"/>
      <c r="I503" s="53"/>
      <c r="J503" s="53"/>
      <c r="K503" s="53"/>
      <c r="L503" s="53"/>
      <c r="M503" s="49"/>
      <c r="N503" s="50"/>
      <c r="O503" s="50"/>
      <c r="P503" s="54"/>
      <c r="Q503" s="54"/>
      <c r="R503" s="54"/>
      <c r="S503" s="50"/>
      <c r="T503" s="50"/>
      <c r="U503" s="50"/>
      <c r="V503" s="50"/>
      <c r="W503" s="50"/>
      <c r="X503" s="50"/>
      <c r="Y503" s="50"/>
      <c r="Z503" s="50"/>
    </row>
    <row r="504" ht="18.0" customHeight="1">
      <c r="A504" s="49"/>
      <c r="B504" s="53"/>
      <c r="C504" s="49"/>
      <c r="D504" s="49"/>
      <c r="E504" s="49"/>
      <c r="F504" s="49"/>
      <c r="G504" s="53"/>
      <c r="H504" s="53"/>
      <c r="I504" s="53"/>
      <c r="J504" s="53"/>
      <c r="K504" s="53"/>
      <c r="L504" s="53"/>
      <c r="M504" s="49"/>
      <c r="N504" s="50"/>
      <c r="O504" s="50"/>
      <c r="P504" s="54"/>
      <c r="Q504" s="54"/>
      <c r="R504" s="54"/>
      <c r="S504" s="50"/>
      <c r="T504" s="50"/>
      <c r="U504" s="50"/>
      <c r="V504" s="50"/>
      <c r="W504" s="50"/>
      <c r="X504" s="50"/>
      <c r="Y504" s="50"/>
      <c r="Z504" s="50"/>
    </row>
    <row r="505" ht="18.0" customHeight="1">
      <c r="A505" s="49"/>
      <c r="B505" s="53"/>
      <c r="C505" s="49"/>
      <c r="D505" s="49"/>
      <c r="E505" s="49"/>
      <c r="F505" s="49"/>
      <c r="G505" s="53"/>
      <c r="H505" s="53"/>
      <c r="I505" s="53"/>
      <c r="J505" s="53"/>
      <c r="K505" s="53"/>
      <c r="L505" s="53"/>
      <c r="M505" s="49"/>
      <c r="N505" s="50"/>
      <c r="O505" s="50"/>
      <c r="P505" s="54"/>
      <c r="Q505" s="54"/>
      <c r="R505" s="54"/>
      <c r="S505" s="50"/>
      <c r="T505" s="50"/>
      <c r="U505" s="50"/>
      <c r="V505" s="50"/>
      <c r="W505" s="50"/>
      <c r="X505" s="50"/>
      <c r="Y505" s="50"/>
      <c r="Z505" s="50"/>
    </row>
    <row r="506" ht="18.0" customHeight="1">
      <c r="A506" s="49"/>
      <c r="B506" s="53"/>
      <c r="C506" s="49"/>
      <c r="D506" s="49"/>
      <c r="E506" s="49"/>
      <c r="F506" s="49"/>
      <c r="G506" s="53"/>
      <c r="H506" s="53"/>
      <c r="I506" s="53"/>
      <c r="J506" s="53"/>
      <c r="K506" s="53"/>
      <c r="L506" s="53"/>
      <c r="M506" s="49"/>
      <c r="N506" s="50"/>
      <c r="O506" s="50"/>
      <c r="P506" s="54"/>
      <c r="Q506" s="54"/>
      <c r="R506" s="54"/>
      <c r="S506" s="50"/>
      <c r="T506" s="50"/>
      <c r="U506" s="50"/>
      <c r="V506" s="50"/>
      <c r="W506" s="50"/>
      <c r="X506" s="50"/>
      <c r="Y506" s="50"/>
      <c r="Z506" s="50"/>
    </row>
    <row r="507" ht="18.0" customHeight="1">
      <c r="A507" s="49"/>
      <c r="B507" s="53"/>
      <c r="C507" s="49"/>
      <c r="D507" s="49"/>
      <c r="E507" s="49"/>
      <c r="F507" s="49"/>
      <c r="G507" s="53"/>
      <c r="H507" s="53"/>
      <c r="I507" s="53"/>
      <c r="J507" s="53"/>
      <c r="K507" s="53"/>
      <c r="L507" s="53"/>
      <c r="M507" s="49"/>
      <c r="N507" s="50"/>
      <c r="O507" s="50"/>
      <c r="P507" s="54"/>
      <c r="Q507" s="54"/>
      <c r="R507" s="54"/>
      <c r="S507" s="50"/>
      <c r="T507" s="50"/>
      <c r="U507" s="50"/>
      <c r="V507" s="50"/>
      <c r="W507" s="50"/>
      <c r="X507" s="50"/>
      <c r="Y507" s="50"/>
      <c r="Z507" s="50"/>
    </row>
    <row r="508" ht="18.0" customHeight="1">
      <c r="A508" s="49"/>
      <c r="B508" s="53"/>
      <c r="C508" s="49"/>
      <c r="D508" s="49"/>
      <c r="E508" s="49"/>
      <c r="F508" s="49"/>
      <c r="G508" s="53"/>
      <c r="H508" s="53"/>
      <c r="I508" s="53"/>
      <c r="J508" s="53"/>
      <c r="K508" s="53"/>
      <c r="L508" s="53"/>
      <c r="M508" s="49"/>
      <c r="N508" s="50"/>
      <c r="O508" s="50"/>
      <c r="P508" s="54"/>
      <c r="Q508" s="54"/>
      <c r="R508" s="54"/>
      <c r="S508" s="50"/>
      <c r="T508" s="50"/>
      <c r="U508" s="50"/>
      <c r="V508" s="50"/>
      <c r="W508" s="50"/>
      <c r="X508" s="50"/>
      <c r="Y508" s="50"/>
      <c r="Z508" s="50"/>
    </row>
    <row r="509" ht="18.0" customHeight="1">
      <c r="A509" s="49"/>
      <c r="B509" s="53"/>
      <c r="C509" s="49"/>
      <c r="D509" s="49"/>
      <c r="E509" s="49"/>
      <c r="F509" s="49"/>
      <c r="G509" s="53"/>
      <c r="H509" s="53"/>
      <c r="I509" s="53"/>
      <c r="J509" s="53"/>
      <c r="K509" s="53"/>
      <c r="L509" s="53"/>
      <c r="M509" s="49"/>
      <c r="N509" s="50"/>
      <c r="O509" s="50"/>
      <c r="P509" s="54"/>
      <c r="Q509" s="54"/>
      <c r="R509" s="54"/>
      <c r="S509" s="50"/>
      <c r="T509" s="50"/>
      <c r="U509" s="50"/>
      <c r="V509" s="50"/>
      <c r="W509" s="50"/>
      <c r="X509" s="50"/>
      <c r="Y509" s="50"/>
      <c r="Z509" s="50"/>
    </row>
    <row r="510" ht="18.0" customHeight="1">
      <c r="A510" s="49"/>
      <c r="B510" s="53"/>
      <c r="C510" s="49"/>
      <c r="D510" s="49"/>
      <c r="E510" s="49"/>
      <c r="F510" s="49"/>
      <c r="G510" s="53"/>
      <c r="H510" s="53"/>
      <c r="I510" s="53"/>
      <c r="J510" s="53"/>
      <c r="K510" s="53"/>
      <c r="L510" s="53"/>
      <c r="M510" s="49"/>
      <c r="N510" s="50"/>
      <c r="O510" s="50"/>
      <c r="P510" s="54"/>
      <c r="Q510" s="54"/>
      <c r="R510" s="54"/>
      <c r="S510" s="50"/>
      <c r="T510" s="50"/>
      <c r="U510" s="50"/>
      <c r="V510" s="50"/>
      <c r="W510" s="50"/>
      <c r="X510" s="50"/>
      <c r="Y510" s="50"/>
      <c r="Z510" s="50"/>
    </row>
    <row r="511" ht="18.0" customHeight="1">
      <c r="A511" s="49"/>
      <c r="B511" s="53"/>
      <c r="C511" s="49"/>
      <c r="D511" s="49"/>
      <c r="E511" s="49"/>
      <c r="F511" s="49"/>
      <c r="G511" s="53"/>
      <c r="H511" s="53"/>
      <c r="I511" s="53"/>
      <c r="J511" s="53"/>
      <c r="K511" s="53"/>
      <c r="L511" s="53"/>
      <c r="M511" s="49"/>
      <c r="N511" s="50"/>
      <c r="O511" s="50"/>
      <c r="P511" s="54"/>
      <c r="Q511" s="54"/>
      <c r="R511" s="54"/>
      <c r="S511" s="50"/>
      <c r="T511" s="50"/>
      <c r="U511" s="50"/>
      <c r="V511" s="50"/>
      <c r="W511" s="50"/>
      <c r="X511" s="50"/>
      <c r="Y511" s="50"/>
      <c r="Z511" s="50"/>
    </row>
    <row r="512" ht="18.0" customHeight="1">
      <c r="A512" s="49"/>
      <c r="B512" s="53"/>
      <c r="C512" s="49"/>
      <c r="D512" s="49"/>
      <c r="E512" s="49"/>
      <c r="F512" s="49"/>
      <c r="G512" s="53"/>
      <c r="H512" s="53"/>
      <c r="I512" s="53"/>
      <c r="J512" s="53"/>
      <c r="K512" s="53"/>
      <c r="L512" s="53"/>
      <c r="M512" s="49"/>
      <c r="N512" s="50"/>
      <c r="O512" s="50"/>
      <c r="P512" s="54"/>
      <c r="Q512" s="54"/>
      <c r="R512" s="54"/>
      <c r="S512" s="50"/>
      <c r="T512" s="50"/>
      <c r="U512" s="50"/>
      <c r="V512" s="50"/>
      <c r="W512" s="50"/>
      <c r="X512" s="50"/>
      <c r="Y512" s="50"/>
      <c r="Z512" s="50"/>
    </row>
    <row r="513" ht="18.0" customHeight="1">
      <c r="A513" s="49"/>
      <c r="B513" s="53"/>
      <c r="C513" s="49"/>
      <c r="D513" s="49"/>
      <c r="E513" s="49"/>
      <c r="F513" s="49"/>
      <c r="G513" s="53"/>
      <c r="H513" s="53"/>
      <c r="I513" s="53"/>
      <c r="J513" s="53"/>
      <c r="K513" s="53"/>
      <c r="L513" s="53"/>
      <c r="M513" s="49"/>
      <c r="N513" s="50"/>
      <c r="O513" s="50"/>
      <c r="P513" s="54"/>
      <c r="Q513" s="54"/>
      <c r="R513" s="54"/>
      <c r="S513" s="50"/>
      <c r="T513" s="50"/>
      <c r="U513" s="50"/>
      <c r="V513" s="50"/>
      <c r="W513" s="50"/>
      <c r="X513" s="50"/>
      <c r="Y513" s="50"/>
      <c r="Z513" s="50"/>
    </row>
    <row r="514" ht="18.0" customHeight="1">
      <c r="A514" s="49"/>
      <c r="B514" s="53"/>
      <c r="C514" s="49"/>
      <c r="D514" s="49"/>
      <c r="E514" s="49"/>
      <c r="F514" s="49"/>
      <c r="G514" s="53"/>
      <c r="H514" s="53"/>
      <c r="I514" s="53"/>
      <c r="J514" s="53"/>
      <c r="K514" s="53"/>
      <c r="L514" s="53"/>
      <c r="M514" s="49"/>
      <c r="N514" s="50"/>
      <c r="O514" s="50"/>
      <c r="P514" s="54"/>
      <c r="Q514" s="54"/>
      <c r="R514" s="54"/>
      <c r="S514" s="50"/>
      <c r="T514" s="50"/>
      <c r="U514" s="50"/>
      <c r="V514" s="50"/>
      <c r="W514" s="50"/>
      <c r="X514" s="50"/>
      <c r="Y514" s="50"/>
      <c r="Z514" s="50"/>
    </row>
    <row r="515" ht="18.0" customHeight="1">
      <c r="A515" s="49"/>
      <c r="B515" s="53"/>
      <c r="C515" s="49"/>
      <c r="D515" s="49"/>
      <c r="E515" s="49"/>
      <c r="F515" s="49"/>
      <c r="G515" s="53"/>
      <c r="H515" s="53"/>
      <c r="I515" s="53"/>
      <c r="J515" s="53"/>
      <c r="K515" s="53"/>
      <c r="L515" s="53"/>
      <c r="M515" s="49"/>
      <c r="N515" s="50"/>
      <c r="O515" s="50"/>
      <c r="P515" s="54"/>
      <c r="Q515" s="54"/>
      <c r="R515" s="54"/>
      <c r="S515" s="50"/>
      <c r="T515" s="50"/>
      <c r="U515" s="50"/>
      <c r="V515" s="50"/>
      <c r="W515" s="50"/>
      <c r="X515" s="50"/>
      <c r="Y515" s="50"/>
      <c r="Z515" s="50"/>
    </row>
    <row r="516" ht="18.0" customHeight="1">
      <c r="A516" s="49"/>
      <c r="B516" s="53"/>
      <c r="C516" s="49"/>
      <c r="D516" s="49"/>
      <c r="E516" s="49"/>
      <c r="F516" s="49"/>
      <c r="G516" s="53"/>
      <c r="H516" s="53"/>
      <c r="I516" s="53"/>
      <c r="J516" s="53"/>
      <c r="K516" s="53"/>
      <c r="L516" s="53"/>
      <c r="M516" s="49"/>
      <c r="N516" s="50"/>
      <c r="O516" s="50"/>
      <c r="P516" s="54"/>
      <c r="Q516" s="54"/>
      <c r="R516" s="54"/>
      <c r="S516" s="50"/>
      <c r="T516" s="50"/>
      <c r="U516" s="50"/>
      <c r="V516" s="50"/>
      <c r="W516" s="50"/>
      <c r="X516" s="50"/>
      <c r="Y516" s="50"/>
      <c r="Z516" s="50"/>
    </row>
    <row r="517" ht="18.0" customHeight="1">
      <c r="A517" s="49"/>
      <c r="B517" s="53"/>
      <c r="C517" s="49"/>
      <c r="D517" s="49"/>
      <c r="E517" s="49"/>
      <c r="F517" s="49"/>
      <c r="G517" s="53"/>
      <c r="H517" s="53"/>
      <c r="I517" s="53"/>
      <c r="J517" s="53"/>
      <c r="K517" s="53"/>
      <c r="L517" s="53"/>
      <c r="M517" s="49"/>
      <c r="N517" s="50"/>
      <c r="O517" s="50"/>
      <c r="P517" s="54"/>
      <c r="Q517" s="54"/>
      <c r="R517" s="54"/>
      <c r="S517" s="50"/>
      <c r="T517" s="50"/>
      <c r="U517" s="50"/>
      <c r="V517" s="50"/>
      <c r="W517" s="50"/>
      <c r="X517" s="50"/>
      <c r="Y517" s="50"/>
      <c r="Z517" s="50"/>
    </row>
    <row r="518" ht="18.0" customHeight="1">
      <c r="A518" s="49"/>
      <c r="B518" s="53"/>
      <c r="C518" s="49"/>
      <c r="D518" s="49"/>
      <c r="E518" s="49"/>
      <c r="F518" s="49"/>
      <c r="G518" s="53"/>
      <c r="H518" s="53"/>
      <c r="I518" s="53"/>
      <c r="J518" s="53"/>
      <c r="K518" s="53"/>
      <c r="L518" s="53"/>
      <c r="M518" s="49"/>
      <c r="N518" s="50"/>
      <c r="O518" s="50"/>
      <c r="P518" s="54"/>
      <c r="Q518" s="54"/>
      <c r="R518" s="54"/>
      <c r="S518" s="50"/>
      <c r="T518" s="50"/>
      <c r="U518" s="50"/>
      <c r="V518" s="50"/>
      <c r="W518" s="50"/>
      <c r="X518" s="50"/>
      <c r="Y518" s="50"/>
      <c r="Z518" s="50"/>
    </row>
    <row r="519" ht="18.0" customHeight="1">
      <c r="A519" s="49"/>
      <c r="B519" s="53"/>
      <c r="C519" s="49"/>
      <c r="D519" s="49"/>
      <c r="E519" s="49"/>
      <c r="F519" s="49"/>
      <c r="G519" s="53"/>
      <c r="H519" s="53"/>
      <c r="I519" s="53"/>
      <c r="J519" s="53"/>
      <c r="K519" s="53"/>
      <c r="L519" s="53"/>
      <c r="M519" s="49"/>
      <c r="N519" s="50"/>
      <c r="O519" s="50"/>
      <c r="P519" s="54"/>
      <c r="Q519" s="54"/>
      <c r="R519" s="54"/>
      <c r="S519" s="50"/>
      <c r="T519" s="50"/>
      <c r="U519" s="50"/>
      <c r="V519" s="50"/>
      <c r="W519" s="50"/>
      <c r="X519" s="50"/>
      <c r="Y519" s="50"/>
      <c r="Z519" s="50"/>
    </row>
    <row r="520" ht="18.0" customHeight="1">
      <c r="A520" s="49"/>
      <c r="B520" s="53"/>
      <c r="C520" s="49"/>
      <c r="D520" s="49"/>
      <c r="E520" s="49"/>
      <c r="F520" s="49"/>
      <c r="G520" s="53"/>
      <c r="H520" s="53"/>
      <c r="I520" s="53"/>
      <c r="J520" s="53"/>
      <c r="K520" s="53"/>
      <c r="L520" s="53"/>
      <c r="M520" s="49"/>
      <c r="N520" s="50"/>
      <c r="O520" s="50"/>
      <c r="P520" s="54"/>
      <c r="Q520" s="54"/>
      <c r="R520" s="54"/>
      <c r="S520" s="50"/>
      <c r="T520" s="50"/>
      <c r="U520" s="50"/>
      <c r="V520" s="50"/>
      <c r="W520" s="50"/>
      <c r="X520" s="50"/>
      <c r="Y520" s="50"/>
      <c r="Z520" s="50"/>
    </row>
    <row r="521" ht="18.0" customHeight="1">
      <c r="A521" s="49"/>
      <c r="B521" s="53"/>
      <c r="C521" s="49"/>
      <c r="D521" s="49"/>
      <c r="E521" s="49"/>
      <c r="F521" s="49"/>
      <c r="G521" s="53"/>
      <c r="H521" s="53"/>
      <c r="I521" s="53"/>
      <c r="J521" s="53"/>
      <c r="K521" s="53"/>
      <c r="L521" s="53"/>
      <c r="M521" s="49"/>
      <c r="N521" s="50"/>
      <c r="O521" s="50"/>
      <c r="P521" s="54"/>
      <c r="Q521" s="54"/>
      <c r="R521" s="54"/>
      <c r="S521" s="50"/>
      <c r="T521" s="50"/>
      <c r="U521" s="50"/>
      <c r="V521" s="50"/>
      <c r="W521" s="50"/>
      <c r="X521" s="50"/>
      <c r="Y521" s="50"/>
      <c r="Z521" s="50"/>
    </row>
    <row r="522" ht="18.0" customHeight="1">
      <c r="A522" s="49"/>
      <c r="B522" s="53"/>
      <c r="C522" s="49"/>
      <c r="D522" s="49"/>
      <c r="E522" s="49"/>
      <c r="F522" s="49"/>
      <c r="G522" s="53"/>
      <c r="H522" s="53"/>
      <c r="I522" s="53"/>
      <c r="J522" s="53"/>
      <c r="K522" s="53"/>
      <c r="L522" s="53"/>
      <c r="M522" s="49"/>
      <c r="N522" s="50"/>
      <c r="O522" s="50"/>
      <c r="P522" s="54"/>
      <c r="Q522" s="54"/>
      <c r="R522" s="54"/>
      <c r="S522" s="50"/>
      <c r="T522" s="50"/>
      <c r="U522" s="50"/>
      <c r="V522" s="50"/>
      <c r="W522" s="50"/>
      <c r="X522" s="50"/>
      <c r="Y522" s="50"/>
      <c r="Z522" s="50"/>
    </row>
    <row r="523" ht="18.0" customHeight="1">
      <c r="A523" s="49"/>
      <c r="B523" s="53"/>
      <c r="C523" s="49"/>
      <c r="D523" s="49"/>
      <c r="E523" s="49"/>
      <c r="F523" s="49"/>
      <c r="G523" s="53"/>
      <c r="H523" s="53"/>
      <c r="I523" s="53"/>
      <c r="J523" s="53"/>
      <c r="K523" s="53"/>
      <c r="L523" s="53"/>
      <c r="M523" s="49"/>
      <c r="N523" s="50"/>
      <c r="O523" s="50"/>
      <c r="P523" s="54"/>
      <c r="Q523" s="54"/>
      <c r="R523" s="54"/>
      <c r="S523" s="50"/>
      <c r="T523" s="50"/>
      <c r="U523" s="50"/>
      <c r="V523" s="50"/>
      <c r="W523" s="50"/>
      <c r="X523" s="50"/>
      <c r="Y523" s="50"/>
      <c r="Z523" s="50"/>
    </row>
    <row r="524" ht="18.0" customHeight="1">
      <c r="A524" s="49"/>
      <c r="B524" s="53"/>
      <c r="C524" s="49"/>
      <c r="D524" s="49"/>
      <c r="E524" s="49"/>
      <c r="F524" s="49"/>
      <c r="G524" s="53"/>
      <c r="H524" s="53"/>
      <c r="I524" s="53"/>
      <c r="J524" s="53"/>
      <c r="K524" s="53"/>
      <c r="L524" s="53"/>
      <c r="M524" s="49"/>
      <c r="N524" s="50"/>
      <c r="O524" s="50"/>
      <c r="P524" s="54"/>
      <c r="Q524" s="54"/>
      <c r="R524" s="54"/>
      <c r="S524" s="50"/>
      <c r="T524" s="50"/>
      <c r="U524" s="50"/>
      <c r="V524" s="50"/>
      <c r="W524" s="50"/>
      <c r="X524" s="50"/>
      <c r="Y524" s="50"/>
      <c r="Z524" s="50"/>
    </row>
    <row r="525" ht="18.0" customHeight="1">
      <c r="A525" s="49"/>
      <c r="B525" s="53"/>
      <c r="C525" s="49"/>
      <c r="D525" s="49"/>
      <c r="E525" s="49"/>
      <c r="F525" s="49"/>
      <c r="G525" s="53"/>
      <c r="H525" s="53"/>
      <c r="I525" s="53"/>
      <c r="J525" s="53"/>
      <c r="K525" s="53"/>
      <c r="L525" s="53"/>
      <c r="M525" s="49"/>
      <c r="N525" s="50"/>
      <c r="O525" s="50"/>
      <c r="P525" s="54"/>
      <c r="Q525" s="54"/>
      <c r="R525" s="54"/>
      <c r="S525" s="50"/>
      <c r="T525" s="50"/>
      <c r="U525" s="50"/>
      <c r="V525" s="50"/>
      <c r="W525" s="50"/>
      <c r="X525" s="50"/>
      <c r="Y525" s="50"/>
      <c r="Z525" s="50"/>
    </row>
    <row r="526" ht="18.0" customHeight="1">
      <c r="A526" s="49"/>
      <c r="B526" s="53"/>
      <c r="C526" s="49"/>
      <c r="D526" s="49"/>
      <c r="E526" s="49"/>
      <c r="F526" s="49"/>
      <c r="G526" s="53"/>
      <c r="H526" s="53"/>
      <c r="I526" s="53"/>
      <c r="J526" s="53"/>
      <c r="K526" s="53"/>
      <c r="L526" s="53"/>
      <c r="M526" s="49"/>
      <c r="N526" s="50"/>
      <c r="O526" s="50"/>
      <c r="P526" s="54"/>
      <c r="Q526" s="54"/>
      <c r="R526" s="54"/>
      <c r="S526" s="50"/>
      <c r="T526" s="50"/>
      <c r="U526" s="50"/>
      <c r="V526" s="50"/>
      <c r="W526" s="50"/>
      <c r="X526" s="50"/>
      <c r="Y526" s="50"/>
      <c r="Z526" s="50"/>
    </row>
    <row r="527" ht="18.0" customHeight="1">
      <c r="A527" s="49"/>
      <c r="B527" s="53"/>
      <c r="C527" s="49"/>
      <c r="D527" s="49"/>
      <c r="E527" s="49"/>
      <c r="F527" s="49"/>
      <c r="G527" s="53"/>
      <c r="H527" s="53"/>
      <c r="I527" s="53"/>
      <c r="J527" s="53"/>
      <c r="K527" s="53"/>
      <c r="L527" s="53"/>
      <c r="M527" s="49"/>
      <c r="N527" s="50"/>
      <c r="O527" s="50"/>
      <c r="P527" s="54"/>
      <c r="Q527" s="54"/>
      <c r="R527" s="54"/>
      <c r="S527" s="50"/>
      <c r="T527" s="50"/>
      <c r="U527" s="50"/>
      <c r="V527" s="50"/>
      <c r="W527" s="50"/>
      <c r="X527" s="50"/>
      <c r="Y527" s="50"/>
      <c r="Z527" s="50"/>
    </row>
    <row r="528" ht="18.0" customHeight="1">
      <c r="A528" s="49"/>
      <c r="B528" s="53"/>
      <c r="C528" s="49"/>
      <c r="D528" s="49"/>
      <c r="E528" s="49"/>
      <c r="F528" s="49"/>
      <c r="G528" s="53"/>
      <c r="H528" s="53"/>
      <c r="I528" s="53"/>
      <c r="J528" s="53"/>
      <c r="K528" s="53"/>
      <c r="L528" s="53"/>
      <c r="M528" s="49"/>
      <c r="N528" s="50"/>
      <c r="O528" s="50"/>
      <c r="P528" s="54"/>
      <c r="Q528" s="54"/>
      <c r="R528" s="54"/>
      <c r="S528" s="50"/>
      <c r="T528" s="50"/>
      <c r="U528" s="50"/>
      <c r="V528" s="50"/>
      <c r="W528" s="50"/>
      <c r="X528" s="50"/>
      <c r="Y528" s="50"/>
      <c r="Z528" s="50"/>
    </row>
    <row r="529" ht="18.0" customHeight="1">
      <c r="A529" s="49"/>
      <c r="B529" s="53"/>
      <c r="C529" s="49"/>
      <c r="D529" s="49"/>
      <c r="E529" s="49"/>
      <c r="F529" s="49"/>
      <c r="G529" s="53"/>
      <c r="H529" s="53"/>
      <c r="I529" s="53"/>
      <c r="J529" s="53"/>
      <c r="K529" s="53"/>
      <c r="L529" s="53"/>
      <c r="M529" s="49"/>
      <c r="N529" s="50"/>
      <c r="O529" s="50"/>
      <c r="P529" s="54"/>
      <c r="Q529" s="54"/>
      <c r="R529" s="54"/>
      <c r="S529" s="50"/>
      <c r="T529" s="50"/>
      <c r="U529" s="50"/>
      <c r="V529" s="50"/>
      <c r="W529" s="50"/>
      <c r="X529" s="50"/>
      <c r="Y529" s="50"/>
      <c r="Z529" s="50"/>
    </row>
    <row r="530" ht="18.0" customHeight="1">
      <c r="A530" s="49"/>
      <c r="B530" s="53"/>
      <c r="C530" s="49"/>
      <c r="D530" s="49"/>
      <c r="E530" s="49"/>
      <c r="F530" s="49"/>
      <c r="G530" s="53"/>
      <c r="H530" s="53"/>
      <c r="I530" s="53"/>
      <c r="J530" s="53"/>
      <c r="K530" s="53"/>
      <c r="L530" s="53"/>
      <c r="M530" s="49"/>
      <c r="N530" s="50"/>
      <c r="O530" s="50"/>
      <c r="P530" s="54"/>
      <c r="Q530" s="54"/>
      <c r="R530" s="54"/>
      <c r="S530" s="50"/>
      <c r="T530" s="50"/>
      <c r="U530" s="50"/>
      <c r="V530" s="50"/>
      <c r="W530" s="50"/>
      <c r="X530" s="50"/>
      <c r="Y530" s="50"/>
      <c r="Z530" s="50"/>
    </row>
    <row r="531" ht="18.0" customHeight="1">
      <c r="A531" s="49"/>
      <c r="B531" s="53"/>
      <c r="C531" s="49"/>
      <c r="D531" s="49"/>
      <c r="E531" s="49"/>
      <c r="F531" s="49"/>
      <c r="G531" s="53"/>
      <c r="H531" s="53"/>
      <c r="I531" s="53"/>
      <c r="J531" s="53"/>
      <c r="K531" s="53"/>
      <c r="L531" s="53"/>
      <c r="M531" s="49"/>
      <c r="N531" s="50"/>
      <c r="O531" s="50"/>
      <c r="P531" s="54"/>
      <c r="Q531" s="54"/>
      <c r="R531" s="54"/>
      <c r="S531" s="50"/>
      <c r="T531" s="50"/>
      <c r="U531" s="50"/>
      <c r="V531" s="50"/>
      <c r="W531" s="50"/>
      <c r="X531" s="50"/>
      <c r="Y531" s="50"/>
      <c r="Z531" s="50"/>
    </row>
    <row r="532" ht="18.0" customHeight="1">
      <c r="A532" s="49"/>
      <c r="B532" s="53"/>
      <c r="C532" s="49"/>
      <c r="D532" s="49"/>
      <c r="E532" s="49"/>
      <c r="F532" s="49"/>
      <c r="G532" s="53"/>
      <c r="H532" s="53"/>
      <c r="I532" s="53"/>
      <c r="J532" s="53"/>
      <c r="K532" s="53"/>
      <c r="L532" s="53"/>
      <c r="M532" s="49"/>
      <c r="N532" s="50"/>
      <c r="O532" s="50"/>
      <c r="P532" s="54"/>
      <c r="Q532" s="54"/>
      <c r="R532" s="54"/>
      <c r="S532" s="50"/>
      <c r="T532" s="50"/>
      <c r="U532" s="50"/>
      <c r="V532" s="50"/>
      <c r="W532" s="50"/>
      <c r="X532" s="50"/>
      <c r="Y532" s="50"/>
      <c r="Z532" s="50"/>
    </row>
    <row r="533" ht="18.0" customHeight="1">
      <c r="A533" s="49"/>
      <c r="B533" s="53"/>
      <c r="C533" s="49"/>
      <c r="D533" s="49"/>
      <c r="E533" s="49"/>
      <c r="F533" s="49"/>
      <c r="G533" s="53"/>
      <c r="H533" s="53"/>
      <c r="I533" s="53"/>
      <c r="J533" s="53"/>
      <c r="K533" s="53"/>
      <c r="L533" s="53"/>
      <c r="M533" s="49"/>
      <c r="N533" s="50"/>
      <c r="O533" s="50"/>
      <c r="P533" s="54"/>
      <c r="Q533" s="54"/>
      <c r="R533" s="54"/>
      <c r="S533" s="50"/>
      <c r="T533" s="50"/>
      <c r="U533" s="50"/>
      <c r="V533" s="50"/>
      <c r="W533" s="50"/>
      <c r="X533" s="50"/>
      <c r="Y533" s="50"/>
      <c r="Z533" s="50"/>
    </row>
    <row r="534" ht="18.0" customHeight="1">
      <c r="A534" s="49"/>
      <c r="B534" s="53"/>
      <c r="C534" s="49"/>
      <c r="D534" s="49"/>
      <c r="E534" s="49"/>
      <c r="F534" s="49"/>
      <c r="G534" s="53"/>
      <c r="H534" s="53"/>
      <c r="I534" s="53"/>
      <c r="J534" s="53"/>
      <c r="K534" s="53"/>
      <c r="L534" s="53"/>
      <c r="M534" s="49"/>
      <c r="N534" s="50"/>
      <c r="O534" s="50"/>
      <c r="P534" s="54"/>
      <c r="Q534" s="54"/>
      <c r="R534" s="54"/>
      <c r="S534" s="50"/>
      <c r="T534" s="50"/>
      <c r="U534" s="50"/>
      <c r="V534" s="50"/>
      <c r="W534" s="50"/>
      <c r="X534" s="50"/>
      <c r="Y534" s="50"/>
      <c r="Z534" s="50"/>
    </row>
    <row r="535" ht="18.0" customHeight="1">
      <c r="A535" s="49"/>
      <c r="B535" s="53"/>
      <c r="C535" s="49"/>
      <c r="D535" s="49"/>
      <c r="E535" s="49"/>
      <c r="F535" s="49"/>
      <c r="G535" s="53"/>
      <c r="H535" s="53"/>
      <c r="I535" s="53"/>
      <c r="J535" s="53"/>
      <c r="K535" s="53"/>
      <c r="L535" s="53"/>
      <c r="M535" s="49"/>
      <c r="N535" s="50"/>
      <c r="O535" s="50"/>
      <c r="P535" s="54"/>
      <c r="Q535" s="54"/>
      <c r="R535" s="54"/>
      <c r="S535" s="50"/>
      <c r="T535" s="50"/>
      <c r="U535" s="50"/>
      <c r="V535" s="50"/>
      <c r="W535" s="50"/>
      <c r="X535" s="50"/>
      <c r="Y535" s="50"/>
      <c r="Z535" s="50"/>
    </row>
    <row r="536" ht="18.0" customHeight="1">
      <c r="A536" s="49"/>
      <c r="B536" s="53"/>
      <c r="C536" s="49"/>
      <c r="D536" s="49"/>
      <c r="E536" s="49"/>
      <c r="F536" s="49"/>
      <c r="G536" s="53"/>
      <c r="H536" s="53"/>
      <c r="I536" s="53"/>
      <c r="J536" s="53"/>
      <c r="K536" s="53"/>
      <c r="L536" s="53"/>
      <c r="M536" s="49"/>
      <c r="N536" s="50"/>
      <c r="O536" s="50"/>
      <c r="P536" s="54"/>
      <c r="Q536" s="54"/>
      <c r="R536" s="54"/>
      <c r="S536" s="50"/>
      <c r="T536" s="50"/>
      <c r="U536" s="50"/>
      <c r="V536" s="50"/>
      <c r="W536" s="50"/>
      <c r="X536" s="50"/>
      <c r="Y536" s="50"/>
      <c r="Z536" s="50"/>
    </row>
    <row r="537" ht="18.0" customHeight="1">
      <c r="A537" s="49"/>
      <c r="B537" s="53"/>
      <c r="C537" s="49"/>
      <c r="D537" s="49"/>
      <c r="E537" s="49"/>
      <c r="F537" s="49"/>
      <c r="G537" s="53"/>
      <c r="H537" s="53"/>
      <c r="I537" s="53"/>
      <c r="J537" s="53"/>
      <c r="K537" s="53"/>
      <c r="L537" s="53"/>
      <c r="M537" s="49"/>
      <c r="N537" s="50"/>
      <c r="O537" s="50"/>
      <c r="P537" s="54"/>
      <c r="Q537" s="54"/>
      <c r="R537" s="54"/>
      <c r="S537" s="50"/>
      <c r="T537" s="50"/>
      <c r="U537" s="50"/>
      <c r="V537" s="50"/>
      <c r="W537" s="50"/>
      <c r="X537" s="50"/>
      <c r="Y537" s="50"/>
      <c r="Z537" s="50"/>
    </row>
    <row r="538" ht="18.0" customHeight="1">
      <c r="A538" s="49"/>
      <c r="B538" s="53"/>
      <c r="C538" s="49"/>
      <c r="D538" s="49"/>
      <c r="E538" s="49"/>
      <c r="F538" s="49"/>
      <c r="G538" s="53"/>
      <c r="H538" s="53"/>
      <c r="I538" s="53"/>
      <c r="J538" s="53"/>
      <c r="K538" s="53"/>
      <c r="L538" s="53"/>
      <c r="M538" s="49"/>
      <c r="N538" s="50"/>
      <c r="O538" s="50"/>
      <c r="P538" s="54"/>
      <c r="Q538" s="54"/>
      <c r="R538" s="54"/>
      <c r="S538" s="50"/>
      <c r="T538" s="50"/>
      <c r="U538" s="50"/>
      <c r="V538" s="50"/>
      <c r="W538" s="50"/>
      <c r="X538" s="50"/>
      <c r="Y538" s="50"/>
      <c r="Z538" s="50"/>
    </row>
    <row r="539" ht="18.0" customHeight="1">
      <c r="A539" s="49"/>
      <c r="B539" s="53"/>
      <c r="C539" s="49"/>
      <c r="D539" s="49"/>
      <c r="E539" s="49"/>
      <c r="F539" s="49"/>
      <c r="G539" s="53"/>
      <c r="H539" s="53"/>
      <c r="I539" s="53"/>
      <c r="J539" s="53"/>
      <c r="K539" s="53"/>
      <c r="L539" s="53"/>
      <c r="M539" s="49"/>
      <c r="N539" s="50"/>
      <c r="O539" s="50"/>
      <c r="P539" s="54"/>
      <c r="Q539" s="54"/>
      <c r="R539" s="54"/>
      <c r="S539" s="50"/>
      <c r="T539" s="50"/>
      <c r="U539" s="50"/>
      <c r="V539" s="50"/>
      <c r="W539" s="50"/>
      <c r="X539" s="50"/>
      <c r="Y539" s="50"/>
      <c r="Z539" s="50"/>
    </row>
    <row r="540" ht="18.0" customHeight="1">
      <c r="A540" s="49"/>
      <c r="B540" s="53"/>
      <c r="C540" s="49"/>
      <c r="D540" s="49"/>
      <c r="E540" s="49"/>
      <c r="F540" s="49"/>
      <c r="G540" s="53"/>
      <c r="H540" s="53"/>
      <c r="I540" s="53"/>
      <c r="J540" s="53"/>
      <c r="K540" s="53"/>
      <c r="L540" s="53"/>
      <c r="M540" s="49"/>
      <c r="N540" s="50"/>
      <c r="O540" s="50"/>
      <c r="P540" s="54"/>
      <c r="Q540" s="54"/>
      <c r="R540" s="54"/>
      <c r="S540" s="50"/>
      <c r="T540" s="50"/>
      <c r="U540" s="50"/>
      <c r="V540" s="50"/>
      <c r="W540" s="50"/>
      <c r="X540" s="50"/>
      <c r="Y540" s="50"/>
      <c r="Z540" s="50"/>
    </row>
    <row r="541" ht="18.0" customHeight="1">
      <c r="A541" s="49"/>
      <c r="B541" s="53"/>
      <c r="C541" s="49"/>
      <c r="D541" s="49"/>
      <c r="E541" s="49"/>
      <c r="F541" s="49"/>
      <c r="G541" s="53"/>
      <c r="H541" s="53"/>
      <c r="I541" s="53"/>
      <c r="J541" s="53"/>
      <c r="K541" s="53"/>
      <c r="L541" s="53"/>
      <c r="M541" s="49"/>
      <c r="N541" s="50"/>
      <c r="O541" s="50"/>
      <c r="P541" s="54"/>
      <c r="Q541" s="54"/>
      <c r="R541" s="54"/>
      <c r="S541" s="50"/>
      <c r="T541" s="50"/>
      <c r="U541" s="50"/>
      <c r="V541" s="50"/>
      <c r="W541" s="50"/>
      <c r="X541" s="50"/>
      <c r="Y541" s="50"/>
      <c r="Z541" s="50"/>
    </row>
    <row r="542" ht="18.0" customHeight="1">
      <c r="A542" s="49"/>
      <c r="B542" s="53"/>
      <c r="C542" s="49"/>
      <c r="D542" s="49"/>
      <c r="E542" s="49"/>
      <c r="F542" s="49"/>
      <c r="G542" s="53"/>
      <c r="H542" s="53"/>
      <c r="I542" s="53"/>
      <c r="J542" s="53"/>
      <c r="K542" s="53"/>
      <c r="L542" s="53"/>
      <c r="M542" s="49"/>
      <c r="N542" s="50"/>
      <c r="O542" s="50"/>
      <c r="P542" s="54"/>
      <c r="Q542" s="54"/>
      <c r="R542" s="54"/>
      <c r="S542" s="50"/>
      <c r="T542" s="50"/>
      <c r="U542" s="50"/>
      <c r="V542" s="50"/>
      <c r="W542" s="50"/>
      <c r="X542" s="50"/>
      <c r="Y542" s="50"/>
      <c r="Z542" s="50"/>
    </row>
    <row r="543" ht="18.0" customHeight="1">
      <c r="A543" s="49"/>
      <c r="B543" s="53"/>
      <c r="C543" s="49"/>
      <c r="D543" s="49"/>
      <c r="E543" s="49"/>
      <c r="F543" s="49"/>
      <c r="G543" s="53"/>
      <c r="H543" s="53"/>
      <c r="I543" s="53"/>
      <c r="J543" s="53"/>
      <c r="K543" s="53"/>
      <c r="L543" s="53"/>
      <c r="M543" s="49"/>
      <c r="N543" s="50"/>
      <c r="O543" s="50"/>
      <c r="P543" s="54"/>
      <c r="Q543" s="54"/>
      <c r="R543" s="54"/>
      <c r="S543" s="50"/>
      <c r="T543" s="50"/>
      <c r="U543" s="50"/>
      <c r="V543" s="50"/>
      <c r="W543" s="50"/>
      <c r="X543" s="50"/>
      <c r="Y543" s="50"/>
      <c r="Z543" s="50"/>
    </row>
    <row r="544" ht="18.0" customHeight="1">
      <c r="A544" s="49"/>
      <c r="B544" s="53"/>
      <c r="C544" s="49"/>
      <c r="D544" s="49"/>
      <c r="E544" s="49"/>
      <c r="F544" s="49"/>
      <c r="G544" s="53"/>
      <c r="H544" s="53"/>
      <c r="I544" s="53"/>
      <c r="J544" s="53"/>
      <c r="K544" s="53"/>
      <c r="L544" s="53"/>
      <c r="M544" s="49"/>
      <c r="N544" s="50"/>
      <c r="O544" s="50"/>
      <c r="P544" s="54"/>
      <c r="Q544" s="54"/>
      <c r="R544" s="54"/>
      <c r="S544" s="50"/>
      <c r="T544" s="50"/>
      <c r="U544" s="50"/>
      <c r="V544" s="50"/>
      <c r="W544" s="50"/>
      <c r="X544" s="50"/>
      <c r="Y544" s="50"/>
      <c r="Z544" s="50"/>
    </row>
    <row r="545" ht="18.0" customHeight="1">
      <c r="A545" s="49"/>
      <c r="B545" s="53"/>
      <c r="C545" s="49"/>
      <c r="D545" s="49"/>
      <c r="E545" s="49"/>
      <c r="F545" s="49"/>
      <c r="G545" s="53"/>
      <c r="H545" s="53"/>
      <c r="I545" s="53"/>
      <c r="J545" s="53"/>
      <c r="K545" s="53"/>
      <c r="L545" s="53"/>
      <c r="M545" s="49"/>
      <c r="N545" s="50"/>
      <c r="O545" s="50"/>
      <c r="P545" s="54"/>
      <c r="Q545" s="54"/>
      <c r="R545" s="54"/>
      <c r="S545" s="50"/>
      <c r="T545" s="50"/>
      <c r="U545" s="50"/>
      <c r="V545" s="50"/>
      <c r="W545" s="50"/>
      <c r="X545" s="50"/>
      <c r="Y545" s="50"/>
      <c r="Z545" s="50"/>
    </row>
    <row r="546" ht="18.0" customHeight="1">
      <c r="A546" s="49"/>
      <c r="B546" s="53"/>
      <c r="C546" s="49"/>
      <c r="D546" s="49"/>
      <c r="E546" s="49"/>
      <c r="F546" s="49"/>
      <c r="G546" s="53"/>
      <c r="H546" s="53"/>
      <c r="I546" s="53"/>
      <c r="J546" s="53"/>
      <c r="K546" s="53"/>
      <c r="L546" s="53"/>
      <c r="M546" s="49"/>
      <c r="N546" s="50"/>
      <c r="O546" s="50"/>
      <c r="P546" s="54"/>
      <c r="Q546" s="54"/>
      <c r="R546" s="54"/>
      <c r="S546" s="50"/>
      <c r="T546" s="50"/>
      <c r="U546" s="50"/>
      <c r="V546" s="50"/>
      <c r="W546" s="50"/>
      <c r="X546" s="50"/>
      <c r="Y546" s="50"/>
      <c r="Z546" s="50"/>
    </row>
    <row r="547" ht="18.0" customHeight="1">
      <c r="A547" s="49"/>
      <c r="B547" s="53"/>
      <c r="C547" s="49"/>
      <c r="D547" s="49"/>
      <c r="E547" s="49"/>
      <c r="F547" s="49"/>
      <c r="G547" s="53"/>
      <c r="H547" s="53"/>
      <c r="I547" s="53"/>
      <c r="J547" s="53"/>
      <c r="K547" s="53"/>
      <c r="L547" s="53"/>
      <c r="M547" s="49"/>
      <c r="N547" s="50"/>
      <c r="O547" s="50"/>
      <c r="P547" s="54"/>
      <c r="Q547" s="54"/>
      <c r="R547" s="54"/>
      <c r="S547" s="50"/>
      <c r="T547" s="50"/>
      <c r="U547" s="50"/>
      <c r="V547" s="50"/>
      <c r="W547" s="50"/>
      <c r="X547" s="50"/>
      <c r="Y547" s="50"/>
      <c r="Z547" s="50"/>
    </row>
    <row r="548" ht="18.0" customHeight="1">
      <c r="A548" s="49"/>
      <c r="B548" s="53"/>
      <c r="C548" s="49"/>
      <c r="D548" s="49"/>
      <c r="E548" s="49"/>
      <c r="F548" s="49"/>
      <c r="G548" s="53"/>
      <c r="H548" s="53"/>
      <c r="I548" s="53"/>
      <c r="J548" s="53"/>
      <c r="K548" s="53"/>
      <c r="L548" s="53"/>
      <c r="M548" s="49"/>
      <c r="N548" s="50"/>
      <c r="O548" s="50"/>
      <c r="P548" s="54"/>
      <c r="Q548" s="54"/>
      <c r="R548" s="54"/>
      <c r="S548" s="50"/>
      <c r="T548" s="50"/>
      <c r="U548" s="50"/>
      <c r="V548" s="50"/>
      <c r="W548" s="50"/>
      <c r="X548" s="50"/>
      <c r="Y548" s="50"/>
      <c r="Z548" s="50"/>
    </row>
    <row r="549" ht="18.0" customHeight="1">
      <c r="A549" s="49"/>
      <c r="B549" s="53"/>
      <c r="C549" s="49"/>
      <c r="D549" s="49"/>
      <c r="E549" s="49"/>
      <c r="F549" s="49"/>
      <c r="G549" s="53"/>
      <c r="H549" s="53"/>
      <c r="I549" s="53"/>
      <c r="J549" s="53"/>
      <c r="K549" s="53"/>
      <c r="L549" s="53"/>
      <c r="M549" s="49"/>
      <c r="N549" s="50"/>
      <c r="O549" s="50"/>
      <c r="P549" s="54"/>
      <c r="Q549" s="54"/>
      <c r="R549" s="54"/>
      <c r="S549" s="50"/>
      <c r="T549" s="50"/>
      <c r="U549" s="50"/>
      <c r="V549" s="50"/>
      <c r="W549" s="50"/>
      <c r="X549" s="50"/>
      <c r="Y549" s="50"/>
      <c r="Z549" s="50"/>
    </row>
    <row r="550" ht="18.0" customHeight="1">
      <c r="A550" s="49"/>
      <c r="B550" s="53"/>
      <c r="C550" s="49"/>
      <c r="D550" s="49"/>
      <c r="E550" s="49"/>
      <c r="F550" s="49"/>
      <c r="G550" s="53"/>
      <c r="H550" s="53"/>
      <c r="I550" s="53"/>
      <c r="J550" s="53"/>
      <c r="K550" s="53"/>
      <c r="L550" s="53"/>
      <c r="M550" s="49"/>
      <c r="N550" s="50"/>
      <c r="O550" s="50"/>
      <c r="P550" s="54"/>
      <c r="Q550" s="54"/>
      <c r="R550" s="54"/>
      <c r="S550" s="50"/>
      <c r="T550" s="50"/>
      <c r="U550" s="50"/>
      <c r="V550" s="50"/>
      <c r="W550" s="50"/>
      <c r="X550" s="50"/>
      <c r="Y550" s="50"/>
      <c r="Z550" s="50"/>
    </row>
    <row r="551" ht="18.0" customHeight="1">
      <c r="A551" s="49"/>
      <c r="B551" s="53"/>
      <c r="C551" s="49"/>
      <c r="D551" s="49"/>
      <c r="E551" s="49"/>
      <c r="F551" s="49"/>
      <c r="G551" s="53"/>
      <c r="H551" s="53"/>
      <c r="I551" s="53"/>
      <c r="J551" s="53"/>
      <c r="K551" s="53"/>
      <c r="L551" s="53"/>
      <c r="M551" s="49"/>
      <c r="N551" s="50"/>
      <c r="O551" s="50"/>
      <c r="P551" s="54"/>
      <c r="Q551" s="54"/>
      <c r="R551" s="54"/>
      <c r="S551" s="50"/>
      <c r="T551" s="50"/>
      <c r="U551" s="50"/>
      <c r="V551" s="50"/>
      <c r="W551" s="50"/>
      <c r="X551" s="50"/>
      <c r="Y551" s="50"/>
      <c r="Z551" s="50"/>
    </row>
    <row r="552" ht="18.0" customHeight="1">
      <c r="A552" s="49"/>
      <c r="B552" s="53"/>
      <c r="C552" s="49"/>
      <c r="D552" s="49"/>
      <c r="E552" s="49"/>
      <c r="F552" s="49"/>
      <c r="G552" s="53"/>
      <c r="H552" s="53"/>
      <c r="I552" s="53"/>
      <c r="J552" s="53"/>
      <c r="K552" s="53"/>
      <c r="L552" s="53"/>
      <c r="M552" s="49"/>
      <c r="N552" s="50"/>
      <c r="O552" s="50"/>
      <c r="P552" s="54"/>
      <c r="Q552" s="54"/>
      <c r="R552" s="54"/>
      <c r="S552" s="50"/>
      <c r="T552" s="50"/>
      <c r="U552" s="50"/>
      <c r="V552" s="50"/>
      <c r="W552" s="50"/>
      <c r="X552" s="50"/>
      <c r="Y552" s="50"/>
      <c r="Z552" s="50"/>
    </row>
    <row r="553" ht="18.0" customHeight="1">
      <c r="A553" s="49"/>
      <c r="B553" s="53"/>
      <c r="C553" s="49"/>
      <c r="D553" s="49"/>
      <c r="E553" s="49"/>
      <c r="F553" s="49"/>
      <c r="G553" s="53"/>
      <c r="H553" s="53"/>
      <c r="I553" s="53"/>
      <c r="J553" s="53"/>
      <c r="K553" s="53"/>
      <c r="L553" s="53"/>
      <c r="M553" s="49"/>
      <c r="N553" s="50"/>
      <c r="O553" s="50"/>
      <c r="P553" s="54"/>
      <c r="Q553" s="54"/>
      <c r="R553" s="54"/>
      <c r="S553" s="50"/>
      <c r="T553" s="50"/>
      <c r="U553" s="50"/>
      <c r="V553" s="50"/>
      <c r="W553" s="50"/>
      <c r="X553" s="50"/>
      <c r="Y553" s="50"/>
      <c r="Z553" s="50"/>
    </row>
    <row r="554" ht="18.0" customHeight="1">
      <c r="A554" s="49"/>
      <c r="B554" s="53"/>
      <c r="C554" s="49"/>
      <c r="D554" s="49"/>
      <c r="E554" s="49"/>
      <c r="F554" s="49"/>
      <c r="G554" s="53"/>
      <c r="H554" s="53"/>
      <c r="I554" s="53"/>
      <c r="J554" s="53"/>
      <c r="K554" s="53"/>
      <c r="L554" s="53"/>
      <c r="M554" s="49"/>
      <c r="N554" s="50"/>
      <c r="O554" s="50"/>
      <c r="P554" s="54"/>
      <c r="Q554" s="54"/>
      <c r="R554" s="54"/>
      <c r="S554" s="50"/>
      <c r="T554" s="50"/>
      <c r="U554" s="50"/>
      <c r="V554" s="50"/>
      <c r="W554" s="50"/>
      <c r="X554" s="50"/>
      <c r="Y554" s="50"/>
      <c r="Z554" s="50"/>
    </row>
    <row r="555" ht="18.0" customHeight="1">
      <c r="A555" s="49"/>
      <c r="B555" s="53"/>
      <c r="C555" s="49"/>
      <c r="D555" s="49"/>
      <c r="E555" s="49"/>
      <c r="F555" s="49"/>
      <c r="G555" s="53"/>
      <c r="H555" s="53"/>
      <c r="I555" s="53"/>
      <c r="J555" s="53"/>
      <c r="K555" s="53"/>
      <c r="L555" s="53"/>
      <c r="M555" s="49"/>
      <c r="N555" s="50"/>
      <c r="O555" s="50"/>
      <c r="P555" s="54"/>
      <c r="Q555" s="54"/>
      <c r="R555" s="54"/>
      <c r="S555" s="50"/>
      <c r="T555" s="50"/>
      <c r="U555" s="50"/>
      <c r="V555" s="50"/>
      <c r="W555" s="50"/>
      <c r="X555" s="50"/>
      <c r="Y555" s="50"/>
      <c r="Z555" s="50"/>
    </row>
    <row r="556" ht="18.0" customHeight="1">
      <c r="A556" s="49"/>
      <c r="B556" s="53"/>
      <c r="C556" s="49"/>
      <c r="D556" s="49"/>
      <c r="E556" s="49"/>
      <c r="F556" s="49"/>
      <c r="G556" s="53"/>
      <c r="H556" s="53"/>
      <c r="I556" s="53"/>
      <c r="J556" s="53"/>
      <c r="K556" s="53"/>
      <c r="L556" s="53"/>
      <c r="M556" s="49"/>
      <c r="N556" s="50"/>
      <c r="O556" s="50"/>
      <c r="P556" s="54"/>
      <c r="Q556" s="54"/>
      <c r="R556" s="54"/>
      <c r="S556" s="50"/>
      <c r="T556" s="50"/>
      <c r="U556" s="50"/>
      <c r="V556" s="50"/>
      <c r="W556" s="50"/>
      <c r="X556" s="50"/>
      <c r="Y556" s="50"/>
      <c r="Z556" s="50"/>
    </row>
    <row r="557" ht="18.0" customHeight="1">
      <c r="A557" s="49"/>
      <c r="B557" s="53"/>
      <c r="C557" s="49"/>
      <c r="D557" s="49"/>
      <c r="E557" s="49"/>
      <c r="F557" s="49"/>
      <c r="G557" s="53"/>
      <c r="H557" s="53"/>
      <c r="I557" s="53"/>
      <c r="J557" s="53"/>
      <c r="K557" s="53"/>
      <c r="L557" s="53"/>
      <c r="M557" s="49"/>
      <c r="N557" s="50"/>
      <c r="O557" s="50"/>
      <c r="P557" s="54"/>
      <c r="Q557" s="54"/>
      <c r="R557" s="54"/>
      <c r="S557" s="50"/>
      <c r="T557" s="50"/>
      <c r="U557" s="50"/>
      <c r="V557" s="50"/>
      <c r="W557" s="50"/>
      <c r="X557" s="50"/>
      <c r="Y557" s="50"/>
      <c r="Z557" s="50"/>
    </row>
    <row r="558" ht="18.0" customHeight="1">
      <c r="A558" s="49"/>
      <c r="B558" s="53"/>
      <c r="C558" s="49"/>
      <c r="D558" s="49"/>
      <c r="E558" s="49"/>
      <c r="F558" s="49"/>
      <c r="G558" s="53"/>
      <c r="H558" s="53"/>
      <c r="I558" s="53"/>
      <c r="J558" s="53"/>
      <c r="K558" s="53"/>
      <c r="L558" s="53"/>
      <c r="M558" s="49"/>
      <c r="N558" s="50"/>
      <c r="O558" s="50"/>
      <c r="P558" s="54"/>
      <c r="Q558" s="54"/>
      <c r="R558" s="54"/>
      <c r="S558" s="50"/>
      <c r="T558" s="50"/>
      <c r="U558" s="50"/>
      <c r="V558" s="50"/>
      <c r="W558" s="50"/>
      <c r="X558" s="50"/>
      <c r="Y558" s="50"/>
      <c r="Z558" s="50"/>
    </row>
    <row r="559" ht="18.0" customHeight="1">
      <c r="A559" s="49"/>
      <c r="B559" s="53"/>
      <c r="C559" s="49"/>
      <c r="D559" s="49"/>
      <c r="E559" s="49"/>
      <c r="F559" s="49"/>
      <c r="G559" s="53"/>
      <c r="H559" s="53"/>
      <c r="I559" s="53"/>
      <c r="J559" s="53"/>
      <c r="K559" s="53"/>
      <c r="L559" s="53"/>
      <c r="M559" s="49"/>
      <c r="N559" s="50"/>
      <c r="O559" s="50"/>
      <c r="P559" s="54"/>
      <c r="Q559" s="54"/>
      <c r="R559" s="54"/>
      <c r="S559" s="50"/>
      <c r="T559" s="50"/>
      <c r="U559" s="50"/>
      <c r="V559" s="50"/>
      <c r="W559" s="50"/>
      <c r="X559" s="50"/>
      <c r="Y559" s="50"/>
      <c r="Z559" s="50"/>
    </row>
    <row r="560" ht="18.0" customHeight="1">
      <c r="A560" s="49"/>
      <c r="B560" s="53"/>
      <c r="C560" s="49"/>
      <c r="D560" s="49"/>
      <c r="E560" s="49"/>
      <c r="F560" s="49"/>
      <c r="G560" s="53"/>
      <c r="H560" s="53"/>
      <c r="I560" s="53"/>
      <c r="J560" s="53"/>
      <c r="K560" s="53"/>
      <c r="L560" s="53"/>
      <c r="M560" s="49"/>
      <c r="N560" s="50"/>
      <c r="O560" s="50"/>
      <c r="P560" s="54"/>
      <c r="Q560" s="54"/>
      <c r="R560" s="54"/>
      <c r="S560" s="50"/>
      <c r="T560" s="50"/>
      <c r="U560" s="50"/>
      <c r="V560" s="50"/>
      <c r="W560" s="50"/>
      <c r="X560" s="50"/>
      <c r="Y560" s="50"/>
      <c r="Z560" s="50"/>
    </row>
    <row r="561" ht="18.0" customHeight="1">
      <c r="A561" s="49"/>
      <c r="B561" s="53"/>
      <c r="C561" s="49"/>
      <c r="D561" s="49"/>
      <c r="E561" s="49"/>
      <c r="F561" s="49"/>
      <c r="G561" s="53"/>
      <c r="H561" s="53"/>
      <c r="I561" s="53"/>
      <c r="J561" s="53"/>
      <c r="K561" s="53"/>
      <c r="L561" s="53"/>
      <c r="M561" s="49"/>
      <c r="N561" s="50"/>
      <c r="O561" s="50"/>
      <c r="P561" s="54"/>
      <c r="Q561" s="54"/>
      <c r="R561" s="54"/>
      <c r="S561" s="50"/>
      <c r="T561" s="50"/>
      <c r="U561" s="50"/>
      <c r="V561" s="50"/>
      <c r="W561" s="50"/>
      <c r="X561" s="50"/>
      <c r="Y561" s="50"/>
      <c r="Z561" s="50"/>
    </row>
    <row r="562" ht="18.0" customHeight="1">
      <c r="A562" s="49"/>
      <c r="B562" s="53"/>
      <c r="C562" s="49"/>
      <c r="D562" s="49"/>
      <c r="E562" s="49"/>
      <c r="F562" s="49"/>
      <c r="G562" s="53"/>
      <c r="H562" s="53"/>
      <c r="I562" s="53"/>
      <c r="J562" s="53"/>
      <c r="K562" s="53"/>
      <c r="L562" s="53"/>
      <c r="M562" s="49"/>
      <c r="N562" s="50"/>
      <c r="O562" s="50"/>
      <c r="P562" s="54"/>
      <c r="Q562" s="54"/>
      <c r="R562" s="54"/>
      <c r="S562" s="50"/>
      <c r="T562" s="50"/>
      <c r="U562" s="50"/>
      <c r="V562" s="50"/>
      <c r="W562" s="50"/>
      <c r="X562" s="50"/>
      <c r="Y562" s="50"/>
      <c r="Z562" s="50"/>
    </row>
    <row r="563" ht="18.0" customHeight="1">
      <c r="A563" s="49"/>
      <c r="B563" s="53"/>
      <c r="C563" s="49"/>
      <c r="D563" s="49"/>
      <c r="E563" s="49"/>
      <c r="F563" s="49"/>
      <c r="G563" s="53"/>
      <c r="H563" s="53"/>
      <c r="I563" s="53"/>
      <c r="J563" s="53"/>
      <c r="K563" s="53"/>
      <c r="L563" s="53"/>
      <c r="M563" s="49"/>
      <c r="N563" s="50"/>
      <c r="O563" s="50"/>
      <c r="P563" s="54"/>
      <c r="Q563" s="54"/>
      <c r="R563" s="54"/>
      <c r="S563" s="50"/>
      <c r="T563" s="50"/>
      <c r="U563" s="50"/>
      <c r="V563" s="50"/>
      <c r="W563" s="50"/>
      <c r="X563" s="50"/>
      <c r="Y563" s="50"/>
      <c r="Z563" s="50"/>
    </row>
    <row r="564" ht="18.0" customHeight="1">
      <c r="A564" s="49"/>
      <c r="B564" s="53"/>
      <c r="C564" s="49"/>
      <c r="D564" s="49"/>
      <c r="E564" s="49"/>
      <c r="F564" s="49"/>
      <c r="G564" s="53"/>
      <c r="H564" s="53"/>
      <c r="I564" s="53"/>
      <c r="J564" s="53"/>
      <c r="K564" s="53"/>
      <c r="L564" s="53"/>
      <c r="M564" s="49"/>
      <c r="N564" s="50"/>
      <c r="O564" s="50"/>
      <c r="P564" s="54"/>
      <c r="Q564" s="54"/>
      <c r="R564" s="54"/>
      <c r="S564" s="50"/>
      <c r="T564" s="50"/>
      <c r="U564" s="50"/>
      <c r="V564" s="50"/>
      <c r="W564" s="50"/>
      <c r="X564" s="50"/>
      <c r="Y564" s="50"/>
      <c r="Z564" s="50"/>
    </row>
    <row r="565" ht="18.0" customHeight="1">
      <c r="A565" s="49"/>
      <c r="B565" s="53"/>
      <c r="C565" s="49"/>
      <c r="D565" s="49"/>
      <c r="E565" s="49"/>
      <c r="F565" s="49"/>
      <c r="G565" s="53"/>
      <c r="H565" s="53"/>
      <c r="I565" s="53"/>
      <c r="J565" s="53"/>
      <c r="K565" s="53"/>
      <c r="L565" s="53"/>
      <c r="M565" s="49"/>
      <c r="N565" s="50"/>
      <c r="O565" s="50"/>
      <c r="P565" s="54"/>
      <c r="Q565" s="54"/>
      <c r="R565" s="54"/>
      <c r="S565" s="50"/>
      <c r="T565" s="50"/>
      <c r="U565" s="50"/>
      <c r="V565" s="50"/>
      <c r="W565" s="50"/>
      <c r="X565" s="50"/>
      <c r="Y565" s="50"/>
      <c r="Z565" s="50"/>
    </row>
    <row r="566" ht="18.0" customHeight="1">
      <c r="A566" s="49"/>
      <c r="B566" s="53"/>
      <c r="C566" s="49"/>
      <c r="D566" s="49"/>
      <c r="E566" s="49"/>
      <c r="F566" s="49"/>
      <c r="G566" s="53"/>
      <c r="H566" s="53"/>
      <c r="I566" s="53"/>
      <c r="J566" s="53"/>
      <c r="K566" s="53"/>
      <c r="L566" s="53"/>
      <c r="M566" s="49"/>
      <c r="N566" s="50"/>
      <c r="O566" s="50"/>
      <c r="P566" s="54"/>
      <c r="Q566" s="54"/>
      <c r="R566" s="54"/>
      <c r="S566" s="50"/>
      <c r="T566" s="50"/>
      <c r="U566" s="50"/>
      <c r="V566" s="50"/>
      <c r="W566" s="50"/>
      <c r="X566" s="50"/>
      <c r="Y566" s="50"/>
      <c r="Z566" s="50"/>
    </row>
    <row r="567" ht="18.0" customHeight="1">
      <c r="A567" s="49"/>
      <c r="B567" s="53"/>
      <c r="C567" s="49"/>
      <c r="D567" s="49"/>
      <c r="E567" s="49"/>
      <c r="F567" s="49"/>
      <c r="G567" s="53"/>
      <c r="H567" s="53"/>
      <c r="I567" s="53"/>
      <c r="J567" s="53"/>
      <c r="K567" s="53"/>
      <c r="L567" s="53"/>
      <c r="M567" s="49"/>
      <c r="N567" s="50"/>
      <c r="O567" s="50"/>
      <c r="P567" s="54"/>
      <c r="Q567" s="54"/>
      <c r="R567" s="54"/>
      <c r="S567" s="50"/>
      <c r="T567" s="50"/>
      <c r="U567" s="50"/>
      <c r="V567" s="50"/>
      <c r="W567" s="50"/>
      <c r="X567" s="50"/>
      <c r="Y567" s="50"/>
      <c r="Z567" s="50"/>
    </row>
    <row r="568" ht="18.0" customHeight="1">
      <c r="A568" s="49"/>
      <c r="B568" s="53"/>
      <c r="C568" s="49"/>
      <c r="D568" s="49"/>
      <c r="E568" s="49"/>
      <c r="F568" s="49"/>
      <c r="G568" s="53"/>
      <c r="H568" s="53"/>
      <c r="I568" s="53"/>
      <c r="J568" s="53"/>
      <c r="K568" s="53"/>
      <c r="L568" s="53"/>
      <c r="M568" s="49"/>
      <c r="N568" s="50"/>
      <c r="O568" s="50"/>
      <c r="P568" s="54"/>
      <c r="Q568" s="54"/>
      <c r="R568" s="54"/>
      <c r="S568" s="50"/>
      <c r="T568" s="50"/>
      <c r="U568" s="50"/>
      <c r="V568" s="50"/>
      <c r="W568" s="50"/>
      <c r="X568" s="50"/>
      <c r="Y568" s="50"/>
      <c r="Z568" s="50"/>
    </row>
    <row r="569" ht="18.0" customHeight="1">
      <c r="A569" s="49"/>
      <c r="B569" s="53"/>
      <c r="C569" s="49"/>
      <c r="D569" s="49"/>
      <c r="E569" s="49"/>
      <c r="F569" s="49"/>
      <c r="G569" s="53"/>
      <c r="H569" s="53"/>
      <c r="I569" s="53"/>
      <c r="J569" s="53"/>
      <c r="K569" s="53"/>
      <c r="L569" s="53"/>
      <c r="M569" s="49"/>
      <c r="N569" s="50"/>
      <c r="O569" s="50"/>
      <c r="P569" s="54"/>
      <c r="Q569" s="54"/>
      <c r="R569" s="54"/>
      <c r="S569" s="50"/>
      <c r="T569" s="50"/>
      <c r="U569" s="50"/>
      <c r="V569" s="50"/>
      <c r="W569" s="50"/>
      <c r="X569" s="50"/>
      <c r="Y569" s="50"/>
      <c r="Z569" s="50"/>
    </row>
    <row r="570" ht="18.0" customHeight="1">
      <c r="A570" s="49"/>
      <c r="B570" s="53"/>
      <c r="C570" s="49"/>
      <c r="D570" s="49"/>
      <c r="E570" s="49"/>
      <c r="F570" s="49"/>
      <c r="G570" s="53"/>
      <c r="H570" s="53"/>
      <c r="I570" s="53"/>
      <c r="J570" s="53"/>
      <c r="K570" s="53"/>
      <c r="L570" s="53"/>
      <c r="M570" s="49"/>
      <c r="N570" s="50"/>
      <c r="O570" s="50"/>
      <c r="P570" s="54"/>
      <c r="Q570" s="54"/>
      <c r="R570" s="54"/>
      <c r="S570" s="50"/>
      <c r="T570" s="50"/>
      <c r="U570" s="50"/>
      <c r="V570" s="50"/>
      <c r="W570" s="50"/>
      <c r="X570" s="50"/>
      <c r="Y570" s="50"/>
      <c r="Z570" s="50"/>
    </row>
    <row r="571" ht="18.0" customHeight="1">
      <c r="A571" s="49"/>
      <c r="B571" s="53"/>
      <c r="C571" s="49"/>
      <c r="D571" s="49"/>
      <c r="E571" s="49"/>
      <c r="F571" s="49"/>
      <c r="G571" s="53"/>
      <c r="H571" s="53"/>
      <c r="I571" s="53"/>
      <c r="J571" s="53"/>
      <c r="K571" s="53"/>
      <c r="L571" s="53"/>
      <c r="M571" s="49"/>
      <c r="N571" s="50"/>
      <c r="O571" s="50"/>
      <c r="P571" s="54"/>
      <c r="Q571" s="54"/>
      <c r="R571" s="54"/>
      <c r="S571" s="50"/>
      <c r="T571" s="50"/>
      <c r="U571" s="50"/>
      <c r="V571" s="50"/>
      <c r="W571" s="50"/>
      <c r="X571" s="50"/>
      <c r="Y571" s="50"/>
      <c r="Z571" s="50"/>
    </row>
    <row r="572" ht="18.0" customHeight="1">
      <c r="A572" s="49"/>
      <c r="B572" s="53"/>
      <c r="C572" s="49"/>
      <c r="D572" s="49"/>
      <c r="E572" s="49"/>
      <c r="F572" s="49"/>
      <c r="G572" s="53"/>
      <c r="H572" s="53"/>
      <c r="I572" s="53"/>
      <c r="J572" s="53"/>
      <c r="K572" s="53"/>
      <c r="L572" s="53"/>
      <c r="M572" s="49"/>
      <c r="N572" s="50"/>
      <c r="O572" s="50"/>
      <c r="P572" s="54"/>
      <c r="Q572" s="54"/>
      <c r="R572" s="54"/>
      <c r="S572" s="50"/>
      <c r="T572" s="50"/>
      <c r="U572" s="50"/>
      <c r="V572" s="50"/>
      <c r="W572" s="50"/>
      <c r="X572" s="50"/>
      <c r="Y572" s="50"/>
      <c r="Z572" s="50"/>
    </row>
    <row r="573" ht="18.0" customHeight="1">
      <c r="A573" s="49"/>
      <c r="B573" s="53"/>
      <c r="C573" s="49"/>
      <c r="D573" s="49"/>
      <c r="E573" s="49"/>
      <c r="F573" s="49"/>
      <c r="G573" s="53"/>
      <c r="H573" s="53"/>
      <c r="I573" s="53"/>
      <c r="J573" s="53"/>
      <c r="K573" s="53"/>
      <c r="L573" s="53"/>
      <c r="M573" s="49"/>
      <c r="N573" s="50"/>
      <c r="O573" s="50"/>
      <c r="P573" s="54"/>
      <c r="Q573" s="54"/>
      <c r="R573" s="54"/>
      <c r="S573" s="50"/>
      <c r="T573" s="50"/>
      <c r="U573" s="50"/>
      <c r="V573" s="50"/>
      <c r="W573" s="50"/>
      <c r="X573" s="50"/>
      <c r="Y573" s="50"/>
      <c r="Z573" s="50"/>
    </row>
    <row r="574" ht="18.0" customHeight="1">
      <c r="A574" s="49"/>
      <c r="B574" s="53"/>
      <c r="C574" s="49"/>
      <c r="D574" s="49"/>
      <c r="E574" s="49"/>
      <c r="F574" s="49"/>
      <c r="G574" s="53"/>
      <c r="H574" s="53"/>
      <c r="I574" s="53"/>
      <c r="J574" s="53"/>
      <c r="K574" s="53"/>
      <c r="L574" s="53"/>
      <c r="M574" s="49"/>
      <c r="N574" s="50"/>
      <c r="O574" s="50"/>
      <c r="P574" s="54"/>
      <c r="Q574" s="54"/>
      <c r="R574" s="54"/>
      <c r="S574" s="50"/>
      <c r="T574" s="50"/>
      <c r="U574" s="50"/>
      <c r="V574" s="50"/>
      <c r="W574" s="50"/>
      <c r="X574" s="50"/>
      <c r="Y574" s="50"/>
      <c r="Z574" s="50"/>
    </row>
    <row r="575" ht="18.0" customHeight="1">
      <c r="A575" s="49"/>
      <c r="B575" s="53"/>
      <c r="C575" s="49"/>
      <c r="D575" s="49"/>
      <c r="E575" s="49"/>
      <c r="F575" s="49"/>
      <c r="G575" s="53"/>
      <c r="H575" s="53"/>
      <c r="I575" s="53"/>
      <c r="J575" s="53"/>
      <c r="K575" s="53"/>
      <c r="L575" s="53"/>
      <c r="M575" s="49"/>
      <c r="N575" s="50"/>
      <c r="O575" s="50"/>
      <c r="P575" s="54"/>
      <c r="Q575" s="54"/>
      <c r="R575" s="54"/>
      <c r="S575" s="50"/>
      <c r="T575" s="50"/>
      <c r="U575" s="50"/>
      <c r="V575" s="50"/>
      <c r="W575" s="50"/>
      <c r="X575" s="50"/>
      <c r="Y575" s="50"/>
      <c r="Z575" s="50"/>
    </row>
    <row r="576" ht="18.0" customHeight="1">
      <c r="A576" s="49"/>
      <c r="B576" s="53"/>
      <c r="C576" s="49"/>
      <c r="D576" s="49"/>
      <c r="E576" s="49"/>
      <c r="F576" s="49"/>
      <c r="G576" s="53"/>
      <c r="H576" s="53"/>
      <c r="I576" s="53"/>
      <c r="J576" s="53"/>
      <c r="K576" s="53"/>
      <c r="L576" s="53"/>
      <c r="M576" s="49"/>
      <c r="N576" s="50"/>
      <c r="O576" s="50"/>
      <c r="P576" s="54"/>
      <c r="Q576" s="54"/>
      <c r="R576" s="54"/>
      <c r="S576" s="50"/>
      <c r="T576" s="50"/>
      <c r="U576" s="50"/>
      <c r="V576" s="50"/>
      <c r="W576" s="50"/>
      <c r="X576" s="50"/>
      <c r="Y576" s="50"/>
      <c r="Z576" s="50"/>
    </row>
    <row r="577" ht="18.0" customHeight="1">
      <c r="A577" s="49"/>
      <c r="B577" s="53"/>
      <c r="C577" s="49"/>
      <c r="D577" s="49"/>
      <c r="E577" s="49"/>
      <c r="F577" s="49"/>
      <c r="G577" s="53"/>
      <c r="H577" s="53"/>
      <c r="I577" s="53"/>
      <c r="J577" s="53"/>
      <c r="K577" s="53"/>
      <c r="L577" s="53"/>
      <c r="M577" s="49"/>
      <c r="N577" s="50"/>
      <c r="O577" s="50"/>
      <c r="P577" s="54"/>
      <c r="Q577" s="54"/>
      <c r="R577" s="54"/>
      <c r="S577" s="50"/>
      <c r="T577" s="50"/>
      <c r="U577" s="50"/>
      <c r="V577" s="50"/>
      <c r="W577" s="50"/>
      <c r="X577" s="50"/>
      <c r="Y577" s="50"/>
      <c r="Z577" s="50"/>
    </row>
    <row r="578" ht="18.0" customHeight="1">
      <c r="A578" s="49"/>
      <c r="B578" s="53"/>
      <c r="C578" s="49"/>
      <c r="D578" s="49"/>
      <c r="E578" s="49"/>
      <c r="F578" s="49"/>
      <c r="G578" s="53"/>
      <c r="H578" s="53"/>
      <c r="I578" s="53"/>
      <c r="J578" s="53"/>
      <c r="K578" s="53"/>
      <c r="L578" s="53"/>
      <c r="M578" s="49"/>
      <c r="N578" s="50"/>
      <c r="O578" s="50"/>
      <c r="P578" s="54"/>
      <c r="Q578" s="54"/>
      <c r="R578" s="54"/>
      <c r="S578" s="50"/>
      <c r="T578" s="50"/>
      <c r="U578" s="50"/>
      <c r="V578" s="50"/>
      <c r="W578" s="50"/>
      <c r="X578" s="50"/>
      <c r="Y578" s="50"/>
      <c r="Z578" s="50"/>
    </row>
    <row r="579" ht="18.0" customHeight="1">
      <c r="A579" s="49"/>
      <c r="B579" s="53"/>
      <c r="C579" s="49"/>
      <c r="D579" s="49"/>
      <c r="E579" s="49"/>
      <c r="F579" s="49"/>
      <c r="G579" s="53"/>
      <c r="H579" s="53"/>
      <c r="I579" s="53"/>
      <c r="J579" s="53"/>
      <c r="K579" s="53"/>
      <c r="L579" s="53"/>
      <c r="M579" s="49"/>
      <c r="N579" s="50"/>
      <c r="O579" s="50"/>
      <c r="P579" s="54"/>
      <c r="Q579" s="54"/>
      <c r="R579" s="54"/>
      <c r="S579" s="50"/>
      <c r="T579" s="50"/>
      <c r="U579" s="50"/>
      <c r="V579" s="50"/>
      <c r="W579" s="50"/>
      <c r="X579" s="50"/>
      <c r="Y579" s="50"/>
      <c r="Z579" s="50"/>
    </row>
    <row r="580" ht="18.0" customHeight="1">
      <c r="A580" s="49"/>
      <c r="B580" s="53"/>
      <c r="C580" s="49"/>
      <c r="D580" s="49"/>
      <c r="E580" s="49"/>
      <c r="F580" s="49"/>
      <c r="G580" s="53"/>
      <c r="H580" s="53"/>
      <c r="I580" s="53"/>
      <c r="J580" s="53"/>
      <c r="K580" s="53"/>
      <c r="L580" s="53"/>
      <c r="M580" s="49"/>
      <c r="N580" s="50"/>
      <c r="O580" s="50"/>
      <c r="P580" s="54"/>
      <c r="Q580" s="54"/>
      <c r="R580" s="54"/>
      <c r="S580" s="50"/>
      <c r="T580" s="50"/>
      <c r="U580" s="50"/>
      <c r="V580" s="50"/>
      <c r="W580" s="50"/>
      <c r="X580" s="50"/>
      <c r="Y580" s="50"/>
      <c r="Z580" s="50"/>
    </row>
    <row r="581" ht="18.0" customHeight="1">
      <c r="A581" s="49"/>
      <c r="B581" s="53"/>
      <c r="C581" s="49"/>
      <c r="D581" s="49"/>
      <c r="E581" s="49"/>
      <c r="F581" s="49"/>
      <c r="G581" s="53"/>
      <c r="H581" s="53"/>
      <c r="I581" s="53"/>
      <c r="J581" s="53"/>
      <c r="K581" s="53"/>
      <c r="L581" s="53"/>
      <c r="M581" s="49"/>
      <c r="N581" s="50"/>
      <c r="O581" s="50"/>
      <c r="P581" s="54"/>
      <c r="Q581" s="54"/>
      <c r="R581" s="54"/>
      <c r="S581" s="50"/>
      <c r="T581" s="50"/>
      <c r="U581" s="50"/>
      <c r="V581" s="50"/>
      <c r="W581" s="50"/>
      <c r="X581" s="50"/>
      <c r="Y581" s="50"/>
      <c r="Z581" s="50"/>
    </row>
    <row r="582" ht="18.0" customHeight="1">
      <c r="A582" s="49"/>
      <c r="B582" s="53"/>
      <c r="C582" s="49"/>
      <c r="D582" s="49"/>
      <c r="E582" s="49"/>
      <c r="F582" s="49"/>
      <c r="G582" s="53"/>
      <c r="H582" s="53"/>
      <c r="I582" s="53"/>
      <c r="J582" s="53"/>
      <c r="K582" s="53"/>
      <c r="L582" s="53"/>
      <c r="M582" s="49"/>
      <c r="N582" s="50"/>
      <c r="O582" s="50"/>
      <c r="P582" s="54"/>
      <c r="Q582" s="54"/>
      <c r="R582" s="54"/>
      <c r="S582" s="50"/>
      <c r="T582" s="50"/>
      <c r="U582" s="50"/>
      <c r="V582" s="50"/>
      <c r="W582" s="50"/>
      <c r="X582" s="50"/>
      <c r="Y582" s="50"/>
      <c r="Z582" s="50"/>
    </row>
    <row r="583" ht="18.0" customHeight="1">
      <c r="A583" s="49"/>
      <c r="B583" s="53"/>
      <c r="C583" s="49"/>
      <c r="D583" s="49"/>
      <c r="E583" s="49"/>
      <c r="F583" s="49"/>
      <c r="G583" s="53"/>
      <c r="H583" s="53"/>
      <c r="I583" s="53"/>
      <c r="J583" s="53"/>
      <c r="K583" s="53"/>
      <c r="L583" s="53"/>
      <c r="M583" s="49"/>
      <c r="N583" s="50"/>
      <c r="O583" s="50"/>
      <c r="P583" s="54"/>
      <c r="Q583" s="54"/>
      <c r="R583" s="54"/>
      <c r="S583" s="50"/>
      <c r="T583" s="50"/>
      <c r="U583" s="50"/>
      <c r="V583" s="50"/>
      <c r="W583" s="50"/>
      <c r="X583" s="50"/>
      <c r="Y583" s="50"/>
      <c r="Z583" s="50"/>
    </row>
    <row r="584" ht="18.0" customHeight="1">
      <c r="A584" s="49"/>
      <c r="B584" s="53"/>
      <c r="C584" s="49"/>
      <c r="D584" s="49"/>
      <c r="E584" s="49"/>
      <c r="F584" s="49"/>
      <c r="G584" s="53"/>
      <c r="H584" s="53"/>
      <c r="I584" s="53"/>
      <c r="J584" s="53"/>
      <c r="K584" s="53"/>
      <c r="L584" s="53"/>
      <c r="M584" s="49"/>
      <c r="N584" s="50"/>
      <c r="O584" s="50"/>
      <c r="P584" s="54"/>
      <c r="Q584" s="54"/>
      <c r="R584" s="54"/>
      <c r="S584" s="50"/>
      <c r="T584" s="50"/>
      <c r="U584" s="50"/>
      <c r="V584" s="50"/>
      <c r="W584" s="50"/>
      <c r="X584" s="50"/>
      <c r="Y584" s="50"/>
      <c r="Z584" s="50"/>
    </row>
    <row r="585" ht="18.0" customHeight="1">
      <c r="A585" s="49"/>
      <c r="B585" s="53"/>
      <c r="C585" s="49"/>
      <c r="D585" s="49"/>
      <c r="E585" s="49"/>
      <c r="F585" s="49"/>
      <c r="G585" s="53"/>
      <c r="H585" s="53"/>
      <c r="I585" s="53"/>
      <c r="J585" s="53"/>
      <c r="K585" s="53"/>
      <c r="L585" s="53"/>
      <c r="M585" s="49"/>
      <c r="N585" s="50"/>
      <c r="O585" s="50"/>
      <c r="P585" s="54"/>
      <c r="Q585" s="54"/>
      <c r="R585" s="54"/>
      <c r="S585" s="50"/>
      <c r="T585" s="50"/>
      <c r="U585" s="50"/>
      <c r="V585" s="50"/>
      <c r="W585" s="50"/>
      <c r="X585" s="50"/>
      <c r="Y585" s="50"/>
      <c r="Z585" s="50"/>
    </row>
    <row r="586" ht="18.0" customHeight="1">
      <c r="A586" s="49"/>
      <c r="B586" s="53"/>
      <c r="C586" s="49"/>
      <c r="D586" s="49"/>
      <c r="E586" s="49"/>
      <c r="F586" s="49"/>
      <c r="G586" s="53"/>
      <c r="H586" s="53"/>
      <c r="I586" s="53"/>
      <c r="J586" s="53"/>
      <c r="K586" s="53"/>
      <c r="L586" s="53"/>
      <c r="M586" s="49"/>
      <c r="N586" s="50"/>
      <c r="O586" s="50"/>
      <c r="P586" s="54"/>
      <c r="Q586" s="54"/>
      <c r="R586" s="54"/>
      <c r="S586" s="50"/>
      <c r="T586" s="50"/>
      <c r="U586" s="50"/>
      <c r="V586" s="50"/>
      <c r="W586" s="50"/>
      <c r="X586" s="50"/>
      <c r="Y586" s="50"/>
      <c r="Z586" s="50"/>
    </row>
    <row r="587" ht="18.0" customHeight="1">
      <c r="A587" s="49"/>
      <c r="B587" s="53"/>
      <c r="C587" s="49"/>
      <c r="D587" s="49"/>
      <c r="E587" s="49"/>
      <c r="F587" s="49"/>
      <c r="G587" s="53"/>
      <c r="H587" s="53"/>
      <c r="I587" s="53"/>
      <c r="J587" s="53"/>
      <c r="K587" s="53"/>
      <c r="L587" s="53"/>
      <c r="M587" s="49"/>
      <c r="N587" s="50"/>
      <c r="O587" s="50"/>
      <c r="P587" s="54"/>
      <c r="Q587" s="54"/>
      <c r="R587" s="54"/>
      <c r="S587" s="50"/>
      <c r="T587" s="50"/>
      <c r="U587" s="50"/>
      <c r="V587" s="50"/>
      <c r="W587" s="50"/>
      <c r="X587" s="50"/>
      <c r="Y587" s="50"/>
      <c r="Z587" s="50"/>
    </row>
    <row r="588" ht="18.0" customHeight="1">
      <c r="A588" s="49"/>
      <c r="B588" s="53"/>
      <c r="C588" s="49"/>
      <c r="D588" s="49"/>
      <c r="E588" s="49"/>
      <c r="F588" s="49"/>
      <c r="G588" s="53"/>
      <c r="H588" s="53"/>
      <c r="I588" s="53"/>
      <c r="J588" s="53"/>
      <c r="K588" s="53"/>
      <c r="L588" s="53"/>
      <c r="M588" s="49"/>
      <c r="N588" s="50"/>
      <c r="O588" s="50"/>
      <c r="P588" s="54"/>
      <c r="Q588" s="54"/>
      <c r="R588" s="54"/>
      <c r="S588" s="50"/>
      <c r="T588" s="50"/>
      <c r="U588" s="50"/>
      <c r="V588" s="50"/>
      <c r="W588" s="50"/>
      <c r="X588" s="50"/>
      <c r="Y588" s="50"/>
      <c r="Z588" s="50"/>
    </row>
    <row r="589" ht="18.0" customHeight="1">
      <c r="A589" s="49"/>
      <c r="B589" s="53"/>
      <c r="C589" s="49"/>
      <c r="D589" s="49"/>
      <c r="E589" s="49"/>
      <c r="F589" s="49"/>
      <c r="G589" s="53"/>
      <c r="H589" s="53"/>
      <c r="I589" s="53"/>
      <c r="J589" s="53"/>
      <c r="K589" s="53"/>
      <c r="L589" s="53"/>
      <c r="M589" s="49"/>
      <c r="N589" s="50"/>
      <c r="O589" s="50"/>
      <c r="P589" s="54"/>
      <c r="Q589" s="54"/>
      <c r="R589" s="54"/>
      <c r="S589" s="50"/>
      <c r="T589" s="50"/>
      <c r="U589" s="50"/>
      <c r="V589" s="50"/>
      <c r="W589" s="50"/>
      <c r="X589" s="50"/>
      <c r="Y589" s="50"/>
      <c r="Z589" s="50"/>
    </row>
    <row r="590" ht="18.0" customHeight="1">
      <c r="A590" s="49"/>
      <c r="B590" s="53"/>
      <c r="C590" s="49"/>
      <c r="D590" s="49"/>
      <c r="E590" s="49"/>
      <c r="F590" s="49"/>
      <c r="G590" s="53"/>
      <c r="H590" s="53"/>
      <c r="I590" s="53"/>
      <c r="J590" s="53"/>
      <c r="K590" s="53"/>
      <c r="L590" s="53"/>
      <c r="M590" s="49"/>
      <c r="N590" s="50"/>
      <c r="O590" s="50"/>
      <c r="P590" s="54"/>
      <c r="Q590" s="54"/>
      <c r="R590" s="54"/>
      <c r="S590" s="50"/>
      <c r="T590" s="50"/>
      <c r="U590" s="50"/>
      <c r="V590" s="50"/>
      <c r="W590" s="50"/>
      <c r="X590" s="50"/>
      <c r="Y590" s="50"/>
      <c r="Z590" s="50"/>
    </row>
    <row r="591" ht="18.0" customHeight="1">
      <c r="A591" s="49"/>
      <c r="B591" s="53"/>
      <c r="C591" s="49"/>
      <c r="D591" s="49"/>
      <c r="E591" s="49"/>
      <c r="F591" s="49"/>
      <c r="G591" s="53"/>
      <c r="H591" s="53"/>
      <c r="I591" s="53"/>
      <c r="J591" s="53"/>
      <c r="K591" s="53"/>
      <c r="L591" s="53"/>
      <c r="M591" s="49"/>
      <c r="N591" s="50"/>
      <c r="O591" s="50"/>
      <c r="P591" s="54"/>
      <c r="Q591" s="54"/>
      <c r="R591" s="54"/>
      <c r="S591" s="50"/>
      <c r="T591" s="50"/>
      <c r="U591" s="50"/>
      <c r="V591" s="50"/>
      <c r="W591" s="50"/>
      <c r="X591" s="50"/>
      <c r="Y591" s="50"/>
      <c r="Z591" s="50"/>
    </row>
    <row r="592" ht="18.0" customHeight="1">
      <c r="A592" s="49"/>
      <c r="B592" s="53"/>
      <c r="C592" s="49"/>
      <c r="D592" s="49"/>
      <c r="E592" s="49"/>
      <c r="F592" s="49"/>
      <c r="G592" s="53"/>
      <c r="H592" s="53"/>
      <c r="I592" s="53"/>
      <c r="J592" s="53"/>
      <c r="K592" s="53"/>
      <c r="L592" s="53"/>
      <c r="M592" s="49"/>
      <c r="N592" s="50"/>
      <c r="O592" s="50"/>
      <c r="P592" s="54"/>
      <c r="Q592" s="54"/>
      <c r="R592" s="54"/>
      <c r="S592" s="50"/>
      <c r="T592" s="50"/>
      <c r="U592" s="50"/>
      <c r="V592" s="50"/>
      <c r="W592" s="50"/>
      <c r="X592" s="50"/>
      <c r="Y592" s="50"/>
      <c r="Z592" s="50"/>
    </row>
    <row r="593" ht="18.0" customHeight="1">
      <c r="A593" s="49"/>
      <c r="B593" s="53"/>
      <c r="C593" s="49"/>
      <c r="D593" s="49"/>
      <c r="E593" s="49"/>
      <c r="F593" s="49"/>
      <c r="G593" s="53"/>
      <c r="H593" s="53"/>
      <c r="I593" s="53"/>
      <c r="J593" s="53"/>
      <c r="K593" s="53"/>
      <c r="L593" s="53"/>
      <c r="M593" s="49"/>
      <c r="N593" s="50"/>
      <c r="O593" s="50"/>
      <c r="P593" s="54"/>
      <c r="Q593" s="54"/>
      <c r="R593" s="54"/>
      <c r="S593" s="50"/>
      <c r="T593" s="50"/>
      <c r="U593" s="50"/>
      <c r="V593" s="50"/>
      <c r="W593" s="50"/>
      <c r="X593" s="50"/>
      <c r="Y593" s="50"/>
      <c r="Z593" s="50"/>
    </row>
    <row r="594" ht="18.0" customHeight="1">
      <c r="A594" s="49"/>
      <c r="B594" s="53"/>
      <c r="C594" s="49"/>
      <c r="D594" s="49"/>
      <c r="E594" s="49"/>
      <c r="F594" s="49"/>
      <c r="G594" s="53"/>
      <c r="H594" s="53"/>
      <c r="I594" s="53"/>
      <c r="J594" s="53"/>
      <c r="K594" s="53"/>
      <c r="L594" s="53"/>
      <c r="M594" s="49"/>
      <c r="N594" s="50"/>
      <c r="O594" s="50"/>
      <c r="P594" s="54"/>
      <c r="Q594" s="54"/>
      <c r="R594" s="54"/>
      <c r="S594" s="50"/>
      <c r="T594" s="50"/>
      <c r="U594" s="50"/>
      <c r="V594" s="50"/>
      <c r="W594" s="50"/>
      <c r="X594" s="50"/>
      <c r="Y594" s="50"/>
      <c r="Z594" s="50"/>
    </row>
    <row r="595" ht="18.0" customHeight="1">
      <c r="A595" s="49"/>
      <c r="B595" s="53"/>
      <c r="C595" s="49"/>
      <c r="D595" s="49"/>
      <c r="E595" s="49"/>
      <c r="F595" s="49"/>
      <c r="G595" s="53"/>
      <c r="H595" s="53"/>
      <c r="I595" s="53"/>
      <c r="J595" s="53"/>
      <c r="K595" s="53"/>
      <c r="L595" s="53"/>
      <c r="M595" s="49"/>
      <c r="N595" s="50"/>
      <c r="O595" s="50"/>
      <c r="P595" s="54"/>
      <c r="Q595" s="54"/>
      <c r="R595" s="54"/>
      <c r="S595" s="50"/>
      <c r="T595" s="50"/>
      <c r="U595" s="50"/>
      <c r="V595" s="50"/>
      <c r="W595" s="50"/>
      <c r="X595" s="50"/>
      <c r="Y595" s="50"/>
      <c r="Z595" s="50"/>
    </row>
    <row r="596" ht="18.0" customHeight="1">
      <c r="A596" s="49"/>
      <c r="B596" s="53"/>
      <c r="C596" s="49"/>
      <c r="D596" s="49"/>
      <c r="E596" s="49"/>
      <c r="F596" s="49"/>
      <c r="G596" s="53"/>
      <c r="H596" s="53"/>
      <c r="I596" s="53"/>
      <c r="J596" s="53"/>
      <c r="K596" s="53"/>
      <c r="L596" s="53"/>
      <c r="M596" s="49"/>
      <c r="N596" s="50"/>
      <c r="O596" s="50"/>
      <c r="P596" s="54"/>
      <c r="Q596" s="54"/>
      <c r="R596" s="54"/>
      <c r="S596" s="50"/>
      <c r="T596" s="50"/>
      <c r="U596" s="50"/>
      <c r="V596" s="50"/>
      <c r="W596" s="50"/>
      <c r="X596" s="50"/>
      <c r="Y596" s="50"/>
      <c r="Z596" s="50"/>
    </row>
    <row r="597" ht="18.0" customHeight="1">
      <c r="A597" s="49"/>
      <c r="B597" s="53"/>
      <c r="C597" s="49"/>
      <c r="D597" s="49"/>
      <c r="E597" s="49"/>
      <c r="F597" s="49"/>
      <c r="G597" s="53"/>
      <c r="H597" s="53"/>
      <c r="I597" s="53"/>
      <c r="J597" s="53"/>
      <c r="K597" s="53"/>
      <c r="L597" s="53"/>
      <c r="M597" s="49"/>
      <c r="N597" s="50"/>
      <c r="O597" s="50"/>
      <c r="P597" s="54"/>
      <c r="Q597" s="54"/>
      <c r="R597" s="54"/>
      <c r="S597" s="50"/>
      <c r="T597" s="50"/>
      <c r="U597" s="50"/>
      <c r="V597" s="50"/>
      <c r="W597" s="50"/>
      <c r="X597" s="50"/>
      <c r="Y597" s="50"/>
      <c r="Z597" s="50"/>
    </row>
    <row r="598" ht="18.0" customHeight="1">
      <c r="A598" s="49"/>
      <c r="B598" s="53"/>
      <c r="C598" s="49"/>
      <c r="D598" s="49"/>
      <c r="E598" s="49"/>
      <c r="F598" s="49"/>
      <c r="G598" s="53"/>
      <c r="H598" s="53"/>
      <c r="I598" s="53"/>
      <c r="J598" s="53"/>
      <c r="K598" s="53"/>
      <c r="L598" s="53"/>
      <c r="M598" s="49"/>
      <c r="N598" s="50"/>
      <c r="O598" s="50"/>
      <c r="P598" s="54"/>
      <c r="Q598" s="54"/>
      <c r="R598" s="54"/>
      <c r="S598" s="50"/>
      <c r="T598" s="50"/>
      <c r="U598" s="50"/>
      <c r="V598" s="50"/>
      <c r="W598" s="50"/>
      <c r="X598" s="50"/>
      <c r="Y598" s="50"/>
      <c r="Z598" s="50"/>
    </row>
    <row r="599" ht="18.0" customHeight="1">
      <c r="A599" s="49"/>
      <c r="B599" s="53"/>
      <c r="C599" s="49"/>
      <c r="D599" s="49"/>
      <c r="E599" s="49"/>
      <c r="F599" s="49"/>
      <c r="G599" s="53"/>
      <c r="H599" s="53"/>
      <c r="I599" s="53"/>
      <c r="J599" s="53"/>
      <c r="K599" s="53"/>
      <c r="L599" s="53"/>
      <c r="M599" s="49"/>
      <c r="N599" s="50"/>
      <c r="O599" s="50"/>
      <c r="P599" s="54"/>
      <c r="Q599" s="54"/>
      <c r="R599" s="54"/>
      <c r="S599" s="50"/>
      <c r="T599" s="50"/>
      <c r="U599" s="50"/>
      <c r="V599" s="50"/>
      <c r="W599" s="50"/>
      <c r="X599" s="50"/>
      <c r="Y599" s="50"/>
      <c r="Z599" s="50"/>
    </row>
    <row r="600" ht="18.0" customHeight="1">
      <c r="A600" s="49"/>
      <c r="B600" s="53"/>
      <c r="C600" s="49"/>
      <c r="D600" s="49"/>
      <c r="E600" s="49"/>
      <c r="F600" s="49"/>
      <c r="G600" s="53"/>
      <c r="H600" s="53"/>
      <c r="I600" s="53"/>
      <c r="J600" s="53"/>
      <c r="K600" s="53"/>
      <c r="L600" s="53"/>
      <c r="M600" s="49"/>
      <c r="N600" s="50"/>
      <c r="O600" s="50"/>
      <c r="P600" s="54"/>
      <c r="Q600" s="54"/>
      <c r="R600" s="54"/>
      <c r="S600" s="50"/>
      <c r="T600" s="50"/>
      <c r="U600" s="50"/>
      <c r="V600" s="50"/>
      <c r="W600" s="50"/>
      <c r="X600" s="50"/>
      <c r="Y600" s="50"/>
      <c r="Z600" s="50"/>
    </row>
    <row r="601" ht="18.0" customHeight="1">
      <c r="A601" s="49"/>
      <c r="B601" s="53"/>
      <c r="C601" s="49"/>
      <c r="D601" s="49"/>
      <c r="E601" s="49"/>
      <c r="F601" s="49"/>
      <c r="G601" s="53"/>
      <c r="H601" s="53"/>
      <c r="I601" s="53"/>
      <c r="J601" s="53"/>
      <c r="K601" s="53"/>
      <c r="L601" s="53"/>
      <c r="M601" s="49"/>
      <c r="N601" s="50"/>
      <c r="O601" s="50"/>
      <c r="P601" s="54"/>
      <c r="Q601" s="54"/>
      <c r="R601" s="54"/>
      <c r="S601" s="50"/>
      <c r="T601" s="50"/>
      <c r="U601" s="50"/>
      <c r="V601" s="50"/>
      <c r="W601" s="50"/>
      <c r="X601" s="50"/>
      <c r="Y601" s="50"/>
      <c r="Z601" s="50"/>
    </row>
    <row r="602" ht="18.0" customHeight="1">
      <c r="A602" s="49"/>
      <c r="B602" s="53"/>
      <c r="C602" s="49"/>
      <c r="D602" s="49"/>
      <c r="E602" s="49"/>
      <c r="F602" s="49"/>
      <c r="G602" s="53"/>
      <c r="H602" s="53"/>
      <c r="I602" s="53"/>
      <c r="J602" s="53"/>
      <c r="K602" s="53"/>
      <c r="L602" s="53"/>
      <c r="M602" s="49"/>
      <c r="N602" s="50"/>
      <c r="O602" s="50"/>
      <c r="P602" s="54"/>
      <c r="Q602" s="54"/>
      <c r="R602" s="54"/>
      <c r="S602" s="50"/>
      <c r="T602" s="50"/>
      <c r="U602" s="50"/>
      <c r="V602" s="50"/>
      <c r="W602" s="50"/>
      <c r="X602" s="50"/>
      <c r="Y602" s="50"/>
      <c r="Z602" s="50"/>
    </row>
    <row r="603" ht="18.0" customHeight="1">
      <c r="A603" s="49"/>
      <c r="B603" s="53"/>
      <c r="C603" s="49"/>
      <c r="D603" s="49"/>
      <c r="E603" s="49"/>
      <c r="F603" s="49"/>
      <c r="G603" s="53"/>
      <c r="H603" s="53"/>
      <c r="I603" s="53"/>
      <c r="J603" s="53"/>
      <c r="K603" s="53"/>
      <c r="L603" s="53"/>
      <c r="M603" s="49"/>
      <c r="N603" s="50"/>
      <c r="O603" s="50"/>
      <c r="P603" s="54"/>
      <c r="Q603" s="54"/>
      <c r="R603" s="54"/>
      <c r="S603" s="50"/>
      <c r="T603" s="50"/>
      <c r="U603" s="50"/>
      <c r="V603" s="50"/>
      <c r="W603" s="50"/>
      <c r="X603" s="50"/>
      <c r="Y603" s="50"/>
      <c r="Z603" s="50"/>
    </row>
    <row r="604" ht="18.0" customHeight="1">
      <c r="A604" s="49"/>
      <c r="B604" s="53"/>
      <c r="C604" s="49"/>
      <c r="D604" s="49"/>
      <c r="E604" s="49"/>
      <c r="F604" s="49"/>
      <c r="G604" s="53"/>
      <c r="H604" s="53"/>
      <c r="I604" s="53"/>
      <c r="J604" s="53"/>
      <c r="K604" s="53"/>
      <c r="L604" s="53"/>
      <c r="M604" s="49"/>
      <c r="N604" s="50"/>
      <c r="O604" s="50"/>
      <c r="P604" s="54"/>
      <c r="Q604" s="54"/>
      <c r="R604" s="54"/>
      <c r="S604" s="50"/>
      <c r="T604" s="50"/>
      <c r="U604" s="50"/>
      <c r="V604" s="50"/>
      <c r="W604" s="50"/>
      <c r="X604" s="50"/>
      <c r="Y604" s="50"/>
      <c r="Z604" s="50"/>
    </row>
    <row r="605" ht="18.0" customHeight="1">
      <c r="A605" s="49"/>
      <c r="B605" s="53"/>
      <c r="C605" s="49"/>
      <c r="D605" s="49"/>
      <c r="E605" s="49"/>
      <c r="F605" s="49"/>
      <c r="G605" s="53"/>
      <c r="H605" s="53"/>
      <c r="I605" s="53"/>
      <c r="J605" s="53"/>
      <c r="K605" s="53"/>
      <c r="L605" s="53"/>
      <c r="M605" s="49"/>
      <c r="N605" s="50"/>
      <c r="O605" s="50"/>
      <c r="P605" s="54"/>
      <c r="Q605" s="54"/>
      <c r="R605" s="54"/>
      <c r="S605" s="50"/>
      <c r="T605" s="50"/>
      <c r="U605" s="50"/>
      <c r="V605" s="50"/>
      <c r="W605" s="50"/>
      <c r="X605" s="50"/>
      <c r="Y605" s="50"/>
      <c r="Z605" s="50"/>
    </row>
    <row r="606" ht="18.0" customHeight="1">
      <c r="A606" s="49"/>
      <c r="B606" s="53"/>
      <c r="C606" s="49"/>
      <c r="D606" s="49"/>
      <c r="E606" s="49"/>
      <c r="F606" s="49"/>
      <c r="G606" s="53"/>
      <c r="H606" s="53"/>
      <c r="I606" s="53"/>
      <c r="J606" s="53"/>
      <c r="K606" s="53"/>
      <c r="L606" s="53"/>
      <c r="M606" s="49"/>
      <c r="N606" s="50"/>
      <c r="O606" s="50"/>
      <c r="P606" s="54"/>
      <c r="Q606" s="54"/>
      <c r="R606" s="54"/>
      <c r="S606" s="50"/>
      <c r="T606" s="50"/>
      <c r="U606" s="50"/>
      <c r="V606" s="50"/>
      <c r="W606" s="50"/>
      <c r="X606" s="50"/>
      <c r="Y606" s="50"/>
      <c r="Z606" s="50"/>
    </row>
    <row r="607" ht="18.0" customHeight="1">
      <c r="A607" s="49"/>
      <c r="B607" s="53"/>
      <c r="C607" s="49"/>
      <c r="D607" s="49"/>
      <c r="E607" s="49"/>
      <c r="F607" s="49"/>
      <c r="G607" s="53"/>
      <c r="H607" s="53"/>
      <c r="I607" s="53"/>
      <c r="J607" s="53"/>
      <c r="K607" s="53"/>
      <c r="L607" s="53"/>
      <c r="M607" s="49"/>
      <c r="N607" s="50"/>
      <c r="O607" s="50"/>
      <c r="P607" s="54"/>
      <c r="Q607" s="54"/>
      <c r="R607" s="54"/>
      <c r="S607" s="50"/>
      <c r="T607" s="50"/>
      <c r="U607" s="50"/>
      <c r="V607" s="50"/>
      <c r="W607" s="50"/>
      <c r="X607" s="50"/>
      <c r="Y607" s="50"/>
      <c r="Z607" s="50"/>
    </row>
    <row r="608" ht="18.0" customHeight="1">
      <c r="A608" s="49"/>
      <c r="B608" s="53"/>
      <c r="C608" s="49"/>
      <c r="D608" s="49"/>
      <c r="E608" s="49"/>
      <c r="F608" s="49"/>
      <c r="G608" s="53"/>
      <c r="H608" s="53"/>
      <c r="I608" s="53"/>
      <c r="J608" s="53"/>
      <c r="K608" s="53"/>
      <c r="L608" s="53"/>
      <c r="M608" s="49"/>
      <c r="N608" s="50"/>
      <c r="O608" s="50"/>
      <c r="P608" s="54"/>
      <c r="Q608" s="54"/>
      <c r="R608" s="54"/>
      <c r="S608" s="50"/>
      <c r="T608" s="50"/>
      <c r="U608" s="50"/>
      <c r="V608" s="50"/>
      <c r="W608" s="50"/>
      <c r="X608" s="50"/>
      <c r="Y608" s="50"/>
      <c r="Z608" s="50"/>
    </row>
    <row r="609" ht="18.0" customHeight="1">
      <c r="A609" s="49"/>
      <c r="B609" s="53"/>
      <c r="C609" s="49"/>
      <c r="D609" s="49"/>
      <c r="E609" s="49"/>
      <c r="F609" s="49"/>
      <c r="G609" s="53"/>
      <c r="H609" s="53"/>
      <c r="I609" s="53"/>
      <c r="J609" s="53"/>
      <c r="K609" s="53"/>
      <c r="L609" s="53"/>
      <c r="M609" s="49"/>
      <c r="N609" s="50"/>
      <c r="O609" s="50"/>
      <c r="P609" s="54"/>
      <c r="Q609" s="54"/>
      <c r="R609" s="54"/>
      <c r="S609" s="50"/>
      <c r="T609" s="50"/>
      <c r="U609" s="50"/>
      <c r="V609" s="50"/>
      <c r="W609" s="50"/>
      <c r="X609" s="50"/>
      <c r="Y609" s="50"/>
      <c r="Z609" s="50"/>
    </row>
    <row r="610" ht="18.0" customHeight="1">
      <c r="A610" s="49"/>
      <c r="B610" s="53"/>
      <c r="C610" s="49"/>
      <c r="D610" s="49"/>
      <c r="E610" s="49"/>
      <c r="F610" s="49"/>
      <c r="G610" s="53"/>
      <c r="H610" s="53"/>
      <c r="I610" s="53"/>
      <c r="J610" s="53"/>
      <c r="K610" s="53"/>
      <c r="L610" s="53"/>
      <c r="M610" s="49"/>
      <c r="N610" s="50"/>
      <c r="O610" s="50"/>
      <c r="P610" s="54"/>
      <c r="Q610" s="54"/>
      <c r="R610" s="54"/>
      <c r="S610" s="50"/>
      <c r="T610" s="50"/>
      <c r="U610" s="50"/>
      <c r="V610" s="50"/>
      <c r="W610" s="50"/>
      <c r="X610" s="50"/>
      <c r="Y610" s="50"/>
      <c r="Z610" s="50"/>
    </row>
    <row r="611" ht="18.0" customHeight="1">
      <c r="A611" s="49"/>
      <c r="B611" s="53"/>
      <c r="C611" s="49"/>
      <c r="D611" s="49"/>
      <c r="E611" s="49"/>
      <c r="F611" s="49"/>
      <c r="G611" s="53"/>
      <c r="H611" s="53"/>
      <c r="I611" s="53"/>
      <c r="J611" s="53"/>
      <c r="K611" s="53"/>
      <c r="L611" s="53"/>
      <c r="M611" s="49"/>
      <c r="N611" s="50"/>
      <c r="O611" s="50"/>
      <c r="P611" s="54"/>
      <c r="Q611" s="54"/>
      <c r="R611" s="54"/>
      <c r="S611" s="50"/>
      <c r="T611" s="50"/>
      <c r="U611" s="50"/>
      <c r="V611" s="50"/>
      <c r="W611" s="50"/>
      <c r="X611" s="50"/>
      <c r="Y611" s="50"/>
      <c r="Z611" s="50"/>
    </row>
    <row r="612" ht="18.0" customHeight="1">
      <c r="A612" s="49"/>
      <c r="B612" s="53"/>
      <c r="C612" s="49"/>
      <c r="D612" s="49"/>
      <c r="E612" s="49"/>
      <c r="F612" s="49"/>
      <c r="G612" s="53"/>
      <c r="H612" s="53"/>
      <c r="I612" s="53"/>
      <c r="J612" s="53"/>
      <c r="K612" s="53"/>
      <c r="L612" s="53"/>
      <c r="M612" s="49"/>
      <c r="N612" s="50"/>
      <c r="O612" s="50"/>
      <c r="P612" s="54"/>
      <c r="Q612" s="54"/>
      <c r="R612" s="54"/>
      <c r="S612" s="50"/>
      <c r="T612" s="50"/>
      <c r="U612" s="50"/>
      <c r="V612" s="50"/>
      <c r="W612" s="50"/>
      <c r="X612" s="50"/>
      <c r="Y612" s="50"/>
      <c r="Z612" s="50"/>
    </row>
    <row r="613" ht="18.0" customHeight="1">
      <c r="A613" s="49"/>
      <c r="B613" s="53"/>
      <c r="C613" s="49"/>
      <c r="D613" s="49"/>
      <c r="E613" s="49"/>
      <c r="F613" s="49"/>
      <c r="G613" s="53"/>
      <c r="H613" s="53"/>
      <c r="I613" s="53"/>
      <c r="J613" s="53"/>
      <c r="K613" s="53"/>
      <c r="L613" s="53"/>
      <c r="M613" s="49"/>
      <c r="N613" s="50"/>
      <c r="O613" s="50"/>
      <c r="P613" s="54"/>
      <c r="Q613" s="54"/>
      <c r="R613" s="54"/>
      <c r="S613" s="50"/>
      <c r="T613" s="50"/>
      <c r="U613" s="50"/>
      <c r="V613" s="50"/>
      <c r="W613" s="50"/>
      <c r="X613" s="50"/>
      <c r="Y613" s="50"/>
      <c r="Z613" s="50"/>
    </row>
    <row r="614" ht="18.0" customHeight="1">
      <c r="A614" s="49"/>
      <c r="B614" s="53"/>
      <c r="C614" s="49"/>
      <c r="D614" s="49"/>
      <c r="E614" s="49"/>
      <c r="F614" s="49"/>
      <c r="G614" s="53"/>
      <c r="H614" s="53"/>
      <c r="I614" s="53"/>
      <c r="J614" s="53"/>
      <c r="K614" s="53"/>
      <c r="L614" s="53"/>
      <c r="M614" s="49"/>
      <c r="N614" s="50"/>
      <c r="O614" s="50"/>
      <c r="P614" s="54"/>
      <c r="Q614" s="54"/>
      <c r="R614" s="54"/>
      <c r="S614" s="50"/>
      <c r="T614" s="50"/>
      <c r="U614" s="50"/>
      <c r="V614" s="50"/>
      <c r="W614" s="50"/>
      <c r="X614" s="50"/>
      <c r="Y614" s="50"/>
      <c r="Z614" s="50"/>
    </row>
    <row r="615" ht="18.0" customHeight="1">
      <c r="A615" s="49"/>
      <c r="B615" s="53"/>
      <c r="C615" s="49"/>
      <c r="D615" s="49"/>
      <c r="E615" s="49"/>
      <c r="F615" s="49"/>
      <c r="G615" s="53"/>
      <c r="H615" s="53"/>
      <c r="I615" s="53"/>
      <c r="J615" s="53"/>
      <c r="K615" s="53"/>
      <c r="L615" s="53"/>
      <c r="M615" s="49"/>
      <c r="N615" s="50"/>
      <c r="O615" s="50"/>
      <c r="P615" s="54"/>
      <c r="Q615" s="54"/>
      <c r="R615" s="54"/>
      <c r="S615" s="50"/>
      <c r="T615" s="50"/>
      <c r="U615" s="50"/>
      <c r="V615" s="50"/>
      <c r="W615" s="50"/>
      <c r="X615" s="50"/>
      <c r="Y615" s="50"/>
      <c r="Z615" s="50"/>
    </row>
    <row r="616" ht="18.0" customHeight="1">
      <c r="A616" s="49"/>
      <c r="B616" s="53"/>
      <c r="C616" s="49"/>
      <c r="D616" s="49"/>
      <c r="E616" s="49"/>
      <c r="F616" s="49"/>
      <c r="G616" s="53"/>
      <c r="H616" s="53"/>
      <c r="I616" s="53"/>
      <c r="J616" s="53"/>
      <c r="K616" s="53"/>
      <c r="L616" s="53"/>
      <c r="M616" s="49"/>
      <c r="N616" s="50"/>
      <c r="O616" s="50"/>
      <c r="P616" s="54"/>
      <c r="Q616" s="54"/>
      <c r="R616" s="54"/>
      <c r="S616" s="50"/>
      <c r="T616" s="50"/>
      <c r="U616" s="50"/>
      <c r="V616" s="50"/>
      <c r="W616" s="50"/>
      <c r="X616" s="50"/>
      <c r="Y616" s="50"/>
      <c r="Z616" s="50"/>
    </row>
    <row r="617" ht="18.0" customHeight="1">
      <c r="A617" s="49"/>
      <c r="B617" s="53"/>
      <c r="C617" s="49"/>
      <c r="D617" s="49"/>
      <c r="E617" s="49"/>
      <c r="F617" s="49"/>
      <c r="G617" s="53"/>
      <c r="H617" s="53"/>
      <c r="I617" s="53"/>
      <c r="J617" s="53"/>
      <c r="K617" s="53"/>
      <c r="L617" s="53"/>
      <c r="M617" s="49"/>
      <c r="N617" s="50"/>
      <c r="O617" s="50"/>
      <c r="P617" s="54"/>
      <c r="Q617" s="54"/>
      <c r="R617" s="54"/>
      <c r="S617" s="50"/>
      <c r="T617" s="50"/>
      <c r="U617" s="50"/>
      <c r="V617" s="50"/>
      <c r="W617" s="50"/>
      <c r="X617" s="50"/>
      <c r="Y617" s="50"/>
      <c r="Z617" s="50"/>
    </row>
    <row r="618" ht="18.0" customHeight="1">
      <c r="A618" s="49"/>
      <c r="B618" s="53"/>
      <c r="C618" s="49"/>
      <c r="D618" s="49"/>
      <c r="E618" s="49"/>
      <c r="F618" s="49"/>
      <c r="G618" s="53"/>
      <c r="H618" s="53"/>
      <c r="I618" s="53"/>
      <c r="J618" s="53"/>
      <c r="K618" s="53"/>
      <c r="L618" s="53"/>
      <c r="M618" s="49"/>
      <c r="N618" s="50"/>
      <c r="O618" s="50"/>
      <c r="P618" s="54"/>
      <c r="Q618" s="54"/>
      <c r="R618" s="54"/>
      <c r="S618" s="50"/>
      <c r="T618" s="50"/>
      <c r="U618" s="50"/>
      <c r="V618" s="50"/>
      <c r="W618" s="50"/>
      <c r="X618" s="50"/>
      <c r="Y618" s="50"/>
      <c r="Z618" s="50"/>
    </row>
    <row r="619" ht="18.0" customHeight="1">
      <c r="A619" s="49"/>
      <c r="B619" s="53"/>
      <c r="C619" s="49"/>
      <c r="D619" s="49"/>
      <c r="E619" s="49"/>
      <c r="F619" s="49"/>
      <c r="G619" s="53"/>
      <c r="H619" s="53"/>
      <c r="I619" s="53"/>
      <c r="J619" s="53"/>
      <c r="K619" s="53"/>
      <c r="L619" s="53"/>
      <c r="M619" s="49"/>
      <c r="N619" s="50"/>
      <c r="O619" s="50"/>
      <c r="P619" s="54"/>
      <c r="Q619" s="54"/>
      <c r="R619" s="54"/>
      <c r="S619" s="50"/>
      <c r="T619" s="50"/>
      <c r="U619" s="50"/>
      <c r="V619" s="50"/>
      <c r="W619" s="50"/>
      <c r="X619" s="50"/>
      <c r="Y619" s="50"/>
      <c r="Z619" s="50"/>
    </row>
    <row r="620" ht="18.0" customHeight="1">
      <c r="A620" s="49"/>
      <c r="B620" s="53"/>
      <c r="C620" s="49"/>
      <c r="D620" s="49"/>
      <c r="E620" s="49"/>
      <c r="F620" s="49"/>
      <c r="G620" s="53"/>
      <c r="H620" s="53"/>
      <c r="I620" s="53"/>
      <c r="J620" s="53"/>
      <c r="K620" s="53"/>
      <c r="L620" s="53"/>
      <c r="M620" s="49"/>
      <c r="N620" s="50"/>
      <c r="O620" s="50"/>
      <c r="P620" s="54"/>
      <c r="Q620" s="54"/>
      <c r="R620" s="54"/>
      <c r="S620" s="50"/>
      <c r="T620" s="50"/>
      <c r="U620" s="50"/>
      <c r="V620" s="50"/>
      <c r="W620" s="50"/>
      <c r="X620" s="50"/>
      <c r="Y620" s="50"/>
      <c r="Z620" s="50"/>
    </row>
    <row r="621" ht="18.0" customHeight="1">
      <c r="A621" s="49"/>
      <c r="B621" s="53"/>
      <c r="C621" s="49"/>
      <c r="D621" s="49"/>
      <c r="E621" s="49"/>
      <c r="F621" s="49"/>
      <c r="G621" s="53"/>
      <c r="H621" s="53"/>
      <c r="I621" s="53"/>
      <c r="J621" s="53"/>
      <c r="K621" s="53"/>
      <c r="L621" s="53"/>
      <c r="M621" s="49"/>
      <c r="N621" s="50"/>
      <c r="O621" s="50"/>
      <c r="P621" s="54"/>
      <c r="Q621" s="54"/>
      <c r="R621" s="54"/>
      <c r="S621" s="50"/>
      <c r="T621" s="50"/>
      <c r="U621" s="50"/>
      <c r="V621" s="50"/>
      <c r="W621" s="50"/>
      <c r="X621" s="50"/>
      <c r="Y621" s="50"/>
      <c r="Z621" s="50"/>
    </row>
    <row r="622" ht="18.0" customHeight="1">
      <c r="A622" s="49"/>
      <c r="B622" s="53"/>
      <c r="C622" s="49"/>
      <c r="D622" s="49"/>
      <c r="E622" s="49"/>
      <c r="F622" s="49"/>
      <c r="G622" s="53"/>
      <c r="H622" s="53"/>
      <c r="I622" s="53"/>
      <c r="J622" s="53"/>
      <c r="K622" s="53"/>
      <c r="L622" s="53"/>
      <c r="M622" s="49"/>
      <c r="N622" s="50"/>
      <c r="O622" s="50"/>
      <c r="P622" s="54"/>
      <c r="Q622" s="54"/>
      <c r="R622" s="54"/>
      <c r="S622" s="50"/>
      <c r="T622" s="50"/>
      <c r="U622" s="50"/>
      <c r="V622" s="50"/>
      <c r="W622" s="50"/>
      <c r="X622" s="50"/>
      <c r="Y622" s="50"/>
      <c r="Z622" s="50"/>
    </row>
    <row r="623" ht="18.0" customHeight="1">
      <c r="A623" s="49"/>
      <c r="B623" s="53"/>
      <c r="C623" s="49"/>
      <c r="D623" s="49"/>
      <c r="E623" s="49"/>
      <c r="F623" s="49"/>
      <c r="G623" s="53"/>
      <c r="H623" s="53"/>
      <c r="I623" s="53"/>
      <c r="J623" s="53"/>
      <c r="K623" s="53"/>
      <c r="L623" s="53"/>
      <c r="M623" s="49"/>
      <c r="N623" s="50"/>
      <c r="O623" s="50"/>
      <c r="P623" s="54"/>
      <c r="Q623" s="54"/>
      <c r="R623" s="54"/>
      <c r="S623" s="50"/>
      <c r="T623" s="50"/>
      <c r="U623" s="50"/>
      <c r="V623" s="50"/>
      <c r="W623" s="50"/>
      <c r="X623" s="50"/>
      <c r="Y623" s="50"/>
      <c r="Z623" s="50"/>
    </row>
    <row r="624" ht="18.0" customHeight="1">
      <c r="A624" s="49"/>
      <c r="B624" s="53"/>
      <c r="C624" s="49"/>
      <c r="D624" s="49"/>
      <c r="E624" s="49"/>
      <c r="F624" s="49"/>
      <c r="G624" s="53"/>
      <c r="H624" s="53"/>
      <c r="I624" s="53"/>
      <c r="J624" s="53"/>
      <c r="K624" s="53"/>
      <c r="L624" s="53"/>
      <c r="M624" s="49"/>
      <c r="N624" s="50"/>
      <c r="O624" s="50"/>
      <c r="P624" s="54"/>
      <c r="Q624" s="54"/>
      <c r="R624" s="54"/>
      <c r="S624" s="50"/>
      <c r="T624" s="50"/>
      <c r="U624" s="50"/>
      <c r="V624" s="50"/>
      <c r="W624" s="50"/>
      <c r="X624" s="50"/>
      <c r="Y624" s="50"/>
      <c r="Z624" s="50"/>
    </row>
    <row r="625" ht="18.0" customHeight="1">
      <c r="A625" s="49"/>
      <c r="B625" s="53"/>
      <c r="C625" s="49"/>
      <c r="D625" s="49"/>
      <c r="E625" s="49"/>
      <c r="F625" s="49"/>
      <c r="G625" s="53"/>
      <c r="H625" s="53"/>
      <c r="I625" s="53"/>
      <c r="J625" s="53"/>
      <c r="K625" s="53"/>
      <c r="L625" s="53"/>
      <c r="M625" s="49"/>
      <c r="N625" s="50"/>
      <c r="O625" s="50"/>
      <c r="P625" s="54"/>
      <c r="Q625" s="54"/>
      <c r="R625" s="54"/>
      <c r="S625" s="50"/>
      <c r="T625" s="50"/>
      <c r="U625" s="50"/>
      <c r="V625" s="50"/>
      <c r="W625" s="50"/>
      <c r="X625" s="50"/>
      <c r="Y625" s="50"/>
      <c r="Z625" s="50"/>
    </row>
    <row r="626" ht="18.0" customHeight="1">
      <c r="A626" s="49"/>
      <c r="B626" s="53"/>
      <c r="C626" s="49"/>
      <c r="D626" s="49"/>
      <c r="E626" s="49"/>
      <c r="F626" s="49"/>
      <c r="G626" s="53"/>
      <c r="H626" s="53"/>
      <c r="I626" s="53"/>
      <c r="J626" s="53"/>
      <c r="K626" s="53"/>
      <c r="L626" s="53"/>
      <c r="M626" s="49"/>
      <c r="N626" s="50"/>
      <c r="O626" s="50"/>
      <c r="P626" s="54"/>
      <c r="Q626" s="54"/>
      <c r="R626" s="54"/>
      <c r="S626" s="50"/>
      <c r="T626" s="50"/>
      <c r="U626" s="50"/>
      <c r="V626" s="50"/>
      <c r="W626" s="50"/>
      <c r="X626" s="50"/>
      <c r="Y626" s="50"/>
      <c r="Z626" s="50"/>
    </row>
    <row r="627" ht="18.0" customHeight="1">
      <c r="A627" s="49"/>
      <c r="B627" s="53"/>
      <c r="C627" s="49"/>
      <c r="D627" s="49"/>
      <c r="E627" s="49"/>
      <c r="F627" s="49"/>
      <c r="G627" s="53"/>
      <c r="H627" s="53"/>
      <c r="I627" s="53"/>
      <c r="J627" s="53"/>
      <c r="K627" s="53"/>
      <c r="L627" s="53"/>
      <c r="M627" s="49"/>
      <c r="N627" s="50"/>
      <c r="O627" s="50"/>
      <c r="P627" s="54"/>
      <c r="Q627" s="54"/>
      <c r="R627" s="54"/>
      <c r="S627" s="50"/>
      <c r="T627" s="50"/>
      <c r="U627" s="50"/>
      <c r="V627" s="50"/>
      <c r="W627" s="50"/>
      <c r="X627" s="50"/>
      <c r="Y627" s="50"/>
      <c r="Z627" s="50"/>
    </row>
    <row r="628" ht="18.0" customHeight="1">
      <c r="A628" s="49"/>
      <c r="B628" s="53"/>
      <c r="C628" s="49"/>
      <c r="D628" s="49"/>
      <c r="E628" s="49"/>
      <c r="F628" s="49"/>
      <c r="G628" s="53"/>
      <c r="H628" s="53"/>
      <c r="I628" s="53"/>
      <c r="J628" s="53"/>
      <c r="K628" s="53"/>
      <c r="L628" s="53"/>
      <c r="M628" s="49"/>
      <c r="N628" s="50"/>
      <c r="O628" s="50"/>
      <c r="P628" s="54"/>
      <c r="Q628" s="54"/>
      <c r="R628" s="54"/>
      <c r="S628" s="50"/>
      <c r="T628" s="50"/>
      <c r="U628" s="50"/>
      <c r="V628" s="50"/>
      <c r="W628" s="50"/>
      <c r="X628" s="50"/>
      <c r="Y628" s="50"/>
      <c r="Z628" s="50"/>
    </row>
    <row r="629" ht="18.0" customHeight="1">
      <c r="A629" s="49"/>
      <c r="B629" s="53"/>
      <c r="C629" s="49"/>
      <c r="D629" s="49"/>
      <c r="E629" s="49"/>
      <c r="F629" s="49"/>
      <c r="G629" s="53"/>
      <c r="H629" s="53"/>
      <c r="I629" s="53"/>
      <c r="J629" s="53"/>
      <c r="K629" s="53"/>
      <c r="L629" s="53"/>
      <c r="M629" s="49"/>
      <c r="N629" s="50"/>
      <c r="O629" s="50"/>
      <c r="P629" s="54"/>
      <c r="Q629" s="54"/>
      <c r="R629" s="54"/>
      <c r="S629" s="50"/>
      <c r="T629" s="50"/>
      <c r="U629" s="50"/>
      <c r="V629" s="50"/>
      <c r="W629" s="50"/>
      <c r="X629" s="50"/>
      <c r="Y629" s="50"/>
      <c r="Z629" s="50"/>
    </row>
    <row r="630" ht="18.0" customHeight="1">
      <c r="A630" s="49"/>
      <c r="B630" s="53"/>
      <c r="C630" s="49"/>
      <c r="D630" s="49"/>
      <c r="E630" s="49"/>
      <c r="F630" s="49"/>
      <c r="G630" s="53"/>
      <c r="H630" s="53"/>
      <c r="I630" s="53"/>
      <c r="J630" s="53"/>
      <c r="K630" s="53"/>
      <c r="L630" s="53"/>
      <c r="M630" s="49"/>
      <c r="N630" s="50"/>
      <c r="O630" s="50"/>
      <c r="P630" s="54"/>
      <c r="Q630" s="54"/>
      <c r="R630" s="54"/>
      <c r="S630" s="50"/>
      <c r="T630" s="50"/>
      <c r="U630" s="50"/>
      <c r="V630" s="50"/>
      <c r="W630" s="50"/>
      <c r="X630" s="50"/>
      <c r="Y630" s="50"/>
      <c r="Z630" s="50"/>
    </row>
    <row r="631" ht="18.0" customHeight="1">
      <c r="A631" s="49"/>
      <c r="B631" s="53"/>
      <c r="C631" s="49"/>
      <c r="D631" s="49"/>
      <c r="E631" s="49"/>
      <c r="F631" s="49"/>
      <c r="G631" s="53"/>
      <c r="H631" s="53"/>
      <c r="I631" s="53"/>
      <c r="J631" s="53"/>
      <c r="K631" s="53"/>
      <c r="L631" s="53"/>
      <c r="M631" s="49"/>
      <c r="N631" s="50"/>
      <c r="O631" s="50"/>
      <c r="P631" s="54"/>
      <c r="Q631" s="54"/>
      <c r="R631" s="54"/>
      <c r="S631" s="50"/>
      <c r="T631" s="50"/>
      <c r="U631" s="50"/>
      <c r="V631" s="50"/>
      <c r="W631" s="50"/>
      <c r="X631" s="50"/>
      <c r="Y631" s="50"/>
      <c r="Z631" s="50"/>
    </row>
    <row r="632" ht="18.0" customHeight="1">
      <c r="A632" s="49"/>
      <c r="B632" s="53"/>
      <c r="C632" s="49"/>
      <c r="D632" s="49"/>
      <c r="E632" s="49"/>
      <c r="F632" s="49"/>
      <c r="G632" s="53"/>
      <c r="H632" s="53"/>
      <c r="I632" s="53"/>
      <c r="J632" s="53"/>
      <c r="K632" s="53"/>
      <c r="L632" s="53"/>
      <c r="M632" s="49"/>
      <c r="N632" s="50"/>
      <c r="O632" s="50"/>
      <c r="P632" s="54"/>
      <c r="Q632" s="54"/>
      <c r="R632" s="54"/>
      <c r="S632" s="50"/>
      <c r="T632" s="50"/>
      <c r="U632" s="50"/>
      <c r="V632" s="50"/>
      <c r="W632" s="50"/>
      <c r="X632" s="50"/>
      <c r="Y632" s="50"/>
      <c r="Z632" s="50"/>
    </row>
    <row r="633" ht="18.0" customHeight="1">
      <c r="A633" s="49"/>
      <c r="B633" s="53"/>
      <c r="C633" s="49"/>
      <c r="D633" s="49"/>
      <c r="E633" s="49"/>
      <c r="F633" s="49"/>
      <c r="G633" s="53"/>
      <c r="H633" s="53"/>
      <c r="I633" s="53"/>
      <c r="J633" s="53"/>
      <c r="K633" s="53"/>
      <c r="L633" s="53"/>
      <c r="M633" s="49"/>
      <c r="N633" s="50"/>
      <c r="O633" s="50"/>
      <c r="P633" s="54"/>
      <c r="Q633" s="54"/>
      <c r="R633" s="54"/>
      <c r="S633" s="50"/>
      <c r="T633" s="50"/>
      <c r="U633" s="50"/>
      <c r="V633" s="50"/>
      <c r="W633" s="50"/>
      <c r="X633" s="50"/>
      <c r="Y633" s="50"/>
      <c r="Z633" s="50"/>
    </row>
    <row r="634" ht="18.0" customHeight="1">
      <c r="A634" s="49"/>
      <c r="B634" s="53"/>
      <c r="C634" s="49"/>
      <c r="D634" s="49"/>
      <c r="E634" s="49"/>
      <c r="F634" s="49"/>
      <c r="G634" s="53"/>
      <c r="H634" s="53"/>
      <c r="I634" s="53"/>
      <c r="J634" s="53"/>
      <c r="K634" s="53"/>
      <c r="L634" s="53"/>
      <c r="M634" s="49"/>
      <c r="N634" s="50"/>
      <c r="O634" s="50"/>
      <c r="P634" s="54"/>
      <c r="Q634" s="54"/>
      <c r="R634" s="54"/>
      <c r="S634" s="50"/>
      <c r="T634" s="50"/>
      <c r="U634" s="50"/>
      <c r="V634" s="50"/>
      <c r="W634" s="50"/>
      <c r="X634" s="50"/>
      <c r="Y634" s="50"/>
      <c r="Z634" s="50"/>
    </row>
    <row r="635" ht="18.0" customHeight="1">
      <c r="A635" s="49"/>
      <c r="B635" s="53"/>
      <c r="C635" s="49"/>
      <c r="D635" s="49"/>
      <c r="E635" s="49"/>
      <c r="F635" s="49"/>
      <c r="G635" s="53"/>
      <c r="H635" s="53"/>
      <c r="I635" s="53"/>
      <c r="J635" s="53"/>
      <c r="K635" s="53"/>
      <c r="L635" s="53"/>
      <c r="M635" s="49"/>
      <c r="N635" s="50"/>
      <c r="O635" s="50"/>
      <c r="P635" s="54"/>
      <c r="Q635" s="54"/>
      <c r="R635" s="54"/>
      <c r="S635" s="50"/>
      <c r="T635" s="50"/>
      <c r="U635" s="50"/>
      <c r="V635" s="50"/>
      <c r="W635" s="50"/>
      <c r="X635" s="50"/>
      <c r="Y635" s="50"/>
      <c r="Z635" s="50"/>
    </row>
    <row r="636" ht="18.0" customHeight="1">
      <c r="A636" s="49"/>
      <c r="B636" s="53"/>
      <c r="C636" s="49"/>
      <c r="D636" s="49"/>
      <c r="E636" s="49"/>
      <c r="F636" s="49"/>
      <c r="G636" s="53"/>
      <c r="H636" s="53"/>
      <c r="I636" s="53"/>
      <c r="J636" s="53"/>
      <c r="K636" s="53"/>
      <c r="L636" s="53"/>
      <c r="M636" s="49"/>
      <c r="N636" s="50"/>
      <c r="O636" s="50"/>
      <c r="P636" s="54"/>
      <c r="Q636" s="54"/>
      <c r="R636" s="54"/>
      <c r="S636" s="50"/>
      <c r="T636" s="50"/>
      <c r="U636" s="50"/>
      <c r="V636" s="50"/>
      <c r="W636" s="50"/>
      <c r="X636" s="50"/>
      <c r="Y636" s="50"/>
      <c r="Z636" s="50"/>
    </row>
    <row r="637" ht="18.0" customHeight="1">
      <c r="A637" s="49"/>
      <c r="B637" s="53"/>
      <c r="C637" s="49"/>
      <c r="D637" s="49"/>
      <c r="E637" s="49"/>
      <c r="F637" s="49"/>
      <c r="G637" s="53"/>
      <c r="H637" s="53"/>
      <c r="I637" s="53"/>
      <c r="J637" s="53"/>
      <c r="K637" s="53"/>
      <c r="L637" s="53"/>
      <c r="M637" s="49"/>
      <c r="N637" s="50"/>
      <c r="O637" s="50"/>
      <c r="P637" s="54"/>
      <c r="Q637" s="54"/>
      <c r="R637" s="54"/>
      <c r="S637" s="50"/>
      <c r="T637" s="50"/>
      <c r="U637" s="50"/>
      <c r="V637" s="50"/>
      <c r="W637" s="50"/>
      <c r="X637" s="50"/>
      <c r="Y637" s="50"/>
      <c r="Z637" s="50"/>
    </row>
    <row r="638" ht="18.0" customHeight="1">
      <c r="A638" s="49"/>
      <c r="B638" s="53"/>
      <c r="C638" s="49"/>
      <c r="D638" s="49"/>
      <c r="E638" s="49"/>
      <c r="F638" s="49"/>
      <c r="G638" s="53"/>
      <c r="H638" s="53"/>
      <c r="I638" s="53"/>
      <c r="J638" s="53"/>
      <c r="K638" s="53"/>
      <c r="L638" s="53"/>
      <c r="M638" s="49"/>
      <c r="N638" s="50"/>
      <c r="O638" s="50"/>
      <c r="P638" s="54"/>
      <c r="Q638" s="54"/>
      <c r="R638" s="54"/>
      <c r="S638" s="50"/>
      <c r="T638" s="50"/>
      <c r="U638" s="50"/>
      <c r="V638" s="50"/>
      <c r="W638" s="50"/>
      <c r="X638" s="50"/>
      <c r="Y638" s="50"/>
      <c r="Z638" s="50"/>
    </row>
    <row r="639" ht="18.0" customHeight="1">
      <c r="A639" s="49"/>
      <c r="B639" s="53"/>
      <c r="C639" s="49"/>
      <c r="D639" s="49"/>
      <c r="E639" s="49"/>
      <c r="F639" s="49"/>
      <c r="G639" s="53"/>
      <c r="H639" s="53"/>
      <c r="I639" s="53"/>
      <c r="J639" s="53"/>
      <c r="K639" s="53"/>
      <c r="L639" s="53"/>
      <c r="M639" s="49"/>
      <c r="N639" s="50"/>
      <c r="O639" s="50"/>
      <c r="P639" s="54"/>
      <c r="Q639" s="54"/>
      <c r="R639" s="54"/>
      <c r="S639" s="50"/>
      <c r="T639" s="50"/>
      <c r="U639" s="50"/>
      <c r="V639" s="50"/>
      <c r="W639" s="50"/>
      <c r="X639" s="50"/>
      <c r="Y639" s="50"/>
      <c r="Z639" s="50"/>
    </row>
    <row r="640" ht="18.0" customHeight="1">
      <c r="A640" s="49"/>
      <c r="B640" s="53"/>
      <c r="C640" s="49"/>
      <c r="D640" s="49"/>
      <c r="E640" s="49"/>
      <c r="F640" s="49"/>
      <c r="G640" s="53"/>
      <c r="H640" s="53"/>
      <c r="I640" s="53"/>
      <c r="J640" s="53"/>
      <c r="K640" s="53"/>
      <c r="L640" s="53"/>
      <c r="M640" s="49"/>
      <c r="N640" s="50"/>
      <c r="O640" s="50"/>
      <c r="P640" s="54"/>
      <c r="Q640" s="54"/>
      <c r="R640" s="54"/>
      <c r="S640" s="50"/>
      <c r="T640" s="50"/>
      <c r="U640" s="50"/>
      <c r="V640" s="50"/>
      <c r="W640" s="50"/>
      <c r="X640" s="50"/>
      <c r="Y640" s="50"/>
      <c r="Z640" s="50"/>
    </row>
    <row r="641" ht="18.0" customHeight="1">
      <c r="A641" s="49"/>
      <c r="B641" s="53"/>
      <c r="C641" s="49"/>
      <c r="D641" s="49"/>
      <c r="E641" s="49"/>
      <c r="F641" s="49"/>
      <c r="G641" s="53"/>
      <c r="H641" s="53"/>
      <c r="I641" s="53"/>
      <c r="J641" s="53"/>
      <c r="K641" s="53"/>
      <c r="L641" s="53"/>
      <c r="M641" s="49"/>
      <c r="N641" s="50"/>
      <c r="O641" s="50"/>
      <c r="P641" s="54"/>
      <c r="Q641" s="54"/>
      <c r="R641" s="54"/>
      <c r="S641" s="50"/>
      <c r="T641" s="50"/>
      <c r="U641" s="50"/>
      <c r="V641" s="50"/>
      <c r="W641" s="50"/>
      <c r="X641" s="50"/>
      <c r="Y641" s="50"/>
      <c r="Z641" s="50"/>
    </row>
    <row r="642" ht="18.0" customHeight="1">
      <c r="A642" s="49"/>
      <c r="B642" s="53"/>
      <c r="C642" s="49"/>
      <c r="D642" s="49"/>
      <c r="E642" s="49"/>
      <c r="F642" s="49"/>
      <c r="G642" s="53"/>
      <c r="H642" s="53"/>
      <c r="I642" s="53"/>
      <c r="J642" s="53"/>
      <c r="K642" s="53"/>
      <c r="L642" s="53"/>
      <c r="M642" s="49"/>
      <c r="N642" s="50"/>
      <c r="O642" s="50"/>
      <c r="P642" s="54"/>
      <c r="Q642" s="54"/>
      <c r="R642" s="54"/>
      <c r="S642" s="50"/>
      <c r="T642" s="50"/>
      <c r="U642" s="50"/>
      <c r="V642" s="50"/>
      <c r="W642" s="50"/>
      <c r="X642" s="50"/>
      <c r="Y642" s="50"/>
      <c r="Z642" s="50"/>
    </row>
    <row r="643" ht="18.0" customHeight="1">
      <c r="A643" s="49"/>
      <c r="B643" s="53"/>
      <c r="C643" s="49"/>
      <c r="D643" s="49"/>
      <c r="E643" s="49"/>
      <c r="F643" s="49"/>
      <c r="G643" s="53"/>
      <c r="H643" s="53"/>
      <c r="I643" s="53"/>
      <c r="J643" s="53"/>
      <c r="K643" s="53"/>
      <c r="L643" s="53"/>
      <c r="M643" s="49"/>
      <c r="N643" s="50"/>
      <c r="O643" s="50"/>
      <c r="P643" s="54"/>
      <c r="Q643" s="54"/>
      <c r="R643" s="54"/>
      <c r="S643" s="50"/>
      <c r="T643" s="50"/>
      <c r="U643" s="50"/>
      <c r="V643" s="50"/>
      <c r="W643" s="50"/>
      <c r="X643" s="50"/>
      <c r="Y643" s="50"/>
      <c r="Z643" s="50"/>
    </row>
    <row r="644" ht="18.0" customHeight="1">
      <c r="A644" s="49"/>
      <c r="B644" s="53"/>
      <c r="C644" s="49"/>
      <c r="D644" s="49"/>
      <c r="E644" s="49"/>
      <c r="F644" s="49"/>
      <c r="G644" s="53"/>
      <c r="H644" s="53"/>
      <c r="I644" s="53"/>
      <c r="J644" s="53"/>
      <c r="K644" s="53"/>
      <c r="L644" s="53"/>
      <c r="M644" s="49"/>
      <c r="N644" s="50"/>
      <c r="O644" s="50"/>
      <c r="P644" s="54"/>
      <c r="Q644" s="54"/>
      <c r="R644" s="54"/>
      <c r="S644" s="50"/>
      <c r="T644" s="50"/>
      <c r="U644" s="50"/>
      <c r="V644" s="50"/>
      <c r="W644" s="50"/>
      <c r="X644" s="50"/>
      <c r="Y644" s="50"/>
      <c r="Z644" s="50"/>
    </row>
    <row r="645" ht="18.0" customHeight="1">
      <c r="A645" s="49"/>
      <c r="B645" s="53"/>
      <c r="C645" s="49"/>
      <c r="D645" s="49"/>
      <c r="E645" s="49"/>
      <c r="F645" s="49"/>
      <c r="G645" s="53"/>
      <c r="H645" s="53"/>
      <c r="I645" s="53"/>
      <c r="J645" s="53"/>
      <c r="K645" s="53"/>
      <c r="L645" s="53"/>
      <c r="M645" s="49"/>
      <c r="N645" s="50"/>
      <c r="O645" s="50"/>
      <c r="P645" s="54"/>
      <c r="Q645" s="54"/>
      <c r="R645" s="54"/>
      <c r="S645" s="50"/>
      <c r="T645" s="50"/>
      <c r="U645" s="50"/>
      <c r="V645" s="50"/>
      <c r="W645" s="50"/>
      <c r="X645" s="50"/>
      <c r="Y645" s="50"/>
      <c r="Z645" s="50"/>
    </row>
    <row r="646" ht="18.0" customHeight="1">
      <c r="A646" s="49"/>
      <c r="B646" s="53"/>
      <c r="C646" s="49"/>
      <c r="D646" s="49"/>
      <c r="E646" s="49"/>
      <c r="F646" s="49"/>
      <c r="G646" s="53"/>
      <c r="H646" s="53"/>
      <c r="I646" s="53"/>
      <c r="J646" s="53"/>
      <c r="K646" s="53"/>
      <c r="L646" s="53"/>
      <c r="M646" s="49"/>
      <c r="N646" s="50"/>
      <c r="O646" s="50"/>
      <c r="P646" s="54"/>
      <c r="Q646" s="54"/>
      <c r="R646" s="54"/>
      <c r="S646" s="50"/>
      <c r="T646" s="50"/>
      <c r="U646" s="50"/>
      <c r="V646" s="50"/>
      <c r="W646" s="50"/>
      <c r="X646" s="50"/>
      <c r="Y646" s="50"/>
      <c r="Z646" s="50"/>
    </row>
    <row r="647" ht="18.0" customHeight="1">
      <c r="A647" s="49"/>
      <c r="B647" s="53"/>
      <c r="C647" s="49"/>
      <c r="D647" s="49"/>
      <c r="E647" s="49"/>
      <c r="F647" s="49"/>
      <c r="G647" s="53"/>
      <c r="H647" s="53"/>
      <c r="I647" s="53"/>
      <c r="J647" s="53"/>
      <c r="K647" s="53"/>
      <c r="L647" s="53"/>
      <c r="M647" s="49"/>
      <c r="N647" s="50"/>
      <c r="O647" s="50"/>
      <c r="P647" s="54"/>
      <c r="Q647" s="54"/>
      <c r="R647" s="54"/>
      <c r="S647" s="50"/>
      <c r="T647" s="50"/>
      <c r="U647" s="50"/>
      <c r="V647" s="50"/>
      <c r="W647" s="50"/>
      <c r="X647" s="50"/>
      <c r="Y647" s="50"/>
      <c r="Z647" s="50"/>
    </row>
    <row r="648" ht="18.0" customHeight="1">
      <c r="A648" s="49"/>
      <c r="B648" s="53"/>
      <c r="C648" s="49"/>
      <c r="D648" s="49"/>
      <c r="E648" s="49"/>
      <c r="F648" s="49"/>
      <c r="G648" s="53"/>
      <c r="H648" s="53"/>
      <c r="I648" s="53"/>
      <c r="J648" s="53"/>
      <c r="K648" s="53"/>
      <c r="L648" s="53"/>
      <c r="M648" s="49"/>
      <c r="N648" s="50"/>
      <c r="O648" s="50"/>
      <c r="P648" s="54"/>
      <c r="Q648" s="54"/>
      <c r="R648" s="54"/>
      <c r="S648" s="50"/>
      <c r="T648" s="50"/>
      <c r="U648" s="50"/>
      <c r="V648" s="50"/>
      <c r="W648" s="50"/>
      <c r="X648" s="50"/>
      <c r="Y648" s="50"/>
      <c r="Z648" s="50"/>
    </row>
    <row r="649" ht="18.0" customHeight="1">
      <c r="A649" s="49"/>
      <c r="B649" s="53"/>
      <c r="C649" s="49"/>
      <c r="D649" s="49"/>
      <c r="E649" s="49"/>
      <c r="F649" s="49"/>
      <c r="G649" s="53"/>
      <c r="H649" s="53"/>
      <c r="I649" s="53"/>
      <c r="J649" s="53"/>
      <c r="K649" s="53"/>
      <c r="L649" s="53"/>
      <c r="M649" s="49"/>
      <c r="N649" s="50"/>
      <c r="O649" s="50"/>
      <c r="P649" s="54"/>
      <c r="Q649" s="54"/>
      <c r="R649" s="54"/>
      <c r="S649" s="50"/>
      <c r="T649" s="50"/>
      <c r="U649" s="50"/>
      <c r="V649" s="50"/>
      <c r="W649" s="50"/>
      <c r="X649" s="50"/>
      <c r="Y649" s="50"/>
      <c r="Z649" s="50"/>
    </row>
    <row r="650" ht="18.0" customHeight="1">
      <c r="A650" s="49"/>
      <c r="B650" s="53"/>
      <c r="C650" s="49"/>
      <c r="D650" s="49"/>
      <c r="E650" s="49"/>
      <c r="F650" s="49"/>
      <c r="G650" s="53"/>
      <c r="H650" s="53"/>
      <c r="I650" s="53"/>
      <c r="J650" s="53"/>
      <c r="K650" s="53"/>
      <c r="L650" s="53"/>
      <c r="M650" s="49"/>
      <c r="N650" s="50"/>
      <c r="O650" s="50"/>
      <c r="P650" s="54"/>
      <c r="Q650" s="54"/>
      <c r="R650" s="54"/>
      <c r="S650" s="50"/>
      <c r="T650" s="50"/>
      <c r="U650" s="50"/>
      <c r="V650" s="50"/>
      <c r="W650" s="50"/>
      <c r="X650" s="50"/>
      <c r="Y650" s="50"/>
      <c r="Z650" s="50"/>
    </row>
    <row r="651" ht="18.0" customHeight="1">
      <c r="A651" s="49"/>
      <c r="B651" s="53"/>
      <c r="C651" s="49"/>
      <c r="D651" s="49"/>
      <c r="E651" s="49"/>
      <c r="F651" s="49"/>
      <c r="G651" s="53"/>
      <c r="H651" s="53"/>
      <c r="I651" s="53"/>
      <c r="J651" s="53"/>
      <c r="K651" s="53"/>
      <c r="L651" s="53"/>
      <c r="M651" s="49"/>
      <c r="N651" s="50"/>
      <c r="O651" s="50"/>
      <c r="P651" s="54"/>
      <c r="Q651" s="54"/>
      <c r="R651" s="54"/>
      <c r="S651" s="50"/>
      <c r="T651" s="50"/>
      <c r="U651" s="50"/>
      <c r="V651" s="50"/>
      <c r="W651" s="50"/>
      <c r="X651" s="50"/>
      <c r="Y651" s="50"/>
      <c r="Z651" s="50"/>
    </row>
    <row r="652" ht="18.0" customHeight="1">
      <c r="A652" s="49"/>
      <c r="B652" s="53"/>
      <c r="C652" s="49"/>
      <c r="D652" s="49"/>
      <c r="E652" s="49"/>
      <c r="F652" s="49"/>
      <c r="G652" s="53"/>
      <c r="H652" s="53"/>
      <c r="I652" s="53"/>
      <c r="J652" s="53"/>
      <c r="K652" s="53"/>
      <c r="L652" s="53"/>
      <c r="M652" s="49"/>
      <c r="N652" s="50"/>
      <c r="O652" s="50"/>
      <c r="P652" s="54"/>
      <c r="Q652" s="54"/>
      <c r="R652" s="54"/>
      <c r="S652" s="50"/>
      <c r="T652" s="50"/>
      <c r="U652" s="50"/>
      <c r="V652" s="50"/>
      <c r="W652" s="50"/>
      <c r="X652" s="50"/>
      <c r="Y652" s="50"/>
      <c r="Z652" s="50"/>
    </row>
    <row r="653" ht="18.0" customHeight="1">
      <c r="A653" s="49"/>
      <c r="B653" s="53"/>
      <c r="C653" s="49"/>
      <c r="D653" s="49"/>
      <c r="E653" s="49"/>
      <c r="F653" s="49"/>
      <c r="G653" s="53"/>
      <c r="H653" s="53"/>
      <c r="I653" s="53"/>
      <c r="J653" s="53"/>
      <c r="K653" s="53"/>
      <c r="L653" s="53"/>
      <c r="M653" s="49"/>
      <c r="N653" s="50"/>
      <c r="O653" s="50"/>
      <c r="P653" s="54"/>
      <c r="Q653" s="54"/>
      <c r="R653" s="54"/>
      <c r="S653" s="50"/>
      <c r="T653" s="50"/>
      <c r="U653" s="50"/>
      <c r="V653" s="50"/>
      <c r="W653" s="50"/>
      <c r="X653" s="50"/>
      <c r="Y653" s="50"/>
      <c r="Z653" s="50"/>
    </row>
    <row r="654" ht="18.0" customHeight="1">
      <c r="A654" s="49"/>
      <c r="B654" s="53"/>
      <c r="C654" s="49"/>
      <c r="D654" s="49"/>
      <c r="E654" s="49"/>
      <c r="F654" s="49"/>
      <c r="G654" s="53"/>
      <c r="H654" s="53"/>
      <c r="I654" s="53"/>
      <c r="J654" s="53"/>
      <c r="K654" s="53"/>
      <c r="L654" s="53"/>
      <c r="M654" s="49"/>
      <c r="N654" s="50"/>
      <c r="O654" s="50"/>
      <c r="P654" s="54"/>
      <c r="Q654" s="54"/>
      <c r="R654" s="54"/>
      <c r="S654" s="50"/>
      <c r="T654" s="50"/>
      <c r="U654" s="50"/>
      <c r="V654" s="50"/>
      <c r="W654" s="50"/>
      <c r="X654" s="50"/>
      <c r="Y654" s="50"/>
      <c r="Z654" s="50"/>
    </row>
    <row r="655" ht="18.0" customHeight="1">
      <c r="A655" s="49"/>
      <c r="B655" s="53"/>
      <c r="C655" s="49"/>
      <c r="D655" s="49"/>
      <c r="E655" s="49"/>
      <c r="F655" s="49"/>
      <c r="G655" s="53"/>
      <c r="H655" s="53"/>
      <c r="I655" s="53"/>
      <c r="J655" s="53"/>
      <c r="K655" s="53"/>
      <c r="L655" s="53"/>
      <c r="M655" s="49"/>
      <c r="N655" s="50"/>
      <c r="O655" s="50"/>
      <c r="P655" s="54"/>
      <c r="Q655" s="54"/>
      <c r="R655" s="54"/>
      <c r="S655" s="50"/>
      <c r="T655" s="50"/>
      <c r="U655" s="50"/>
      <c r="V655" s="50"/>
      <c r="W655" s="50"/>
      <c r="X655" s="50"/>
      <c r="Y655" s="50"/>
      <c r="Z655" s="50"/>
    </row>
    <row r="656" ht="18.0" customHeight="1">
      <c r="A656" s="49"/>
      <c r="B656" s="53"/>
      <c r="C656" s="49"/>
      <c r="D656" s="49"/>
      <c r="E656" s="49"/>
      <c r="F656" s="49"/>
      <c r="G656" s="53"/>
      <c r="H656" s="53"/>
      <c r="I656" s="53"/>
      <c r="J656" s="53"/>
      <c r="K656" s="53"/>
      <c r="L656" s="53"/>
      <c r="M656" s="49"/>
      <c r="N656" s="50"/>
      <c r="O656" s="50"/>
      <c r="P656" s="54"/>
      <c r="Q656" s="54"/>
      <c r="R656" s="54"/>
      <c r="S656" s="50"/>
      <c r="T656" s="50"/>
      <c r="U656" s="50"/>
      <c r="V656" s="50"/>
      <c r="W656" s="50"/>
      <c r="X656" s="50"/>
      <c r="Y656" s="50"/>
      <c r="Z656" s="50"/>
    </row>
    <row r="657" ht="18.0" customHeight="1">
      <c r="A657" s="49"/>
      <c r="B657" s="53"/>
      <c r="C657" s="49"/>
      <c r="D657" s="49"/>
      <c r="E657" s="49"/>
      <c r="F657" s="49"/>
      <c r="G657" s="53"/>
      <c r="H657" s="53"/>
      <c r="I657" s="53"/>
      <c r="J657" s="53"/>
      <c r="K657" s="53"/>
      <c r="L657" s="53"/>
      <c r="M657" s="49"/>
      <c r="N657" s="50"/>
      <c r="O657" s="50"/>
      <c r="P657" s="54"/>
      <c r="Q657" s="54"/>
      <c r="R657" s="54"/>
      <c r="S657" s="50"/>
      <c r="T657" s="50"/>
      <c r="U657" s="50"/>
      <c r="V657" s="50"/>
      <c r="W657" s="50"/>
      <c r="X657" s="50"/>
      <c r="Y657" s="50"/>
      <c r="Z657" s="50"/>
    </row>
    <row r="658" ht="18.0" customHeight="1">
      <c r="A658" s="49"/>
      <c r="B658" s="53"/>
      <c r="C658" s="49"/>
      <c r="D658" s="49"/>
      <c r="E658" s="49"/>
      <c r="F658" s="49"/>
      <c r="G658" s="53"/>
      <c r="H658" s="53"/>
      <c r="I658" s="53"/>
      <c r="J658" s="53"/>
      <c r="K658" s="53"/>
      <c r="L658" s="53"/>
      <c r="M658" s="49"/>
      <c r="N658" s="50"/>
      <c r="O658" s="50"/>
      <c r="P658" s="54"/>
      <c r="Q658" s="54"/>
      <c r="R658" s="54"/>
      <c r="S658" s="50"/>
      <c r="T658" s="50"/>
      <c r="U658" s="50"/>
      <c r="V658" s="50"/>
      <c r="W658" s="50"/>
      <c r="X658" s="50"/>
      <c r="Y658" s="50"/>
      <c r="Z658" s="50"/>
    </row>
    <row r="659" ht="18.0" customHeight="1">
      <c r="A659" s="49"/>
      <c r="B659" s="53"/>
      <c r="C659" s="49"/>
      <c r="D659" s="49"/>
      <c r="E659" s="49"/>
      <c r="F659" s="49"/>
      <c r="G659" s="53"/>
      <c r="H659" s="53"/>
      <c r="I659" s="53"/>
      <c r="J659" s="53"/>
      <c r="K659" s="53"/>
      <c r="L659" s="53"/>
      <c r="M659" s="49"/>
      <c r="N659" s="50"/>
      <c r="O659" s="50"/>
      <c r="P659" s="54"/>
      <c r="Q659" s="54"/>
      <c r="R659" s="54"/>
      <c r="S659" s="50"/>
      <c r="T659" s="50"/>
      <c r="U659" s="50"/>
      <c r="V659" s="50"/>
      <c r="W659" s="50"/>
      <c r="X659" s="50"/>
      <c r="Y659" s="50"/>
      <c r="Z659" s="50"/>
    </row>
    <row r="660" ht="18.0" customHeight="1">
      <c r="A660" s="49"/>
      <c r="B660" s="53"/>
      <c r="C660" s="49"/>
      <c r="D660" s="49"/>
      <c r="E660" s="49"/>
      <c r="F660" s="49"/>
      <c r="G660" s="53"/>
      <c r="H660" s="53"/>
      <c r="I660" s="53"/>
      <c r="J660" s="53"/>
      <c r="K660" s="53"/>
      <c r="L660" s="53"/>
      <c r="M660" s="49"/>
      <c r="N660" s="50"/>
      <c r="O660" s="50"/>
      <c r="P660" s="54"/>
      <c r="Q660" s="54"/>
      <c r="R660" s="54"/>
      <c r="S660" s="50"/>
      <c r="T660" s="50"/>
      <c r="U660" s="50"/>
      <c r="V660" s="50"/>
      <c r="W660" s="50"/>
      <c r="X660" s="50"/>
      <c r="Y660" s="50"/>
      <c r="Z660" s="50"/>
    </row>
    <row r="661" ht="18.0" customHeight="1">
      <c r="A661" s="49"/>
      <c r="B661" s="53"/>
      <c r="C661" s="49"/>
      <c r="D661" s="49"/>
      <c r="E661" s="49"/>
      <c r="F661" s="49"/>
      <c r="G661" s="53"/>
      <c r="H661" s="53"/>
      <c r="I661" s="53"/>
      <c r="J661" s="53"/>
      <c r="K661" s="53"/>
      <c r="L661" s="53"/>
      <c r="M661" s="49"/>
      <c r="N661" s="50"/>
      <c r="O661" s="50"/>
      <c r="P661" s="54"/>
      <c r="Q661" s="54"/>
      <c r="R661" s="54"/>
      <c r="S661" s="50"/>
      <c r="T661" s="50"/>
      <c r="U661" s="50"/>
      <c r="V661" s="50"/>
      <c r="W661" s="50"/>
      <c r="X661" s="50"/>
      <c r="Y661" s="50"/>
      <c r="Z661" s="50"/>
    </row>
    <row r="662" ht="18.0" customHeight="1">
      <c r="A662" s="49"/>
      <c r="B662" s="53"/>
      <c r="C662" s="49"/>
      <c r="D662" s="49"/>
      <c r="E662" s="49"/>
      <c r="F662" s="49"/>
      <c r="G662" s="53"/>
      <c r="H662" s="53"/>
      <c r="I662" s="53"/>
      <c r="J662" s="53"/>
      <c r="K662" s="53"/>
      <c r="L662" s="53"/>
      <c r="M662" s="49"/>
      <c r="N662" s="50"/>
      <c r="O662" s="50"/>
      <c r="P662" s="54"/>
      <c r="Q662" s="54"/>
      <c r="R662" s="54"/>
      <c r="S662" s="50"/>
      <c r="T662" s="50"/>
      <c r="U662" s="50"/>
      <c r="V662" s="50"/>
      <c r="W662" s="50"/>
      <c r="X662" s="50"/>
      <c r="Y662" s="50"/>
      <c r="Z662" s="50"/>
    </row>
    <row r="663" ht="18.0" customHeight="1">
      <c r="A663" s="49"/>
      <c r="B663" s="53"/>
      <c r="C663" s="49"/>
      <c r="D663" s="49"/>
      <c r="E663" s="49"/>
      <c r="F663" s="49"/>
      <c r="G663" s="53"/>
      <c r="H663" s="53"/>
      <c r="I663" s="53"/>
      <c r="J663" s="53"/>
      <c r="K663" s="53"/>
      <c r="L663" s="53"/>
      <c r="M663" s="49"/>
      <c r="N663" s="50"/>
      <c r="O663" s="50"/>
      <c r="P663" s="54"/>
      <c r="Q663" s="54"/>
      <c r="R663" s="54"/>
      <c r="S663" s="50"/>
      <c r="T663" s="50"/>
      <c r="U663" s="50"/>
      <c r="V663" s="50"/>
      <c r="W663" s="50"/>
      <c r="X663" s="50"/>
      <c r="Y663" s="50"/>
      <c r="Z663" s="50"/>
    </row>
    <row r="664" ht="18.0" customHeight="1">
      <c r="A664" s="49"/>
      <c r="B664" s="53"/>
      <c r="C664" s="49"/>
      <c r="D664" s="49"/>
      <c r="E664" s="49"/>
      <c r="F664" s="49"/>
      <c r="G664" s="53"/>
      <c r="H664" s="53"/>
      <c r="I664" s="53"/>
      <c r="J664" s="53"/>
      <c r="K664" s="53"/>
      <c r="L664" s="53"/>
      <c r="M664" s="49"/>
      <c r="N664" s="50"/>
      <c r="O664" s="50"/>
      <c r="P664" s="54"/>
      <c r="Q664" s="54"/>
      <c r="R664" s="54"/>
      <c r="S664" s="50"/>
      <c r="T664" s="50"/>
      <c r="U664" s="50"/>
      <c r="V664" s="50"/>
      <c r="W664" s="50"/>
      <c r="X664" s="50"/>
      <c r="Y664" s="50"/>
      <c r="Z664" s="50"/>
    </row>
    <row r="665" ht="18.0" customHeight="1">
      <c r="A665" s="49"/>
      <c r="B665" s="53"/>
      <c r="C665" s="49"/>
      <c r="D665" s="49"/>
      <c r="E665" s="49"/>
      <c r="F665" s="49"/>
      <c r="G665" s="53"/>
      <c r="H665" s="53"/>
      <c r="I665" s="53"/>
      <c r="J665" s="53"/>
      <c r="K665" s="53"/>
      <c r="L665" s="53"/>
      <c r="M665" s="49"/>
      <c r="N665" s="50"/>
      <c r="O665" s="50"/>
      <c r="P665" s="54"/>
      <c r="Q665" s="54"/>
      <c r="R665" s="54"/>
      <c r="S665" s="50"/>
      <c r="T665" s="50"/>
      <c r="U665" s="50"/>
      <c r="V665" s="50"/>
      <c r="W665" s="50"/>
      <c r="X665" s="50"/>
      <c r="Y665" s="50"/>
      <c r="Z665" s="50"/>
    </row>
    <row r="666" ht="18.0" customHeight="1">
      <c r="A666" s="49"/>
      <c r="B666" s="53"/>
      <c r="C666" s="49"/>
      <c r="D666" s="49"/>
      <c r="E666" s="49"/>
      <c r="F666" s="49"/>
      <c r="G666" s="53"/>
      <c r="H666" s="53"/>
      <c r="I666" s="53"/>
      <c r="J666" s="53"/>
      <c r="K666" s="53"/>
      <c r="L666" s="53"/>
      <c r="M666" s="49"/>
      <c r="N666" s="50"/>
      <c r="O666" s="50"/>
      <c r="P666" s="54"/>
      <c r="Q666" s="54"/>
      <c r="R666" s="54"/>
      <c r="S666" s="50"/>
      <c r="T666" s="50"/>
      <c r="U666" s="50"/>
      <c r="V666" s="50"/>
      <c r="W666" s="50"/>
      <c r="X666" s="50"/>
      <c r="Y666" s="50"/>
      <c r="Z666" s="50"/>
    </row>
    <row r="667" ht="18.0" customHeight="1">
      <c r="A667" s="49"/>
      <c r="B667" s="53"/>
      <c r="C667" s="49"/>
      <c r="D667" s="49"/>
      <c r="E667" s="49"/>
      <c r="F667" s="49"/>
      <c r="G667" s="53"/>
      <c r="H667" s="53"/>
      <c r="I667" s="53"/>
      <c r="J667" s="53"/>
      <c r="K667" s="53"/>
      <c r="L667" s="53"/>
      <c r="M667" s="49"/>
      <c r="N667" s="50"/>
      <c r="O667" s="50"/>
      <c r="P667" s="54"/>
      <c r="Q667" s="54"/>
      <c r="R667" s="54"/>
      <c r="S667" s="50"/>
      <c r="T667" s="50"/>
      <c r="U667" s="50"/>
      <c r="V667" s="50"/>
      <c r="W667" s="50"/>
      <c r="X667" s="50"/>
      <c r="Y667" s="50"/>
      <c r="Z667" s="50"/>
    </row>
    <row r="668" ht="18.0" customHeight="1">
      <c r="A668" s="49"/>
      <c r="B668" s="53"/>
      <c r="C668" s="49"/>
      <c r="D668" s="49"/>
      <c r="E668" s="49"/>
      <c r="F668" s="49"/>
      <c r="G668" s="53"/>
      <c r="H668" s="53"/>
      <c r="I668" s="53"/>
      <c r="J668" s="53"/>
      <c r="K668" s="53"/>
      <c r="L668" s="53"/>
      <c r="M668" s="49"/>
      <c r="N668" s="50"/>
      <c r="O668" s="50"/>
      <c r="P668" s="54"/>
      <c r="Q668" s="54"/>
      <c r="R668" s="54"/>
      <c r="S668" s="50"/>
      <c r="T668" s="50"/>
      <c r="U668" s="50"/>
      <c r="V668" s="50"/>
      <c r="W668" s="50"/>
      <c r="X668" s="50"/>
      <c r="Y668" s="50"/>
      <c r="Z668" s="50"/>
    </row>
    <row r="669" ht="18.0" customHeight="1">
      <c r="A669" s="49"/>
      <c r="B669" s="53"/>
      <c r="C669" s="49"/>
      <c r="D669" s="49"/>
      <c r="E669" s="49"/>
      <c r="F669" s="49"/>
      <c r="G669" s="53"/>
      <c r="H669" s="53"/>
      <c r="I669" s="53"/>
      <c r="J669" s="53"/>
      <c r="K669" s="53"/>
      <c r="L669" s="53"/>
      <c r="M669" s="49"/>
      <c r="N669" s="50"/>
      <c r="O669" s="50"/>
      <c r="P669" s="54"/>
      <c r="Q669" s="54"/>
      <c r="R669" s="54"/>
      <c r="S669" s="50"/>
      <c r="T669" s="50"/>
      <c r="U669" s="50"/>
      <c r="V669" s="50"/>
      <c r="W669" s="50"/>
      <c r="X669" s="50"/>
      <c r="Y669" s="50"/>
      <c r="Z669" s="50"/>
    </row>
    <row r="670" ht="18.0" customHeight="1">
      <c r="A670" s="49"/>
      <c r="B670" s="53"/>
      <c r="C670" s="49"/>
      <c r="D670" s="49"/>
      <c r="E670" s="49"/>
      <c r="F670" s="49"/>
      <c r="G670" s="53"/>
      <c r="H670" s="53"/>
      <c r="I670" s="53"/>
      <c r="J670" s="53"/>
      <c r="K670" s="53"/>
      <c r="L670" s="53"/>
      <c r="M670" s="49"/>
      <c r="N670" s="50"/>
      <c r="O670" s="50"/>
      <c r="P670" s="54"/>
      <c r="Q670" s="54"/>
      <c r="R670" s="54"/>
      <c r="S670" s="50"/>
      <c r="T670" s="50"/>
      <c r="U670" s="50"/>
      <c r="V670" s="50"/>
      <c r="W670" s="50"/>
      <c r="X670" s="50"/>
      <c r="Y670" s="50"/>
      <c r="Z670" s="50"/>
    </row>
    <row r="671" ht="18.0" customHeight="1">
      <c r="A671" s="49"/>
      <c r="B671" s="53"/>
      <c r="C671" s="49"/>
      <c r="D671" s="49"/>
      <c r="E671" s="49"/>
      <c r="F671" s="49"/>
      <c r="G671" s="53"/>
      <c r="H671" s="53"/>
      <c r="I671" s="53"/>
      <c r="J671" s="53"/>
      <c r="K671" s="53"/>
      <c r="L671" s="53"/>
      <c r="M671" s="49"/>
      <c r="N671" s="50"/>
      <c r="O671" s="50"/>
      <c r="P671" s="54"/>
      <c r="Q671" s="54"/>
      <c r="R671" s="54"/>
      <c r="S671" s="50"/>
      <c r="T671" s="50"/>
      <c r="U671" s="50"/>
      <c r="V671" s="50"/>
      <c r="W671" s="50"/>
      <c r="X671" s="50"/>
      <c r="Y671" s="50"/>
      <c r="Z671" s="50"/>
    </row>
    <row r="672" ht="18.0" customHeight="1">
      <c r="A672" s="49"/>
      <c r="B672" s="53"/>
      <c r="C672" s="49"/>
      <c r="D672" s="49"/>
      <c r="E672" s="49"/>
      <c r="F672" s="49"/>
      <c r="G672" s="53"/>
      <c r="H672" s="53"/>
      <c r="I672" s="53"/>
      <c r="J672" s="53"/>
      <c r="K672" s="53"/>
      <c r="L672" s="53"/>
      <c r="M672" s="49"/>
      <c r="N672" s="50"/>
      <c r="O672" s="50"/>
      <c r="P672" s="54"/>
      <c r="Q672" s="54"/>
      <c r="R672" s="54"/>
      <c r="S672" s="50"/>
      <c r="T672" s="50"/>
      <c r="U672" s="50"/>
      <c r="V672" s="50"/>
      <c r="W672" s="50"/>
      <c r="X672" s="50"/>
      <c r="Y672" s="50"/>
      <c r="Z672" s="50"/>
    </row>
    <row r="673" ht="18.0" customHeight="1">
      <c r="A673" s="49"/>
      <c r="B673" s="53"/>
      <c r="C673" s="49"/>
      <c r="D673" s="49"/>
      <c r="E673" s="49"/>
      <c r="F673" s="49"/>
      <c r="G673" s="53"/>
      <c r="H673" s="53"/>
      <c r="I673" s="53"/>
      <c r="J673" s="53"/>
      <c r="K673" s="53"/>
      <c r="L673" s="53"/>
      <c r="M673" s="49"/>
      <c r="N673" s="50"/>
      <c r="O673" s="50"/>
      <c r="P673" s="54"/>
      <c r="Q673" s="54"/>
      <c r="R673" s="54"/>
      <c r="S673" s="50"/>
      <c r="T673" s="50"/>
      <c r="U673" s="50"/>
      <c r="V673" s="50"/>
      <c r="W673" s="50"/>
      <c r="X673" s="50"/>
      <c r="Y673" s="50"/>
      <c r="Z673" s="50"/>
    </row>
    <row r="674" ht="18.0" customHeight="1">
      <c r="A674" s="49"/>
      <c r="B674" s="53"/>
      <c r="C674" s="49"/>
      <c r="D674" s="49"/>
      <c r="E674" s="49"/>
      <c r="F674" s="49"/>
      <c r="G674" s="53"/>
      <c r="H674" s="53"/>
      <c r="I674" s="53"/>
      <c r="J674" s="53"/>
      <c r="K674" s="53"/>
      <c r="L674" s="53"/>
      <c r="M674" s="49"/>
      <c r="N674" s="50"/>
      <c r="O674" s="50"/>
      <c r="P674" s="54"/>
      <c r="Q674" s="54"/>
      <c r="R674" s="54"/>
      <c r="S674" s="50"/>
      <c r="T674" s="50"/>
      <c r="U674" s="50"/>
      <c r="V674" s="50"/>
      <c r="W674" s="50"/>
      <c r="X674" s="50"/>
      <c r="Y674" s="50"/>
      <c r="Z674" s="50"/>
    </row>
    <row r="675" ht="18.0" customHeight="1">
      <c r="A675" s="49"/>
      <c r="B675" s="53"/>
      <c r="C675" s="49"/>
      <c r="D675" s="49"/>
      <c r="E675" s="49"/>
      <c r="F675" s="49"/>
      <c r="G675" s="53"/>
      <c r="H675" s="53"/>
      <c r="I675" s="53"/>
      <c r="J675" s="53"/>
      <c r="K675" s="53"/>
      <c r="L675" s="53"/>
      <c r="M675" s="49"/>
      <c r="N675" s="50"/>
      <c r="O675" s="50"/>
      <c r="P675" s="54"/>
      <c r="Q675" s="54"/>
      <c r="R675" s="54"/>
      <c r="S675" s="50"/>
      <c r="T675" s="50"/>
      <c r="U675" s="50"/>
      <c r="V675" s="50"/>
      <c r="W675" s="50"/>
      <c r="X675" s="50"/>
      <c r="Y675" s="50"/>
      <c r="Z675" s="50"/>
    </row>
    <row r="676" ht="18.0" customHeight="1">
      <c r="A676" s="49"/>
      <c r="B676" s="53"/>
      <c r="C676" s="49"/>
      <c r="D676" s="49"/>
      <c r="E676" s="49"/>
      <c r="F676" s="49"/>
      <c r="G676" s="53"/>
      <c r="H676" s="53"/>
      <c r="I676" s="53"/>
      <c r="J676" s="53"/>
      <c r="K676" s="53"/>
      <c r="L676" s="53"/>
      <c r="M676" s="49"/>
      <c r="N676" s="50"/>
      <c r="O676" s="50"/>
      <c r="P676" s="54"/>
      <c r="Q676" s="54"/>
      <c r="R676" s="54"/>
      <c r="S676" s="50"/>
      <c r="T676" s="50"/>
      <c r="U676" s="50"/>
      <c r="V676" s="50"/>
      <c r="W676" s="50"/>
      <c r="X676" s="50"/>
      <c r="Y676" s="50"/>
      <c r="Z676" s="50"/>
    </row>
    <row r="677" ht="18.0" customHeight="1">
      <c r="A677" s="49"/>
      <c r="B677" s="53"/>
      <c r="C677" s="49"/>
      <c r="D677" s="49"/>
      <c r="E677" s="49"/>
      <c r="F677" s="49"/>
      <c r="G677" s="53"/>
      <c r="H677" s="53"/>
      <c r="I677" s="53"/>
      <c r="J677" s="53"/>
      <c r="K677" s="53"/>
      <c r="L677" s="53"/>
      <c r="M677" s="49"/>
      <c r="N677" s="50"/>
      <c r="O677" s="50"/>
      <c r="P677" s="54"/>
      <c r="Q677" s="54"/>
      <c r="R677" s="54"/>
      <c r="S677" s="50"/>
      <c r="T677" s="50"/>
      <c r="U677" s="50"/>
      <c r="V677" s="50"/>
      <c r="W677" s="50"/>
      <c r="X677" s="50"/>
      <c r="Y677" s="50"/>
      <c r="Z677" s="50"/>
    </row>
    <row r="678" ht="18.0" customHeight="1">
      <c r="A678" s="49"/>
      <c r="B678" s="53"/>
      <c r="C678" s="49"/>
      <c r="D678" s="49"/>
      <c r="E678" s="49"/>
      <c r="F678" s="49"/>
      <c r="G678" s="53"/>
      <c r="H678" s="53"/>
      <c r="I678" s="53"/>
      <c r="J678" s="53"/>
      <c r="K678" s="53"/>
      <c r="L678" s="53"/>
      <c r="M678" s="49"/>
      <c r="N678" s="50"/>
      <c r="O678" s="50"/>
      <c r="P678" s="54"/>
      <c r="Q678" s="54"/>
      <c r="R678" s="54"/>
      <c r="S678" s="50"/>
      <c r="T678" s="50"/>
      <c r="U678" s="50"/>
      <c r="V678" s="50"/>
      <c r="W678" s="50"/>
      <c r="X678" s="50"/>
      <c r="Y678" s="50"/>
      <c r="Z678" s="50"/>
    </row>
    <row r="679" ht="18.0" customHeight="1">
      <c r="A679" s="49"/>
      <c r="B679" s="53"/>
      <c r="C679" s="49"/>
      <c r="D679" s="49"/>
      <c r="E679" s="49"/>
      <c r="F679" s="49"/>
      <c r="G679" s="53"/>
      <c r="H679" s="53"/>
      <c r="I679" s="53"/>
      <c r="J679" s="53"/>
      <c r="K679" s="53"/>
      <c r="L679" s="53"/>
      <c r="M679" s="49"/>
      <c r="N679" s="50"/>
      <c r="O679" s="50"/>
      <c r="P679" s="54"/>
      <c r="Q679" s="54"/>
      <c r="R679" s="54"/>
      <c r="S679" s="50"/>
      <c r="T679" s="50"/>
      <c r="U679" s="50"/>
      <c r="V679" s="50"/>
      <c r="W679" s="50"/>
      <c r="X679" s="50"/>
      <c r="Y679" s="50"/>
      <c r="Z679" s="50"/>
    </row>
    <row r="680" ht="18.0" customHeight="1">
      <c r="A680" s="49"/>
      <c r="B680" s="53"/>
      <c r="C680" s="49"/>
      <c r="D680" s="49"/>
      <c r="E680" s="49"/>
      <c r="F680" s="49"/>
      <c r="G680" s="53"/>
      <c r="H680" s="53"/>
      <c r="I680" s="53"/>
      <c r="J680" s="53"/>
      <c r="K680" s="53"/>
      <c r="L680" s="53"/>
      <c r="M680" s="49"/>
      <c r="N680" s="50"/>
      <c r="O680" s="50"/>
      <c r="P680" s="54"/>
      <c r="Q680" s="54"/>
      <c r="R680" s="54"/>
      <c r="S680" s="50"/>
      <c r="T680" s="50"/>
      <c r="U680" s="50"/>
      <c r="V680" s="50"/>
      <c r="W680" s="50"/>
      <c r="X680" s="50"/>
      <c r="Y680" s="50"/>
      <c r="Z680" s="50"/>
    </row>
    <row r="681" ht="18.0" customHeight="1">
      <c r="A681" s="49"/>
      <c r="B681" s="53"/>
      <c r="C681" s="49"/>
      <c r="D681" s="49"/>
      <c r="E681" s="49"/>
      <c r="F681" s="49"/>
      <c r="G681" s="53"/>
      <c r="H681" s="53"/>
      <c r="I681" s="53"/>
      <c r="J681" s="53"/>
      <c r="K681" s="53"/>
      <c r="L681" s="53"/>
      <c r="M681" s="49"/>
      <c r="N681" s="50"/>
      <c r="O681" s="50"/>
      <c r="P681" s="54"/>
      <c r="Q681" s="54"/>
      <c r="R681" s="54"/>
      <c r="S681" s="50"/>
      <c r="T681" s="50"/>
      <c r="U681" s="50"/>
      <c r="V681" s="50"/>
      <c r="W681" s="50"/>
      <c r="X681" s="50"/>
      <c r="Y681" s="50"/>
      <c r="Z681" s="50"/>
    </row>
    <row r="682" ht="18.0" customHeight="1">
      <c r="A682" s="49"/>
      <c r="B682" s="53"/>
      <c r="C682" s="49"/>
      <c r="D682" s="49"/>
      <c r="E682" s="49"/>
      <c r="F682" s="49"/>
      <c r="G682" s="53"/>
      <c r="H682" s="53"/>
      <c r="I682" s="53"/>
      <c r="J682" s="53"/>
      <c r="K682" s="53"/>
      <c r="L682" s="53"/>
      <c r="M682" s="49"/>
      <c r="N682" s="50"/>
      <c r="O682" s="50"/>
      <c r="P682" s="54"/>
      <c r="Q682" s="54"/>
      <c r="R682" s="54"/>
      <c r="S682" s="50"/>
      <c r="T682" s="50"/>
      <c r="U682" s="50"/>
      <c r="V682" s="50"/>
      <c r="W682" s="50"/>
      <c r="X682" s="50"/>
      <c r="Y682" s="50"/>
      <c r="Z682" s="50"/>
    </row>
    <row r="683" ht="18.0" customHeight="1">
      <c r="A683" s="49"/>
      <c r="B683" s="53"/>
      <c r="C683" s="49"/>
      <c r="D683" s="49"/>
      <c r="E683" s="49"/>
      <c r="F683" s="49"/>
      <c r="G683" s="53"/>
      <c r="H683" s="53"/>
      <c r="I683" s="53"/>
      <c r="J683" s="53"/>
      <c r="K683" s="53"/>
      <c r="L683" s="53"/>
      <c r="M683" s="49"/>
      <c r="N683" s="50"/>
      <c r="O683" s="50"/>
      <c r="P683" s="54"/>
      <c r="Q683" s="54"/>
      <c r="R683" s="54"/>
      <c r="S683" s="50"/>
      <c r="T683" s="50"/>
      <c r="U683" s="50"/>
      <c r="V683" s="50"/>
      <c r="W683" s="50"/>
      <c r="X683" s="50"/>
      <c r="Y683" s="50"/>
      <c r="Z683" s="50"/>
    </row>
    <row r="684" ht="18.0" customHeight="1">
      <c r="A684" s="49"/>
      <c r="B684" s="53"/>
      <c r="C684" s="49"/>
      <c r="D684" s="49"/>
      <c r="E684" s="49"/>
      <c r="F684" s="49"/>
      <c r="G684" s="53"/>
      <c r="H684" s="53"/>
      <c r="I684" s="53"/>
      <c r="J684" s="53"/>
      <c r="K684" s="53"/>
      <c r="L684" s="53"/>
      <c r="M684" s="49"/>
      <c r="N684" s="50"/>
      <c r="O684" s="50"/>
      <c r="P684" s="54"/>
      <c r="Q684" s="54"/>
      <c r="R684" s="54"/>
      <c r="S684" s="50"/>
      <c r="T684" s="50"/>
      <c r="U684" s="50"/>
      <c r="V684" s="50"/>
      <c r="W684" s="50"/>
      <c r="X684" s="50"/>
      <c r="Y684" s="50"/>
      <c r="Z684" s="50"/>
    </row>
    <row r="685" ht="18.0" customHeight="1">
      <c r="A685" s="49"/>
      <c r="B685" s="53"/>
      <c r="C685" s="49"/>
      <c r="D685" s="49"/>
      <c r="E685" s="49"/>
      <c r="F685" s="49"/>
      <c r="G685" s="53"/>
      <c r="H685" s="53"/>
      <c r="I685" s="53"/>
      <c r="J685" s="53"/>
      <c r="K685" s="53"/>
      <c r="L685" s="53"/>
      <c r="M685" s="49"/>
      <c r="N685" s="50"/>
      <c r="O685" s="50"/>
      <c r="P685" s="54"/>
      <c r="Q685" s="54"/>
      <c r="R685" s="54"/>
      <c r="S685" s="50"/>
      <c r="T685" s="50"/>
      <c r="U685" s="50"/>
      <c r="V685" s="50"/>
      <c r="W685" s="50"/>
      <c r="X685" s="50"/>
      <c r="Y685" s="50"/>
      <c r="Z685" s="50"/>
    </row>
    <row r="686" ht="18.0" customHeight="1">
      <c r="A686" s="49"/>
      <c r="B686" s="53"/>
      <c r="C686" s="49"/>
      <c r="D686" s="49"/>
      <c r="E686" s="49"/>
      <c r="F686" s="49"/>
      <c r="G686" s="53"/>
      <c r="H686" s="53"/>
      <c r="I686" s="53"/>
      <c r="J686" s="53"/>
      <c r="K686" s="53"/>
      <c r="L686" s="53"/>
      <c r="M686" s="49"/>
      <c r="N686" s="50"/>
      <c r="O686" s="50"/>
      <c r="P686" s="54"/>
      <c r="Q686" s="54"/>
      <c r="R686" s="54"/>
      <c r="S686" s="50"/>
      <c r="T686" s="50"/>
      <c r="U686" s="50"/>
      <c r="V686" s="50"/>
      <c r="W686" s="50"/>
      <c r="X686" s="50"/>
      <c r="Y686" s="50"/>
      <c r="Z686" s="50"/>
    </row>
    <row r="687" ht="18.0" customHeight="1">
      <c r="A687" s="49"/>
      <c r="B687" s="53"/>
      <c r="C687" s="49"/>
      <c r="D687" s="49"/>
      <c r="E687" s="49"/>
      <c r="F687" s="49"/>
      <c r="G687" s="53"/>
      <c r="H687" s="53"/>
      <c r="I687" s="53"/>
      <c r="J687" s="53"/>
      <c r="K687" s="53"/>
      <c r="L687" s="53"/>
      <c r="M687" s="49"/>
      <c r="N687" s="50"/>
      <c r="O687" s="50"/>
      <c r="P687" s="54"/>
      <c r="Q687" s="54"/>
      <c r="R687" s="54"/>
      <c r="S687" s="50"/>
      <c r="T687" s="50"/>
      <c r="U687" s="50"/>
      <c r="V687" s="50"/>
      <c r="W687" s="50"/>
      <c r="X687" s="50"/>
      <c r="Y687" s="50"/>
      <c r="Z687" s="50"/>
    </row>
    <row r="688" ht="18.0" customHeight="1">
      <c r="A688" s="49"/>
      <c r="B688" s="53"/>
      <c r="C688" s="49"/>
      <c r="D688" s="49"/>
      <c r="E688" s="49"/>
      <c r="F688" s="49"/>
      <c r="G688" s="53"/>
      <c r="H688" s="53"/>
      <c r="I688" s="53"/>
      <c r="J688" s="53"/>
      <c r="K688" s="53"/>
      <c r="L688" s="53"/>
      <c r="M688" s="49"/>
      <c r="N688" s="50"/>
      <c r="O688" s="50"/>
      <c r="P688" s="54"/>
      <c r="Q688" s="54"/>
      <c r="R688" s="54"/>
      <c r="S688" s="50"/>
      <c r="T688" s="50"/>
      <c r="U688" s="50"/>
      <c r="V688" s="50"/>
      <c r="W688" s="50"/>
      <c r="X688" s="50"/>
      <c r="Y688" s="50"/>
      <c r="Z688" s="50"/>
    </row>
    <row r="689" ht="18.0" customHeight="1">
      <c r="A689" s="49"/>
      <c r="B689" s="53"/>
      <c r="C689" s="49"/>
      <c r="D689" s="49"/>
      <c r="E689" s="49"/>
      <c r="F689" s="49"/>
      <c r="G689" s="53"/>
      <c r="H689" s="53"/>
      <c r="I689" s="53"/>
      <c r="J689" s="53"/>
      <c r="K689" s="53"/>
      <c r="L689" s="53"/>
      <c r="M689" s="49"/>
      <c r="N689" s="50"/>
      <c r="O689" s="50"/>
      <c r="P689" s="54"/>
      <c r="Q689" s="54"/>
      <c r="R689" s="54"/>
      <c r="S689" s="50"/>
      <c r="T689" s="50"/>
      <c r="U689" s="50"/>
      <c r="V689" s="50"/>
      <c r="W689" s="50"/>
      <c r="X689" s="50"/>
      <c r="Y689" s="50"/>
      <c r="Z689" s="50"/>
    </row>
    <row r="690" ht="18.0" customHeight="1">
      <c r="A690" s="49"/>
      <c r="B690" s="53"/>
      <c r="C690" s="49"/>
      <c r="D690" s="49"/>
      <c r="E690" s="49"/>
      <c r="F690" s="49"/>
      <c r="G690" s="53"/>
      <c r="H690" s="53"/>
      <c r="I690" s="53"/>
      <c r="J690" s="53"/>
      <c r="K690" s="53"/>
      <c r="L690" s="53"/>
      <c r="M690" s="49"/>
      <c r="N690" s="50"/>
      <c r="O690" s="50"/>
      <c r="P690" s="54"/>
      <c r="Q690" s="54"/>
      <c r="R690" s="54"/>
      <c r="S690" s="50"/>
      <c r="T690" s="50"/>
      <c r="U690" s="50"/>
      <c r="V690" s="50"/>
      <c r="W690" s="50"/>
      <c r="X690" s="50"/>
      <c r="Y690" s="50"/>
      <c r="Z690" s="50"/>
    </row>
    <row r="691" ht="18.0" customHeight="1">
      <c r="A691" s="49"/>
      <c r="B691" s="53"/>
      <c r="C691" s="49"/>
      <c r="D691" s="49"/>
      <c r="E691" s="49"/>
      <c r="F691" s="49"/>
      <c r="G691" s="53"/>
      <c r="H691" s="53"/>
      <c r="I691" s="53"/>
      <c r="J691" s="53"/>
      <c r="K691" s="53"/>
      <c r="L691" s="53"/>
      <c r="M691" s="49"/>
      <c r="N691" s="50"/>
      <c r="O691" s="50"/>
      <c r="P691" s="54"/>
      <c r="Q691" s="54"/>
      <c r="R691" s="54"/>
      <c r="S691" s="50"/>
      <c r="T691" s="50"/>
      <c r="U691" s="50"/>
      <c r="V691" s="50"/>
      <c r="W691" s="50"/>
      <c r="X691" s="50"/>
      <c r="Y691" s="50"/>
      <c r="Z691" s="50"/>
    </row>
    <row r="692" ht="18.0" customHeight="1">
      <c r="A692" s="49"/>
      <c r="B692" s="53"/>
      <c r="C692" s="49"/>
      <c r="D692" s="49"/>
      <c r="E692" s="49"/>
      <c r="F692" s="49"/>
      <c r="G692" s="53"/>
      <c r="H692" s="53"/>
      <c r="I692" s="53"/>
      <c r="J692" s="53"/>
      <c r="K692" s="53"/>
      <c r="L692" s="53"/>
      <c r="M692" s="49"/>
      <c r="N692" s="50"/>
      <c r="O692" s="50"/>
      <c r="P692" s="54"/>
      <c r="Q692" s="54"/>
      <c r="R692" s="54"/>
      <c r="S692" s="50"/>
      <c r="T692" s="50"/>
      <c r="U692" s="50"/>
      <c r="V692" s="50"/>
      <c r="W692" s="50"/>
      <c r="X692" s="50"/>
      <c r="Y692" s="50"/>
      <c r="Z692" s="50"/>
    </row>
    <row r="693" ht="18.0" customHeight="1">
      <c r="A693" s="49"/>
      <c r="B693" s="53"/>
      <c r="C693" s="49"/>
      <c r="D693" s="49"/>
      <c r="E693" s="49"/>
      <c r="F693" s="49"/>
      <c r="G693" s="53"/>
      <c r="H693" s="53"/>
      <c r="I693" s="53"/>
      <c r="J693" s="53"/>
      <c r="K693" s="53"/>
      <c r="L693" s="53"/>
      <c r="M693" s="49"/>
      <c r="N693" s="50"/>
      <c r="O693" s="50"/>
      <c r="P693" s="54"/>
      <c r="Q693" s="54"/>
      <c r="R693" s="54"/>
      <c r="S693" s="50"/>
      <c r="T693" s="50"/>
      <c r="U693" s="50"/>
      <c r="V693" s="50"/>
      <c r="W693" s="50"/>
      <c r="X693" s="50"/>
      <c r="Y693" s="50"/>
      <c r="Z693" s="50"/>
    </row>
    <row r="694" ht="18.0" customHeight="1">
      <c r="A694" s="49"/>
      <c r="B694" s="53"/>
      <c r="C694" s="49"/>
      <c r="D694" s="49"/>
      <c r="E694" s="49"/>
      <c r="F694" s="49"/>
      <c r="G694" s="53"/>
      <c r="H694" s="53"/>
      <c r="I694" s="53"/>
      <c r="J694" s="53"/>
      <c r="K694" s="53"/>
      <c r="L694" s="53"/>
      <c r="M694" s="49"/>
      <c r="N694" s="50"/>
      <c r="O694" s="50"/>
      <c r="P694" s="54"/>
      <c r="Q694" s="54"/>
      <c r="R694" s="54"/>
      <c r="S694" s="50"/>
      <c r="T694" s="50"/>
      <c r="U694" s="50"/>
      <c r="V694" s="50"/>
      <c r="W694" s="50"/>
      <c r="X694" s="50"/>
      <c r="Y694" s="50"/>
      <c r="Z694" s="50"/>
    </row>
    <row r="695" ht="18.0" customHeight="1">
      <c r="A695" s="49"/>
      <c r="B695" s="53"/>
      <c r="C695" s="49"/>
      <c r="D695" s="49"/>
      <c r="E695" s="49"/>
      <c r="F695" s="49"/>
      <c r="G695" s="53"/>
      <c r="H695" s="53"/>
      <c r="I695" s="53"/>
      <c r="J695" s="53"/>
      <c r="K695" s="53"/>
      <c r="L695" s="53"/>
      <c r="M695" s="49"/>
      <c r="N695" s="50"/>
      <c r="O695" s="50"/>
      <c r="P695" s="54"/>
      <c r="Q695" s="54"/>
      <c r="R695" s="54"/>
      <c r="S695" s="50"/>
      <c r="T695" s="50"/>
      <c r="U695" s="50"/>
      <c r="V695" s="50"/>
      <c r="W695" s="50"/>
      <c r="X695" s="50"/>
      <c r="Y695" s="50"/>
      <c r="Z695" s="50"/>
    </row>
    <row r="696" ht="18.0" customHeight="1">
      <c r="A696" s="49"/>
      <c r="B696" s="53"/>
      <c r="C696" s="49"/>
      <c r="D696" s="49"/>
      <c r="E696" s="49"/>
      <c r="F696" s="49"/>
      <c r="G696" s="53"/>
      <c r="H696" s="53"/>
      <c r="I696" s="53"/>
      <c r="J696" s="53"/>
      <c r="K696" s="53"/>
      <c r="L696" s="53"/>
      <c r="M696" s="49"/>
      <c r="N696" s="50"/>
      <c r="O696" s="50"/>
      <c r="P696" s="54"/>
      <c r="Q696" s="54"/>
      <c r="R696" s="54"/>
      <c r="S696" s="50"/>
      <c r="T696" s="50"/>
      <c r="U696" s="50"/>
      <c r="V696" s="50"/>
      <c r="W696" s="50"/>
      <c r="X696" s="50"/>
      <c r="Y696" s="50"/>
      <c r="Z696" s="50"/>
    </row>
    <row r="697" ht="18.0" customHeight="1">
      <c r="A697" s="49"/>
      <c r="B697" s="53"/>
      <c r="C697" s="49"/>
      <c r="D697" s="49"/>
      <c r="E697" s="49"/>
      <c r="F697" s="49"/>
      <c r="G697" s="53"/>
      <c r="H697" s="53"/>
      <c r="I697" s="53"/>
      <c r="J697" s="53"/>
      <c r="K697" s="53"/>
      <c r="L697" s="53"/>
      <c r="M697" s="49"/>
      <c r="N697" s="50"/>
      <c r="O697" s="50"/>
      <c r="P697" s="54"/>
      <c r="Q697" s="54"/>
      <c r="R697" s="54"/>
      <c r="S697" s="50"/>
      <c r="T697" s="50"/>
      <c r="U697" s="50"/>
      <c r="V697" s="50"/>
      <c r="W697" s="50"/>
      <c r="X697" s="50"/>
      <c r="Y697" s="50"/>
      <c r="Z697" s="50"/>
    </row>
    <row r="698" ht="18.0" customHeight="1">
      <c r="A698" s="49"/>
      <c r="B698" s="53"/>
      <c r="C698" s="49"/>
      <c r="D698" s="49"/>
      <c r="E698" s="49"/>
      <c r="F698" s="49"/>
      <c r="G698" s="53"/>
      <c r="H698" s="53"/>
      <c r="I698" s="53"/>
      <c r="J698" s="53"/>
      <c r="K698" s="53"/>
      <c r="L698" s="53"/>
      <c r="M698" s="49"/>
      <c r="N698" s="50"/>
      <c r="O698" s="50"/>
      <c r="P698" s="54"/>
      <c r="Q698" s="54"/>
      <c r="R698" s="54"/>
      <c r="S698" s="50"/>
      <c r="T698" s="50"/>
      <c r="U698" s="50"/>
      <c r="V698" s="50"/>
      <c r="W698" s="50"/>
      <c r="X698" s="50"/>
      <c r="Y698" s="50"/>
      <c r="Z698" s="50"/>
    </row>
    <row r="699" ht="18.0" customHeight="1">
      <c r="A699" s="49"/>
      <c r="B699" s="53"/>
      <c r="C699" s="49"/>
      <c r="D699" s="49"/>
      <c r="E699" s="49"/>
      <c r="F699" s="49"/>
      <c r="G699" s="53"/>
      <c r="H699" s="53"/>
      <c r="I699" s="53"/>
      <c r="J699" s="53"/>
      <c r="K699" s="53"/>
      <c r="L699" s="53"/>
      <c r="M699" s="49"/>
      <c r="N699" s="50"/>
      <c r="O699" s="50"/>
      <c r="P699" s="54"/>
      <c r="Q699" s="54"/>
      <c r="R699" s="54"/>
      <c r="S699" s="50"/>
      <c r="T699" s="50"/>
      <c r="U699" s="50"/>
      <c r="V699" s="50"/>
      <c r="W699" s="50"/>
      <c r="X699" s="50"/>
      <c r="Y699" s="50"/>
      <c r="Z699" s="50"/>
    </row>
    <row r="700" ht="18.0" customHeight="1">
      <c r="A700" s="49"/>
      <c r="B700" s="53"/>
      <c r="C700" s="49"/>
      <c r="D700" s="49"/>
      <c r="E700" s="49"/>
      <c r="F700" s="49"/>
      <c r="G700" s="53"/>
      <c r="H700" s="53"/>
      <c r="I700" s="53"/>
      <c r="J700" s="53"/>
      <c r="K700" s="53"/>
      <c r="L700" s="53"/>
      <c r="M700" s="49"/>
      <c r="N700" s="50"/>
      <c r="O700" s="50"/>
      <c r="P700" s="54"/>
      <c r="Q700" s="54"/>
      <c r="R700" s="54"/>
      <c r="S700" s="50"/>
      <c r="T700" s="50"/>
      <c r="U700" s="50"/>
      <c r="V700" s="50"/>
      <c r="W700" s="50"/>
      <c r="X700" s="50"/>
      <c r="Y700" s="50"/>
      <c r="Z700" s="50"/>
    </row>
    <row r="701" ht="18.0" customHeight="1">
      <c r="A701" s="49"/>
      <c r="B701" s="53"/>
      <c r="C701" s="49"/>
      <c r="D701" s="49"/>
      <c r="E701" s="49"/>
      <c r="F701" s="49"/>
      <c r="G701" s="53"/>
      <c r="H701" s="53"/>
      <c r="I701" s="53"/>
      <c r="J701" s="53"/>
      <c r="K701" s="53"/>
      <c r="L701" s="53"/>
      <c r="M701" s="49"/>
      <c r="N701" s="50"/>
      <c r="O701" s="50"/>
      <c r="P701" s="54"/>
      <c r="Q701" s="54"/>
      <c r="R701" s="54"/>
      <c r="S701" s="50"/>
      <c r="T701" s="50"/>
      <c r="U701" s="50"/>
      <c r="V701" s="50"/>
      <c r="W701" s="50"/>
      <c r="X701" s="50"/>
      <c r="Y701" s="50"/>
      <c r="Z701" s="50"/>
    </row>
    <row r="702" ht="18.0" customHeight="1">
      <c r="A702" s="49"/>
      <c r="B702" s="53"/>
      <c r="C702" s="49"/>
      <c r="D702" s="49"/>
      <c r="E702" s="49"/>
      <c r="F702" s="49"/>
      <c r="G702" s="53"/>
      <c r="H702" s="53"/>
      <c r="I702" s="53"/>
      <c r="J702" s="53"/>
      <c r="K702" s="53"/>
      <c r="L702" s="53"/>
      <c r="M702" s="49"/>
      <c r="N702" s="50"/>
      <c r="O702" s="50"/>
      <c r="P702" s="54"/>
      <c r="Q702" s="54"/>
      <c r="R702" s="54"/>
      <c r="S702" s="50"/>
      <c r="T702" s="50"/>
      <c r="U702" s="50"/>
      <c r="V702" s="50"/>
      <c r="W702" s="50"/>
      <c r="X702" s="50"/>
      <c r="Y702" s="50"/>
      <c r="Z702" s="50"/>
    </row>
    <row r="703" ht="18.0" customHeight="1">
      <c r="A703" s="49"/>
      <c r="B703" s="53"/>
      <c r="C703" s="49"/>
      <c r="D703" s="49"/>
      <c r="E703" s="49"/>
      <c r="F703" s="49"/>
      <c r="G703" s="53"/>
      <c r="H703" s="53"/>
      <c r="I703" s="53"/>
      <c r="J703" s="53"/>
      <c r="K703" s="53"/>
      <c r="L703" s="53"/>
      <c r="M703" s="49"/>
      <c r="N703" s="50"/>
      <c r="O703" s="50"/>
      <c r="P703" s="54"/>
      <c r="Q703" s="54"/>
      <c r="R703" s="54"/>
      <c r="S703" s="50"/>
      <c r="T703" s="50"/>
      <c r="U703" s="50"/>
      <c r="V703" s="50"/>
      <c r="W703" s="50"/>
      <c r="X703" s="50"/>
      <c r="Y703" s="50"/>
      <c r="Z703" s="50"/>
    </row>
    <row r="704" ht="18.0" customHeight="1">
      <c r="A704" s="49"/>
      <c r="B704" s="53"/>
      <c r="C704" s="49"/>
      <c r="D704" s="49"/>
      <c r="E704" s="49"/>
      <c r="F704" s="49"/>
      <c r="G704" s="53"/>
      <c r="H704" s="53"/>
      <c r="I704" s="53"/>
      <c r="J704" s="53"/>
      <c r="K704" s="53"/>
      <c r="L704" s="53"/>
      <c r="M704" s="49"/>
      <c r="N704" s="50"/>
      <c r="O704" s="50"/>
      <c r="P704" s="54"/>
      <c r="Q704" s="54"/>
      <c r="R704" s="54"/>
      <c r="S704" s="50"/>
      <c r="T704" s="50"/>
      <c r="U704" s="50"/>
      <c r="V704" s="50"/>
      <c r="W704" s="50"/>
      <c r="X704" s="50"/>
      <c r="Y704" s="50"/>
      <c r="Z704" s="50"/>
    </row>
    <row r="705" ht="18.0" customHeight="1">
      <c r="A705" s="49"/>
      <c r="B705" s="53"/>
      <c r="C705" s="49"/>
      <c r="D705" s="49"/>
      <c r="E705" s="49"/>
      <c r="F705" s="49"/>
      <c r="G705" s="53"/>
      <c r="H705" s="53"/>
      <c r="I705" s="53"/>
      <c r="J705" s="53"/>
      <c r="K705" s="53"/>
      <c r="L705" s="53"/>
      <c r="M705" s="49"/>
      <c r="N705" s="50"/>
      <c r="O705" s="50"/>
      <c r="P705" s="54"/>
      <c r="Q705" s="54"/>
      <c r="R705" s="54"/>
      <c r="S705" s="50"/>
      <c r="T705" s="50"/>
      <c r="U705" s="50"/>
      <c r="V705" s="50"/>
      <c r="W705" s="50"/>
      <c r="X705" s="50"/>
      <c r="Y705" s="50"/>
      <c r="Z705" s="50"/>
    </row>
    <row r="706" ht="18.0" customHeight="1">
      <c r="A706" s="49"/>
      <c r="B706" s="53"/>
      <c r="C706" s="49"/>
      <c r="D706" s="49"/>
      <c r="E706" s="49"/>
      <c r="F706" s="49"/>
      <c r="G706" s="53"/>
      <c r="H706" s="53"/>
      <c r="I706" s="53"/>
      <c r="J706" s="53"/>
      <c r="K706" s="53"/>
      <c r="L706" s="53"/>
      <c r="M706" s="49"/>
      <c r="N706" s="50"/>
      <c r="O706" s="50"/>
      <c r="P706" s="54"/>
      <c r="Q706" s="54"/>
      <c r="R706" s="54"/>
      <c r="S706" s="50"/>
      <c r="T706" s="50"/>
      <c r="U706" s="50"/>
      <c r="V706" s="50"/>
      <c r="W706" s="50"/>
      <c r="X706" s="50"/>
      <c r="Y706" s="50"/>
      <c r="Z706" s="50"/>
    </row>
    <row r="707" ht="18.0" customHeight="1">
      <c r="A707" s="49"/>
      <c r="B707" s="53"/>
      <c r="C707" s="49"/>
      <c r="D707" s="49"/>
      <c r="E707" s="49"/>
      <c r="F707" s="49"/>
      <c r="G707" s="53"/>
      <c r="H707" s="53"/>
      <c r="I707" s="53"/>
      <c r="J707" s="53"/>
      <c r="K707" s="53"/>
      <c r="L707" s="53"/>
      <c r="M707" s="49"/>
      <c r="N707" s="50"/>
      <c r="O707" s="50"/>
      <c r="P707" s="54"/>
      <c r="Q707" s="54"/>
      <c r="R707" s="54"/>
      <c r="S707" s="50"/>
      <c r="T707" s="50"/>
      <c r="U707" s="50"/>
      <c r="V707" s="50"/>
      <c r="W707" s="50"/>
      <c r="X707" s="50"/>
      <c r="Y707" s="50"/>
      <c r="Z707" s="50"/>
    </row>
    <row r="708" ht="18.0" customHeight="1">
      <c r="A708" s="49"/>
      <c r="B708" s="53"/>
      <c r="C708" s="49"/>
      <c r="D708" s="49"/>
      <c r="E708" s="49"/>
      <c r="F708" s="49"/>
      <c r="G708" s="53"/>
      <c r="H708" s="53"/>
      <c r="I708" s="53"/>
      <c r="J708" s="53"/>
      <c r="K708" s="53"/>
      <c r="L708" s="53"/>
      <c r="M708" s="49"/>
      <c r="N708" s="50"/>
      <c r="O708" s="50"/>
      <c r="P708" s="54"/>
      <c r="Q708" s="54"/>
      <c r="R708" s="54"/>
      <c r="S708" s="50"/>
      <c r="T708" s="50"/>
      <c r="U708" s="50"/>
      <c r="V708" s="50"/>
      <c r="W708" s="50"/>
      <c r="X708" s="50"/>
      <c r="Y708" s="50"/>
      <c r="Z708" s="50"/>
    </row>
    <row r="709" ht="18.0" customHeight="1">
      <c r="A709" s="49"/>
      <c r="B709" s="53"/>
      <c r="C709" s="49"/>
      <c r="D709" s="49"/>
      <c r="E709" s="49"/>
      <c r="F709" s="49"/>
      <c r="G709" s="53"/>
      <c r="H709" s="53"/>
      <c r="I709" s="53"/>
      <c r="J709" s="53"/>
      <c r="K709" s="53"/>
      <c r="L709" s="53"/>
      <c r="M709" s="49"/>
      <c r="N709" s="50"/>
      <c r="O709" s="50"/>
      <c r="P709" s="54"/>
      <c r="Q709" s="54"/>
      <c r="R709" s="54"/>
      <c r="S709" s="50"/>
      <c r="T709" s="50"/>
      <c r="U709" s="50"/>
      <c r="V709" s="50"/>
      <c r="W709" s="50"/>
      <c r="X709" s="50"/>
      <c r="Y709" s="50"/>
      <c r="Z709" s="50"/>
    </row>
    <row r="710" ht="18.0" customHeight="1">
      <c r="A710" s="49"/>
      <c r="B710" s="53"/>
      <c r="C710" s="49"/>
      <c r="D710" s="49"/>
      <c r="E710" s="49"/>
      <c r="F710" s="49"/>
      <c r="G710" s="53"/>
      <c r="H710" s="53"/>
      <c r="I710" s="53"/>
      <c r="J710" s="53"/>
      <c r="K710" s="53"/>
      <c r="L710" s="53"/>
      <c r="M710" s="49"/>
      <c r="N710" s="50"/>
      <c r="O710" s="50"/>
      <c r="P710" s="54"/>
      <c r="Q710" s="54"/>
      <c r="R710" s="54"/>
      <c r="S710" s="50"/>
      <c r="T710" s="50"/>
      <c r="U710" s="50"/>
      <c r="V710" s="50"/>
      <c r="W710" s="50"/>
      <c r="X710" s="50"/>
      <c r="Y710" s="50"/>
      <c r="Z710" s="50"/>
    </row>
    <row r="711" ht="18.0" customHeight="1">
      <c r="A711" s="49"/>
      <c r="B711" s="53"/>
      <c r="C711" s="49"/>
      <c r="D711" s="49"/>
      <c r="E711" s="49"/>
      <c r="F711" s="49"/>
      <c r="G711" s="53"/>
      <c r="H711" s="53"/>
      <c r="I711" s="53"/>
      <c r="J711" s="53"/>
      <c r="K711" s="53"/>
      <c r="L711" s="53"/>
      <c r="M711" s="49"/>
      <c r="N711" s="50"/>
      <c r="O711" s="50"/>
      <c r="P711" s="54"/>
      <c r="Q711" s="54"/>
      <c r="R711" s="54"/>
      <c r="S711" s="50"/>
      <c r="T711" s="50"/>
      <c r="U711" s="50"/>
      <c r="V711" s="50"/>
      <c r="W711" s="50"/>
      <c r="X711" s="50"/>
      <c r="Y711" s="50"/>
      <c r="Z711" s="50"/>
    </row>
    <row r="712" ht="18.0" customHeight="1">
      <c r="A712" s="49"/>
      <c r="B712" s="53"/>
      <c r="C712" s="49"/>
      <c r="D712" s="49"/>
      <c r="E712" s="49"/>
      <c r="F712" s="49"/>
      <c r="G712" s="53"/>
      <c r="H712" s="53"/>
      <c r="I712" s="53"/>
      <c r="J712" s="53"/>
      <c r="K712" s="53"/>
      <c r="L712" s="53"/>
      <c r="M712" s="49"/>
      <c r="N712" s="50"/>
      <c r="O712" s="50"/>
      <c r="P712" s="54"/>
      <c r="Q712" s="54"/>
      <c r="R712" s="54"/>
      <c r="S712" s="50"/>
      <c r="T712" s="50"/>
      <c r="U712" s="50"/>
      <c r="V712" s="50"/>
      <c r="W712" s="50"/>
      <c r="X712" s="50"/>
      <c r="Y712" s="50"/>
      <c r="Z712" s="50"/>
    </row>
    <row r="713" ht="18.0" customHeight="1">
      <c r="A713" s="49"/>
      <c r="B713" s="53"/>
      <c r="C713" s="49"/>
      <c r="D713" s="49"/>
      <c r="E713" s="49"/>
      <c r="F713" s="49"/>
      <c r="G713" s="53"/>
      <c r="H713" s="53"/>
      <c r="I713" s="53"/>
      <c r="J713" s="53"/>
      <c r="K713" s="53"/>
      <c r="L713" s="53"/>
      <c r="M713" s="49"/>
      <c r="N713" s="50"/>
      <c r="O713" s="50"/>
      <c r="P713" s="54"/>
      <c r="Q713" s="54"/>
      <c r="R713" s="54"/>
      <c r="S713" s="50"/>
      <c r="T713" s="50"/>
      <c r="U713" s="50"/>
      <c r="V713" s="50"/>
      <c r="W713" s="50"/>
      <c r="X713" s="50"/>
      <c r="Y713" s="50"/>
      <c r="Z713" s="50"/>
    </row>
    <row r="714" ht="18.0" customHeight="1">
      <c r="A714" s="49"/>
      <c r="B714" s="53"/>
      <c r="C714" s="49"/>
      <c r="D714" s="49"/>
      <c r="E714" s="49"/>
      <c r="F714" s="49"/>
      <c r="G714" s="53"/>
      <c r="H714" s="53"/>
      <c r="I714" s="53"/>
      <c r="J714" s="53"/>
      <c r="K714" s="53"/>
      <c r="L714" s="53"/>
      <c r="M714" s="49"/>
      <c r="N714" s="50"/>
      <c r="O714" s="50"/>
      <c r="P714" s="54"/>
      <c r="Q714" s="54"/>
      <c r="R714" s="54"/>
      <c r="S714" s="50"/>
      <c r="T714" s="50"/>
      <c r="U714" s="50"/>
      <c r="V714" s="50"/>
      <c r="W714" s="50"/>
      <c r="X714" s="50"/>
      <c r="Y714" s="50"/>
      <c r="Z714" s="50"/>
    </row>
    <row r="715" ht="18.0" customHeight="1">
      <c r="A715" s="49"/>
      <c r="B715" s="53"/>
      <c r="C715" s="49"/>
      <c r="D715" s="49"/>
      <c r="E715" s="49"/>
      <c r="F715" s="49"/>
      <c r="G715" s="53"/>
      <c r="H715" s="53"/>
      <c r="I715" s="53"/>
      <c r="J715" s="53"/>
      <c r="K715" s="53"/>
      <c r="L715" s="53"/>
      <c r="M715" s="49"/>
      <c r="N715" s="50"/>
      <c r="O715" s="50"/>
      <c r="P715" s="54"/>
      <c r="Q715" s="54"/>
      <c r="R715" s="54"/>
      <c r="S715" s="50"/>
      <c r="T715" s="50"/>
      <c r="U715" s="50"/>
      <c r="V715" s="50"/>
      <c r="W715" s="50"/>
      <c r="X715" s="50"/>
      <c r="Y715" s="50"/>
      <c r="Z715" s="50"/>
    </row>
    <row r="716" ht="18.0" customHeight="1">
      <c r="A716" s="49"/>
      <c r="B716" s="53"/>
      <c r="C716" s="49"/>
      <c r="D716" s="49"/>
      <c r="E716" s="49"/>
      <c r="F716" s="49"/>
      <c r="G716" s="53"/>
      <c r="H716" s="53"/>
      <c r="I716" s="53"/>
      <c r="J716" s="53"/>
      <c r="K716" s="53"/>
      <c r="L716" s="53"/>
      <c r="M716" s="49"/>
      <c r="N716" s="50"/>
      <c r="O716" s="50"/>
      <c r="P716" s="54"/>
      <c r="Q716" s="54"/>
      <c r="R716" s="54"/>
      <c r="S716" s="50"/>
      <c r="T716" s="50"/>
      <c r="U716" s="50"/>
      <c r="V716" s="50"/>
      <c r="W716" s="50"/>
      <c r="X716" s="50"/>
      <c r="Y716" s="50"/>
      <c r="Z716" s="50"/>
    </row>
    <row r="717" ht="18.0" customHeight="1">
      <c r="A717" s="49"/>
      <c r="B717" s="53"/>
      <c r="C717" s="49"/>
      <c r="D717" s="49"/>
      <c r="E717" s="49"/>
      <c r="F717" s="49"/>
      <c r="G717" s="53"/>
      <c r="H717" s="53"/>
      <c r="I717" s="53"/>
      <c r="J717" s="53"/>
      <c r="K717" s="53"/>
      <c r="L717" s="53"/>
      <c r="M717" s="49"/>
      <c r="N717" s="50"/>
      <c r="O717" s="50"/>
      <c r="P717" s="54"/>
      <c r="Q717" s="54"/>
      <c r="R717" s="54"/>
      <c r="S717" s="50"/>
      <c r="T717" s="50"/>
      <c r="U717" s="50"/>
      <c r="V717" s="50"/>
      <c r="W717" s="50"/>
      <c r="X717" s="50"/>
      <c r="Y717" s="50"/>
      <c r="Z717" s="50"/>
    </row>
    <row r="718" ht="18.0" customHeight="1">
      <c r="A718" s="49"/>
      <c r="B718" s="53"/>
      <c r="C718" s="49"/>
      <c r="D718" s="49"/>
      <c r="E718" s="49"/>
      <c r="F718" s="49"/>
      <c r="G718" s="53"/>
      <c r="H718" s="53"/>
      <c r="I718" s="53"/>
      <c r="J718" s="53"/>
      <c r="K718" s="53"/>
      <c r="L718" s="53"/>
      <c r="M718" s="49"/>
      <c r="N718" s="50"/>
      <c r="O718" s="50"/>
      <c r="P718" s="54"/>
      <c r="Q718" s="54"/>
      <c r="R718" s="54"/>
      <c r="S718" s="50"/>
      <c r="T718" s="50"/>
      <c r="U718" s="50"/>
      <c r="V718" s="50"/>
      <c r="W718" s="50"/>
      <c r="X718" s="50"/>
      <c r="Y718" s="50"/>
      <c r="Z718" s="50"/>
    </row>
    <row r="719" ht="18.0" customHeight="1">
      <c r="A719" s="49"/>
      <c r="B719" s="53"/>
      <c r="C719" s="49"/>
      <c r="D719" s="49"/>
      <c r="E719" s="49"/>
      <c r="F719" s="49"/>
      <c r="G719" s="53"/>
      <c r="H719" s="53"/>
      <c r="I719" s="53"/>
      <c r="J719" s="53"/>
      <c r="K719" s="53"/>
      <c r="L719" s="53"/>
      <c r="M719" s="49"/>
      <c r="N719" s="50"/>
      <c r="O719" s="50"/>
      <c r="P719" s="54"/>
      <c r="Q719" s="54"/>
      <c r="R719" s="54"/>
      <c r="S719" s="50"/>
      <c r="T719" s="50"/>
      <c r="U719" s="50"/>
      <c r="V719" s="50"/>
      <c r="W719" s="50"/>
      <c r="X719" s="50"/>
      <c r="Y719" s="50"/>
      <c r="Z719" s="50"/>
    </row>
    <row r="720" ht="18.0" customHeight="1">
      <c r="A720" s="49"/>
      <c r="B720" s="53"/>
      <c r="C720" s="49"/>
      <c r="D720" s="49"/>
      <c r="E720" s="49"/>
      <c r="F720" s="49"/>
      <c r="G720" s="53"/>
      <c r="H720" s="53"/>
      <c r="I720" s="53"/>
      <c r="J720" s="53"/>
      <c r="K720" s="53"/>
      <c r="L720" s="53"/>
      <c r="M720" s="49"/>
      <c r="N720" s="50"/>
      <c r="O720" s="50"/>
      <c r="P720" s="54"/>
      <c r="Q720" s="54"/>
      <c r="R720" s="54"/>
      <c r="S720" s="50"/>
      <c r="T720" s="50"/>
      <c r="U720" s="50"/>
      <c r="V720" s="50"/>
      <c r="W720" s="50"/>
      <c r="X720" s="50"/>
      <c r="Y720" s="50"/>
      <c r="Z720" s="50"/>
    </row>
    <row r="721" ht="18.0" customHeight="1">
      <c r="A721" s="49"/>
      <c r="B721" s="53"/>
      <c r="C721" s="49"/>
      <c r="D721" s="49"/>
      <c r="E721" s="49"/>
      <c r="F721" s="49"/>
      <c r="G721" s="53"/>
      <c r="H721" s="53"/>
      <c r="I721" s="53"/>
      <c r="J721" s="53"/>
      <c r="K721" s="53"/>
      <c r="L721" s="53"/>
      <c r="M721" s="49"/>
      <c r="N721" s="50"/>
      <c r="O721" s="50"/>
      <c r="P721" s="54"/>
      <c r="Q721" s="54"/>
      <c r="R721" s="54"/>
      <c r="S721" s="50"/>
      <c r="T721" s="50"/>
      <c r="U721" s="50"/>
      <c r="V721" s="50"/>
      <c r="W721" s="50"/>
      <c r="X721" s="50"/>
      <c r="Y721" s="50"/>
      <c r="Z721" s="50"/>
    </row>
    <row r="722" ht="18.0" customHeight="1">
      <c r="A722" s="49"/>
      <c r="B722" s="53"/>
      <c r="C722" s="49"/>
      <c r="D722" s="49"/>
      <c r="E722" s="49"/>
      <c r="F722" s="49"/>
      <c r="G722" s="53"/>
      <c r="H722" s="53"/>
      <c r="I722" s="53"/>
      <c r="J722" s="53"/>
      <c r="K722" s="53"/>
      <c r="L722" s="53"/>
      <c r="M722" s="49"/>
      <c r="N722" s="50"/>
      <c r="O722" s="50"/>
      <c r="P722" s="54"/>
      <c r="Q722" s="54"/>
      <c r="R722" s="54"/>
      <c r="S722" s="50"/>
      <c r="T722" s="50"/>
      <c r="U722" s="50"/>
      <c r="V722" s="50"/>
      <c r="W722" s="50"/>
      <c r="X722" s="50"/>
      <c r="Y722" s="50"/>
      <c r="Z722" s="50"/>
    </row>
    <row r="723" ht="18.0" customHeight="1">
      <c r="A723" s="49"/>
      <c r="B723" s="53"/>
      <c r="C723" s="49"/>
      <c r="D723" s="49"/>
      <c r="E723" s="49"/>
      <c r="F723" s="49"/>
      <c r="G723" s="53"/>
      <c r="H723" s="53"/>
      <c r="I723" s="53"/>
      <c r="J723" s="53"/>
      <c r="K723" s="53"/>
      <c r="L723" s="53"/>
      <c r="M723" s="49"/>
      <c r="N723" s="50"/>
      <c r="O723" s="50"/>
      <c r="P723" s="54"/>
      <c r="Q723" s="54"/>
      <c r="R723" s="54"/>
      <c r="S723" s="50"/>
      <c r="T723" s="50"/>
      <c r="U723" s="50"/>
      <c r="V723" s="50"/>
      <c r="W723" s="50"/>
      <c r="X723" s="50"/>
      <c r="Y723" s="50"/>
      <c r="Z723" s="50"/>
    </row>
    <row r="724" ht="18.0" customHeight="1">
      <c r="A724" s="49"/>
      <c r="B724" s="53"/>
      <c r="C724" s="49"/>
      <c r="D724" s="49"/>
      <c r="E724" s="49"/>
      <c r="F724" s="49"/>
      <c r="G724" s="53"/>
      <c r="H724" s="53"/>
      <c r="I724" s="53"/>
      <c r="J724" s="53"/>
      <c r="K724" s="53"/>
      <c r="L724" s="53"/>
      <c r="M724" s="49"/>
      <c r="N724" s="50"/>
      <c r="O724" s="50"/>
      <c r="P724" s="54"/>
      <c r="Q724" s="54"/>
      <c r="R724" s="54"/>
      <c r="S724" s="50"/>
      <c r="T724" s="50"/>
      <c r="U724" s="50"/>
      <c r="V724" s="50"/>
      <c r="W724" s="50"/>
      <c r="X724" s="50"/>
      <c r="Y724" s="50"/>
      <c r="Z724" s="50"/>
    </row>
    <row r="725" ht="18.0" customHeight="1">
      <c r="A725" s="49"/>
      <c r="B725" s="53"/>
      <c r="C725" s="49"/>
      <c r="D725" s="49"/>
      <c r="E725" s="49"/>
      <c r="F725" s="49"/>
      <c r="G725" s="53"/>
      <c r="H725" s="53"/>
      <c r="I725" s="53"/>
      <c r="J725" s="53"/>
      <c r="K725" s="53"/>
      <c r="L725" s="53"/>
      <c r="M725" s="49"/>
      <c r="N725" s="50"/>
      <c r="O725" s="50"/>
      <c r="P725" s="54"/>
      <c r="Q725" s="54"/>
      <c r="R725" s="54"/>
      <c r="S725" s="50"/>
      <c r="T725" s="50"/>
      <c r="U725" s="50"/>
      <c r="V725" s="50"/>
      <c r="W725" s="50"/>
      <c r="X725" s="50"/>
      <c r="Y725" s="50"/>
      <c r="Z725" s="50"/>
    </row>
    <row r="726" ht="18.0" customHeight="1">
      <c r="A726" s="49"/>
      <c r="B726" s="53"/>
      <c r="C726" s="49"/>
      <c r="D726" s="49"/>
      <c r="E726" s="49"/>
      <c r="F726" s="49"/>
      <c r="G726" s="53"/>
      <c r="H726" s="53"/>
      <c r="I726" s="53"/>
      <c r="J726" s="53"/>
      <c r="K726" s="53"/>
      <c r="L726" s="53"/>
      <c r="M726" s="49"/>
      <c r="N726" s="50"/>
      <c r="O726" s="50"/>
      <c r="P726" s="54"/>
      <c r="Q726" s="54"/>
      <c r="R726" s="54"/>
      <c r="S726" s="50"/>
      <c r="T726" s="50"/>
      <c r="U726" s="50"/>
      <c r="V726" s="50"/>
      <c r="W726" s="50"/>
      <c r="X726" s="50"/>
      <c r="Y726" s="50"/>
      <c r="Z726" s="50"/>
    </row>
    <row r="727" ht="18.0" customHeight="1">
      <c r="A727" s="49"/>
      <c r="B727" s="53"/>
      <c r="C727" s="49"/>
      <c r="D727" s="49"/>
      <c r="E727" s="49"/>
      <c r="F727" s="49"/>
      <c r="G727" s="53"/>
      <c r="H727" s="53"/>
      <c r="I727" s="53"/>
      <c r="J727" s="53"/>
      <c r="K727" s="53"/>
      <c r="L727" s="53"/>
      <c r="M727" s="49"/>
      <c r="N727" s="50"/>
      <c r="O727" s="50"/>
      <c r="P727" s="54"/>
      <c r="Q727" s="54"/>
      <c r="R727" s="54"/>
      <c r="S727" s="50"/>
      <c r="T727" s="50"/>
      <c r="U727" s="50"/>
      <c r="V727" s="50"/>
      <c r="W727" s="50"/>
      <c r="X727" s="50"/>
      <c r="Y727" s="50"/>
      <c r="Z727" s="50"/>
    </row>
    <row r="728" ht="18.0" customHeight="1">
      <c r="A728" s="49"/>
      <c r="B728" s="53"/>
      <c r="C728" s="49"/>
      <c r="D728" s="49"/>
      <c r="E728" s="49"/>
      <c r="F728" s="49"/>
      <c r="G728" s="53"/>
      <c r="H728" s="53"/>
      <c r="I728" s="53"/>
      <c r="J728" s="53"/>
      <c r="K728" s="53"/>
      <c r="L728" s="53"/>
      <c r="M728" s="49"/>
      <c r="N728" s="50"/>
      <c r="O728" s="50"/>
      <c r="P728" s="54"/>
      <c r="Q728" s="54"/>
      <c r="R728" s="54"/>
      <c r="S728" s="50"/>
      <c r="T728" s="50"/>
      <c r="U728" s="50"/>
      <c r="V728" s="50"/>
      <c r="W728" s="50"/>
      <c r="X728" s="50"/>
      <c r="Y728" s="50"/>
      <c r="Z728" s="50"/>
    </row>
    <row r="729" ht="18.0" customHeight="1">
      <c r="A729" s="49"/>
      <c r="B729" s="53"/>
      <c r="C729" s="49"/>
      <c r="D729" s="49"/>
      <c r="E729" s="49"/>
      <c r="F729" s="49"/>
      <c r="G729" s="53"/>
      <c r="H729" s="53"/>
      <c r="I729" s="53"/>
      <c r="J729" s="53"/>
      <c r="K729" s="53"/>
      <c r="L729" s="53"/>
      <c r="M729" s="49"/>
      <c r="N729" s="50"/>
      <c r="O729" s="50"/>
      <c r="P729" s="54"/>
      <c r="Q729" s="54"/>
      <c r="R729" s="54"/>
      <c r="S729" s="50"/>
      <c r="T729" s="50"/>
      <c r="U729" s="50"/>
      <c r="V729" s="50"/>
      <c r="W729" s="50"/>
      <c r="X729" s="50"/>
      <c r="Y729" s="50"/>
      <c r="Z729" s="50"/>
    </row>
    <row r="730" ht="18.0" customHeight="1">
      <c r="A730" s="49"/>
      <c r="B730" s="53"/>
      <c r="C730" s="49"/>
      <c r="D730" s="49"/>
      <c r="E730" s="49"/>
      <c r="F730" s="49"/>
      <c r="G730" s="53"/>
      <c r="H730" s="53"/>
      <c r="I730" s="53"/>
      <c r="J730" s="53"/>
      <c r="K730" s="53"/>
      <c r="L730" s="53"/>
      <c r="M730" s="49"/>
      <c r="N730" s="50"/>
      <c r="O730" s="50"/>
      <c r="P730" s="54"/>
      <c r="Q730" s="54"/>
      <c r="R730" s="54"/>
      <c r="S730" s="50"/>
      <c r="T730" s="50"/>
      <c r="U730" s="50"/>
      <c r="V730" s="50"/>
      <c r="W730" s="50"/>
      <c r="X730" s="50"/>
      <c r="Y730" s="50"/>
      <c r="Z730" s="50"/>
    </row>
    <row r="731" ht="18.0" customHeight="1">
      <c r="A731" s="49"/>
      <c r="B731" s="53"/>
      <c r="C731" s="49"/>
      <c r="D731" s="49"/>
      <c r="E731" s="49"/>
      <c r="F731" s="49"/>
      <c r="G731" s="53"/>
      <c r="H731" s="53"/>
      <c r="I731" s="53"/>
      <c r="J731" s="53"/>
      <c r="K731" s="53"/>
      <c r="L731" s="53"/>
      <c r="M731" s="49"/>
      <c r="N731" s="50"/>
      <c r="O731" s="50"/>
      <c r="P731" s="54"/>
      <c r="Q731" s="54"/>
      <c r="R731" s="54"/>
      <c r="S731" s="50"/>
      <c r="T731" s="50"/>
      <c r="U731" s="50"/>
      <c r="V731" s="50"/>
      <c r="W731" s="50"/>
      <c r="X731" s="50"/>
      <c r="Y731" s="50"/>
      <c r="Z731" s="50"/>
    </row>
    <row r="732" ht="18.0" customHeight="1">
      <c r="A732" s="49"/>
      <c r="B732" s="53"/>
      <c r="C732" s="49"/>
      <c r="D732" s="49"/>
      <c r="E732" s="49"/>
      <c r="F732" s="49"/>
      <c r="G732" s="53"/>
      <c r="H732" s="53"/>
      <c r="I732" s="53"/>
      <c r="J732" s="53"/>
      <c r="K732" s="53"/>
      <c r="L732" s="53"/>
      <c r="M732" s="49"/>
      <c r="N732" s="50"/>
      <c r="O732" s="50"/>
      <c r="P732" s="54"/>
      <c r="Q732" s="54"/>
      <c r="R732" s="54"/>
      <c r="S732" s="50"/>
      <c r="T732" s="50"/>
      <c r="U732" s="50"/>
      <c r="V732" s="50"/>
      <c r="W732" s="50"/>
      <c r="X732" s="50"/>
      <c r="Y732" s="50"/>
      <c r="Z732" s="50"/>
    </row>
    <row r="733" ht="18.0" customHeight="1">
      <c r="A733" s="49"/>
      <c r="B733" s="53"/>
      <c r="C733" s="49"/>
      <c r="D733" s="49"/>
      <c r="E733" s="49"/>
      <c r="F733" s="49"/>
      <c r="G733" s="53"/>
      <c r="H733" s="53"/>
      <c r="I733" s="53"/>
      <c r="J733" s="53"/>
      <c r="K733" s="53"/>
      <c r="L733" s="53"/>
      <c r="M733" s="49"/>
      <c r="N733" s="50"/>
      <c r="O733" s="50"/>
      <c r="P733" s="54"/>
      <c r="Q733" s="54"/>
      <c r="R733" s="54"/>
      <c r="S733" s="50"/>
      <c r="T733" s="50"/>
      <c r="U733" s="50"/>
      <c r="V733" s="50"/>
      <c r="W733" s="50"/>
      <c r="X733" s="50"/>
      <c r="Y733" s="50"/>
      <c r="Z733" s="50"/>
    </row>
    <row r="734" ht="18.0" customHeight="1">
      <c r="A734" s="49"/>
      <c r="B734" s="53"/>
      <c r="C734" s="49"/>
      <c r="D734" s="49"/>
      <c r="E734" s="49"/>
      <c r="F734" s="49"/>
      <c r="G734" s="53"/>
      <c r="H734" s="53"/>
      <c r="I734" s="53"/>
      <c r="J734" s="53"/>
      <c r="K734" s="53"/>
      <c r="L734" s="53"/>
      <c r="M734" s="49"/>
      <c r="N734" s="50"/>
      <c r="O734" s="50"/>
      <c r="P734" s="54"/>
      <c r="Q734" s="54"/>
      <c r="R734" s="54"/>
      <c r="S734" s="50"/>
      <c r="T734" s="50"/>
      <c r="U734" s="50"/>
      <c r="V734" s="50"/>
      <c r="W734" s="50"/>
      <c r="X734" s="50"/>
      <c r="Y734" s="50"/>
      <c r="Z734" s="50"/>
    </row>
    <row r="735" ht="18.0" customHeight="1">
      <c r="A735" s="49"/>
      <c r="B735" s="53"/>
      <c r="C735" s="49"/>
      <c r="D735" s="49"/>
      <c r="E735" s="49"/>
      <c r="F735" s="49"/>
      <c r="G735" s="53"/>
      <c r="H735" s="53"/>
      <c r="I735" s="53"/>
      <c r="J735" s="53"/>
      <c r="K735" s="53"/>
      <c r="L735" s="53"/>
      <c r="M735" s="49"/>
      <c r="N735" s="50"/>
      <c r="O735" s="50"/>
      <c r="P735" s="54"/>
      <c r="Q735" s="54"/>
      <c r="R735" s="54"/>
      <c r="S735" s="50"/>
      <c r="T735" s="50"/>
      <c r="U735" s="50"/>
      <c r="V735" s="50"/>
      <c r="W735" s="50"/>
      <c r="X735" s="50"/>
      <c r="Y735" s="50"/>
      <c r="Z735" s="50"/>
    </row>
    <row r="736" ht="18.0" customHeight="1">
      <c r="A736" s="49"/>
      <c r="B736" s="53"/>
      <c r="C736" s="49"/>
      <c r="D736" s="49"/>
      <c r="E736" s="49"/>
      <c r="F736" s="49"/>
      <c r="G736" s="53"/>
      <c r="H736" s="53"/>
      <c r="I736" s="53"/>
      <c r="J736" s="53"/>
      <c r="K736" s="53"/>
      <c r="L736" s="53"/>
      <c r="M736" s="49"/>
      <c r="N736" s="50"/>
      <c r="O736" s="50"/>
      <c r="P736" s="54"/>
      <c r="Q736" s="54"/>
      <c r="R736" s="54"/>
      <c r="S736" s="50"/>
      <c r="T736" s="50"/>
      <c r="U736" s="50"/>
      <c r="V736" s="50"/>
      <c r="W736" s="50"/>
      <c r="X736" s="50"/>
      <c r="Y736" s="50"/>
      <c r="Z736" s="50"/>
    </row>
    <row r="737" ht="18.0" customHeight="1">
      <c r="A737" s="49"/>
      <c r="B737" s="53"/>
      <c r="C737" s="49"/>
      <c r="D737" s="49"/>
      <c r="E737" s="49"/>
      <c r="F737" s="49"/>
      <c r="G737" s="53"/>
      <c r="H737" s="53"/>
      <c r="I737" s="53"/>
      <c r="J737" s="53"/>
      <c r="K737" s="53"/>
      <c r="L737" s="53"/>
      <c r="M737" s="49"/>
      <c r="N737" s="50"/>
      <c r="O737" s="50"/>
      <c r="P737" s="54"/>
      <c r="Q737" s="54"/>
      <c r="R737" s="54"/>
      <c r="S737" s="50"/>
      <c r="T737" s="50"/>
      <c r="U737" s="50"/>
      <c r="V737" s="50"/>
      <c r="W737" s="50"/>
      <c r="X737" s="50"/>
      <c r="Y737" s="50"/>
      <c r="Z737" s="50"/>
    </row>
    <row r="738" ht="18.0" customHeight="1">
      <c r="A738" s="49"/>
      <c r="B738" s="53"/>
      <c r="C738" s="49"/>
      <c r="D738" s="49"/>
      <c r="E738" s="49"/>
      <c r="F738" s="49"/>
      <c r="G738" s="53"/>
      <c r="H738" s="53"/>
      <c r="I738" s="53"/>
      <c r="J738" s="53"/>
      <c r="K738" s="53"/>
      <c r="L738" s="53"/>
      <c r="M738" s="49"/>
      <c r="N738" s="50"/>
      <c r="O738" s="50"/>
      <c r="P738" s="54"/>
      <c r="Q738" s="54"/>
      <c r="R738" s="54"/>
      <c r="S738" s="50"/>
      <c r="T738" s="50"/>
      <c r="U738" s="50"/>
      <c r="V738" s="50"/>
      <c r="W738" s="50"/>
      <c r="X738" s="50"/>
      <c r="Y738" s="50"/>
      <c r="Z738" s="50"/>
    </row>
    <row r="739" ht="18.0" customHeight="1">
      <c r="A739" s="49"/>
      <c r="B739" s="53"/>
      <c r="C739" s="49"/>
      <c r="D739" s="49"/>
      <c r="E739" s="49"/>
      <c r="F739" s="49"/>
      <c r="G739" s="53"/>
      <c r="H739" s="53"/>
      <c r="I739" s="53"/>
      <c r="J739" s="53"/>
      <c r="K739" s="53"/>
      <c r="L739" s="53"/>
      <c r="M739" s="49"/>
      <c r="N739" s="50"/>
      <c r="O739" s="50"/>
      <c r="P739" s="54"/>
      <c r="Q739" s="54"/>
      <c r="R739" s="54"/>
      <c r="S739" s="50"/>
      <c r="T739" s="50"/>
      <c r="U739" s="50"/>
      <c r="V739" s="50"/>
      <c r="W739" s="50"/>
      <c r="X739" s="50"/>
      <c r="Y739" s="50"/>
      <c r="Z739" s="50"/>
    </row>
    <row r="740" ht="18.0" customHeight="1">
      <c r="A740" s="49"/>
      <c r="B740" s="53"/>
      <c r="C740" s="49"/>
      <c r="D740" s="49"/>
      <c r="E740" s="49"/>
      <c r="F740" s="49"/>
      <c r="G740" s="53"/>
      <c r="H740" s="53"/>
      <c r="I740" s="53"/>
      <c r="J740" s="53"/>
      <c r="K740" s="53"/>
      <c r="L740" s="53"/>
      <c r="M740" s="49"/>
      <c r="N740" s="50"/>
      <c r="O740" s="50"/>
      <c r="P740" s="54"/>
      <c r="Q740" s="54"/>
      <c r="R740" s="54"/>
      <c r="S740" s="50"/>
      <c r="T740" s="50"/>
      <c r="U740" s="50"/>
      <c r="V740" s="50"/>
      <c r="W740" s="50"/>
      <c r="X740" s="50"/>
      <c r="Y740" s="50"/>
      <c r="Z740" s="50"/>
    </row>
    <row r="741" ht="18.0" customHeight="1">
      <c r="A741" s="49"/>
      <c r="B741" s="53"/>
      <c r="C741" s="49"/>
      <c r="D741" s="49"/>
      <c r="E741" s="49"/>
      <c r="F741" s="49"/>
      <c r="G741" s="53"/>
      <c r="H741" s="53"/>
      <c r="I741" s="53"/>
      <c r="J741" s="53"/>
      <c r="K741" s="53"/>
      <c r="L741" s="53"/>
      <c r="M741" s="49"/>
      <c r="N741" s="50"/>
      <c r="O741" s="50"/>
      <c r="P741" s="54"/>
      <c r="Q741" s="54"/>
      <c r="R741" s="54"/>
      <c r="S741" s="50"/>
      <c r="T741" s="50"/>
      <c r="U741" s="50"/>
      <c r="V741" s="50"/>
      <c r="W741" s="50"/>
      <c r="X741" s="50"/>
      <c r="Y741" s="50"/>
      <c r="Z741" s="50"/>
    </row>
    <row r="742" ht="18.0" customHeight="1">
      <c r="A742" s="49"/>
      <c r="B742" s="53"/>
      <c r="C742" s="49"/>
      <c r="D742" s="49"/>
      <c r="E742" s="49"/>
      <c r="F742" s="49"/>
      <c r="G742" s="53"/>
      <c r="H742" s="53"/>
      <c r="I742" s="53"/>
      <c r="J742" s="53"/>
      <c r="K742" s="53"/>
      <c r="L742" s="53"/>
      <c r="M742" s="49"/>
      <c r="N742" s="50"/>
      <c r="O742" s="50"/>
      <c r="P742" s="54"/>
      <c r="Q742" s="54"/>
      <c r="R742" s="54"/>
      <c r="S742" s="50"/>
      <c r="T742" s="50"/>
      <c r="U742" s="50"/>
      <c r="V742" s="50"/>
      <c r="W742" s="50"/>
      <c r="X742" s="50"/>
      <c r="Y742" s="50"/>
      <c r="Z742" s="50"/>
    </row>
    <row r="743" ht="18.0" customHeight="1">
      <c r="A743" s="49"/>
      <c r="B743" s="53"/>
      <c r="C743" s="49"/>
      <c r="D743" s="49"/>
      <c r="E743" s="49"/>
      <c r="F743" s="49"/>
      <c r="G743" s="53"/>
      <c r="H743" s="53"/>
      <c r="I743" s="53"/>
      <c r="J743" s="53"/>
      <c r="K743" s="53"/>
      <c r="L743" s="53"/>
      <c r="M743" s="49"/>
      <c r="N743" s="50"/>
      <c r="O743" s="50"/>
      <c r="P743" s="54"/>
      <c r="Q743" s="54"/>
      <c r="R743" s="54"/>
      <c r="S743" s="50"/>
      <c r="T743" s="50"/>
      <c r="U743" s="50"/>
      <c r="V743" s="50"/>
      <c r="W743" s="50"/>
      <c r="X743" s="50"/>
      <c r="Y743" s="50"/>
      <c r="Z743" s="50"/>
    </row>
    <row r="744" ht="18.0" customHeight="1">
      <c r="A744" s="49"/>
      <c r="B744" s="53"/>
      <c r="C744" s="49"/>
      <c r="D744" s="49"/>
      <c r="E744" s="49"/>
      <c r="F744" s="49"/>
      <c r="G744" s="53"/>
      <c r="H744" s="53"/>
      <c r="I744" s="53"/>
      <c r="J744" s="53"/>
      <c r="K744" s="53"/>
      <c r="L744" s="53"/>
      <c r="M744" s="49"/>
      <c r="N744" s="50"/>
      <c r="O744" s="50"/>
      <c r="P744" s="54"/>
      <c r="Q744" s="54"/>
      <c r="R744" s="54"/>
      <c r="S744" s="50"/>
      <c r="T744" s="50"/>
      <c r="U744" s="50"/>
      <c r="V744" s="50"/>
      <c r="W744" s="50"/>
      <c r="X744" s="50"/>
      <c r="Y744" s="50"/>
      <c r="Z744" s="50"/>
    </row>
    <row r="745" ht="18.0" customHeight="1">
      <c r="A745" s="49"/>
      <c r="B745" s="53"/>
      <c r="C745" s="49"/>
      <c r="D745" s="49"/>
      <c r="E745" s="49"/>
      <c r="F745" s="49"/>
      <c r="G745" s="53"/>
      <c r="H745" s="53"/>
      <c r="I745" s="53"/>
      <c r="J745" s="53"/>
      <c r="K745" s="53"/>
      <c r="L745" s="53"/>
      <c r="M745" s="49"/>
      <c r="N745" s="50"/>
      <c r="O745" s="50"/>
      <c r="P745" s="54"/>
      <c r="Q745" s="54"/>
      <c r="R745" s="54"/>
      <c r="S745" s="50"/>
      <c r="T745" s="50"/>
      <c r="U745" s="50"/>
      <c r="V745" s="50"/>
      <c r="W745" s="50"/>
      <c r="X745" s="50"/>
      <c r="Y745" s="50"/>
      <c r="Z745" s="50"/>
    </row>
    <row r="746" ht="18.0" customHeight="1">
      <c r="A746" s="49"/>
      <c r="B746" s="53"/>
      <c r="C746" s="49"/>
      <c r="D746" s="49"/>
      <c r="E746" s="49"/>
      <c r="F746" s="49"/>
      <c r="G746" s="53"/>
      <c r="H746" s="53"/>
      <c r="I746" s="53"/>
      <c r="J746" s="53"/>
      <c r="K746" s="53"/>
      <c r="L746" s="53"/>
      <c r="M746" s="49"/>
      <c r="N746" s="50"/>
      <c r="O746" s="50"/>
      <c r="P746" s="54"/>
      <c r="Q746" s="54"/>
      <c r="R746" s="54"/>
      <c r="S746" s="50"/>
      <c r="T746" s="50"/>
      <c r="U746" s="50"/>
      <c r="V746" s="50"/>
      <c r="W746" s="50"/>
      <c r="X746" s="50"/>
      <c r="Y746" s="50"/>
      <c r="Z746" s="50"/>
    </row>
    <row r="747" ht="18.0" customHeight="1">
      <c r="A747" s="49"/>
      <c r="B747" s="53"/>
      <c r="C747" s="49"/>
      <c r="D747" s="49"/>
      <c r="E747" s="49"/>
      <c r="F747" s="49"/>
      <c r="G747" s="53"/>
      <c r="H747" s="53"/>
      <c r="I747" s="53"/>
      <c r="J747" s="53"/>
      <c r="K747" s="53"/>
      <c r="L747" s="53"/>
      <c r="M747" s="49"/>
      <c r="N747" s="50"/>
      <c r="O747" s="50"/>
      <c r="P747" s="54"/>
      <c r="Q747" s="54"/>
      <c r="R747" s="54"/>
      <c r="S747" s="50"/>
      <c r="T747" s="50"/>
      <c r="U747" s="50"/>
      <c r="V747" s="50"/>
      <c r="W747" s="50"/>
      <c r="X747" s="50"/>
      <c r="Y747" s="50"/>
      <c r="Z747" s="50"/>
    </row>
    <row r="748" ht="18.0" customHeight="1">
      <c r="A748" s="49"/>
      <c r="B748" s="53"/>
      <c r="C748" s="49"/>
      <c r="D748" s="49"/>
      <c r="E748" s="49"/>
      <c r="F748" s="49"/>
      <c r="G748" s="53"/>
      <c r="H748" s="53"/>
      <c r="I748" s="53"/>
      <c r="J748" s="53"/>
      <c r="K748" s="53"/>
      <c r="L748" s="53"/>
      <c r="M748" s="49"/>
      <c r="N748" s="50"/>
      <c r="O748" s="50"/>
      <c r="P748" s="54"/>
      <c r="Q748" s="54"/>
      <c r="R748" s="54"/>
      <c r="S748" s="50"/>
      <c r="T748" s="50"/>
      <c r="U748" s="50"/>
      <c r="V748" s="50"/>
      <c r="W748" s="50"/>
      <c r="X748" s="50"/>
      <c r="Y748" s="50"/>
      <c r="Z748" s="50"/>
    </row>
    <row r="749" ht="18.0" customHeight="1">
      <c r="A749" s="49"/>
      <c r="B749" s="53"/>
      <c r="C749" s="49"/>
      <c r="D749" s="49"/>
      <c r="E749" s="49"/>
      <c r="F749" s="49"/>
      <c r="G749" s="53"/>
      <c r="H749" s="53"/>
      <c r="I749" s="53"/>
      <c r="J749" s="53"/>
      <c r="K749" s="53"/>
      <c r="L749" s="53"/>
      <c r="M749" s="49"/>
      <c r="N749" s="50"/>
      <c r="O749" s="50"/>
      <c r="P749" s="54"/>
      <c r="Q749" s="54"/>
      <c r="R749" s="54"/>
      <c r="S749" s="50"/>
      <c r="T749" s="50"/>
      <c r="U749" s="50"/>
      <c r="V749" s="50"/>
      <c r="W749" s="50"/>
      <c r="X749" s="50"/>
      <c r="Y749" s="50"/>
      <c r="Z749" s="50"/>
    </row>
    <row r="750" ht="18.0" customHeight="1">
      <c r="A750" s="49"/>
      <c r="B750" s="53"/>
      <c r="C750" s="49"/>
      <c r="D750" s="49"/>
      <c r="E750" s="49"/>
      <c r="F750" s="49"/>
      <c r="G750" s="53"/>
      <c r="H750" s="53"/>
      <c r="I750" s="53"/>
      <c r="J750" s="53"/>
      <c r="K750" s="53"/>
      <c r="L750" s="53"/>
      <c r="M750" s="49"/>
      <c r="N750" s="50"/>
      <c r="O750" s="50"/>
      <c r="P750" s="54"/>
      <c r="Q750" s="54"/>
      <c r="R750" s="54"/>
      <c r="S750" s="50"/>
      <c r="T750" s="50"/>
      <c r="U750" s="50"/>
      <c r="V750" s="50"/>
      <c r="W750" s="50"/>
      <c r="X750" s="50"/>
      <c r="Y750" s="50"/>
      <c r="Z750" s="50"/>
    </row>
    <row r="751" ht="18.0" customHeight="1">
      <c r="A751" s="49"/>
      <c r="B751" s="53"/>
      <c r="C751" s="49"/>
      <c r="D751" s="49"/>
      <c r="E751" s="49"/>
      <c r="F751" s="49"/>
      <c r="G751" s="53"/>
      <c r="H751" s="53"/>
      <c r="I751" s="53"/>
      <c r="J751" s="53"/>
      <c r="K751" s="53"/>
      <c r="L751" s="53"/>
      <c r="M751" s="49"/>
      <c r="N751" s="50"/>
      <c r="O751" s="50"/>
      <c r="P751" s="54"/>
      <c r="Q751" s="54"/>
      <c r="R751" s="54"/>
      <c r="S751" s="50"/>
      <c r="T751" s="50"/>
      <c r="U751" s="50"/>
      <c r="V751" s="50"/>
      <c r="W751" s="50"/>
      <c r="X751" s="50"/>
      <c r="Y751" s="50"/>
      <c r="Z751" s="50"/>
    </row>
    <row r="752" ht="18.0" customHeight="1">
      <c r="A752" s="49"/>
      <c r="B752" s="53"/>
      <c r="C752" s="49"/>
      <c r="D752" s="49"/>
      <c r="E752" s="49"/>
      <c r="F752" s="49"/>
      <c r="G752" s="53"/>
      <c r="H752" s="53"/>
      <c r="I752" s="53"/>
      <c r="J752" s="53"/>
      <c r="K752" s="53"/>
      <c r="L752" s="53"/>
      <c r="M752" s="49"/>
      <c r="N752" s="50"/>
      <c r="O752" s="50"/>
      <c r="P752" s="54"/>
      <c r="Q752" s="54"/>
      <c r="R752" s="54"/>
      <c r="S752" s="50"/>
      <c r="T752" s="50"/>
      <c r="U752" s="50"/>
      <c r="V752" s="50"/>
      <c r="W752" s="50"/>
      <c r="X752" s="50"/>
      <c r="Y752" s="50"/>
      <c r="Z752" s="50"/>
    </row>
    <row r="753" ht="18.0" customHeight="1">
      <c r="A753" s="49"/>
      <c r="B753" s="53"/>
      <c r="C753" s="49"/>
      <c r="D753" s="49"/>
      <c r="E753" s="49"/>
      <c r="F753" s="49"/>
      <c r="G753" s="53"/>
      <c r="H753" s="53"/>
      <c r="I753" s="53"/>
      <c r="J753" s="53"/>
      <c r="K753" s="53"/>
      <c r="L753" s="53"/>
      <c r="M753" s="49"/>
      <c r="N753" s="50"/>
      <c r="O753" s="50"/>
      <c r="P753" s="54"/>
      <c r="Q753" s="54"/>
      <c r="R753" s="54"/>
      <c r="S753" s="50"/>
      <c r="T753" s="50"/>
      <c r="U753" s="50"/>
      <c r="V753" s="50"/>
      <c r="W753" s="50"/>
      <c r="X753" s="50"/>
      <c r="Y753" s="50"/>
      <c r="Z753" s="50"/>
    </row>
    <row r="754" ht="18.0" customHeight="1">
      <c r="A754" s="49"/>
      <c r="B754" s="53"/>
      <c r="C754" s="49"/>
      <c r="D754" s="49"/>
      <c r="E754" s="49"/>
      <c r="F754" s="49"/>
      <c r="G754" s="53"/>
      <c r="H754" s="53"/>
      <c r="I754" s="53"/>
      <c r="J754" s="53"/>
      <c r="K754" s="53"/>
      <c r="L754" s="53"/>
      <c r="M754" s="49"/>
      <c r="N754" s="50"/>
      <c r="O754" s="50"/>
      <c r="P754" s="54"/>
      <c r="Q754" s="54"/>
      <c r="R754" s="54"/>
      <c r="S754" s="50"/>
      <c r="T754" s="50"/>
      <c r="U754" s="50"/>
      <c r="V754" s="50"/>
      <c r="W754" s="50"/>
      <c r="X754" s="50"/>
      <c r="Y754" s="50"/>
      <c r="Z754" s="50"/>
    </row>
    <row r="755" ht="18.0" customHeight="1">
      <c r="A755" s="49"/>
      <c r="B755" s="53"/>
      <c r="C755" s="49"/>
      <c r="D755" s="49"/>
      <c r="E755" s="49"/>
      <c r="F755" s="49"/>
      <c r="G755" s="53"/>
      <c r="H755" s="53"/>
      <c r="I755" s="53"/>
      <c r="J755" s="53"/>
      <c r="K755" s="53"/>
      <c r="L755" s="53"/>
      <c r="M755" s="49"/>
      <c r="N755" s="50"/>
      <c r="O755" s="50"/>
      <c r="P755" s="54"/>
      <c r="Q755" s="54"/>
      <c r="R755" s="54"/>
      <c r="S755" s="50"/>
      <c r="T755" s="50"/>
      <c r="U755" s="50"/>
      <c r="V755" s="50"/>
      <c r="W755" s="50"/>
      <c r="X755" s="50"/>
      <c r="Y755" s="50"/>
      <c r="Z755" s="50"/>
    </row>
    <row r="756" ht="18.0" customHeight="1">
      <c r="A756" s="49"/>
      <c r="B756" s="53"/>
      <c r="C756" s="49"/>
      <c r="D756" s="49"/>
      <c r="E756" s="49"/>
      <c r="F756" s="49"/>
      <c r="G756" s="53"/>
      <c r="H756" s="53"/>
      <c r="I756" s="53"/>
      <c r="J756" s="53"/>
      <c r="K756" s="53"/>
      <c r="L756" s="53"/>
      <c r="M756" s="49"/>
      <c r="N756" s="50"/>
      <c r="O756" s="50"/>
      <c r="P756" s="54"/>
      <c r="Q756" s="54"/>
      <c r="R756" s="54"/>
      <c r="S756" s="50"/>
      <c r="T756" s="50"/>
      <c r="U756" s="50"/>
      <c r="V756" s="50"/>
      <c r="W756" s="50"/>
      <c r="X756" s="50"/>
      <c r="Y756" s="50"/>
      <c r="Z756" s="50"/>
    </row>
    <row r="757" ht="18.0" customHeight="1">
      <c r="A757" s="49"/>
      <c r="B757" s="53"/>
      <c r="C757" s="49"/>
      <c r="D757" s="49"/>
      <c r="E757" s="49"/>
      <c r="F757" s="49"/>
      <c r="G757" s="53"/>
      <c r="H757" s="53"/>
      <c r="I757" s="53"/>
      <c r="J757" s="53"/>
      <c r="K757" s="53"/>
      <c r="L757" s="53"/>
      <c r="M757" s="49"/>
      <c r="N757" s="50"/>
      <c r="O757" s="50"/>
      <c r="P757" s="54"/>
      <c r="Q757" s="54"/>
      <c r="R757" s="54"/>
      <c r="S757" s="50"/>
      <c r="T757" s="50"/>
      <c r="U757" s="50"/>
      <c r="V757" s="50"/>
      <c r="W757" s="50"/>
      <c r="X757" s="50"/>
      <c r="Y757" s="50"/>
      <c r="Z757" s="50"/>
    </row>
    <row r="758" ht="18.0" customHeight="1">
      <c r="A758" s="49"/>
      <c r="B758" s="53"/>
      <c r="C758" s="49"/>
      <c r="D758" s="49"/>
      <c r="E758" s="49"/>
      <c r="F758" s="49"/>
      <c r="G758" s="53"/>
      <c r="H758" s="53"/>
      <c r="I758" s="53"/>
      <c r="J758" s="53"/>
      <c r="K758" s="53"/>
      <c r="L758" s="53"/>
      <c r="M758" s="49"/>
      <c r="N758" s="50"/>
      <c r="O758" s="50"/>
      <c r="P758" s="54"/>
      <c r="Q758" s="54"/>
      <c r="R758" s="54"/>
      <c r="S758" s="50"/>
      <c r="T758" s="50"/>
      <c r="U758" s="50"/>
      <c r="V758" s="50"/>
      <c r="W758" s="50"/>
      <c r="X758" s="50"/>
      <c r="Y758" s="50"/>
      <c r="Z758" s="50"/>
    </row>
    <row r="759" ht="18.0" customHeight="1">
      <c r="A759" s="49"/>
      <c r="B759" s="53"/>
      <c r="C759" s="49"/>
      <c r="D759" s="49"/>
      <c r="E759" s="49"/>
      <c r="F759" s="49"/>
      <c r="G759" s="53"/>
      <c r="H759" s="53"/>
      <c r="I759" s="53"/>
      <c r="J759" s="53"/>
      <c r="K759" s="53"/>
      <c r="L759" s="53"/>
      <c r="M759" s="49"/>
      <c r="N759" s="50"/>
      <c r="O759" s="50"/>
      <c r="P759" s="54"/>
      <c r="Q759" s="54"/>
      <c r="R759" s="54"/>
      <c r="S759" s="50"/>
      <c r="T759" s="50"/>
      <c r="U759" s="50"/>
      <c r="V759" s="50"/>
      <c r="W759" s="50"/>
      <c r="X759" s="50"/>
      <c r="Y759" s="50"/>
      <c r="Z759" s="50"/>
    </row>
    <row r="760" ht="18.0" customHeight="1">
      <c r="A760" s="49"/>
      <c r="B760" s="53"/>
      <c r="C760" s="49"/>
      <c r="D760" s="49"/>
      <c r="E760" s="49"/>
      <c r="F760" s="49"/>
      <c r="G760" s="53"/>
      <c r="H760" s="53"/>
      <c r="I760" s="53"/>
      <c r="J760" s="53"/>
      <c r="K760" s="53"/>
      <c r="L760" s="53"/>
      <c r="M760" s="49"/>
      <c r="N760" s="50"/>
      <c r="O760" s="50"/>
      <c r="P760" s="54"/>
      <c r="Q760" s="54"/>
      <c r="R760" s="54"/>
      <c r="S760" s="50"/>
      <c r="T760" s="50"/>
      <c r="U760" s="50"/>
      <c r="V760" s="50"/>
      <c r="W760" s="50"/>
      <c r="X760" s="50"/>
      <c r="Y760" s="50"/>
      <c r="Z760" s="50"/>
    </row>
    <row r="761" ht="18.0" customHeight="1">
      <c r="A761" s="49"/>
      <c r="B761" s="53"/>
      <c r="C761" s="49"/>
      <c r="D761" s="49"/>
      <c r="E761" s="49"/>
      <c r="F761" s="49"/>
      <c r="G761" s="53"/>
      <c r="H761" s="53"/>
      <c r="I761" s="53"/>
      <c r="J761" s="53"/>
      <c r="K761" s="53"/>
      <c r="L761" s="53"/>
      <c r="M761" s="49"/>
      <c r="N761" s="50"/>
      <c r="O761" s="50"/>
      <c r="P761" s="54"/>
      <c r="Q761" s="54"/>
      <c r="R761" s="54"/>
      <c r="S761" s="50"/>
      <c r="T761" s="50"/>
      <c r="U761" s="50"/>
      <c r="V761" s="50"/>
      <c r="W761" s="50"/>
      <c r="X761" s="50"/>
      <c r="Y761" s="50"/>
      <c r="Z761" s="50"/>
    </row>
    <row r="762" ht="18.0" customHeight="1">
      <c r="A762" s="49"/>
      <c r="B762" s="53"/>
      <c r="C762" s="49"/>
      <c r="D762" s="49"/>
      <c r="E762" s="49"/>
      <c r="F762" s="49"/>
      <c r="G762" s="53"/>
      <c r="H762" s="53"/>
      <c r="I762" s="53"/>
      <c r="J762" s="53"/>
      <c r="K762" s="53"/>
      <c r="L762" s="53"/>
      <c r="M762" s="49"/>
      <c r="N762" s="50"/>
      <c r="O762" s="50"/>
      <c r="P762" s="54"/>
      <c r="Q762" s="54"/>
      <c r="R762" s="54"/>
      <c r="S762" s="50"/>
      <c r="T762" s="50"/>
      <c r="U762" s="50"/>
      <c r="V762" s="50"/>
      <c r="W762" s="50"/>
      <c r="X762" s="50"/>
      <c r="Y762" s="50"/>
      <c r="Z762" s="50"/>
    </row>
    <row r="763" ht="18.0" customHeight="1">
      <c r="A763" s="49"/>
      <c r="B763" s="53"/>
      <c r="C763" s="49"/>
      <c r="D763" s="49"/>
      <c r="E763" s="49"/>
      <c r="F763" s="49"/>
      <c r="G763" s="53"/>
      <c r="H763" s="53"/>
      <c r="I763" s="53"/>
      <c r="J763" s="53"/>
      <c r="K763" s="53"/>
      <c r="L763" s="53"/>
      <c r="M763" s="49"/>
      <c r="N763" s="50"/>
      <c r="O763" s="50"/>
      <c r="P763" s="54"/>
      <c r="Q763" s="54"/>
      <c r="R763" s="54"/>
      <c r="S763" s="50"/>
      <c r="T763" s="50"/>
      <c r="U763" s="50"/>
      <c r="V763" s="50"/>
      <c r="W763" s="50"/>
      <c r="X763" s="50"/>
      <c r="Y763" s="50"/>
      <c r="Z763" s="50"/>
    </row>
    <row r="764" ht="18.0" customHeight="1">
      <c r="A764" s="49"/>
      <c r="B764" s="53"/>
      <c r="C764" s="49"/>
      <c r="D764" s="49"/>
      <c r="E764" s="49"/>
      <c r="F764" s="49"/>
      <c r="G764" s="53"/>
      <c r="H764" s="53"/>
      <c r="I764" s="53"/>
      <c r="J764" s="53"/>
      <c r="K764" s="53"/>
      <c r="L764" s="53"/>
      <c r="M764" s="49"/>
      <c r="N764" s="50"/>
      <c r="O764" s="50"/>
      <c r="P764" s="54"/>
      <c r="Q764" s="54"/>
      <c r="R764" s="54"/>
      <c r="S764" s="50"/>
      <c r="T764" s="50"/>
      <c r="U764" s="50"/>
      <c r="V764" s="50"/>
      <c r="W764" s="50"/>
      <c r="X764" s="50"/>
      <c r="Y764" s="50"/>
      <c r="Z764" s="50"/>
    </row>
    <row r="765" ht="18.0" customHeight="1">
      <c r="A765" s="49"/>
      <c r="B765" s="53"/>
      <c r="C765" s="49"/>
      <c r="D765" s="49"/>
      <c r="E765" s="49"/>
      <c r="F765" s="49"/>
      <c r="G765" s="53"/>
      <c r="H765" s="53"/>
      <c r="I765" s="53"/>
      <c r="J765" s="53"/>
      <c r="K765" s="53"/>
      <c r="L765" s="53"/>
      <c r="M765" s="49"/>
      <c r="N765" s="50"/>
      <c r="O765" s="50"/>
      <c r="P765" s="54"/>
      <c r="Q765" s="54"/>
      <c r="R765" s="54"/>
      <c r="S765" s="50"/>
      <c r="T765" s="50"/>
      <c r="U765" s="50"/>
      <c r="V765" s="50"/>
      <c r="W765" s="50"/>
      <c r="X765" s="50"/>
      <c r="Y765" s="50"/>
      <c r="Z765" s="50"/>
    </row>
    <row r="766" ht="18.0" customHeight="1">
      <c r="A766" s="49"/>
      <c r="B766" s="53"/>
      <c r="C766" s="49"/>
      <c r="D766" s="49"/>
      <c r="E766" s="49"/>
      <c r="F766" s="49"/>
      <c r="G766" s="53"/>
      <c r="H766" s="53"/>
      <c r="I766" s="53"/>
      <c r="J766" s="53"/>
      <c r="K766" s="53"/>
      <c r="L766" s="53"/>
      <c r="M766" s="49"/>
      <c r="N766" s="50"/>
      <c r="O766" s="50"/>
      <c r="P766" s="54"/>
      <c r="Q766" s="54"/>
      <c r="R766" s="54"/>
      <c r="S766" s="50"/>
      <c r="T766" s="50"/>
      <c r="U766" s="50"/>
      <c r="V766" s="50"/>
      <c r="W766" s="50"/>
      <c r="X766" s="50"/>
      <c r="Y766" s="50"/>
      <c r="Z766" s="50"/>
    </row>
    <row r="767" ht="18.0" customHeight="1">
      <c r="A767" s="49"/>
      <c r="B767" s="53"/>
      <c r="C767" s="49"/>
      <c r="D767" s="49"/>
      <c r="E767" s="49"/>
      <c r="F767" s="49"/>
      <c r="G767" s="53"/>
      <c r="H767" s="53"/>
      <c r="I767" s="53"/>
      <c r="J767" s="53"/>
      <c r="K767" s="53"/>
      <c r="L767" s="53"/>
      <c r="M767" s="49"/>
      <c r="N767" s="50"/>
      <c r="O767" s="50"/>
      <c r="P767" s="54"/>
      <c r="Q767" s="54"/>
      <c r="R767" s="54"/>
      <c r="S767" s="50"/>
      <c r="T767" s="50"/>
      <c r="U767" s="50"/>
      <c r="V767" s="50"/>
      <c r="W767" s="50"/>
      <c r="X767" s="50"/>
      <c r="Y767" s="50"/>
      <c r="Z767" s="50"/>
    </row>
    <row r="768" ht="18.0" customHeight="1">
      <c r="A768" s="49"/>
      <c r="B768" s="53"/>
      <c r="C768" s="49"/>
      <c r="D768" s="49"/>
      <c r="E768" s="49"/>
      <c r="F768" s="49"/>
      <c r="G768" s="53"/>
      <c r="H768" s="53"/>
      <c r="I768" s="53"/>
      <c r="J768" s="53"/>
      <c r="K768" s="53"/>
      <c r="L768" s="53"/>
      <c r="M768" s="49"/>
      <c r="N768" s="50"/>
      <c r="O768" s="50"/>
      <c r="P768" s="54"/>
      <c r="Q768" s="54"/>
      <c r="R768" s="54"/>
      <c r="S768" s="50"/>
      <c r="T768" s="50"/>
      <c r="U768" s="50"/>
      <c r="V768" s="50"/>
      <c r="W768" s="50"/>
      <c r="X768" s="50"/>
      <c r="Y768" s="50"/>
      <c r="Z768" s="50"/>
    </row>
    <row r="769" ht="18.0" customHeight="1">
      <c r="A769" s="49"/>
      <c r="B769" s="53"/>
      <c r="C769" s="49"/>
      <c r="D769" s="49"/>
      <c r="E769" s="49"/>
      <c r="F769" s="49"/>
      <c r="G769" s="53"/>
      <c r="H769" s="53"/>
      <c r="I769" s="53"/>
      <c r="J769" s="53"/>
      <c r="K769" s="53"/>
      <c r="L769" s="53"/>
      <c r="M769" s="49"/>
      <c r="N769" s="50"/>
      <c r="O769" s="50"/>
      <c r="P769" s="54"/>
      <c r="Q769" s="54"/>
      <c r="R769" s="54"/>
      <c r="S769" s="50"/>
      <c r="T769" s="50"/>
      <c r="U769" s="50"/>
      <c r="V769" s="50"/>
      <c r="W769" s="50"/>
      <c r="X769" s="50"/>
      <c r="Y769" s="50"/>
      <c r="Z769" s="50"/>
    </row>
    <row r="770" ht="18.0" customHeight="1">
      <c r="A770" s="49"/>
      <c r="B770" s="53"/>
      <c r="C770" s="49"/>
      <c r="D770" s="49"/>
      <c r="E770" s="49"/>
      <c r="F770" s="49"/>
      <c r="G770" s="53"/>
      <c r="H770" s="53"/>
      <c r="I770" s="53"/>
      <c r="J770" s="53"/>
      <c r="K770" s="53"/>
      <c r="L770" s="53"/>
      <c r="M770" s="49"/>
      <c r="N770" s="50"/>
      <c r="O770" s="50"/>
      <c r="P770" s="54"/>
      <c r="Q770" s="54"/>
      <c r="R770" s="54"/>
      <c r="S770" s="50"/>
      <c r="T770" s="50"/>
      <c r="U770" s="50"/>
      <c r="V770" s="50"/>
      <c r="W770" s="50"/>
      <c r="X770" s="50"/>
      <c r="Y770" s="50"/>
      <c r="Z770" s="50"/>
    </row>
    <row r="771" ht="18.0" customHeight="1">
      <c r="A771" s="49"/>
      <c r="B771" s="53"/>
      <c r="C771" s="49"/>
      <c r="D771" s="49"/>
      <c r="E771" s="49"/>
      <c r="F771" s="49"/>
      <c r="G771" s="53"/>
      <c r="H771" s="53"/>
      <c r="I771" s="53"/>
      <c r="J771" s="53"/>
      <c r="K771" s="53"/>
      <c r="L771" s="53"/>
      <c r="M771" s="49"/>
      <c r="N771" s="50"/>
      <c r="O771" s="50"/>
      <c r="P771" s="54"/>
      <c r="Q771" s="54"/>
      <c r="R771" s="54"/>
      <c r="S771" s="50"/>
      <c r="T771" s="50"/>
      <c r="U771" s="50"/>
      <c r="V771" s="50"/>
      <c r="W771" s="50"/>
      <c r="X771" s="50"/>
      <c r="Y771" s="50"/>
      <c r="Z771" s="50"/>
    </row>
    <row r="772" ht="18.0" customHeight="1">
      <c r="A772" s="49"/>
      <c r="B772" s="53"/>
      <c r="C772" s="49"/>
      <c r="D772" s="49"/>
      <c r="E772" s="49"/>
      <c r="F772" s="49"/>
      <c r="G772" s="53"/>
      <c r="H772" s="53"/>
      <c r="I772" s="53"/>
      <c r="J772" s="53"/>
      <c r="K772" s="53"/>
      <c r="L772" s="53"/>
      <c r="M772" s="49"/>
      <c r="N772" s="50"/>
      <c r="O772" s="50"/>
      <c r="P772" s="54"/>
      <c r="Q772" s="54"/>
      <c r="R772" s="54"/>
      <c r="S772" s="50"/>
      <c r="T772" s="50"/>
      <c r="U772" s="50"/>
      <c r="V772" s="50"/>
      <c r="W772" s="50"/>
      <c r="X772" s="50"/>
      <c r="Y772" s="50"/>
      <c r="Z772" s="50"/>
    </row>
    <row r="773" ht="18.0" customHeight="1">
      <c r="A773" s="49"/>
      <c r="B773" s="53"/>
      <c r="C773" s="49"/>
      <c r="D773" s="49"/>
      <c r="E773" s="49"/>
      <c r="F773" s="49"/>
      <c r="G773" s="53"/>
      <c r="H773" s="53"/>
      <c r="I773" s="53"/>
      <c r="J773" s="53"/>
      <c r="K773" s="53"/>
      <c r="L773" s="53"/>
      <c r="M773" s="49"/>
      <c r="N773" s="50"/>
      <c r="O773" s="50"/>
      <c r="P773" s="54"/>
      <c r="Q773" s="54"/>
      <c r="R773" s="54"/>
      <c r="S773" s="50"/>
      <c r="T773" s="50"/>
      <c r="U773" s="50"/>
      <c r="V773" s="50"/>
      <c r="W773" s="50"/>
      <c r="X773" s="50"/>
      <c r="Y773" s="50"/>
      <c r="Z773" s="50"/>
    </row>
    <row r="774" ht="18.0" customHeight="1">
      <c r="A774" s="49"/>
      <c r="B774" s="53"/>
      <c r="C774" s="49"/>
      <c r="D774" s="49"/>
      <c r="E774" s="49"/>
      <c r="F774" s="49"/>
      <c r="G774" s="53"/>
      <c r="H774" s="53"/>
      <c r="I774" s="53"/>
      <c r="J774" s="53"/>
      <c r="K774" s="53"/>
      <c r="L774" s="53"/>
      <c r="M774" s="49"/>
      <c r="N774" s="50"/>
      <c r="O774" s="50"/>
      <c r="P774" s="54"/>
      <c r="Q774" s="54"/>
      <c r="R774" s="54"/>
      <c r="S774" s="50"/>
      <c r="T774" s="50"/>
      <c r="U774" s="50"/>
      <c r="V774" s="50"/>
      <c r="W774" s="50"/>
      <c r="X774" s="50"/>
      <c r="Y774" s="50"/>
      <c r="Z774" s="50"/>
    </row>
    <row r="775" ht="18.0" customHeight="1">
      <c r="A775" s="49"/>
      <c r="B775" s="53"/>
      <c r="C775" s="49"/>
      <c r="D775" s="49"/>
      <c r="E775" s="49"/>
      <c r="F775" s="49"/>
      <c r="G775" s="53"/>
      <c r="H775" s="53"/>
      <c r="I775" s="53"/>
      <c r="J775" s="53"/>
      <c r="K775" s="53"/>
      <c r="L775" s="53"/>
      <c r="M775" s="49"/>
      <c r="N775" s="50"/>
      <c r="O775" s="50"/>
      <c r="P775" s="54"/>
      <c r="Q775" s="54"/>
      <c r="R775" s="54"/>
      <c r="S775" s="50"/>
      <c r="T775" s="50"/>
      <c r="U775" s="50"/>
      <c r="V775" s="50"/>
      <c r="W775" s="50"/>
      <c r="X775" s="50"/>
      <c r="Y775" s="50"/>
      <c r="Z775" s="50"/>
    </row>
    <row r="776" ht="18.0" customHeight="1">
      <c r="A776" s="49"/>
      <c r="B776" s="53"/>
      <c r="C776" s="49"/>
      <c r="D776" s="49"/>
      <c r="E776" s="49"/>
      <c r="F776" s="49"/>
      <c r="G776" s="53"/>
      <c r="H776" s="53"/>
      <c r="I776" s="53"/>
      <c r="J776" s="53"/>
      <c r="K776" s="53"/>
      <c r="L776" s="53"/>
      <c r="M776" s="49"/>
      <c r="N776" s="50"/>
      <c r="O776" s="50"/>
      <c r="P776" s="54"/>
      <c r="Q776" s="54"/>
      <c r="R776" s="54"/>
      <c r="S776" s="50"/>
      <c r="T776" s="50"/>
      <c r="U776" s="50"/>
      <c r="V776" s="50"/>
      <c r="W776" s="50"/>
      <c r="X776" s="50"/>
      <c r="Y776" s="50"/>
      <c r="Z776" s="50"/>
    </row>
    <row r="777" ht="18.0" customHeight="1">
      <c r="A777" s="49"/>
      <c r="B777" s="53"/>
      <c r="C777" s="49"/>
      <c r="D777" s="49"/>
      <c r="E777" s="49"/>
      <c r="F777" s="49"/>
      <c r="G777" s="53"/>
      <c r="H777" s="53"/>
      <c r="I777" s="53"/>
      <c r="J777" s="53"/>
      <c r="K777" s="53"/>
      <c r="L777" s="53"/>
      <c r="M777" s="49"/>
      <c r="N777" s="50"/>
      <c r="O777" s="50"/>
      <c r="P777" s="54"/>
      <c r="Q777" s="54"/>
      <c r="R777" s="54"/>
      <c r="S777" s="50"/>
      <c r="T777" s="50"/>
      <c r="U777" s="50"/>
      <c r="V777" s="50"/>
      <c r="W777" s="50"/>
      <c r="X777" s="50"/>
      <c r="Y777" s="50"/>
      <c r="Z777" s="50"/>
    </row>
    <row r="778" ht="18.0" customHeight="1">
      <c r="A778" s="49"/>
      <c r="B778" s="53"/>
      <c r="C778" s="49"/>
      <c r="D778" s="49"/>
      <c r="E778" s="49"/>
      <c r="F778" s="49"/>
      <c r="G778" s="53"/>
      <c r="H778" s="53"/>
      <c r="I778" s="53"/>
      <c r="J778" s="53"/>
      <c r="K778" s="53"/>
      <c r="L778" s="53"/>
      <c r="M778" s="49"/>
      <c r="N778" s="50"/>
      <c r="O778" s="50"/>
      <c r="P778" s="54"/>
      <c r="Q778" s="54"/>
      <c r="R778" s="54"/>
      <c r="S778" s="50"/>
      <c r="T778" s="50"/>
      <c r="U778" s="50"/>
      <c r="V778" s="50"/>
      <c r="W778" s="50"/>
      <c r="X778" s="50"/>
      <c r="Y778" s="50"/>
      <c r="Z778" s="50"/>
    </row>
    <row r="779" ht="18.0" customHeight="1">
      <c r="A779" s="49"/>
      <c r="B779" s="53"/>
      <c r="C779" s="49"/>
      <c r="D779" s="49"/>
      <c r="E779" s="49"/>
      <c r="F779" s="49"/>
      <c r="G779" s="53"/>
      <c r="H779" s="53"/>
      <c r="I779" s="53"/>
      <c r="J779" s="53"/>
      <c r="K779" s="53"/>
      <c r="L779" s="53"/>
      <c r="M779" s="49"/>
      <c r="N779" s="50"/>
      <c r="O779" s="50"/>
      <c r="P779" s="54"/>
      <c r="Q779" s="54"/>
      <c r="R779" s="54"/>
      <c r="S779" s="50"/>
      <c r="T779" s="50"/>
      <c r="U779" s="50"/>
      <c r="V779" s="50"/>
      <c r="W779" s="50"/>
      <c r="X779" s="50"/>
      <c r="Y779" s="50"/>
      <c r="Z779" s="50"/>
    </row>
    <row r="780" ht="18.0" customHeight="1">
      <c r="A780" s="49"/>
      <c r="B780" s="53"/>
      <c r="C780" s="49"/>
      <c r="D780" s="49"/>
      <c r="E780" s="49"/>
      <c r="F780" s="49"/>
      <c r="G780" s="53"/>
      <c r="H780" s="53"/>
      <c r="I780" s="53"/>
      <c r="J780" s="53"/>
      <c r="K780" s="53"/>
      <c r="L780" s="53"/>
      <c r="M780" s="49"/>
      <c r="N780" s="50"/>
      <c r="O780" s="50"/>
      <c r="P780" s="54"/>
      <c r="Q780" s="54"/>
      <c r="R780" s="54"/>
      <c r="S780" s="50"/>
      <c r="T780" s="50"/>
      <c r="U780" s="50"/>
      <c r="V780" s="50"/>
      <c r="W780" s="50"/>
      <c r="X780" s="50"/>
      <c r="Y780" s="50"/>
      <c r="Z780" s="50"/>
    </row>
    <row r="781" ht="18.0" customHeight="1">
      <c r="A781" s="49"/>
      <c r="B781" s="53"/>
      <c r="C781" s="49"/>
      <c r="D781" s="49"/>
      <c r="E781" s="49"/>
      <c r="F781" s="49"/>
      <c r="G781" s="53"/>
      <c r="H781" s="53"/>
      <c r="I781" s="53"/>
      <c r="J781" s="53"/>
      <c r="K781" s="53"/>
      <c r="L781" s="53"/>
      <c r="M781" s="49"/>
      <c r="N781" s="50"/>
      <c r="O781" s="50"/>
      <c r="P781" s="54"/>
      <c r="Q781" s="54"/>
      <c r="R781" s="54"/>
      <c r="S781" s="50"/>
      <c r="T781" s="50"/>
      <c r="U781" s="50"/>
      <c r="V781" s="50"/>
      <c r="W781" s="50"/>
      <c r="X781" s="50"/>
      <c r="Y781" s="50"/>
      <c r="Z781" s="50"/>
    </row>
    <row r="782" ht="18.0" customHeight="1">
      <c r="A782" s="49"/>
      <c r="B782" s="53"/>
      <c r="C782" s="49"/>
      <c r="D782" s="49"/>
      <c r="E782" s="49"/>
      <c r="F782" s="49"/>
      <c r="G782" s="53"/>
      <c r="H782" s="53"/>
      <c r="I782" s="53"/>
      <c r="J782" s="53"/>
      <c r="K782" s="53"/>
      <c r="L782" s="53"/>
      <c r="M782" s="49"/>
      <c r="N782" s="50"/>
      <c r="O782" s="50"/>
      <c r="P782" s="54"/>
      <c r="Q782" s="54"/>
      <c r="R782" s="54"/>
      <c r="S782" s="50"/>
      <c r="T782" s="50"/>
      <c r="U782" s="50"/>
      <c r="V782" s="50"/>
      <c r="W782" s="50"/>
      <c r="X782" s="50"/>
      <c r="Y782" s="50"/>
      <c r="Z782" s="50"/>
    </row>
    <row r="783" ht="18.0" customHeight="1">
      <c r="A783" s="49"/>
      <c r="B783" s="53"/>
      <c r="C783" s="49"/>
      <c r="D783" s="49"/>
      <c r="E783" s="49"/>
      <c r="F783" s="49"/>
      <c r="G783" s="53"/>
      <c r="H783" s="53"/>
      <c r="I783" s="53"/>
      <c r="J783" s="53"/>
      <c r="K783" s="53"/>
      <c r="L783" s="53"/>
      <c r="M783" s="49"/>
      <c r="N783" s="50"/>
      <c r="O783" s="50"/>
      <c r="P783" s="54"/>
      <c r="Q783" s="54"/>
      <c r="R783" s="54"/>
      <c r="S783" s="50"/>
      <c r="T783" s="50"/>
      <c r="U783" s="50"/>
      <c r="V783" s="50"/>
      <c r="W783" s="50"/>
      <c r="X783" s="50"/>
      <c r="Y783" s="50"/>
      <c r="Z783" s="50"/>
    </row>
    <row r="784" ht="18.0" customHeight="1">
      <c r="A784" s="49"/>
      <c r="B784" s="53"/>
      <c r="C784" s="49"/>
      <c r="D784" s="49"/>
      <c r="E784" s="49"/>
      <c r="F784" s="49"/>
      <c r="G784" s="53"/>
      <c r="H784" s="53"/>
      <c r="I784" s="53"/>
      <c r="J784" s="53"/>
      <c r="K784" s="53"/>
      <c r="L784" s="53"/>
      <c r="M784" s="49"/>
      <c r="N784" s="50"/>
      <c r="O784" s="50"/>
      <c r="P784" s="54"/>
      <c r="Q784" s="54"/>
      <c r="R784" s="54"/>
      <c r="S784" s="50"/>
      <c r="T784" s="50"/>
      <c r="U784" s="50"/>
      <c r="V784" s="50"/>
      <c r="W784" s="50"/>
      <c r="X784" s="50"/>
      <c r="Y784" s="50"/>
      <c r="Z784" s="50"/>
    </row>
    <row r="785" ht="18.0" customHeight="1">
      <c r="A785" s="49"/>
      <c r="B785" s="53"/>
      <c r="C785" s="49"/>
      <c r="D785" s="49"/>
      <c r="E785" s="49"/>
      <c r="F785" s="49"/>
      <c r="G785" s="53"/>
      <c r="H785" s="53"/>
      <c r="I785" s="53"/>
      <c r="J785" s="53"/>
      <c r="K785" s="53"/>
      <c r="L785" s="53"/>
      <c r="M785" s="49"/>
      <c r="N785" s="50"/>
      <c r="O785" s="50"/>
      <c r="P785" s="54"/>
      <c r="Q785" s="54"/>
      <c r="R785" s="54"/>
      <c r="S785" s="50"/>
      <c r="T785" s="50"/>
      <c r="U785" s="50"/>
      <c r="V785" s="50"/>
      <c r="W785" s="50"/>
      <c r="X785" s="50"/>
      <c r="Y785" s="50"/>
      <c r="Z785" s="50"/>
    </row>
    <row r="786" ht="18.0" customHeight="1">
      <c r="A786" s="49"/>
      <c r="B786" s="53"/>
      <c r="C786" s="49"/>
      <c r="D786" s="49"/>
      <c r="E786" s="49"/>
      <c r="F786" s="49"/>
      <c r="G786" s="53"/>
      <c r="H786" s="53"/>
      <c r="I786" s="53"/>
      <c r="J786" s="53"/>
      <c r="K786" s="53"/>
      <c r="L786" s="53"/>
      <c r="M786" s="49"/>
      <c r="N786" s="50"/>
      <c r="O786" s="50"/>
      <c r="P786" s="54"/>
      <c r="Q786" s="54"/>
      <c r="R786" s="54"/>
      <c r="S786" s="50"/>
      <c r="T786" s="50"/>
      <c r="U786" s="50"/>
      <c r="V786" s="50"/>
      <c r="W786" s="50"/>
      <c r="X786" s="50"/>
      <c r="Y786" s="50"/>
      <c r="Z786" s="50"/>
    </row>
    <row r="787" ht="18.0" customHeight="1">
      <c r="A787" s="49"/>
      <c r="B787" s="53"/>
      <c r="C787" s="49"/>
      <c r="D787" s="49"/>
      <c r="E787" s="49"/>
      <c r="F787" s="49"/>
      <c r="G787" s="53"/>
      <c r="H787" s="53"/>
      <c r="I787" s="53"/>
      <c r="J787" s="53"/>
      <c r="K787" s="53"/>
      <c r="L787" s="53"/>
      <c r="M787" s="49"/>
      <c r="N787" s="50"/>
      <c r="O787" s="50"/>
      <c r="P787" s="54"/>
      <c r="Q787" s="54"/>
      <c r="R787" s="54"/>
      <c r="S787" s="50"/>
      <c r="T787" s="50"/>
      <c r="U787" s="50"/>
      <c r="V787" s="50"/>
      <c r="W787" s="50"/>
      <c r="X787" s="50"/>
      <c r="Y787" s="50"/>
      <c r="Z787" s="50"/>
    </row>
    <row r="788" ht="18.0" customHeight="1">
      <c r="A788" s="49"/>
      <c r="B788" s="53"/>
      <c r="C788" s="49"/>
      <c r="D788" s="49"/>
      <c r="E788" s="49"/>
      <c r="F788" s="49"/>
      <c r="G788" s="53"/>
      <c r="H788" s="53"/>
      <c r="I788" s="53"/>
      <c r="J788" s="53"/>
      <c r="K788" s="53"/>
      <c r="L788" s="53"/>
      <c r="M788" s="49"/>
      <c r="N788" s="50"/>
      <c r="O788" s="50"/>
      <c r="P788" s="54"/>
      <c r="Q788" s="54"/>
      <c r="R788" s="54"/>
      <c r="S788" s="50"/>
      <c r="T788" s="50"/>
      <c r="U788" s="50"/>
      <c r="V788" s="50"/>
      <c r="W788" s="50"/>
      <c r="X788" s="50"/>
      <c r="Y788" s="50"/>
      <c r="Z788" s="50"/>
    </row>
    <row r="789" ht="18.0" customHeight="1">
      <c r="A789" s="49"/>
      <c r="B789" s="53"/>
      <c r="C789" s="49"/>
      <c r="D789" s="49"/>
      <c r="E789" s="49"/>
      <c r="F789" s="49"/>
      <c r="G789" s="53"/>
      <c r="H789" s="53"/>
      <c r="I789" s="53"/>
      <c r="J789" s="53"/>
      <c r="K789" s="53"/>
      <c r="L789" s="53"/>
      <c r="M789" s="49"/>
      <c r="N789" s="50"/>
      <c r="O789" s="50"/>
      <c r="P789" s="54"/>
      <c r="Q789" s="54"/>
      <c r="R789" s="54"/>
      <c r="S789" s="50"/>
      <c r="T789" s="50"/>
      <c r="U789" s="50"/>
      <c r="V789" s="50"/>
      <c r="W789" s="50"/>
      <c r="X789" s="50"/>
      <c r="Y789" s="50"/>
      <c r="Z789" s="50"/>
    </row>
    <row r="790" ht="18.0" customHeight="1">
      <c r="A790" s="49"/>
      <c r="B790" s="53"/>
      <c r="C790" s="49"/>
      <c r="D790" s="49"/>
      <c r="E790" s="49"/>
      <c r="F790" s="49"/>
      <c r="G790" s="53"/>
      <c r="H790" s="53"/>
      <c r="I790" s="53"/>
      <c r="J790" s="53"/>
      <c r="K790" s="53"/>
      <c r="L790" s="53"/>
      <c r="M790" s="49"/>
      <c r="N790" s="50"/>
      <c r="O790" s="50"/>
      <c r="P790" s="54"/>
      <c r="Q790" s="54"/>
      <c r="R790" s="54"/>
      <c r="S790" s="50"/>
      <c r="T790" s="50"/>
      <c r="U790" s="50"/>
      <c r="V790" s="50"/>
      <c r="W790" s="50"/>
      <c r="X790" s="50"/>
      <c r="Y790" s="50"/>
      <c r="Z790" s="50"/>
    </row>
    <row r="791" ht="18.0" customHeight="1">
      <c r="A791" s="49"/>
      <c r="B791" s="53"/>
      <c r="C791" s="49"/>
      <c r="D791" s="49"/>
      <c r="E791" s="49"/>
      <c r="F791" s="49"/>
      <c r="G791" s="53"/>
      <c r="H791" s="53"/>
      <c r="I791" s="53"/>
      <c r="J791" s="53"/>
      <c r="K791" s="53"/>
      <c r="L791" s="53"/>
      <c r="M791" s="49"/>
      <c r="N791" s="50"/>
      <c r="O791" s="50"/>
      <c r="P791" s="54"/>
      <c r="Q791" s="54"/>
      <c r="R791" s="54"/>
      <c r="S791" s="50"/>
      <c r="T791" s="50"/>
      <c r="U791" s="50"/>
      <c r="V791" s="50"/>
      <c r="W791" s="50"/>
      <c r="X791" s="50"/>
      <c r="Y791" s="50"/>
      <c r="Z791" s="50"/>
    </row>
    <row r="792" ht="18.0" customHeight="1">
      <c r="A792" s="49"/>
      <c r="B792" s="53"/>
      <c r="C792" s="49"/>
      <c r="D792" s="49"/>
      <c r="E792" s="49"/>
      <c r="F792" s="49"/>
      <c r="G792" s="53"/>
      <c r="H792" s="53"/>
      <c r="I792" s="53"/>
      <c r="J792" s="53"/>
      <c r="K792" s="53"/>
      <c r="L792" s="53"/>
      <c r="M792" s="49"/>
      <c r="N792" s="50"/>
      <c r="O792" s="50"/>
      <c r="P792" s="54"/>
      <c r="Q792" s="54"/>
      <c r="R792" s="54"/>
      <c r="S792" s="50"/>
      <c r="T792" s="50"/>
      <c r="U792" s="50"/>
      <c r="V792" s="50"/>
      <c r="W792" s="50"/>
      <c r="X792" s="50"/>
      <c r="Y792" s="50"/>
      <c r="Z792" s="50"/>
    </row>
    <row r="793" ht="18.0" customHeight="1">
      <c r="A793" s="49"/>
      <c r="B793" s="53"/>
      <c r="C793" s="49"/>
      <c r="D793" s="49"/>
      <c r="E793" s="49"/>
      <c r="F793" s="49"/>
      <c r="G793" s="53"/>
      <c r="H793" s="53"/>
      <c r="I793" s="53"/>
      <c r="J793" s="53"/>
      <c r="K793" s="53"/>
      <c r="L793" s="53"/>
      <c r="M793" s="49"/>
      <c r="N793" s="50"/>
      <c r="O793" s="50"/>
      <c r="P793" s="54"/>
      <c r="Q793" s="54"/>
      <c r="R793" s="54"/>
      <c r="S793" s="50"/>
      <c r="T793" s="50"/>
      <c r="U793" s="50"/>
      <c r="V793" s="50"/>
      <c r="W793" s="50"/>
      <c r="X793" s="50"/>
      <c r="Y793" s="50"/>
      <c r="Z793" s="50"/>
    </row>
    <row r="794" ht="18.0" customHeight="1">
      <c r="A794" s="49"/>
      <c r="B794" s="53"/>
      <c r="C794" s="49"/>
      <c r="D794" s="49"/>
      <c r="E794" s="49"/>
      <c r="F794" s="49"/>
      <c r="G794" s="53"/>
      <c r="H794" s="53"/>
      <c r="I794" s="53"/>
      <c r="J794" s="53"/>
      <c r="K794" s="53"/>
      <c r="L794" s="53"/>
      <c r="M794" s="49"/>
      <c r="N794" s="50"/>
      <c r="O794" s="50"/>
      <c r="P794" s="54"/>
      <c r="Q794" s="54"/>
      <c r="R794" s="54"/>
      <c r="S794" s="50"/>
      <c r="T794" s="50"/>
      <c r="U794" s="50"/>
      <c r="V794" s="50"/>
      <c r="W794" s="50"/>
      <c r="X794" s="50"/>
      <c r="Y794" s="50"/>
      <c r="Z794" s="50"/>
    </row>
    <row r="795" ht="18.0" customHeight="1">
      <c r="A795" s="49"/>
      <c r="B795" s="53"/>
      <c r="C795" s="49"/>
      <c r="D795" s="49"/>
      <c r="E795" s="49"/>
      <c r="F795" s="49"/>
      <c r="G795" s="53"/>
      <c r="H795" s="53"/>
      <c r="I795" s="53"/>
      <c r="J795" s="53"/>
      <c r="K795" s="53"/>
      <c r="L795" s="53"/>
      <c r="M795" s="49"/>
      <c r="N795" s="50"/>
      <c r="O795" s="50"/>
      <c r="P795" s="54"/>
      <c r="Q795" s="54"/>
      <c r="R795" s="54"/>
      <c r="S795" s="50"/>
      <c r="T795" s="50"/>
      <c r="U795" s="50"/>
      <c r="V795" s="50"/>
      <c r="W795" s="50"/>
      <c r="X795" s="50"/>
      <c r="Y795" s="50"/>
      <c r="Z795" s="50"/>
    </row>
    <row r="796" ht="18.0" customHeight="1">
      <c r="A796" s="49"/>
      <c r="B796" s="53"/>
      <c r="C796" s="49"/>
      <c r="D796" s="49"/>
      <c r="E796" s="49"/>
      <c r="F796" s="49"/>
      <c r="G796" s="53"/>
      <c r="H796" s="53"/>
      <c r="I796" s="53"/>
      <c r="J796" s="53"/>
      <c r="K796" s="53"/>
      <c r="L796" s="53"/>
      <c r="M796" s="49"/>
      <c r="N796" s="50"/>
      <c r="O796" s="50"/>
      <c r="P796" s="54"/>
      <c r="Q796" s="54"/>
      <c r="R796" s="54"/>
      <c r="S796" s="50"/>
      <c r="T796" s="50"/>
      <c r="U796" s="50"/>
      <c r="V796" s="50"/>
      <c r="W796" s="50"/>
      <c r="X796" s="50"/>
      <c r="Y796" s="50"/>
      <c r="Z796" s="50"/>
    </row>
    <row r="797" ht="18.0" customHeight="1">
      <c r="A797" s="49"/>
      <c r="B797" s="53"/>
      <c r="C797" s="49"/>
      <c r="D797" s="49"/>
      <c r="E797" s="49"/>
      <c r="F797" s="49"/>
      <c r="G797" s="53"/>
      <c r="H797" s="53"/>
      <c r="I797" s="53"/>
      <c r="J797" s="53"/>
      <c r="K797" s="53"/>
      <c r="L797" s="53"/>
      <c r="M797" s="49"/>
      <c r="N797" s="50"/>
      <c r="O797" s="50"/>
      <c r="P797" s="54"/>
      <c r="Q797" s="54"/>
      <c r="R797" s="54"/>
      <c r="S797" s="50"/>
      <c r="T797" s="50"/>
      <c r="U797" s="50"/>
      <c r="V797" s="50"/>
      <c r="W797" s="50"/>
      <c r="X797" s="50"/>
      <c r="Y797" s="50"/>
      <c r="Z797" s="50"/>
    </row>
    <row r="798" ht="18.0" customHeight="1">
      <c r="A798" s="49"/>
      <c r="B798" s="53"/>
      <c r="C798" s="49"/>
      <c r="D798" s="49"/>
      <c r="E798" s="49"/>
      <c r="F798" s="49"/>
      <c r="G798" s="53"/>
      <c r="H798" s="53"/>
      <c r="I798" s="53"/>
      <c r="J798" s="53"/>
      <c r="K798" s="53"/>
      <c r="L798" s="53"/>
      <c r="M798" s="49"/>
      <c r="N798" s="50"/>
      <c r="O798" s="50"/>
      <c r="P798" s="54"/>
      <c r="Q798" s="54"/>
      <c r="R798" s="54"/>
      <c r="S798" s="50"/>
      <c r="T798" s="50"/>
      <c r="U798" s="50"/>
      <c r="V798" s="50"/>
      <c r="W798" s="50"/>
      <c r="X798" s="50"/>
      <c r="Y798" s="50"/>
      <c r="Z798" s="50"/>
    </row>
    <row r="799" ht="18.0" customHeight="1">
      <c r="A799" s="49"/>
      <c r="B799" s="53"/>
      <c r="C799" s="49"/>
      <c r="D799" s="49"/>
      <c r="E799" s="49"/>
      <c r="F799" s="49"/>
      <c r="G799" s="53"/>
      <c r="H799" s="53"/>
      <c r="I799" s="53"/>
      <c r="J799" s="53"/>
      <c r="K799" s="53"/>
      <c r="L799" s="53"/>
      <c r="M799" s="49"/>
      <c r="N799" s="50"/>
      <c r="O799" s="50"/>
      <c r="P799" s="54"/>
      <c r="Q799" s="54"/>
      <c r="R799" s="54"/>
      <c r="S799" s="50"/>
      <c r="T799" s="50"/>
      <c r="U799" s="50"/>
      <c r="V799" s="50"/>
      <c r="W799" s="50"/>
      <c r="X799" s="50"/>
      <c r="Y799" s="50"/>
      <c r="Z799" s="50"/>
    </row>
    <row r="800" ht="18.0" customHeight="1">
      <c r="A800" s="49"/>
      <c r="B800" s="53"/>
      <c r="C800" s="49"/>
      <c r="D800" s="49"/>
      <c r="E800" s="49"/>
      <c r="F800" s="49"/>
      <c r="G800" s="53"/>
      <c r="H800" s="53"/>
      <c r="I800" s="53"/>
      <c r="J800" s="53"/>
      <c r="K800" s="53"/>
      <c r="L800" s="53"/>
      <c r="M800" s="49"/>
      <c r="N800" s="50"/>
      <c r="O800" s="50"/>
      <c r="P800" s="54"/>
      <c r="Q800" s="54"/>
      <c r="R800" s="54"/>
      <c r="S800" s="50"/>
      <c r="T800" s="50"/>
      <c r="U800" s="50"/>
      <c r="V800" s="50"/>
      <c r="W800" s="50"/>
      <c r="X800" s="50"/>
      <c r="Y800" s="50"/>
      <c r="Z800" s="50"/>
    </row>
    <row r="801" ht="18.0" customHeight="1">
      <c r="A801" s="49"/>
      <c r="B801" s="53"/>
      <c r="C801" s="49"/>
      <c r="D801" s="49"/>
      <c r="E801" s="49"/>
      <c r="F801" s="49"/>
      <c r="G801" s="53"/>
      <c r="H801" s="53"/>
      <c r="I801" s="53"/>
      <c r="J801" s="53"/>
      <c r="K801" s="53"/>
      <c r="L801" s="53"/>
      <c r="M801" s="49"/>
      <c r="N801" s="50"/>
      <c r="O801" s="50"/>
      <c r="P801" s="54"/>
      <c r="Q801" s="54"/>
      <c r="R801" s="54"/>
      <c r="S801" s="50"/>
      <c r="T801" s="50"/>
      <c r="U801" s="50"/>
      <c r="V801" s="50"/>
      <c r="W801" s="50"/>
      <c r="X801" s="50"/>
      <c r="Y801" s="50"/>
      <c r="Z801" s="50"/>
    </row>
    <row r="802" ht="18.0" customHeight="1">
      <c r="A802" s="49"/>
      <c r="B802" s="53"/>
      <c r="C802" s="49"/>
      <c r="D802" s="49"/>
      <c r="E802" s="49"/>
      <c r="F802" s="49"/>
      <c r="G802" s="53"/>
      <c r="H802" s="53"/>
      <c r="I802" s="53"/>
      <c r="J802" s="53"/>
      <c r="K802" s="53"/>
      <c r="L802" s="53"/>
      <c r="M802" s="49"/>
      <c r="N802" s="50"/>
      <c r="O802" s="50"/>
      <c r="P802" s="54"/>
      <c r="Q802" s="54"/>
      <c r="R802" s="54"/>
      <c r="S802" s="50"/>
      <c r="T802" s="50"/>
      <c r="U802" s="50"/>
      <c r="V802" s="50"/>
      <c r="W802" s="50"/>
      <c r="X802" s="50"/>
      <c r="Y802" s="50"/>
      <c r="Z802" s="50"/>
    </row>
    <row r="803" ht="18.0" customHeight="1">
      <c r="A803" s="49"/>
      <c r="B803" s="53"/>
      <c r="C803" s="49"/>
      <c r="D803" s="49"/>
      <c r="E803" s="49"/>
      <c r="F803" s="49"/>
      <c r="G803" s="53"/>
      <c r="H803" s="53"/>
      <c r="I803" s="53"/>
      <c r="J803" s="53"/>
      <c r="K803" s="53"/>
      <c r="L803" s="53"/>
      <c r="M803" s="49"/>
      <c r="N803" s="50"/>
      <c r="O803" s="50"/>
      <c r="P803" s="54"/>
      <c r="Q803" s="54"/>
      <c r="R803" s="54"/>
      <c r="S803" s="50"/>
      <c r="T803" s="50"/>
      <c r="U803" s="50"/>
      <c r="V803" s="50"/>
      <c r="W803" s="50"/>
      <c r="X803" s="50"/>
      <c r="Y803" s="50"/>
      <c r="Z803" s="50"/>
    </row>
    <row r="804" ht="18.0" customHeight="1">
      <c r="A804" s="49"/>
      <c r="B804" s="53"/>
      <c r="C804" s="49"/>
      <c r="D804" s="49"/>
      <c r="E804" s="49"/>
      <c r="F804" s="49"/>
      <c r="G804" s="53"/>
      <c r="H804" s="53"/>
      <c r="I804" s="53"/>
      <c r="J804" s="53"/>
      <c r="K804" s="53"/>
      <c r="L804" s="53"/>
      <c r="M804" s="49"/>
      <c r="N804" s="50"/>
      <c r="O804" s="50"/>
      <c r="P804" s="54"/>
      <c r="Q804" s="54"/>
      <c r="R804" s="54"/>
      <c r="S804" s="50"/>
      <c r="T804" s="50"/>
      <c r="U804" s="50"/>
      <c r="V804" s="50"/>
      <c r="W804" s="50"/>
      <c r="X804" s="50"/>
      <c r="Y804" s="50"/>
      <c r="Z804" s="50"/>
    </row>
    <row r="805" ht="18.0" customHeight="1">
      <c r="A805" s="49"/>
      <c r="B805" s="53"/>
      <c r="C805" s="49"/>
      <c r="D805" s="49"/>
      <c r="E805" s="49"/>
      <c r="F805" s="49"/>
      <c r="G805" s="53"/>
      <c r="H805" s="53"/>
      <c r="I805" s="53"/>
      <c r="J805" s="53"/>
      <c r="K805" s="53"/>
      <c r="L805" s="53"/>
      <c r="M805" s="49"/>
      <c r="N805" s="50"/>
      <c r="O805" s="50"/>
      <c r="P805" s="54"/>
      <c r="Q805" s="54"/>
      <c r="R805" s="54"/>
      <c r="S805" s="50"/>
      <c r="T805" s="50"/>
      <c r="U805" s="50"/>
      <c r="V805" s="50"/>
      <c r="W805" s="50"/>
      <c r="X805" s="50"/>
      <c r="Y805" s="50"/>
      <c r="Z805" s="50"/>
    </row>
    <row r="806" ht="18.0" customHeight="1">
      <c r="A806" s="49"/>
      <c r="B806" s="53"/>
      <c r="C806" s="49"/>
      <c r="D806" s="49"/>
      <c r="E806" s="49"/>
      <c r="F806" s="49"/>
      <c r="G806" s="53"/>
      <c r="H806" s="53"/>
      <c r="I806" s="53"/>
      <c r="J806" s="53"/>
      <c r="K806" s="53"/>
      <c r="L806" s="53"/>
      <c r="M806" s="49"/>
      <c r="N806" s="50"/>
      <c r="O806" s="50"/>
      <c r="P806" s="54"/>
      <c r="Q806" s="54"/>
      <c r="R806" s="54"/>
      <c r="S806" s="50"/>
      <c r="T806" s="50"/>
      <c r="U806" s="50"/>
      <c r="V806" s="50"/>
      <c r="W806" s="50"/>
      <c r="X806" s="50"/>
      <c r="Y806" s="50"/>
      <c r="Z806" s="50"/>
    </row>
    <row r="807" ht="18.0" customHeight="1">
      <c r="A807" s="49"/>
      <c r="B807" s="53"/>
      <c r="C807" s="49"/>
      <c r="D807" s="49"/>
      <c r="E807" s="49"/>
      <c r="F807" s="49"/>
      <c r="G807" s="53"/>
      <c r="H807" s="53"/>
      <c r="I807" s="53"/>
      <c r="J807" s="53"/>
      <c r="K807" s="53"/>
      <c r="L807" s="53"/>
      <c r="M807" s="49"/>
      <c r="N807" s="50"/>
      <c r="O807" s="50"/>
      <c r="P807" s="54"/>
      <c r="Q807" s="54"/>
      <c r="R807" s="54"/>
      <c r="S807" s="50"/>
      <c r="T807" s="50"/>
      <c r="U807" s="50"/>
      <c r="V807" s="50"/>
      <c r="W807" s="50"/>
      <c r="X807" s="50"/>
      <c r="Y807" s="50"/>
      <c r="Z807" s="50"/>
    </row>
    <row r="808" ht="18.0" customHeight="1">
      <c r="A808" s="49"/>
      <c r="B808" s="53"/>
      <c r="C808" s="49"/>
      <c r="D808" s="49"/>
      <c r="E808" s="49"/>
      <c r="F808" s="49"/>
      <c r="G808" s="53"/>
      <c r="H808" s="53"/>
      <c r="I808" s="53"/>
      <c r="J808" s="53"/>
      <c r="K808" s="53"/>
      <c r="L808" s="53"/>
      <c r="M808" s="49"/>
      <c r="N808" s="50"/>
      <c r="O808" s="50"/>
      <c r="P808" s="54"/>
      <c r="Q808" s="54"/>
      <c r="R808" s="54"/>
      <c r="S808" s="50"/>
      <c r="T808" s="50"/>
      <c r="U808" s="50"/>
      <c r="V808" s="50"/>
      <c r="W808" s="50"/>
      <c r="X808" s="50"/>
      <c r="Y808" s="50"/>
      <c r="Z808" s="50"/>
    </row>
    <row r="809" ht="18.0" customHeight="1">
      <c r="A809" s="49"/>
      <c r="B809" s="53"/>
      <c r="C809" s="49"/>
      <c r="D809" s="49"/>
      <c r="E809" s="49"/>
      <c r="F809" s="49"/>
      <c r="G809" s="53"/>
      <c r="H809" s="53"/>
      <c r="I809" s="53"/>
      <c r="J809" s="53"/>
      <c r="K809" s="53"/>
      <c r="L809" s="53"/>
      <c r="M809" s="49"/>
      <c r="N809" s="50"/>
      <c r="O809" s="50"/>
      <c r="P809" s="54"/>
      <c r="Q809" s="54"/>
      <c r="R809" s="54"/>
      <c r="S809" s="50"/>
      <c r="T809" s="50"/>
      <c r="U809" s="50"/>
      <c r="V809" s="50"/>
      <c r="W809" s="50"/>
      <c r="X809" s="50"/>
      <c r="Y809" s="50"/>
      <c r="Z809" s="50"/>
    </row>
    <row r="810" ht="18.0" customHeight="1">
      <c r="A810" s="49"/>
      <c r="B810" s="53"/>
      <c r="C810" s="49"/>
      <c r="D810" s="49"/>
      <c r="E810" s="49"/>
      <c r="F810" s="49"/>
      <c r="G810" s="53"/>
      <c r="H810" s="53"/>
      <c r="I810" s="53"/>
      <c r="J810" s="53"/>
      <c r="K810" s="53"/>
      <c r="L810" s="53"/>
      <c r="M810" s="49"/>
      <c r="N810" s="50"/>
      <c r="O810" s="50"/>
      <c r="P810" s="54"/>
      <c r="Q810" s="54"/>
      <c r="R810" s="54"/>
      <c r="S810" s="50"/>
      <c r="T810" s="50"/>
      <c r="U810" s="50"/>
      <c r="V810" s="50"/>
      <c r="W810" s="50"/>
      <c r="X810" s="50"/>
      <c r="Y810" s="50"/>
      <c r="Z810" s="50"/>
    </row>
    <row r="811" ht="18.0" customHeight="1">
      <c r="A811" s="49"/>
      <c r="B811" s="53"/>
      <c r="C811" s="49"/>
      <c r="D811" s="49"/>
      <c r="E811" s="49"/>
      <c r="F811" s="49"/>
      <c r="G811" s="53"/>
      <c r="H811" s="53"/>
      <c r="I811" s="53"/>
      <c r="J811" s="53"/>
      <c r="K811" s="53"/>
      <c r="L811" s="53"/>
      <c r="M811" s="49"/>
      <c r="N811" s="50"/>
      <c r="O811" s="50"/>
      <c r="P811" s="54"/>
      <c r="Q811" s="54"/>
      <c r="R811" s="54"/>
      <c r="S811" s="50"/>
      <c r="T811" s="50"/>
      <c r="U811" s="50"/>
      <c r="V811" s="50"/>
      <c r="W811" s="50"/>
      <c r="X811" s="50"/>
      <c r="Y811" s="50"/>
      <c r="Z811" s="50"/>
    </row>
    <row r="812" ht="18.0" customHeight="1">
      <c r="A812" s="49"/>
      <c r="B812" s="53"/>
      <c r="C812" s="49"/>
      <c r="D812" s="49"/>
      <c r="E812" s="49"/>
      <c r="F812" s="49"/>
      <c r="G812" s="53"/>
      <c r="H812" s="53"/>
      <c r="I812" s="53"/>
      <c r="J812" s="53"/>
      <c r="K812" s="53"/>
      <c r="L812" s="53"/>
      <c r="M812" s="49"/>
      <c r="N812" s="50"/>
      <c r="O812" s="50"/>
      <c r="P812" s="54"/>
      <c r="Q812" s="54"/>
      <c r="R812" s="54"/>
      <c r="S812" s="50"/>
      <c r="T812" s="50"/>
      <c r="U812" s="50"/>
      <c r="V812" s="50"/>
      <c r="W812" s="50"/>
      <c r="X812" s="50"/>
      <c r="Y812" s="50"/>
      <c r="Z812" s="50"/>
    </row>
    <row r="813" ht="18.0" customHeight="1">
      <c r="A813" s="49"/>
      <c r="B813" s="53"/>
      <c r="C813" s="49"/>
      <c r="D813" s="49"/>
      <c r="E813" s="49"/>
      <c r="F813" s="49"/>
      <c r="G813" s="53"/>
      <c r="H813" s="53"/>
      <c r="I813" s="53"/>
      <c r="J813" s="53"/>
      <c r="K813" s="53"/>
      <c r="L813" s="53"/>
      <c r="M813" s="49"/>
      <c r="N813" s="50"/>
      <c r="O813" s="50"/>
      <c r="P813" s="54"/>
      <c r="Q813" s="54"/>
      <c r="R813" s="54"/>
      <c r="S813" s="50"/>
      <c r="T813" s="50"/>
      <c r="U813" s="50"/>
      <c r="V813" s="50"/>
      <c r="W813" s="50"/>
      <c r="X813" s="50"/>
      <c r="Y813" s="50"/>
      <c r="Z813" s="50"/>
    </row>
    <row r="814" ht="18.0" customHeight="1">
      <c r="A814" s="49"/>
      <c r="B814" s="53"/>
      <c r="C814" s="49"/>
      <c r="D814" s="49"/>
      <c r="E814" s="49"/>
      <c r="F814" s="49"/>
      <c r="G814" s="53"/>
      <c r="H814" s="53"/>
      <c r="I814" s="53"/>
      <c r="J814" s="53"/>
      <c r="K814" s="53"/>
      <c r="L814" s="53"/>
      <c r="M814" s="49"/>
      <c r="N814" s="50"/>
      <c r="O814" s="50"/>
      <c r="P814" s="54"/>
      <c r="Q814" s="54"/>
      <c r="R814" s="54"/>
      <c r="S814" s="50"/>
      <c r="T814" s="50"/>
      <c r="U814" s="50"/>
      <c r="V814" s="50"/>
      <c r="W814" s="50"/>
      <c r="X814" s="50"/>
      <c r="Y814" s="50"/>
      <c r="Z814" s="50"/>
    </row>
    <row r="815" ht="18.0" customHeight="1">
      <c r="A815" s="49"/>
      <c r="B815" s="53"/>
      <c r="C815" s="49"/>
      <c r="D815" s="49"/>
      <c r="E815" s="49"/>
      <c r="F815" s="49"/>
      <c r="G815" s="53"/>
      <c r="H815" s="53"/>
      <c r="I815" s="53"/>
      <c r="J815" s="53"/>
      <c r="K815" s="53"/>
      <c r="L815" s="53"/>
      <c r="M815" s="49"/>
      <c r="N815" s="50"/>
      <c r="O815" s="50"/>
      <c r="P815" s="54"/>
      <c r="Q815" s="54"/>
      <c r="R815" s="54"/>
      <c r="S815" s="50"/>
      <c r="T815" s="50"/>
      <c r="U815" s="50"/>
      <c r="V815" s="50"/>
      <c r="W815" s="50"/>
      <c r="X815" s="50"/>
      <c r="Y815" s="50"/>
      <c r="Z815" s="50"/>
    </row>
    <row r="816" ht="18.0" customHeight="1">
      <c r="A816" s="49"/>
      <c r="B816" s="53"/>
      <c r="C816" s="49"/>
      <c r="D816" s="49"/>
      <c r="E816" s="49"/>
      <c r="F816" s="49"/>
      <c r="G816" s="53"/>
      <c r="H816" s="53"/>
      <c r="I816" s="53"/>
      <c r="J816" s="53"/>
      <c r="K816" s="53"/>
      <c r="L816" s="53"/>
      <c r="M816" s="49"/>
      <c r="N816" s="50"/>
      <c r="O816" s="50"/>
      <c r="P816" s="54"/>
      <c r="Q816" s="54"/>
      <c r="R816" s="54"/>
      <c r="S816" s="50"/>
      <c r="T816" s="50"/>
      <c r="U816" s="50"/>
      <c r="V816" s="50"/>
      <c r="W816" s="50"/>
      <c r="X816" s="50"/>
      <c r="Y816" s="50"/>
      <c r="Z816" s="50"/>
    </row>
    <row r="817" ht="18.0" customHeight="1">
      <c r="A817" s="49"/>
      <c r="B817" s="53"/>
      <c r="C817" s="49"/>
      <c r="D817" s="49"/>
      <c r="E817" s="49"/>
      <c r="F817" s="49"/>
      <c r="G817" s="53"/>
      <c r="H817" s="53"/>
      <c r="I817" s="53"/>
      <c r="J817" s="53"/>
      <c r="K817" s="53"/>
      <c r="L817" s="53"/>
      <c r="M817" s="49"/>
      <c r="N817" s="50"/>
      <c r="O817" s="50"/>
      <c r="P817" s="54"/>
      <c r="Q817" s="54"/>
      <c r="R817" s="54"/>
      <c r="S817" s="50"/>
      <c r="T817" s="50"/>
      <c r="U817" s="50"/>
      <c r="V817" s="50"/>
      <c r="W817" s="50"/>
      <c r="X817" s="50"/>
      <c r="Y817" s="50"/>
      <c r="Z817" s="50"/>
    </row>
    <row r="818" ht="18.0" customHeight="1">
      <c r="A818" s="49"/>
      <c r="B818" s="53"/>
      <c r="C818" s="49"/>
      <c r="D818" s="49"/>
      <c r="E818" s="49"/>
      <c r="F818" s="49"/>
      <c r="G818" s="53"/>
      <c r="H818" s="53"/>
      <c r="I818" s="53"/>
      <c r="J818" s="53"/>
      <c r="K818" s="53"/>
      <c r="L818" s="53"/>
      <c r="M818" s="49"/>
      <c r="N818" s="50"/>
      <c r="O818" s="50"/>
      <c r="P818" s="54"/>
      <c r="Q818" s="54"/>
      <c r="R818" s="54"/>
      <c r="S818" s="50"/>
      <c r="T818" s="50"/>
      <c r="U818" s="50"/>
      <c r="V818" s="50"/>
      <c r="W818" s="50"/>
      <c r="X818" s="50"/>
      <c r="Y818" s="50"/>
      <c r="Z818" s="50"/>
    </row>
    <row r="819" ht="18.0" customHeight="1">
      <c r="A819" s="49"/>
      <c r="B819" s="53"/>
      <c r="C819" s="49"/>
      <c r="D819" s="49"/>
      <c r="E819" s="49"/>
      <c r="F819" s="49"/>
      <c r="G819" s="53"/>
      <c r="H819" s="53"/>
      <c r="I819" s="53"/>
      <c r="J819" s="53"/>
      <c r="K819" s="53"/>
      <c r="L819" s="53"/>
      <c r="M819" s="49"/>
      <c r="N819" s="50"/>
      <c r="O819" s="50"/>
      <c r="P819" s="54"/>
      <c r="Q819" s="54"/>
      <c r="R819" s="54"/>
      <c r="S819" s="50"/>
      <c r="T819" s="50"/>
      <c r="U819" s="50"/>
      <c r="V819" s="50"/>
      <c r="W819" s="50"/>
      <c r="X819" s="50"/>
      <c r="Y819" s="50"/>
      <c r="Z819" s="50"/>
    </row>
    <row r="820" ht="18.0" customHeight="1">
      <c r="A820" s="49"/>
      <c r="B820" s="53"/>
      <c r="C820" s="49"/>
      <c r="D820" s="49"/>
      <c r="E820" s="49"/>
      <c r="F820" s="49"/>
      <c r="G820" s="53"/>
      <c r="H820" s="53"/>
      <c r="I820" s="53"/>
      <c r="J820" s="53"/>
      <c r="K820" s="53"/>
      <c r="L820" s="53"/>
      <c r="M820" s="49"/>
      <c r="N820" s="50"/>
      <c r="O820" s="50"/>
      <c r="P820" s="54"/>
      <c r="Q820" s="54"/>
      <c r="R820" s="54"/>
      <c r="S820" s="50"/>
      <c r="T820" s="50"/>
      <c r="U820" s="50"/>
      <c r="V820" s="50"/>
      <c r="W820" s="50"/>
      <c r="X820" s="50"/>
      <c r="Y820" s="50"/>
      <c r="Z820" s="50"/>
    </row>
    <row r="821" ht="18.0" customHeight="1">
      <c r="A821" s="49"/>
      <c r="B821" s="53"/>
      <c r="C821" s="49"/>
      <c r="D821" s="49"/>
      <c r="E821" s="49"/>
      <c r="F821" s="49"/>
      <c r="G821" s="53"/>
      <c r="H821" s="53"/>
      <c r="I821" s="53"/>
      <c r="J821" s="53"/>
      <c r="K821" s="53"/>
      <c r="L821" s="53"/>
      <c r="M821" s="49"/>
      <c r="N821" s="50"/>
      <c r="O821" s="50"/>
      <c r="P821" s="54"/>
      <c r="Q821" s="54"/>
      <c r="R821" s="54"/>
      <c r="S821" s="50"/>
      <c r="T821" s="50"/>
      <c r="U821" s="50"/>
      <c r="V821" s="50"/>
      <c r="W821" s="50"/>
      <c r="X821" s="50"/>
      <c r="Y821" s="50"/>
      <c r="Z821" s="50"/>
    </row>
    <row r="822" ht="18.0" customHeight="1">
      <c r="A822" s="49"/>
      <c r="B822" s="53"/>
      <c r="C822" s="49"/>
      <c r="D822" s="49"/>
      <c r="E822" s="49"/>
      <c r="F822" s="49"/>
      <c r="G822" s="53"/>
      <c r="H822" s="53"/>
      <c r="I822" s="53"/>
      <c r="J822" s="53"/>
      <c r="K822" s="53"/>
      <c r="L822" s="53"/>
      <c r="M822" s="49"/>
      <c r="N822" s="50"/>
      <c r="O822" s="50"/>
      <c r="P822" s="54"/>
      <c r="Q822" s="54"/>
      <c r="R822" s="54"/>
      <c r="S822" s="50"/>
      <c r="T822" s="50"/>
      <c r="U822" s="50"/>
      <c r="V822" s="50"/>
      <c r="W822" s="50"/>
      <c r="X822" s="50"/>
      <c r="Y822" s="50"/>
      <c r="Z822" s="50"/>
    </row>
    <row r="823" ht="18.0" customHeight="1">
      <c r="A823" s="49"/>
      <c r="B823" s="53"/>
      <c r="C823" s="49"/>
      <c r="D823" s="49"/>
      <c r="E823" s="49"/>
      <c r="F823" s="49"/>
      <c r="G823" s="53"/>
      <c r="H823" s="53"/>
      <c r="I823" s="53"/>
      <c r="J823" s="53"/>
      <c r="K823" s="53"/>
      <c r="L823" s="53"/>
      <c r="M823" s="49"/>
      <c r="N823" s="50"/>
      <c r="O823" s="50"/>
      <c r="P823" s="54"/>
      <c r="Q823" s="54"/>
      <c r="R823" s="54"/>
      <c r="S823" s="50"/>
      <c r="T823" s="50"/>
      <c r="U823" s="50"/>
      <c r="V823" s="50"/>
      <c r="W823" s="50"/>
      <c r="X823" s="50"/>
      <c r="Y823" s="50"/>
      <c r="Z823" s="50"/>
    </row>
    <row r="824" ht="18.0" customHeight="1">
      <c r="A824" s="49"/>
      <c r="B824" s="53"/>
      <c r="C824" s="49"/>
      <c r="D824" s="49"/>
      <c r="E824" s="49"/>
      <c r="F824" s="49"/>
      <c r="G824" s="53"/>
      <c r="H824" s="53"/>
      <c r="I824" s="53"/>
      <c r="J824" s="53"/>
      <c r="K824" s="53"/>
      <c r="L824" s="53"/>
      <c r="M824" s="49"/>
      <c r="N824" s="50"/>
      <c r="O824" s="50"/>
      <c r="P824" s="54"/>
      <c r="Q824" s="54"/>
      <c r="R824" s="54"/>
      <c r="S824" s="50"/>
      <c r="T824" s="50"/>
      <c r="U824" s="50"/>
      <c r="V824" s="50"/>
      <c r="W824" s="50"/>
      <c r="X824" s="50"/>
      <c r="Y824" s="50"/>
      <c r="Z824" s="50"/>
    </row>
    <row r="825" ht="18.0" customHeight="1">
      <c r="A825" s="49"/>
      <c r="B825" s="53"/>
      <c r="C825" s="49"/>
      <c r="D825" s="49"/>
      <c r="E825" s="49"/>
      <c r="F825" s="49"/>
      <c r="G825" s="53"/>
      <c r="H825" s="53"/>
      <c r="I825" s="53"/>
      <c r="J825" s="53"/>
      <c r="K825" s="53"/>
      <c r="L825" s="53"/>
      <c r="M825" s="49"/>
      <c r="N825" s="50"/>
      <c r="O825" s="50"/>
      <c r="P825" s="54"/>
      <c r="Q825" s="54"/>
      <c r="R825" s="54"/>
      <c r="S825" s="50"/>
      <c r="T825" s="50"/>
      <c r="U825" s="50"/>
      <c r="V825" s="50"/>
      <c r="W825" s="50"/>
      <c r="X825" s="50"/>
      <c r="Y825" s="50"/>
      <c r="Z825" s="50"/>
    </row>
    <row r="826" ht="18.0" customHeight="1">
      <c r="A826" s="49"/>
      <c r="B826" s="53"/>
      <c r="C826" s="49"/>
      <c r="D826" s="49"/>
      <c r="E826" s="49"/>
      <c r="F826" s="49"/>
      <c r="G826" s="53"/>
      <c r="H826" s="53"/>
      <c r="I826" s="53"/>
      <c r="J826" s="53"/>
      <c r="K826" s="53"/>
      <c r="L826" s="53"/>
      <c r="M826" s="49"/>
      <c r="N826" s="50"/>
      <c r="O826" s="50"/>
      <c r="P826" s="54"/>
      <c r="Q826" s="54"/>
      <c r="R826" s="54"/>
      <c r="S826" s="50"/>
      <c r="T826" s="50"/>
      <c r="U826" s="50"/>
      <c r="V826" s="50"/>
      <c r="W826" s="50"/>
      <c r="X826" s="50"/>
      <c r="Y826" s="50"/>
      <c r="Z826" s="50"/>
    </row>
    <row r="827" ht="18.0" customHeight="1">
      <c r="A827" s="49"/>
      <c r="B827" s="53"/>
      <c r="C827" s="49"/>
      <c r="D827" s="49"/>
      <c r="E827" s="49"/>
      <c r="F827" s="49"/>
      <c r="G827" s="53"/>
      <c r="H827" s="53"/>
      <c r="I827" s="53"/>
      <c r="J827" s="53"/>
      <c r="K827" s="53"/>
      <c r="L827" s="53"/>
      <c r="M827" s="49"/>
      <c r="N827" s="50"/>
      <c r="O827" s="50"/>
      <c r="P827" s="54"/>
      <c r="Q827" s="54"/>
      <c r="R827" s="54"/>
      <c r="S827" s="50"/>
      <c r="T827" s="50"/>
      <c r="U827" s="50"/>
      <c r="V827" s="50"/>
      <c r="W827" s="50"/>
      <c r="X827" s="50"/>
      <c r="Y827" s="50"/>
      <c r="Z827" s="50"/>
    </row>
    <row r="828" ht="18.0" customHeight="1">
      <c r="A828" s="49"/>
      <c r="B828" s="53"/>
      <c r="C828" s="49"/>
      <c r="D828" s="49"/>
      <c r="E828" s="49"/>
      <c r="F828" s="49"/>
      <c r="G828" s="53"/>
      <c r="H828" s="53"/>
      <c r="I828" s="53"/>
      <c r="J828" s="53"/>
      <c r="K828" s="53"/>
      <c r="L828" s="53"/>
      <c r="M828" s="49"/>
      <c r="N828" s="50"/>
      <c r="O828" s="50"/>
      <c r="P828" s="54"/>
      <c r="Q828" s="54"/>
      <c r="R828" s="54"/>
      <c r="S828" s="50"/>
      <c r="T828" s="50"/>
      <c r="U828" s="50"/>
      <c r="V828" s="50"/>
      <c r="W828" s="50"/>
      <c r="X828" s="50"/>
      <c r="Y828" s="50"/>
      <c r="Z828" s="50"/>
    </row>
    <row r="829" ht="18.0" customHeight="1">
      <c r="A829" s="49"/>
      <c r="B829" s="53"/>
      <c r="C829" s="49"/>
      <c r="D829" s="49"/>
      <c r="E829" s="49"/>
      <c r="F829" s="49"/>
      <c r="G829" s="53"/>
      <c r="H829" s="53"/>
      <c r="I829" s="53"/>
      <c r="J829" s="53"/>
      <c r="K829" s="53"/>
      <c r="L829" s="53"/>
      <c r="M829" s="49"/>
      <c r="N829" s="50"/>
      <c r="O829" s="50"/>
      <c r="P829" s="54"/>
      <c r="Q829" s="54"/>
      <c r="R829" s="54"/>
      <c r="S829" s="50"/>
      <c r="T829" s="50"/>
      <c r="U829" s="50"/>
      <c r="V829" s="50"/>
      <c r="W829" s="50"/>
      <c r="X829" s="50"/>
      <c r="Y829" s="50"/>
      <c r="Z829" s="50"/>
    </row>
    <row r="830" ht="18.0" customHeight="1">
      <c r="A830" s="49"/>
      <c r="B830" s="53"/>
      <c r="C830" s="49"/>
      <c r="D830" s="49"/>
      <c r="E830" s="49"/>
      <c r="F830" s="49"/>
      <c r="G830" s="53"/>
      <c r="H830" s="53"/>
      <c r="I830" s="53"/>
      <c r="J830" s="53"/>
      <c r="K830" s="53"/>
      <c r="L830" s="53"/>
      <c r="M830" s="49"/>
      <c r="N830" s="50"/>
      <c r="O830" s="50"/>
      <c r="P830" s="54"/>
      <c r="Q830" s="54"/>
      <c r="R830" s="54"/>
      <c r="S830" s="50"/>
      <c r="T830" s="50"/>
      <c r="U830" s="50"/>
      <c r="V830" s="50"/>
      <c r="W830" s="50"/>
      <c r="X830" s="50"/>
      <c r="Y830" s="50"/>
      <c r="Z830" s="50"/>
    </row>
    <row r="831" ht="18.0" customHeight="1">
      <c r="A831" s="49"/>
      <c r="B831" s="53"/>
      <c r="C831" s="49"/>
      <c r="D831" s="49"/>
      <c r="E831" s="49"/>
      <c r="F831" s="49"/>
      <c r="G831" s="53"/>
      <c r="H831" s="53"/>
      <c r="I831" s="53"/>
      <c r="J831" s="53"/>
      <c r="K831" s="53"/>
      <c r="L831" s="53"/>
      <c r="M831" s="49"/>
      <c r="N831" s="50"/>
      <c r="O831" s="50"/>
      <c r="P831" s="54"/>
      <c r="Q831" s="54"/>
      <c r="R831" s="54"/>
      <c r="S831" s="50"/>
      <c r="T831" s="50"/>
      <c r="U831" s="50"/>
      <c r="V831" s="50"/>
      <c r="W831" s="50"/>
      <c r="X831" s="50"/>
      <c r="Y831" s="50"/>
      <c r="Z831" s="50"/>
    </row>
    <row r="832" ht="18.0" customHeight="1">
      <c r="A832" s="49"/>
      <c r="B832" s="53"/>
      <c r="C832" s="49"/>
      <c r="D832" s="49"/>
      <c r="E832" s="49"/>
      <c r="F832" s="49"/>
      <c r="G832" s="53"/>
      <c r="H832" s="53"/>
      <c r="I832" s="53"/>
      <c r="J832" s="53"/>
      <c r="K832" s="53"/>
      <c r="L832" s="53"/>
      <c r="M832" s="49"/>
      <c r="N832" s="50"/>
      <c r="O832" s="50"/>
      <c r="P832" s="54"/>
      <c r="Q832" s="54"/>
      <c r="R832" s="54"/>
      <c r="S832" s="50"/>
      <c r="T832" s="50"/>
      <c r="U832" s="50"/>
      <c r="V832" s="50"/>
      <c r="W832" s="50"/>
      <c r="X832" s="50"/>
      <c r="Y832" s="50"/>
      <c r="Z832" s="50"/>
    </row>
    <row r="833" ht="18.0" customHeight="1">
      <c r="A833" s="49"/>
      <c r="B833" s="53"/>
      <c r="C833" s="49"/>
      <c r="D833" s="49"/>
      <c r="E833" s="49"/>
      <c r="F833" s="49"/>
      <c r="G833" s="53"/>
      <c r="H833" s="53"/>
      <c r="I833" s="53"/>
      <c r="J833" s="53"/>
      <c r="K833" s="53"/>
      <c r="L833" s="53"/>
      <c r="M833" s="49"/>
      <c r="N833" s="50"/>
      <c r="O833" s="50"/>
      <c r="P833" s="54"/>
      <c r="Q833" s="54"/>
      <c r="R833" s="54"/>
      <c r="S833" s="50"/>
      <c r="T833" s="50"/>
      <c r="U833" s="50"/>
      <c r="V833" s="50"/>
      <c r="W833" s="50"/>
      <c r="X833" s="50"/>
      <c r="Y833" s="50"/>
      <c r="Z833" s="50"/>
    </row>
    <row r="834" ht="18.0" customHeight="1">
      <c r="A834" s="49"/>
      <c r="B834" s="53"/>
      <c r="C834" s="49"/>
      <c r="D834" s="49"/>
      <c r="E834" s="49"/>
      <c r="F834" s="49"/>
      <c r="G834" s="53"/>
      <c r="H834" s="53"/>
      <c r="I834" s="53"/>
      <c r="J834" s="53"/>
      <c r="K834" s="53"/>
      <c r="L834" s="53"/>
      <c r="M834" s="49"/>
      <c r="N834" s="50"/>
      <c r="O834" s="50"/>
      <c r="P834" s="54"/>
      <c r="Q834" s="54"/>
      <c r="R834" s="54"/>
      <c r="S834" s="50"/>
      <c r="T834" s="50"/>
      <c r="U834" s="50"/>
      <c r="V834" s="50"/>
      <c r="W834" s="50"/>
      <c r="X834" s="50"/>
      <c r="Y834" s="50"/>
      <c r="Z834" s="50"/>
    </row>
    <row r="835" ht="18.0" customHeight="1">
      <c r="A835" s="49"/>
      <c r="B835" s="53"/>
      <c r="C835" s="49"/>
      <c r="D835" s="49"/>
      <c r="E835" s="49"/>
      <c r="F835" s="49"/>
      <c r="G835" s="53"/>
      <c r="H835" s="53"/>
      <c r="I835" s="53"/>
      <c r="J835" s="53"/>
      <c r="K835" s="53"/>
      <c r="L835" s="53"/>
      <c r="M835" s="49"/>
      <c r="N835" s="50"/>
      <c r="O835" s="50"/>
      <c r="P835" s="54"/>
      <c r="Q835" s="54"/>
      <c r="R835" s="54"/>
      <c r="S835" s="50"/>
      <c r="T835" s="50"/>
      <c r="U835" s="50"/>
      <c r="V835" s="50"/>
      <c r="W835" s="50"/>
      <c r="X835" s="50"/>
      <c r="Y835" s="50"/>
      <c r="Z835" s="50"/>
    </row>
    <row r="836" ht="18.0" customHeight="1">
      <c r="A836" s="49"/>
      <c r="B836" s="53"/>
      <c r="C836" s="49"/>
      <c r="D836" s="49"/>
      <c r="E836" s="49"/>
      <c r="F836" s="49"/>
      <c r="G836" s="53"/>
      <c r="H836" s="53"/>
      <c r="I836" s="53"/>
      <c r="J836" s="53"/>
      <c r="K836" s="53"/>
      <c r="L836" s="53"/>
      <c r="M836" s="49"/>
      <c r="N836" s="50"/>
      <c r="O836" s="50"/>
      <c r="P836" s="54"/>
      <c r="Q836" s="54"/>
      <c r="R836" s="54"/>
      <c r="S836" s="50"/>
      <c r="T836" s="50"/>
      <c r="U836" s="50"/>
      <c r="V836" s="50"/>
      <c r="W836" s="50"/>
      <c r="X836" s="50"/>
      <c r="Y836" s="50"/>
      <c r="Z836" s="50"/>
    </row>
    <row r="837" ht="18.0" customHeight="1">
      <c r="A837" s="49"/>
      <c r="B837" s="53"/>
      <c r="C837" s="49"/>
      <c r="D837" s="49"/>
      <c r="E837" s="49"/>
      <c r="F837" s="49"/>
      <c r="G837" s="53"/>
      <c r="H837" s="53"/>
      <c r="I837" s="53"/>
      <c r="J837" s="53"/>
      <c r="K837" s="53"/>
      <c r="L837" s="53"/>
      <c r="M837" s="49"/>
      <c r="N837" s="50"/>
      <c r="O837" s="50"/>
      <c r="P837" s="54"/>
      <c r="Q837" s="54"/>
      <c r="R837" s="54"/>
      <c r="S837" s="50"/>
      <c r="T837" s="50"/>
      <c r="U837" s="50"/>
      <c r="V837" s="50"/>
      <c r="W837" s="50"/>
      <c r="X837" s="50"/>
      <c r="Y837" s="50"/>
      <c r="Z837" s="50"/>
    </row>
    <row r="838" ht="18.0" customHeight="1">
      <c r="A838" s="49"/>
      <c r="B838" s="53"/>
      <c r="C838" s="49"/>
      <c r="D838" s="49"/>
      <c r="E838" s="49"/>
      <c r="F838" s="49"/>
      <c r="G838" s="53"/>
      <c r="H838" s="53"/>
      <c r="I838" s="53"/>
      <c r="J838" s="53"/>
      <c r="K838" s="53"/>
      <c r="L838" s="53"/>
      <c r="M838" s="49"/>
      <c r="N838" s="50"/>
      <c r="O838" s="50"/>
      <c r="P838" s="54"/>
      <c r="Q838" s="54"/>
      <c r="R838" s="54"/>
      <c r="S838" s="50"/>
      <c r="T838" s="50"/>
      <c r="U838" s="50"/>
      <c r="V838" s="50"/>
      <c r="W838" s="50"/>
      <c r="X838" s="50"/>
      <c r="Y838" s="50"/>
      <c r="Z838" s="50"/>
    </row>
    <row r="839" ht="18.0" customHeight="1">
      <c r="A839" s="49"/>
      <c r="B839" s="53"/>
      <c r="C839" s="49"/>
      <c r="D839" s="49"/>
      <c r="E839" s="49"/>
      <c r="F839" s="49"/>
      <c r="G839" s="53"/>
      <c r="H839" s="53"/>
      <c r="I839" s="53"/>
      <c r="J839" s="53"/>
      <c r="K839" s="53"/>
      <c r="L839" s="53"/>
      <c r="M839" s="49"/>
      <c r="N839" s="50"/>
      <c r="O839" s="50"/>
      <c r="P839" s="54"/>
      <c r="Q839" s="54"/>
      <c r="R839" s="54"/>
      <c r="S839" s="50"/>
      <c r="T839" s="50"/>
      <c r="U839" s="50"/>
      <c r="V839" s="50"/>
      <c r="W839" s="50"/>
      <c r="X839" s="50"/>
      <c r="Y839" s="50"/>
      <c r="Z839" s="50"/>
    </row>
    <row r="840" ht="18.0" customHeight="1">
      <c r="A840" s="49"/>
      <c r="B840" s="53"/>
      <c r="C840" s="49"/>
      <c r="D840" s="49"/>
      <c r="E840" s="49"/>
      <c r="F840" s="49"/>
      <c r="G840" s="53"/>
      <c r="H840" s="53"/>
      <c r="I840" s="53"/>
      <c r="J840" s="53"/>
      <c r="K840" s="53"/>
      <c r="L840" s="53"/>
      <c r="M840" s="49"/>
      <c r="N840" s="50"/>
      <c r="O840" s="50"/>
      <c r="P840" s="54"/>
      <c r="Q840" s="54"/>
      <c r="R840" s="54"/>
      <c r="S840" s="50"/>
      <c r="T840" s="50"/>
      <c r="U840" s="50"/>
      <c r="V840" s="50"/>
      <c r="W840" s="50"/>
      <c r="X840" s="50"/>
      <c r="Y840" s="50"/>
      <c r="Z840" s="50"/>
    </row>
    <row r="841" ht="18.0" customHeight="1">
      <c r="A841" s="49"/>
      <c r="B841" s="53"/>
      <c r="C841" s="49"/>
      <c r="D841" s="49"/>
      <c r="E841" s="49"/>
      <c r="F841" s="49"/>
      <c r="G841" s="53"/>
      <c r="H841" s="53"/>
      <c r="I841" s="53"/>
      <c r="J841" s="53"/>
      <c r="K841" s="53"/>
      <c r="L841" s="53"/>
      <c r="M841" s="49"/>
      <c r="N841" s="50"/>
      <c r="O841" s="50"/>
      <c r="P841" s="54"/>
      <c r="Q841" s="54"/>
      <c r="R841" s="54"/>
      <c r="S841" s="50"/>
      <c r="T841" s="50"/>
      <c r="U841" s="50"/>
      <c r="V841" s="50"/>
      <c r="W841" s="50"/>
      <c r="X841" s="50"/>
      <c r="Y841" s="50"/>
      <c r="Z841" s="50"/>
    </row>
    <row r="842" ht="18.0" customHeight="1">
      <c r="A842" s="49"/>
      <c r="B842" s="53"/>
      <c r="C842" s="49"/>
      <c r="D842" s="49"/>
      <c r="E842" s="49"/>
      <c r="F842" s="49"/>
      <c r="G842" s="53"/>
      <c r="H842" s="53"/>
      <c r="I842" s="53"/>
      <c r="J842" s="53"/>
      <c r="K842" s="53"/>
      <c r="L842" s="53"/>
      <c r="M842" s="49"/>
      <c r="N842" s="50"/>
      <c r="O842" s="50"/>
      <c r="P842" s="54"/>
      <c r="Q842" s="54"/>
      <c r="R842" s="54"/>
      <c r="S842" s="50"/>
      <c r="T842" s="50"/>
      <c r="U842" s="50"/>
      <c r="V842" s="50"/>
      <c r="W842" s="50"/>
      <c r="X842" s="50"/>
      <c r="Y842" s="50"/>
      <c r="Z842" s="50"/>
    </row>
    <row r="843" ht="18.0" customHeight="1">
      <c r="A843" s="49"/>
      <c r="B843" s="53"/>
      <c r="C843" s="49"/>
      <c r="D843" s="49"/>
      <c r="E843" s="49"/>
      <c r="F843" s="49"/>
      <c r="G843" s="53"/>
      <c r="H843" s="53"/>
      <c r="I843" s="53"/>
      <c r="J843" s="53"/>
      <c r="K843" s="53"/>
      <c r="L843" s="53"/>
      <c r="M843" s="49"/>
      <c r="N843" s="50"/>
      <c r="O843" s="50"/>
      <c r="P843" s="54"/>
      <c r="Q843" s="54"/>
      <c r="R843" s="54"/>
      <c r="S843" s="50"/>
      <c r="T843" s="50"/>
      <c r="U843" s="50"/>
      <c r="V843" s="50"/>
      <c r="W843" s="50"/>
      <c r="X843" s="50"/>
      <c r="Y843" s="50"/>
      <c r="Z843" s="50"/>
    </row>
    <row r="844" ht="18.0" customHeight="1">
      <c r="A844" s="49"/>
      <c r="B844" s="53"/>
      <c r="C844" s="49"/>
      <c r="D844" s="49"/>
      <c r="E844" s="49"/>
      <c r="F844" s="49"/>
      <c r="G844" s="53"/>
      <c r="H844" s="53"/>
      <c r="I844" s="53"/>
      <c r="J844" s="53"/>
      <c r="K844" s="53"/>
      <c r="L844" s="53"/>
      <c r="M844" s="49"/>
      <c r="N844" s="50"/>
      <c r="O844" s="50"/>
      <c r="P844" s="54"/>
      <c r="Q844" s="54"/>
      <c r="R844" s="54"/>
      <c r="S844" s="50"/>
      <c r="T844" s="50"/>
      <c r="U844" s="50"/>
      <c r="V844" s="50"/>
      <c r="W844" s="50"/>
      <c r="X844" s="50"/>
      <c r="Y844" s="50"/>
      <c r="Z844" s="50"/>
    </row>
    <row r="845" ht="18.0" customHeight="1">
      <c r="A845" s="49"/>
      <c r="B845" s="53"/>
      <c r="C845" s="49"/>
      <c r="D845" s="49"/>
      <c r="E845" s="49"/>
      <c r="F845" s="49"/>
      <c r="G845" s="53"/>
      <c r="H845" s="53"/>
      <c r="I845" s="53"/>
      <c r="J845" s="53"/>
      <c r="K845" s="53"/>
      <c r="L845" s="53"/>
      <c r="M845" s="49"/>
      <c r="N845" s="50"/>
      <c r="O845" s="50"/>
      <c r="P845" s="54"/>
      <c r="Q845" s="54"/>
      <c r="R845" s="54"/>
      <c r="S845" s="50"/>
      <c r="T845" s="50"/>
      <c r="U845" s="50"/>
      <c r="V845" s="50"/>
      <c r="W845" s="50"/>
      <c r="X845" s="50"/>
      <c r="Y845" s="50"/>
      <c r="Z845" s="50"/>
    </row>
    <row r="846" ht="18.0" customHeight="1">
      <c r="A846" s="49"/>
      <c r="B846" s="53"/>
      <c r="C846" s="49"/>
      <c r="D846" s="49"/>
      <c r="E846" s="49"/>
      <c r="F846" s="49"/>
      <c r="G846" s="53"/>
      <c r="H846" s="53"/>
      <c r="I846" s="53"/>
      <c r="J846" s="53"/>
      <c r="K846" s="53"/>
      <c r="L846" s="53"/>
      <c r="M846" s="49"/>
      <c r="N846" s="50"/>
      <c r="O846" s="50"/>
      <c r="P846" s="54"/>
      <c r="Q846" s="54"/>
      <c r="R846" s="54"/>
      <c r="S846" s="50"/>
      <c r="T846" s="50"/>
      <c r="U846" s="50"/>
      <c r="V846" s="50"/>
      <c r="W846" s="50"/>
      <c r="X846" s="50"/>
      <c r="Y846" s="50"/>
      <c r="Z846" s="50"/>
    </row>
    <row r="847" ht="18.0" customHeight="1">
      <c r="A847" s="49"/>
      <c r="B847" s="53"/>
      <c r="C847" s="49"/>
      <c r="D847" s="49"/>
      <c r="E847" s="49"/>
      <c r="F847" s="49"/>
      <c r="G847" s="53"/>
      <c r="H847" s="53"/>
      <c r="I847" s="53"/>
      <c r="J847" s="53"/>
      <c r="K847" s="53"/>
      <c r="L847" s="53"/>
      <c r="M847" s="49"/>
      <c r="N847" s="50"/>
      <c r="O847" s="50"/>
      <c r="P847" s="54"/>
      <c r="Q847" s="54"/>
      <c r="R847" s="54"/>
      <c r="S847" s="50"/>
      <c r="T847" s="50"/>
      <c r="U847" s="50"/>
      <c r="V847" s="50"/>
      <c r="W847" s="50"/>
      <c r="X847" s="50"/>
      <c r="Y847" s="50"/>
      <c r="Z847" s="50"/>
    </row>
    <row r="848" ht="18.0" customHeight="1">
      <c r="A848" s="49"/>
      <c r="B848" s="53"/>
      <c r="C848" s="49"/>
      <c r="D848" s="49"/>
      <c r="E848" s="49"/>
      <c r="F848" s="49"/>
      <c r="G848" s="53"/>
      <c r="H848" s="53"/>
      <c r="I848" s="53"/>
      <c r="J848" s="53"/>
      <c r="K848" s="53"/>
      <c r="L848" s="53"/>
      <c r="M848" s="49"/>
      <c r="N848" s="50"/>
      <c r="O848" s="50"/>
      <c r="P848" s="54"/>
      <c r="Q848" s="54"/>
      <c r="R848" s="54"/>
      <c r="S848" s="50"/>
      <c r="T848" s="50"/>
      <c r="U848" s="50"/>
      <c r="V848" s="50"/>
      <c r="W848" s="50"/>
      <c r="X848" s="50"/>
      <c r="Y848" s="50"/>
      <c r="Z848" s="50"/>
    </row>
    <row r="849" ht="18.0" customHeight="1">
      <c r="A849" s="49"/>
      <c r="B849" s="53"/>
      <c r="C849" s="49"/>
      <c r="D849" s="49"/>
      <c r="E849" s="49"/>
      <c r="F849" s="49"/>
      <c r="G849" s="53"/>
      <c r="H849" s="53"/>
      <c r="I849" s="53"/>
      <c r="J849" s="53"/>
      <c r="K849" s="53"/>
      <c r="L849" s="53"/>
      <c r="M849" s="49"/>
      <c r="N849" s="50"/>
      <c r="O849" s="50"/>
      <c r="P849" s="54"/>
      <c r="Q849" s="54"/>
      <c r="R849" s="54"/>
      <c r="S849" s="50"/>
      <c r="T849" s="50"/>
      <c r="U849" s="50"/>
      <c r="V849" s="50"/>
      <c r="W849" s="50"/>
      <c r="X849" s="50"/>
      <c r="Y849" s="50"/>
      <c r="Z849" s="50"/>
    </row>
    <row r="850" ht="18.0" customHeight="1">
      <c r="A850" s="49"/>
      <c r="B850" s="53"/>
      <c r="C850" s="49"/>
      <c r="D850" s="49"/>
      <c r="E850" s="49"/>
      <c r="F850" s="49"/>
      <c r="G850" s="53"/>
      <c r="H850" s="53"/>
      <c r="I850" s="53"/>
      <c r="J850" s="53"/>
      <c r="K850" s="53"/>
      <c r="L850" s="53"/>
      <c r="M850" s="49"/>
      <c r="N850" s="50"/>
      <c r="O850" s="50"/>
      <c r="P850" s="54"/>
      <c r="Q850" s="54"/>
      <c r="R850" s="54"/>
      <c r="S850" s="50"/>
      <c r="T850" s="50"/>
      <c r="U850" s="50"/>
      <c r="V850" s="50"/>
      <c r="W850" s="50"/>
      <c r="X850" s="50"/>
      <c r="Y850" s="50"/>
      <c r="Z850" s="50"/>
    </row>
    <row r="851" ht="18.0" customHeight="1">
      <c r="A851" s="49"/>
      <c r="B851" s="53"/>
      <c r="C851" s="49"/>
      <c r="D851" s="49"/>
      <c r="E851" s="49"/>
      <c r="F851" s="49"/>
      <c r="G851" s="53"/>
      <c r="H851" s="53"/>
      <c r="I851" s="53"/>
      <c r="J851" s="53"/>
      <c r="K851" s="53"/>
      <c r="L851" s="53"/>
      <c r="M851" s="49"/>
      <c r="N851" s="50"/>
      <c r="O851" s="50"/>
      <c r="P851" s="54"/>
      <c r="Q851" s="54"/>
      <c r="R851" s="54"/>
      <c r="S851" s="50"/>
      <c r="T851" s="50"/>
      <c r="U851" s="50"/>
      <c r="V851" s="50"/>
      <c r="W851" s="50"/>
      <c r="X851" s="50"/>
      <c r="Y851" s="50"/>
      <c r="Z851" s="50"/>
    </row>
    <row r="852" ht="18.0" customHeight="1">
      <c r="A852" s="49"/>
      <c r="B852" s="53"/>
      <c r="C852" s="49"/>
      <c r="D852" s="49"/>
      <c r="E852" s="49"/>
      <c r="F852" s="49"/>
      <c r="G852" s="53"/>
      <c r="H852" s="53"/>
      <c r="I852" s="53"/>
      <c r="J852" s="53"/>
      <c r="K852" s="53"/>
      <c r="L852" s="53"/>
      <c r="M852" s="49"/>
      <c r="N852" s="50"/>
      <c r="O852" s="50"/>
      <c r="P852" s="54"/>
      <c r="Q852" s="54"/>
      <c r="R852" s="54"/>
      <c r="S852" s="50"/>
      <c r="T852" s="50"/>
      <c r="U852" s="50"/>
      <c r="V852" s="50"/>
      <c r="W852" s="50"/>
      <c r="X852" s="50"/>
      <c r="Y852" s="50"/>
      <c r="Z852" s="50"/>
    </row>
    <row r="853" ht="18.0" customHeight="1">
      <c r="A853" s="49"/>
      <c r="B853" s="53"/>
      <c r="C853" s="49"/>
      <c r="D853" s="49"/>
      <c r="E853" s="49"/>
      <c r="F853" s="49"/>
      <c r="G853" s="53"/>
      <c r="H853" s="53"/>
      <c r="I853" s="53"/>
      <c r="J853" s="53"/>
      <c r="K853" s="53"/>
      <c r="L853" s="53"/>
      <c r="M853" s="49"/>
      <c r="N853" s="50"/>
      <c r="O853" s="50"/>
      <c r="P853" s="54"/>
      <c r="Q853" s="54"/>
      <c r="R853" s="54"/>
      <c r="S853" s="50"/>
      <c r="T853" s="50"/>
      <c r="U853" s="50"/>
      <c r="V853" s="50"/>
      <c r="W853" s="50"/>
      <c r="X853" s="50"/>
      <c r="Y853" s="50"/>
      <c r="Z853" s="50"/>
    </row>
    <row r="854" ht="18.0" customHeight="1">
      <c r="A854" s="49"/>
      <c r="B854" s="53"/>
      <c r="C854" s="49"/>
      <c r="D854" s="49"/>
      <c r="E854" s="49"/>
      <c r="F854" s="49"/>
      <c r="G854" s="53"/>
      <c r="H854" s="53"/>
      <c r="I854" s="53"/>
      <c r="J854" s="53"/>
      <c r="K854" s="53"/>
      <c r="L854" s="53"/>
      <c r="M854" s="49"/>
      <c r="N854" s="50"/>
      <c r="O854" s="50"/>
      <c r="P854" s="54"/>
      <c r="Q854" s="54"/>
      <c r="R854" s="54"/>
      <c r="S854" s="50"/>
      <c r="T854" s="50"/>
      <c r="U854" s="50"/>
      <c r="V854" s="50"/>
      <c r="W854" s="50"/>
      <c r="X854" s="50"/>
      <c r="Y854" s="50"/>
      <c r="Z854" s="50"/>
    </row>
    <row r="855" ht="18.0" customHeight="1">
      <c r="A855" s="49"/>
      <c r="B855" s="53"/>
      <c r="C855" s="49"/>
      <c r="D855" s="49"/>
      <c r="E855" s="49"/>
      <c r="F855" s="49"/>
      <c r="G855" s="53"/>
      <c r="H855" s="53"/>
      <c r="I855" s="53"/>
      <c r="J855" s="53"/>
      <c r="K855" s="53"/>
      <c r="L855" s="53"/>
      <c r="M855" s="49"/>
      <c r="N855" s="50"/>
      <c r="O855" s="50"/>
      <c r="P855" s="54"/>
      <c r="Q855" s="54"/>
      <c r="R855" s="54"/>
      <c r="S855" s="50"/>
      <c r="T855" s="50"/>
      <c r="U855" s="50"/>
      <c r="V855" s="50"/>
      <c r="W855" s="50"/>
      <c r="X855" s="50"/>
      <c r="Y855" s="50"/>
      <c r="Z855" s="50"/>
    </row>
    <row r="856" ht="18.0" customHeight="1">
      <c r="A856" s="49"/>
      <c r="B856" s="53"/>
      <c r="C856" s="49"/>
      <c r="D856" s="49"/>
      <c r="E856" s="49"/>
      <c r="F856" s="49"/>
      <c r="G856" s="53"/>
      <c r="H856" s="53"/>
      <c r="I856" s="53"/>
      <c r="J856" s="53"/>
      <c r="K856" s="53"/>
      <c r="L856" s="53"/>
      <c r="M856" s="49"/>
      <c r="N856" s="50"/>
      <c r="O856" s="50"/>
      <c r="P856" s="54"/>
      <c r="Q856" s="54"/>
      <c r="R856" s="54"/>
      <c r="S856" s="50"/>
      <c r="T856" s="50"/>
      <c r="U856" s="50"/>
      <c r="V856" s="50"/>
      <c r="W856" s="50"/>
      <c r="X856" s="50"/>
      <c r="Y856" s="50"/>
      <c r="Z856" s="50"/>
    </row>
    <row r="857" ht="18.0" customHeight="1">
      <c r="A857" s="49"/>
      <c r="B857" s="53"/>
      <c r="C857" s="49"/>
      <c r="D857" s="49"/>
      <c r="E857" s="49"/>
      <c r="F857" s="49"/>
      <c r="G857" s="53"/>
      <c r="H857" s="53"/>
      <c r="I857" s="53"/>
      <c r="J857" s="53"/>
      <c r="K857" s="53"/>
      <c r="L857" s="53"/>
      <c r="M857" s="49"/>
      <c r="N857" s="50"/>
      <c r="O857" s="50"/>
      <c r="P857" s="54"/>
      <c r="Q857" s="54"/>
      <c r="R857" s="54"/>
      <c r="S857" s="50"/>
      <c r="T857" s="50"/>
      <c r="U857" s="50"/>
      <c r="V857" s="50"/>
      <c r="W857" s="50"/>
      <c r="X857" s="50"/>
      <c r="Y857" s="50"/>
      <c r="Z857" s="50"/>
    </row>
    <row r="858" ht="18.0" customHeight="1">
      <c r="A858" s="49"/>
      <c r="B858" s="53"/>
      <c r="C858" s="49"/>
      <c r="D858" s="49"/>
      <c r="E858" s="49"/>
      <c r="F858" s="49"/>
      <c r="G858" s="53"/>
      <c r="H858" s="53"/>
      <c r="I858" s="53"/>
      <c r="J858" s="53"/>
      <c r="K858" s="53"/>
      <c r="L858" s="53"/>
      <c r="M858" s="49"/>
      <c r="N858" s="50"/>
      <c r="O858" s="50"/>
      <c r="P858" s="54"/>
      <c r="Q858" s="54"/>
      <c r="R858" s="54"/>
      <c r="S858" s="50"/>
      <c r="T858" s="50"/>
      <c r="U858" s="50"/>
      <c r="V858" s="50"/>
      <c r="W858" s="50"/>
      <c r="X858" s="50"/>
      <c r="Y858" s="50"/>
      <c r="Z858" s="50"/>
    </row>
    <row r="859" ht="18.0" customHeight="1">
      <c r="A859" s="49"/>
      <c r="B859" s="53"/>
      <c r="C859" s="49"/>
      <c r="D859" s="49"/>
      <c r="E859" s="49"/>
      <c r="F859" s="49"/>
      <c r="G859" s="53"/>
      <c r="H859" s="53"/>
      <c r="I859" s="53"/>
      <c r="J859" s="53"/>
      <c r="K859" s="53"/>
      <c r="L859" s="53"/>
      <c r="M859" s="49"/>
      <c r="N859" s="50"/>
      <c r="O859" s="50"/>
      <c r="P859" s="54"/>
      <c r="Q859" s="54"/>
      <c r="R859" s="54"/>
      <c r="S859" s="50"/>
      <c r="T859" s="50"/>
      <c r="U859" s="50"/>
      <c r="V859" s="50"/>
      <c r="W859" s="50"/>
      <c r="X859" s="50"/>
      <c r="Y859" s="50"/>
      <c r="Z859" s="50"/>
    </row>
    <row r="860" ht="18.0" customHeight="1">
      <c r="A860" s="49"/>
      <c r="B860" s="53"/>
      <c r="C860" s="49"/>
      <c r="D860" s="49"/>
      <c r="E860" s="49"/>
      <c r="F860" s="49"/>
      <c r="G860" s="53"/>
      <c r="H860" s="53"/>
      <c r="I860" s="53"/>
      <c r="J860" s="53"/>
      <c r="K860" s="53"/>
      <c r="L860" s="53"/>
      <c r="M860" s="49"/>
      <c r="N860" s="50"/>
      <c r="O860" s="50"/>
      <c r="P860" s="54"/>
      <c r="Q860" s="54"/>
      <c r="R860" s="54"/>
      <c r="S860" s="50"/>
      <c r="T860" s="50"/>
      <c r="U860" s="50"/>
      <c r="V860" s="50"/>
      <c r="W860" s="50"/>
      <c r="X860" s="50"/>
      <c r="Y860" s="50"/>
      <c r="Z860" s="50"/>
    </row>
    <row r="861" ht="18.0" customHeight="1">
      <c r="A861" s="49"/>
      <c r="B861" s="53"/>
      <c r="C861" s="49"/>
      <c r="D861" s="49"/>
      <c r="E861" s="49"/>
      <c r="F861" s="49"/>
      <c r="G861" s="53"/>
      <c r="H861" s="53"/>
      <c r="I861" s="53"/>
      <c r="J861" s="53"/>
      <c r="K861" s="53"/>
      <c r="L861" s="53"/>
      <c r="M861" s="49"/>
      <c r="N861" s="50"/>
      <c r="O861" s="50"/>
      <c r="P861" s="54"/>
      <c r="Q861" s="54"/>
      <c r="R861" s="54"/>
      <c r="S861" s="50"/>
      <c r="T861" s="50"/>
      <c r="U861" s="50"/>
      <c r="V861" s="50"/>
      <c r="W861" s="50"/>
      <c r="X861" s="50"/>
      <c r="Y861" s="50"/>
      <c r="Z861" s="50"/>
    </row>
    <row r="862" ht="18.0" customHeight="1">
      <c r="A862" s="49"/>
      <c r="B862" s="53"/>
      <c r="C862" s="49"/>
      <c r="D862" s="49"/>
      <c r="E862" s="49"/>
      <c r="F862" s="49"/>
      <c r="G862" s="53"/>
      <c r="H862" s="53"/>
      <c r="I862" s="53"/>
      <c r="J862" s="53"/>
      <c r="K862" s="53"/>
      <c r="L862" s="53"/>
      <c r="M862" s="49"/>
      <c r="N862" s="50"/>
      <c r="O862" s="50"/>
      <c r="P862" s="54"/>
      <c r="Q862" s="54"/>
      <c r="R862" s="54"/>
      <c r="S862" s="50"/>
      <c r="T862" s="50"/>
      <c r="U862" s="50"/>
      <c r="V862" s="50"/>
      <c r="W862" s="50"/>
      <c r="X862" s="50"/>
      <c r="Y862" s="50"/>
      <c r="Z862" s="50"/>
    </row>
    <row r="863" ht="18.0" customHeight="1">
      <c r="A863" s="49"/>
      <c r="B863" s="53"/>
      <c r="C863" s="49"/>
      <c r="D863" s="49"/>
      <c r="E863" s="49"/>
      <c r="F863" s="49"/>
      <c r="G863" s="53"/>
      <c r="H863" s="53"/>
      <c r="I863" s="53"/>
      <c r="J863" s="53"/>
      <c r="K863" s="53"/>
      <c r="L863" s="53"/>
      <c r="M863" s="49"/>
      <c r="N863" s="50"/>
      <c r="O863" s="50"/>
      <c r="P863" s="54"/>
      <c r="Q863" s="54"/>
      <c r="R863" s="54"/>
      <c r="S863" s="50"/>
      <c r="T863" s="50"/>
      <c r="U863" s="50"/>
      <c r="V863" s="50"/>
      <c r="W863" s="50"/>
      <c r="X863" s="50"/>
      <c r="Y863" s="50"/>
      <c r="Z863" s="50"/>
    </row>
    <row r="864" ht="18.0" customHeight="1">
      <c r="A864" s="49"/>
      <c r="B864" s="53"/>
      <c r="C864" s="49"/>
      <c r="D864" s="49"/>
      <c r="E864" s="49"/>
      <c r="F864" s="49"/>
      <c r="G864" s="53"/>
      <c r="H864" s="53"/>
      <c r="I864" s="53"/>
      <c r="J864" s="53"/>
      <c r="K864" s="53"/>
      <c r="L864" s="53"/>
      <c r="M864" s="49"/>
      <c r="N864" s="50"/>
      <c r="O864" s="50"/>
      <c r="P864" s="54"/>
      <c r="Q864" s="54"/>
      <c r="R864" s="54"/>
      <c r="S864" s="50"/>
      <c r="T864" s="50"/>
      <c r="U864" s="50"/>
      <c r="V864" s="50"/>
      <c r="W864" s="50"/>
      <c r="X864" s="50"/>
      <c r="Y864" s="50"/>
      <c r="Z864" s="50"/>
    </row>
    <row r="865" ht="18.0" customHeight="1">
      <c r="A865" s="49"/>
      <c r="B865" s="53"/>
      <c r="C865" s="49"/>
      <c r="D865" s="49"/>
      <c r="E865" s="49"/>
      <c r="F865" s="49"/>
      <c r="G865" s="53"/>
      <c r="H865" s="53"/>
      <c r="I865" s="53"/>
      <c r="J865" s="53"/>
      <c r="K865" s="53"/>
      <c r="L865" s="53"/>
      <c r="M865" s="49"/>
      <c r="N865" s="50"/>
      <c r="O865" s="50"/>
      <c r="P865" s="54"/>
      <c r="Q865" s="54"/>
      <c r="R865" s="54"/>
      <c r="S865" s="50"/>
      <c r="T865" s="50"/>
      <c r="U865" s="50"/>
      <c r="V865" s="50"/>
      <c r="W865" s="50"/>
      <c r="X865" s="50"/>
      <c r="Y865" s="50"/>
      <c r="Z865" s="50"/>
    </row>
    <row r="866" ht="18.0" customHeight="1">
      <c r="A866" s="49"/>
      <c r="B866" s="53"/>
      <c r="C866" s="49"/>
      <c r="D866" s="49"/>
      <c r="E866" s="49"/>
      <c r="F866" s="49"/>
      <c r="G866" s="53"/>
      <c r="H866" s="53"/>
      <c r="I866" s="53"/>
      <c r="J866" s="53"/>
      <c r="K866" s="53"/>
      <c r="L866" s="53"/>
      <c r="M866" s="49"/>
      <c r="N866" s="50"/>
      <c r="O866" s="50"/>
      <c r="P866" s="54"/>
      <c r="Q866" s="54"/>
      <c r="R866" s="54"/>
      <c r="S866" s="50"/>
      <c r="T866" s="50"/>
      <c r="U866" s="50"/>
      <c r="V866" s="50"/>
      <c r="W866" s="50"/>
      <c r="X866" s="50"/>
      <c r="Y866" s="50"/>
      <c r="Z866" s="50"/>
    </row>
    <row r="867" ht="18.0" customHeight="1">
      <c r="A867" s="49"/>
      <c r="B867" s="53"/>
      <c r="C867" s="49"/>
      <c r="D867" s="49"/>
      <c r="E867" s="49"/>
      <c r="F867" s="49"/>
      <c r="G867" s="53"/>
      <c r="H867" s="53"/>
      <c r="I867" s="53"/>
      <c r="J867" s="53"/>
      <c r="K867" s="53"/>
      <c r="L867" s="53"/>
      <c r="M867" s="49"/>
      <c r="N867" s="50"/>
      <c r="O867" s="50"/>
      <c r="P867" s="54"/>
      <c r="Q867" s="54"/>
      <c r="R867" s="54"/>
      <c r="S867" s="50"/>
      <c r="T867" s="50"/>
      <c r="U867" s="50"/>
      <c r="V867" s="50"/>
      <c r="W867" s="50"/>
      <c r="X867" s="50"/>
      <c r="Y867" s="50"/>
      <c r="Z867" s="50"/>
    </row>
    <row r="868" ht="18.0" customHeight="1">
      <c r="A868" s="49"/>
      <c r="B868" s="53"/>
      <c r="C868" s="49"/>
      <c r="D868" s="49"/>
      <c r="E868" s="49"/>
      <c r="F868" s="49"/>
      <c r="G868" s="53"/>
      <c r="H868" s="53"/>
      <c r="I868" s="53"/>
      <c r="J868" s="53"/>
      <c r="K868" s="53"/>
      <c r="L868" s="53"/>
      <c r="M868" s="49"/>
      <c r="N868" s="50"/>
      <c r="O868" s="50"/>
      <c r="P868" s="54"/>
      <c r="Q868" s="54"/>
      <c r="R868" s="54"/>
      <c r="S868" s="50"/>
      <c r="T868" s="50"/>
      <c r="U868" s="50"/>
      <c r="V868" s="50"/>
      <c r="W868" s="50"/>
      <c r="X868" s="50"/>
      <c r="Y868" s="50"/>
      <c r="Z868" s="50"/>
    </row>
    <row r="869" ht="18.0" customHeight="1">
      <c r="A869" s="49"/>
      <c r="B869" s="53"/>
      <c r="C869" s="49"/>
      <c r="D869" s="49"/>
      <c r="E869" s="49"/>
      <c r="F869" s="49"/>
      <c r="G869" s="53"/>
      <c r="H869" s="53"/>
      <c r="I869" s="53"/>
      <c r="J869" s="53"/>
      <c r="K869" s="53"/>
      <c r="L869" s="53"/>
      <c r="M869" s="49"/>
      <c r="N869" s="50"/>
      <c r="O869" s="50"/>
      <c r="P869" s="54"/>
      <c r="Q869" s="54"/>
      <c r="R869" s="54"/>
      <c r="S869" s="50"/>
      <c r="T869" s="50"/>
      <c r="U869" s="50"/>
      <c r="V869" s="50"/>
      <c r="W869" s="50"/>
      <c r="X869" s="50"/>
      <c r="Y869" s="50"/>
      <c r="Z869" s="50"/>
    </row>
    <row r="870" ht="18.0" customHeight="1">
      <c r="A870" s="49"/>
      <c r="B870" s="53"/>
      <c r="C870" s="49"/>
      <c r="D870" s="49"/>
      <c r="E870" s="49"/>
      <c r="F870" s="49"/>
      <c r="G870" s="53"/>
      <c r="H870" s="53"/>
      <c r="I870" s="53"/>
      <c r="J870" s="53"/>
      <c r="K870" s="53"/>
      <c r="L870" s="53"/>
      <c r="M870" s="49"/>
      <c r="N870" s="50"/>
      <c r="O870" s="50"/>
      <c r="P870" s="54"/>
      <c r="Q870" s="54"/>
      <c r="R870" s="54"/>
      <c r="S870" s="50"/>
      <c r="T870" s="50"/>
      <c r="U870" s="50"/>
      <c r="V870" s="50"/>
      <c r="W870" s="50"/>
      <c r="X870" s="50"/>
      <c r="Y870" s="50"/>
      <c r="Z870" s="50"/>
    </row>
    <row r="871" ht="18.0" customHeight="1">
      <c r="A871" s="49"/>
      <c r="B871" s="53"/>
      <c r="C871" s="49"/>
      <c r="D871" s="49"/>
      <c r="E871" s="49"/>
      <c r="F871" s="49"/>
      <c r="G871" s="53"/>
      <c r="H871" s="53"/>
      <c r="I871" s="53"/>
      <c r="J871" s="53"/>
      <c r="K871" s="53"/>
      <c r="L871" s="53"/>
      <c r="M871" s="49"/>
      <c r="N871" s="50"/>
      <c r="O871" s="50"/>
      <c r="P871" s="54"/>
      <c r="Q871" s="54"/>
      <c r="R871" s="54"/>
      <c r="S871" s="50"/>
      <c r="T871" s="50"/>
      <c r="U871" s="50"/>
      <c r="V871" s="50"/>
      <c r="W871" s="50"/>
      <c r="X871" s="50"/>
      <c r="Y871" s="50"/>
      <c r="Z871" s="50"/>
    </row>
    <row r="872" ht="18.0" customHeight="1">
      <c r="A872" s="49"/>
      <c r="B872" s="53"/>
      <c r="C872" s="49"/>
      <c r="D872" s="49"/>
      <c r="E872" s="49"/>
      <c r="F872" s="49"/>
      <c r="G872" s="53"/>
      <c r="H872" s="53"/>
      <c r="I872" s="53"/>
      <c r="J872" s="53"/>
      <c r="K872" s="53"/>
      <c r="L872" s="53"/>
      <c r="M872" s="49"/>
      <c r="N872" s="50"/>
      <c r="O872" s="50"/>
      <c r="P872" s="54"/>
      <c r="Q872" s="54"/>
      <c r="R872" s="54"/>
      <c r="S872" s="50"/>
      <c r="T872" s="50"/>
      <c r="U872" s="50"/>
      <c r="V872" s="50"/>
      <c r="W872" s="50"/>
      <c r="X872" s="50"/>
      <c r="Y872" s="50"/>
      <c r="Z872" s="50"/>
    </row>
    <row r="873" ht="18.0" customHeight="1">
      <c r="A873" s="49"/>
      <c r="B873" s="53"/>
      <c r="C873" s="49"/>
      <c r="D873" s="49"/>
      <c r="E873" s="49"/>
      <c r="F873" s="49"/>
      <c r="G873" s="53"/>
      <c r="H873" s="53"/>
      <c r="I873" s="53"/>
      <c r="J873" s="53"/>
      <c r="K873" s="53"/>
      <c r="L873" s="53"/>
      <c r="M873" s="49"/>
      <c r="N873" s="50"/>
      <c r="O873" s="50"/>
      <c r="P873" s="54"/>
      <c r="Q873" s="54"/>
      <c r="R873" s="54"/>
      <c r="S873" s="50"/>
      <c r="T873" s="50"/>
      <c r="U873" s="50"/>
      <c r="V873" s="50"/>
      <c r="W873" s="50"/>
      <c r="X873" s="50"/>
      <c r="Y873" s="50"/>
      <c r="Z873" s="50"/>
    </row>
    <row r="874" ht="18.0" customHeight="1">
      <c r="A874" s="49"/>
      <c r="B874" s="53"/>
      <c r="C874" s="49"/>
      <c r="D874" s="49"/>
      <c r="E874" s="49"/>
      <c r="F874" s="49"/>
      <c r="G874" s="53"/>
      <c r="H874" s="53"/>
      <c r="I874" s="53"/>
      <c r="J874" s="53"/>
      <c r="K874" s="53"/>
      <c r="L874" s="53"/>
      <c r="M874" s="49"/>
      <c r="N874" s="50"/>
      <c r="O874" s="50"/>
      <c r="P874" s="54"/>
      <c r="Q874" s="54"/>
      <c r="R874" s="54"/>
      <c r="S874" s="50"/>
      <c r="T874" s="50"/>
      <c r="U874" s="50"/>
      <c r="V874" s="50"/>
      <c r="W874" s="50"/>
      <c r="X874" s="50"/>
      <c r="Y874" s="50"/>
      <c r="Z874" s="50"/>
    </row>
    <row r="875" ht="18.0" customHeight="1">
      <c r="A875" s="49"/>
      <c r="B875" s="53"/>
      <c r="C875" s="49"/>
      <c r="D875" s="49"/>
      <c r="E875" s="49"/>
      <c r="F875" s="49"/>
      <c r="G875" s="53"/>
      <c r="H875" s="53"/>
      <c r="I875" s="53"/>
      <c r="J875" s="53"/>
      <c r="K875" s="53"/>
      <c r="L875" s="53"/>
      <c r="M875" s="49"/>
      <c r="N875" s="50"/>
      <c r="O875" s="50"/>
      <c r="P875" s="54"/>
      <c r="Q875" s="54"/>
      <c r="R875" s="54"/>
      <c r="S875" s="50"/>
      <c r="T875" s="50"/>
      <c r="U875" s="50"/>
      <c r="V875" s="50"/>
      <c r="W875" s="50"/>
      <c r="X875" s="50"/>
      <c r="Y875" s="50"/>
      <c r="Z875" s="50"/>
    </row>
    <row r="876" ht="18.0" customHeight="1">
      <c r="A876" s="49"/>
      <c r="B876" s="53"/>
      <c r="C876" s="49"/>
      <c r="D876" s="49"/>
      <c r="E876" s="49"/>
      <c r="F876" s="49"/>
      <c r="G876" s="53"/>
      <c r="H876" s="53"/>
      <c r="I876" s="53"/>
      <c r="J876" s="53"/>
      <c r="K876" s="53"/>
      <c r="L876" s="53"/>
      <c r="M876" s="49"/>
      <c r="N876" s="50"/>
      <c r="O876" s="50"/>
      <c r="P876" s="54"/>
      <c r="Q876" s="54"/>
      <c r="R876" s="54"/>
      <c r="S876" s="50"/>
      <c r="T876" s="50"/>
      <c r="U876" s="50"/>
      <c r="V876" s="50"/>
      <c r="W876" s="50"/>
      <c r="X876" s="50"/>
      <c r="Y876" s="50"/>
      <c r="Z876" s="50"/>
    </row>
    <row r="877" ht="18.0" customHeight="1">
      <c r="A877" s="49"/>
      <c r="B877" s="53"/>
      <c r="C877" s="49"/>
      <c r="D877" s="49"/>
      <c r="E877" s="49"/>
      <c r="F877" s="49"/>
      <c r="G877" s="53"/>
      <c r="H877" s="53"/>
      <c r="I877" s="53"/>
      <c r="J877" s="53"/>
      <c r="K877" s="53"/>
      <c r="L877" s="53"/>
      <c r="M877" s="49"/>
      <c r="N877" s="50"/>
      <c r="O877" s="50"/>
      <c r="P877" s="54"/>
      <c r="Q877" s="54"/>
      <c r="R877" s="54"/>
      <c r="S877" s="50"/>
      <c r="T877" s="50"/>
      <c r="U877" s="50"/>
      <c r="V877" s="50"/>
      <c r="W877" s="50"/>
      <c r="X877" s="50"/>
      <c r="Y877" s="50"/>
      <c r="Z877" s="50"/>
    </row>
    <row r="878" ht="18.0" customHeight="1">
      <c r="A878" s="49"/>
      <c r="B878" s="53"/>
      <c r="C878" s="49"/>
      <c r="D878" s="49"/>
      <c r="E878" s="49"/>
      <c r="F878" s="49"/>
      <c r="G878" s="53"/>
      <c r="H878" s="53"/>
      <c r="I878" s="53"/>
      <c r="J878" s="53"/>
      <c r="K878" s="53"/>
      <c r="L878" s="53"/>
      <c r="M878" s="49"/>
      <c r="N878" s="50"/>
      <c r="O878" s="50"/>
      <c r="P878" s="54"/>
      <c r="Q878" s="54"/>
      <c r="R878" s="54"/>
      <c r="S878" s="50"/>
      <c r="T878" s="50"/>
      <c r="U878" s="50"/>
      <c r="V878" s="50"/>
      <c r="W878" s="50"/>
      <c r="X878" s="50"/>
      <c r="Y878" s="50"/>
      <c r="Z878" s="50"/>
    </row>
    <row r="879" ht="18.0" customHeight="1">
      <c r="A879" s="49"/>
      <c r="B879" s="53"/>
      <c r="C879" s="49"/>
      <c r="D879" s="49"/>
      <c r="E879" s="49"/>
      <c r="F879" s="49"/>
      <c r="G879" s="53"/>
      <c r="H879" s="53"/>
      <c r="I879" s="53"/>
      <c r="J879" s="53"/>
      <c r="K879" s="53"/>
      <c r="L879" s="53"/>
      <c r="M879" s="49"/>
      <c r="N879" s="50"/>
      <c r="O879" s="50"/>
      <c r="P879" s="54"/>
      <c r="Q879" s="54"/>
      <c r="R879" s="54"/>
      <c r="S879" s="50"/>
      <c r="T879" s="50"/>
      <c r="U879" s="50"/>
      <c r="V879" s="50"/>
      <c r="W879" s="50"/>
      <c r="X879" s="50"/>
      <c r="Y879" s="50"/>
      <c r="Z879" s="50"/>
    </row>
    <row r="880" ht="18.0" customHeight="1">
      <c r="A880" s="49"/>
      <c r="B880" s="53"/>
      <c r="C880" s="49"/>
      <c r="D880" s="49"/>
      <c r="E880" s="49"/>
      <c r="F880" s="49"/>
      <c r="G880" s="53"/>
      <c r="H880" s="53"/>
      <c r="I880" s="53"/>
      <c r="J880" s="53"/>
      <c r="K880" s="53"/>
      <c r="L880" s="53"/>
      <c r="M880" s="49"/>
      <c r="N880" s="50"/>
      <c r="O880" s="50"/>
      <c r="P880" s="54"/>
      <c r="Q880" s="54"/>
      <c r="R880" s="54"/>
      <c r="S880" s="50"/>
      <c r="T880" s="50"/>
      <c r="U880" s="50"/>
      <c r="V880" s="50"/>
      <c r="W880" s="50"/>
      <c r="X880" s="50"/>
      <c r="Y880" s="50"/>
      <c r="Z880" s="50"/>
    </row>
    <row r="881" ht="18.0" customHeight="1">
      <c r="A881" s="49"/>
      <c r="B881" s="53"/>
      <c r="C881" s="49"/>
      <c r="D881" s="49"/>
      <c r="E881" s="49"/>
      <c r="F881" s="49"/>
      <c r="G881" s="53"/>
      <c r="H881" s="53"/>
      <c r="I881" s="53"/>
      <c r="J881" s="53"/>
      <c r="K881" s="53"/>
      <c r="L881" s="53"/>
      <c r="M881" s="49"/>
      <c r="N881" s="50"/>
      <c r="O881" s="50"/>
      <c r="P881" s="54"/>
      <c r="Q881" s="54"/>
      <c r="R881" s="54"/>
      <c r="S881" s="50"/>
      <c r="T881" s="50"/>
      <c r="U881" s="50"/>
      <c r="V881" s="50"/>
      <c r="W881" s="50"/>
      <c r="X881" s="50"/>
      <c r="Y881" s="50"/>
      <c r="Z881" s="50"/>
    </row>
    <row r="882" ht="18.0" customHeight="1">
      <c r="A882" s="49"/>
      <c r="B882" s="53"/>
      <c r="C882" s="49"/>
      <c r="D882" s="49"/>
      <c r="E882" s="49"/>
      <c r="F882" s="49"/>
      <c r="G882" s="53"/>
      <c r="H882" s="53"/>
      <c r="I882" s="53"/>
      <c r="J882" s="53"/>
      <c r="K882" s="53"/>
      <c r="L882" s="53"/>
      <c r="M882" s="49"/>
      <c r="N882" s="50"/>
      <c r="O882" s="50"/>
      <c r="P882" s="54"/>
      <c r="Q882" s="54"/>
      <c r="R882" s="54"/>
      <c r="S882" s="50"/>
      <c r="T882" s="50"/>
      <c r="U882" s="50"/>
      <c r="V882" s="50"/>
      <c r="W882" s="50"/>
      <c r="X882" s="50"/>
      <c r="Y882" s="50"/>
      <c r="Z882" s="50"/>
    </row>
    <row r="883" ht="18.0" customHeight="1">
      <c r="A883" s="49"/>
      <c r="B883" s="53"/>
      <c r="C883" s="49"/>
      <c r="D883" s="49"/>
      <c r="E883" s="49"/>
      <c r="F883" s="49"/>
      <c r="G883" s="53"/>
      <c r="H883" s="53"/>
      <c r="I883" s="53"/>
      <c r="J883" s="53"/>
      <c r="K883" s="53"/>
      <c r="L883" s="53"/>
      <c r="M883" s="49"/>
      <c r="N883" s="50"/>
      <c r="O883" s="50"/>
      <c r="P883" s="54"/>
      <c r="Q883" s="54"/>
      <c r="R883" s="54"/>
      <c r="S883" s="50"/>
      <c r="T883" s="50"/>
      <c r="U883" s="50"/>
      <c r="V883" s="50"/>
      <c r="W883" s="50"/>
      <c r="X883" s="50"/>
      <c r="Y883" s="50"/>
      <c r="Z883" s="50"/>
    </row>
    <row r="884" ht="18.0" customHeight="1">
      <c r="A884" s="49"/>
      <c r="B884" s="53"/>
      <c r="C884" s="49"/>
      <c r="D884" s="49"/>
      <c r="E884" s="49"/>
      <c r="F884" s="49"/>
      <c r="G884" s="53"/>
      <c r="H884" s="53"/>
      <c r="I884" s="53"/>
      <c r="J884" s="53"/>
      <c r="K884" s="53"/>
      <c r="L884" s="53"/>
      <c r="M884" s="49"/>
      <c r="N884" s="50"/>
      <c r="O884" s="50"/>
      <c r="P884" s="54"/>
      <c r="Q884" s="54"/>
      <c r="R884" s="54"/>
      <c r="S884" s="50"/>
      <c r="T884" s="50"/>
      <c r="U884" s="50"/>
      <c r="V884" s="50"/>
      <c r="W884" s="50"/>
      <c r="X884" s="50"/>
      <c r="Y884" s="50"/>
      <c r="Z884" s="50"/>
    </row>
    <row r="885" ht="18.0" customHeight="1">
      <c r="A885" s="49"/>
      <c r="B885" s="53"/>
      <c r="C885" s="49"/>
      <c r="D885" s="49"/>
      <c r="E885" s="49"/>
      <c r="F885" s="49"/>
      <c r="G885" s="53"/>
      <c r="H885" s="53"/>
      <c r="I885" s="53"/>
      <c r="J885" s="53"/>
      <c r="K885" s="53"/>
      <c r="L885" s="53"/>
      <c r="M885" s="49"/>
      <c r="N885" s="50"/>
      <c r="O885" s="50"/>
      <c r="P885" s="54"/>
      <c r="Q885" s="54"/>
      <c r="R885" s="54"/>
      <c r="S885" s="50"/>
      <c r="T885" s="50"/>
      <c r="U885" s="50"/>
      <c r="V885" s="50"/>
      <c r="W885" s="50"/>
      <c r="X885" s="50"/>
      <c r="Y885" s="50"/>
      <c r="Z885" s="50"/>
    </row>
    <row r="886" ht="18.0" customHeight="1">
      <c r="A886" s="49"/>
      <c r="B886" s="53"/>
      <c r="C886" s="49"/>
      <c r="D886" s="49"/>
      <c r="E886" s="49"/>
      <c r="F886" s="49"/>
      <c r="G886" s="53"/>
      <c r="H886" s="53"/>
      <c r="I886" s="53"/>
      <c r="J886" s="53"/>
      <c r="K886" s="53"/>
      <c r="L886" s="53"/>
      <c r="M886" s="49"/>
      <c r="N886" s="50"/>
      <c r="O886" s="50"/>
      <c r="P886" s="54"/>
      <c r="Q886" s="54"/>
      <c r="R886" s="54"/>
      <c r="S886" s="50"/>
      <c r="T886" s="50"/>
      <c r="U886" s="50"/>
      <c r="V886" s="50"/>
      <c r="W886" s="50"/>
      <c r="X886" s="50"/>
      <c r="Y886" s="50"/>
      <c r="Z886" s="50"/>
    </row>
    <row r="887" ht="18.0" customHeight="1">
      <c r="A887" s="49"/>
      <c r="B887" s="53"/>
      <c r="C887" s="49"/>
      <c r="D887" s="49"/>
      <c r="E887" s="49"/>
      <c r="F887" s="49"/>
      <c r="G887" s="53"/>
      <c r="H887" s="53"/>
      <c r="I887" s="53"/>
      <c r="J887" s="53"/>
      <c r="K887" s="53"/>
      <c r="L887" s="53"/>
      <c r="M887" s="49"/>
      <c r="N887" s="50"/>
      <c r="O887" s="50"/>
      <c r="P887" s="54"/>
      <c r="Q887" s="54"/>
      <c r="R887" s="54"/>
      <c r="S887" s="50"/>
      <c r="T887" s="50"/>
      <c r="U887" s="50"/>
      <c r="V887" s="50"/>
      <c r="W887" s="50"/>
      <c r="X887" s="50"/>
      <c r="Y887" s="50"/>
      <c r="Z887" s="50"/>
    </row>
    <row r="888" ht="18.0" customHeight="1">
      <c r="A888" s="49"/>
      <c r="B888" s="53"/>
      <c r="C888" s="49"/>
      <c r="D888" s="49"/>
      <c r="E888" s="49"/>
      <c r="F888" s="49"/>
      <c r="G888" s="53"/>
      <c r="H888" s="53"/>
      <c r="I888" s="53"/>
      <c r="J888" s="53"/>
      <c r="K888" s="53"/>
      <c r="L888" s="53"/>
      <c r="M888" s="49"/>
      <c r="N888" s="50"/>
      <c r="O888" s="50"/>
      <c r="P888" s="54"/>
      <c r="Q888" s="54"/>
      <c r="R888" s="54"/>
      <c r="S888" s="50"/>
      <c r="T888" s="50"/>
      <c r="U888" s="50"/>
      <c r="V888" s="50"/>
      <c r="W888" s="50"/>
      <c r="X888" s="50"/>
      <c r="Y888" s="50"/>
      <c r="Z888" s="50"/>
    </row>
    <row r="889" ht="18.0" customHeight="1">
      <c r="A889" s="49"/>
      <c r="B889" s="53"/>
      <c r="C889" s="49"/>
      <c r="D889" s="49"/>
      <c r="E889" s="49"/>
      <c r="F889" s="49"/>
      <c r="G889" s="53"/>
      <c r="H889" s="53"/>
      <c r="I889" s="53"/>
      <c r="J889" s="53"/>
      <c r="K889" s="53"/>
      <c r="L889" s="53"/>
      <c r="M889" s="49"/>
      <c r="N889" s="50"/>
      <c r="O889" s="50"/>
      <c r="P889" s="54"/>
      <c r="Q889" s="54"/>
      <c r="R889" s="54"/>
      <c r="S889" s="50"/>
      <c r="T889" s="50"/>
      <c r="U889" s="50"/>
      <c r="V889" s="50"/>
      <c r="W889" s="50"/>
      <c r="X889" s="50"/>
      <c r="Y889" s="50"/>
      <c r="Z889" s="50"/>
    </row>
    <row r="890" ht="18.0" customHeight="1">
      <c r="A890" s="49"/>
      <c r="B890" s="53"/>
      <c r="C890" s="49"/>
      <c r="D890" s="49"/>
      <c r="E890" s="49"/>
      <c r="F890" s="49"/>
      <c r="G890" s="53"/>
      <c r="H890" s="53"/>
      <c r="I890" s="53"/>
      <c r="J890" s="53"/>
      <c r="K890" s="53"/>
      <c r="L890" s="53"/>
      <c r="M890" s="49"/>
      <c r="N890" s="50"/>
      <c r="O890" s="50"/>
      <c r="P890" s="54"/>
      <c r="Q890" s="54"/>
      <c r="R890" s="54"/>
      <c r="S890" s="50"/>
      <c r="T890" s="50"/>
      <c r="U890" s="50"/>
      <c r="V890" s="50"/>
      <c r="W890" s="50"/>
      <c r="X890" s="50"/>
      <c r="Y890" s="50"/>
      <c r="Z890" s="50"/>
    </row>
    <row r="891" ht="18.0" customHeight="1">
      <c r="A891" s="49"/>
      <c r="B891" s="53"/>
      <c r="C891" s="49"/>
      <c r="D891" s="49"/>
      <c r="E891" s="49"/>
      <c r="F891" s="49"/>
      <c r="G891" s="53"/>
      <c r="H891" s="53"/>
      <c r="I891" s="53"/>
      <c r="J891" s="53"/>
      <c r="K891" s="53"/>
      <c r="L891" s="53"/>
      <c r="M891" s="49"/>
      <c r="N891" s="50"/>
      <c r="O891" s="50"/>
      <c r="P891" s="54"/>
      <c r="Q891" s="54"/>
      <c r="R891" s="54"/>
      <c r="S891" s="50"/>
      <c r="T891" s="50"/>
      <c r="U891" s="50"/>
      <c r="V891" s="50"/>
      <c r="W891" s="50"/>
      <c r="X891" s="50"/>
      <c r="Y891" s="50"/>
      <c r="Z891" s="50"/>
    </row>
    <row r="892" ht="18.0" customHeight="1">
      <c r="A892" s="49"/>
      <c r="B892" s="53"/>
      <c r="C892" s="49"/>
      <c r="D892" s="49"/>
      <c r="E892" s="49"/>
      <c r="F892" s="49"/>
      <c r="G892" s="53"/>
      <c r="H892" s="53"/>
      <c r="I892" s="53"/>
      <c r="J892" s="53"/>
      <c r="K892" s="53"/>
      <c r="L892" s="53"/>
      <c r="M892" s="49"/>
      <c r="N892" s="50"/>
      <c r="O892" s="50"/>
      <c r="P892" s="54"/>
      <c r="Q892" s="54"/>
      <c r="R892" s="54"/>
      <c r="S892" s="50"/>
      <c r="T892" s="50"/>
      <c r="U892" s="50"/>
      <c r="V892" s="50"/>
      <c r="W892" s="50"/>
      <c r="X892" s="50"/>
      <c r="Y892" s="50"/>
      <c r="Z892" s="50"/>
    </row>
    <row r="893" ht="18.0" customHeight="1">
      <c r="A893" s="49"/>
      <c r="B893" s="53"/>
      <c r="C893" s="49"/>
      <c r="D893" s="49"/>
      <c r="E893" s="49"/>
      <c r="F893" s="49"/>
      <c r="G893" s="53"/>
      <c r="H893" s="53"/>
      <c r="I893" s="53"/>
      <c r="J893" s="53"/>
      <c r="K893" s="53"/>
      <c r="L893" s="53"/>
      <c r="M893" s="49"/>
      <c r="N893" s="50"/>
      <c r="O893" s="50"/>
      <c r="P893" s="54"/>
      <c r="Q893" s="54"/>
      <c r="R893" s="54"/>
      <c r="S893" s="50"/>
      <c r="T893" s="50"/>
      <c r="U893" s="50"/>
      <c r="V893" s="50"/>
      <c r="W893" s="50"/>
      <c r="X893" s="50"/>
      <c r="Y893" s="50"/>
      <c r="Z893" s="50"/>
    </row>
    <row r="894" ht="18.0" customHeight="1">
      <c r="A894" s="49"/>
      <c r="B894" s="53"/>
      <c r="C894" s="49"/>
      <c r="D894" s="49"/>
      <c r="E894" s="49"/>
      <c r="F894" s="49"/>
      <c r="G894" s="53"/>
      <c r="H894" s="53"/>
      <c r="I894" s="53"/>
      <c r="J894" s="53"/>
      <c r="K894" s="53"/>
      <c r="L894" s="53"/>
      <c r="M894" s="49"/>
      <c r="N894" s="50"/>
      <c r="O894" s="50"/>
      <c r="P894" s="54"/>
      <c r="Q894" s="54"/>
      <c r="R894" s="54"/>
      <c r="S894" s="50"/>
      <c r="T894" s="50"/>
      <c r="U894" s="50"/>
      <c r="V894" s="50"/>
      <c r="W894" s="50"/>
      <c r="X894" s="50"/>
      <c r="Y894" s="50"/>
      <c r="Z894" s="50"/>
    </row>
    <row r="895" ht="18.0" customHeight="1">
      <c r="A895" s="49"/>
      <c r="B895" s="53"/>
      <c r="C895" s="49"/>
      <c r="D895" s="49"/>
      <c r="E895" s="49"/>
      <c r="F895" s="49"/>
      <c r="G895" s="53"/>
      <c r="H895" s="53"/>
      <c r="I895" s="53"/>
      <c r="J895" s="53"/>
      <c r="K895" s="53"/>
      <c r="L895" s="53"/>
      <c r="M895" s="49"/>
      <c r="N895" s="50"/>
      <c r="O895" s="50"/>
      <c r="P895" s="54"/>
      <c r="Q895" s="54"/>
      <c r="R895" s="54"/>
      <c r="S895" s="50"/>
      <c r="T895" s="50"/>
      <c r="U895" s="50"/>
      <c r="V895" s="50"/>
      <c r="W895" s="50"/>
      <c r="X895" s="50"/>
      <c r="Y895" s="50"/>
      <c r="Z895" s="50"/>
    </row>
    <row r="896" ht="18.0" customHeight="1">
      <c r="A896" s="49"/>
      <c r="B896" s="53"/>
      <c r="C896" s="49"/>
      <c r="D896" s="49"/>
      <c r="E896" s="49"/>
      <c r="F896" s="49"/>
      <c r="G896" s="53"/>
      <c r="H896" s="53"/>
      <c r="I896" s="53"/>
      <c r="J896" s="53"/>
      <c r="K896" s="53"/>
      <c r="L896" s="53"/>
      <c r="M896" s="49"/>
      <c r="N896" s="50"/>
      <c r="O896" s="50"/>
      <c r="P896" s="54"/>
      <c r="Q896" s="54"/>
      <c r="R896" s="54"/>
      <c r="S896" s="50"/>
      <c r="T896" s="50"/>
      <c r="U896" s="50"/>
      <c r="V896" s="50"/>
      <c r="W896" s="50"/>
      <c r="X896" s="50"/>
      <c r="Y896" s="50"/>
      <c r="Z896" s="50"/>
    </row>
    <row r="897" ht="18.0" customHeight="1">
      <c r="A897" s="49"/>
      <c r="B897" s="53"/>
      <c r="C897" s="49"/>
      <c r="D897" s="49"/>
      <c r="E897" s="49"/>
      <c r="F897" s="49"/>
      <c r="G897" s="53"/>
      <c r="H897" s="53"/>
      <c r="I897" s="53"/>
      <c r="J897" s="53"/>
      <c r="K897" s="53"/>
      <c r="L897" s="53"/>
      <c r="M897" s="49"/>
      <c r="N897" s="50"/>
      <c r="O897" s="50"/>
      <c r="P897" s="54"/>
      <c r="Q897" s="54"/>
      <c r="R897" s="54"/>
      <c r="S897" s="50"/>
      <c r="T897" s="50"/>
      <c r="U897" s="50"/>
      <c r="V897" s="50"/>
      <c r="W897" s="50"/>
      <c r="X897" s="50"/>
      <c r="Y897" s="50"/>
      <c r="Z897" s="50"/>
    </row>
    <row r="898" ht="18.0" customHeight="1">
      <c r="A898" s="49"/>
      <c r="B898" s="53"/>
      <c r="C898" s="49"/>
      <c r="D898" s="49"/>
      <c r="E898" s="49"/>
      <c r="F898" s="49"/>
      <c r="G898" s="53"/>
      <c r="H898" s="53"/>
      <c r="I898" s="53"/>
      <c r="J898" s="53"/>
      <c r="K898" s="53"/>
      <c r="L898" s="53"/>
      <c r="M898" s="49"/>
      <c r="N898" s="50"/>
      <c r="O898" s="50"/>
      <c r="P898" s="54"/>
      <c r="Q898" s="54"/>
      <c r="R898" s="54"/>
      <c r="S898" s="50"/>
      <c r="T898" s="50"/>
      <c r="U898" s="50"/>
      <c r="V898" s="50"/>
      <c r="W898" s="50"/>
      <c r="X898" s="50"/>
      <c r="Y898" s="50"/>
      <c r="Z898" s="50"/>
    </row>
    <row r="899" ht="18.0" customHeight="1">
      <c r="A899" s="49"/>
      <c r="B899" s="53"/>
      <c r="C899" s="49"/>
      <c r="D899" s="49"/>
      <c r="E899" s="49"/>
      <c r="F899" s="49"/>
      <c r="G899" s="53"/>
      <c r="H899" s="53"/>
      <c r="I899" s="53"/>
      <c r="J899" s="53"/>
      <c r="K899" s="53"/>
      <c r="L899" s="53"/>
      <c r="M899" s="49"/>
      <c r="N899" s="50"/>
      <c r="O899" s="50"/>
      <c r="P899" s="54"/>
      <c r="Q899" s="54"/>
      <c r="R899" s="54"/>
      <c r="S899" s="50"/>
      <c r="T899" s="50"/>
      <c r="U899" s="50"/>
      <c r="V899" s="50"/>
      <c r="W899" s="50"/>
      <c r="X899" s="50"/>
      <c r="Y899" s="50"/>
      <c r="Z899" s="50"/>
    </row>
    <row r="900" ht="18.0" customHeight="1">
      <c r="A900" s="49"/>
      <c r="B900" s="53"/>
      <c r="C900" s="49"/>
      <c r="D900" s="49"/>
      <c r="E900" s="49"/>
      <c r="F900" s="49"/>
      <c r="G900" s="53"/>
      <c r="H900" s="53"/>
      <c r="I900" s="53"/>
      <c r="J900" s="53"/>
      <c r="K900" s="53"/>
      <c r="L900" s="53"/>
      <c r="M900" s="49"/>
      <c r="N900" s="50"/>
      <c r="O900" s="50"/>
      <c r="P900" s="54"/>
      <c r="Q900" s="54"/>
      <c r="R900" s="54"/>
      <c r="S900" s="50"/>
      <c r="T900" s="50"/>
      <c r="U900" s="50"/>
      <c r="V900" s="50"/>
      <c r="W900" s="50"/>
      <c r="X900" s="50"/>
      <c r="Y900" s="50"/>
      <c r="Z900" s="50"/>
    </row>
    <row r="901" ht="18.0" customHeight="1">
      <c r="A901" s="49"/>
      <c r="B901" s="53"/>
      <c r="C901" s="49"/>
      <c r="D901" s="49"/>
      <c r="E901" s="49"/>
      <c r="F901" s="49"/>
      <c r="G901" s="53"/>
      <c r="H901" s="53"/>
      <c r="I901" s="53"/>
      <c r="J901" s="53"/>
      <c r="K901" s="53"/>
      <c r="L901" s="53"/>
      <c r="M901" s="49"/>
      <c r="N901" s="50"/>
      <c r="O901" s="50"/>
      <c r="P901" s="54"/>
      <c r="Q901" s="54"/>
      <c r="R901" s="54"/>
      <c r="S901" s="50"/>
      <c r="T901" s="50"/>
      <c r="U901" s="50"/>
      <c r="V901" s="50"/>
      <c r="W901" s="50"/>
      <c r="X901" s="50"/>
      <c r="Y901" s="50"/>
      <c r="Z901" s="50"/>
    </row>
    <row r="902" ht="18.0" customHeight="1">
      <c r="A902" s="49"/>
      <c r="B902" s="53"/>
      <c r="C902" s="49"/>
      <c r="D902" s="49"/>
      <c r="E902" s="49"/>
      <c r="F902" s="49"/>
      <c r="G902" s="53"/>
      <c r="H902" s="53"/>
      <c r="I902" s="53"/>
      <c r="J902" s="53"/>
      <c r="K902" s="53"/>
      <c r="L902" s="53"/>
      <c r="M902" s="49"/>
      <c r="N902" s="50"/>
      <c r="O902" s="50"/>
      <c r="P902" s="54"/>
      <c r="Q902" s="54"/>
      <c r="R902" s="54"/>
      <c r="S902" s="50"/>
      <c r="T902" s="50"/>
      <c r="U902" s="50"/>
      <c r="V902" s="50"/>
      <c r="W902" s="50"/>
      <c r="X902" s="50"/>
      <c r="Y902" s="50"/>
      <c r="Z902" s="50"/>
    </row>
    <row r="903" ht="18.0" customHeight="1">
      <c r="A903" s="49"/>
      <c r="B903" s="53"/>
      <c r="C903" s="49"/>
      <c r="D903" s="49"/>
      <c r="E903" s="49"/>
      <c r="F903" s="49"/>
      <c r="G903" s="53"/>
      <c r="H903" s="53"/>
      <c r="I903" s="53"/>
      <c r="J903" s="53"/>
      <c r="K903" s="53"/>
      <c r="L903" s="53"/>
      <c r="M903" s="49"/>
      <c r="N903" s="50"/>
      <c r="O903" s="50"/>
      <c r="P903" s="54"/>
      <c r="Q903" s="54"/>
      <c r="R903" s="54"/>
      <c r="S903" s="50"/>
      <c r="T903" s="50"/>
      <c r="U903" s="50"/>
      <c r="V903" s="50"/>
      <c r="W903" s="50"/>
      <c r="X903" s="50"/>
      <c r="Y903" s="50"/>
      <c r="Z903" s="50"/>
    </row>
    <row r="904" ht="18.0" customHeight="1">
      <c r="A904" s="49"/>
      <c r="B904" s="53"/>
      <c r="C904" s="49"/>
      <c r="D904" s="49"/>
      <c r="E904" s="49"/>
      <c r="F904" s="49"/>
      <c r="G904" s="53"/>
      <c r="H904" s="53"/>
      <c r="I904" s="53"/>
      <c r="J904" s="53"/>
      <c r="K904" s="53"/>
      <c r="L904" s="53"/>
      <c r="M904" s="49"/>
      <c r="N904" s="50"/>
      <c r="O904" s="50"/>
      <c r="P904" s="54"/>
      <c r="Q904" s="54"/>
      <c r="R904" s="54"/>
      <c r="S904" s="50"/>
      <c r="T904" s="50"/>
      <c r="U904" s="50"/>
      <c r="V904" s="50"/>
      <c r="W904" s="50"/>
      <c r="X904" s="50"/>
      <c r="Y904" s="50"/>
      <c r="Z904" s="50"/>
    </row>
    <row r="905" ht="18.0" customHeight="1">
      <c r="A905" s="49"/>
      <c r="B905" s="53"/>
      <c r="C905" s="49"/>
      <c r="D905" s="49"/>
      <c r="E905" s="49"/>
      <c r="F905" s="49"/>
      <c r="G905" s="53"/>
      <c r="H905" s="53"/>
      <c r="I905" s="53"/>
      <c r="J905" s="53"/>
      <c r="K905" s="53"/>
      <c r="L905" s="53"/>
      <c r="M905" s="49"/>
      <c r="N905" s="50"/>
      <c r="O905" s="50"/>
      <c r="P905" s="54"/>
      <c r="Q905" s="54"/>
      <c r="R905" s="54"/>
      <c r="S905" s="50"/>
      <c r="T905" s="50"/>
      <c r="U905" s="50"/>
      <c r="V905" s="50"/>
      <c r="W905" s="50"/>
      <c r="X905" s="50"/>
      <c r="Y905" s="50"/>
      <c r="Z905" s="50"/>
    </row>
    <row r="906" ht="18.0" customHeight="1">
      <c r="A906" s="49"/>
      <c r="B906" s="53"/>
      <c r="C906" s="49"/>
      <c r="D906" s="49"/>
      <c r="E906" s="49"/>
      <c r="F906" s="49"/>
      <c r="G906" s="53"/>
      <c r="H906" s="53"/>
      <c r="I906" s="53"/>
      <c r="J906" s="53"/>
      <c r="K906" s="53"/>
      <c r="L906" s="53"/>
      <c r="M906" s="49"/>
      <c r="N906" s="50"/>
      <c r="O906" s="50"/>
      <c r="P906" s="54"/>
      <c r="Q906" s="54"/>
      <c r="R906" s="54"/>
      <c r="S906" s="50"/>
      <c r="T906" s="50"/>
      <c r="U906" s="50"/>
      <c r="V906" s="50"/>
      <c r="W906" s="50"/>
      <c r="X906" s="50"/>
      <c r="Y906" s="50"/>
      <c r="Z906" s="50"/>
    </row>
    <row r="907" ht="18.0" customHeight="1">
      <c r="A907" s="49"/>
      <c r="B907" s="53"/>
      <c r="C907" s="49"/>
      <c r="D907" s="49"/>
      <c r="E907" s="49"/>
      <c r="F907" s="49"/>
      <c r="G907" s="53"/>
      <c r="H907" s="53"/>
      <c r="I907" s="53"/>
      <c r="J907" s="53"/>
      <c r="K907" s="53"/>
      <c r="L907" s="53"/>
      <c r="M907" s="49"/>
      <c r="N907" s="50"/>
      <c r="O907" s="50"/>
      <c r="P907" s="54"/>
      <c r="Q907" s="54"/>
      <c r="R907" s="54"/>
      <c r="S907" s="50"/>
      <c r="T907" s="50"/>
      <c r="U907" s="50"/>
      <c r="V907" s="50"/>
      <c r="W907" s="50"/>
      <c r="X907" s="50"/>
      <c r="Y907" s="50"/>
      <c r="Z907" s="50"/>
    </row>
    <row r="908" ht="18.0" customHeight="1">
      <c r="A908" s="49"/>
      <c r="B908" s="53"/>
      <c r="C908" s="49"/>
      <c r="D908" s="49"/>
      <c r="E908" s="49"/>
      <c r="F908" s="49"/>
      <c r="G908" s="53"/>
      <c r="H908" s="53"/>
      <c r="I908" s="53"/>
      <c r="J908" s="53"/>
      <c r="K908" s="53"/>
      <c r="L908" s="53"/>
      <c r="M908" s="49"/>
      <c r="N908" s="50"/>
      <c r="O908" s="50"/>
      <c r="P908" s="54"/>
      <c r="Q908" s="54"/>
      <c r="R908" s="54"/>
      <c r="S908" s="50"/>
      <c r="T908" s="50"/>
      <c r="U908" s="50"/>
      <c r="V908" s="50"/>
      <c r="W908" s="50"/>
      <c r="X908" s="50"/>
      <c r="Y908" s="50"/>
      <c r="Z908" s="50"/>
    </row>
    <row r="909" ht="18.0" customHeight="1">
      <c r="A909" s="49"/>
      <c r="B909" s="53"/>
      <c r="C909" s="49"/>
      <c r="D909" s="49"/>
      <c r="E909" s="49"/>
      <c r="F909" s="49"/>
      <c r="G909" s="53"/>
      <c r="H909" s="53"/>
      <c r="I909" s="53"/>
      <c r="J909" s="53"/>
      <c r="K909" s="53"/>
      <c r="L909" s="53"/>
      <c r="M909" s="49"/>
      <c r="N909" s="50"/>
      <c r="O909" s="50"/>
      <c r="P909" s="54"/>
      <c r="Q909" s="54"/>
      <c r="R909" s="54"/>
      <c r="S909" s="50"/>
      <c r="T909" s="50"/>
      <c r="U909" s="50"/>
      <c r="V909" s="50"/>
      <c r="W909" s="50"/>
      <c r="X909" s="50"/>
      <c r="Y909" s="50"/>
      <c r="Z909" s="50"/>
    </row>
    <row r="910" ht="18.0" customHeight="1">
      <c r="A910" s="49"/>
      <c r="B910" s="53"/>
      <c r="C910" s="49"/>
      <c r="D910" s="49"/>
      <c r="E910" s="49"/>
      <c r="F910" s="49"/>
      <c r="G910" s="53"/>
      <c r="H910" s="53"/>
      <c r="I910" s="53"/>
      <c r="J910" s="53"/>
      <c r="K910" s="53"/>
      <c r="L910" s="53"/>
      <c r="M910" s="49"/>
      <c r="N910" s="50"/>
      <c r="O910" s="50"/>
      <c r="P910" s="54"/>
      <c r="Q910" s="54"/>
      <c r="R910" s="54"/>
      <c r="S910" s="50"/>
      <c r="T910" s="50"/>
      <c r="U910" s="50"/>
      <c r="V910" s="50"/>
      <c r="W910" s="50"/>
      <c r="X910" s="50"/>
      <c r="Y910" s="50"/>
      <c r="Z910" s="50"/>
    </row>
    <row r="911" ht="18.0" customHeight="1">
      <c r="A911" s="49"/>
      <c r="B911" s="53"/>
      <c r="C911" s="49"/>
      <c r="D911" s="49"/>
      <c r="E911" s="49"/>
      <c r="F911" s="49"/>
      <c r="G911" s="53"/>
      <c r="H911" s="53"/>
      <c r="I911" s="53"/>
      <c r="J911" s="53"/>
      <c r="K911" s="53"/>
      <c r="L911" s="53"/>
      <c r="M911" s="49"/>
      <c r="N911" s="50"/>
      <c r="O911" s="50"/>
      <c r="P911" s="54"/>
      <c r="Q911" s="54"/>
      <c r="R911" s="54"/>
      <c r="S911" s="50"/>
      <c r="T911" s="50"/>
      <c r="U911" s="50"/>
      <c r="V911" s="50"/>
      <c r="W911" s="50"/>
      <c r="X911" s="50"/>
      <c r="Y911" s="50"/>
      <c r="Z911" s="50"/>
    </row>
    <row r="912" ht="18.0" customHeight="1">
      <c r="A912" s="49"/>
      <c r="B912" s="53"/>
      <c r="C912" s="49"/>
      <c r="D912" s="49"/>
      <c r="E912" s="49"/>
      <c r="F912" s="49"/>
      <c r="G912" s="53"/>
      <c r="H912" s="53"/>
      <c r="I912" s="53"/>
      <c r="J912" s="53"/>
      <c r="K912" s="53"/>
      <c r="L912" s="53"/>
      <c r="M912" s="49"/>
      <c r="N912" s="50"/>
      <c r="O912" s="50"/>
      <c r="P912" s="54"/>
      <c r="Q912" s="54"/>
      <c r="R912" s="54"/>
      <c r="S912" s="50"/>
      <c r="T912" s="50"/>
      <c r="U912" s="50"/>
      <c r="V912" s="50"/>
      <c r="W912" s="50"/>
      <c r="X912" s="50"/>
      <c r="Y912" s="50"/>
      <c r="Z912" s="50"/>
    </row>
    <row r="913" ht="18.0" customHeight="1">
      <c r="A913" s="49"/>
      <c r="B913" s="53"/>
      <c r="C913" s="49"/>
      <c r="D913" s="49"/>
      <c r="E913" s="49"/>
      <c r="F913" s="49"/>
      <c r="G913" s="53"/>
      <c r="H913" s="53"/>
      <c r="I913" s="53"/>
      <c r="J913" s="53"/>
      <c r="K913" s="53"/>
      <c r="L913" s="53"/>
      <c r="M913" s="49"/>
      <c r="N913" s="50"/>
      <c r="O913" s="50"/>
      <c r="P913" s="54"/>
      <c r="Q913" s="54"/>
      <c r="R913" s="54"/>
      <c r="S913" s="50"/>
      <c r="T913" s="50"/>
      <c r="U913" s="50"/>
      <c r="V913" s="50"/>
      <c r="W913" s="50"/>
      <c r="X913" s="50"/>
      <c r="Y913" s="50"/>
      <c r="Z913" s="50"/>
    </row>
    <row r="914" ht="18.0" customHeight="1">
      <c r="A914" s="49"/>
      <c r="B914" s="53"/>
      <c r="C914" s="49"/>
      <c r="D914" s="49"/>
      <c r="E914" s="49"/>
      <c r="F914" s="49"/>
      <c r="G914" s="53"/>
      <c r="H914" s="53"/>
      <c r="I914" s="53"/>
      <c r="J914" s="53"/>
      <c r="K914" s="53"/>
      <c r="L914" s="53"/>
      <c r="M914" s="49"/>
      <c r="N914" s="50"/>
      <c r="O914" s="50"/>
      <c r="P914" s="54"/>
      <c r="Q914" s="54"/>
      <c r="R914" s="54"/>
      <c r="S914" s="50"/>
      <c r="T914" s="50"/>
      <c r="U914" s="50"/>
      <c r="V914" s="50"/>
      <c r="W914" s="50"/>
      <c r="X914" s="50"/>
      <c r="Y914" s="50"/>
      <c r="Z914" s="50"/>
    </row>
    <row r="915" ht="18.0" customHeight="1">
      <c r="A915" s="49"/>
      <c r="B915" s="53"/>
      <c r="C915" s="49"/>
      <c r="D915" s="49"/>
      <c r="E915" s="49"/>
      <c r="F915" s="49"/>
      <c r="G915" s="53"/>
      <c r="H915" s="53"/>
      <c r="I915" s="53"/>
      <c r="J915" s="53"/>
      <c r="K915" s="53"/>
      <c r="L915" s="53"/>
      <c r="M915" s="49"/>
      <c r="N915" s="50"/>
      <c r="O915" s="50"/>
      <c r="P915" s="54"/>
      <c r="Q915" s="54"/>
      <c r="R915" s="54"/>
      <c r="S915" s="50"/>
      <c r="T915" s="50"/>
      <c r="U915" s="50"/>
      <c r="V915" s="50"/>
      <c r="W915" s="50"/>
      <c r="X915" s="50"/>
      <c r="Y915" s="50"/>
      <c r="Z915" s="50"/>
    </row>
    <row r="916" ht="18.0" customHeight="1">
      <c r="A916" s="49"/>
      <c r="B916" s="53"/>
      <c r="C916" s="49"/>
      <c r="D916" s="49"/>
      <c r="E916" s="49"/>
      <c r="F916" s="49"/>
      <c r="G916" s="53"/>
      <c r="H916" s="53"/>
      <c r="I916" s="53"/>
      <c r="J916" s="53"/>
      <c r="K916" s="53"/>
      <c r="L916" s="53"/>
      <c r="M916" s="49"/>
      <c r="N916" s="50"/>
      <c r="O916" s="50"/>
      <c r="P916" s="54"/>
      <c r="Q916" s="54"/>
      <c r="R916" s="54"/>
      <c r="S916" s="50"/>
      <c r="T916" s="50"/>
      <c r="U916" s="50"/>
      <c r="V916" s="50"/>
      <c r="W916" s="50"/>
      <c r="X916" s="50"/>
      <c r="Y916" s="50"/>
      <c r="Z916" s="50"/>
    </row>
    <row r="917" ht="18.0" customHeight="1">
      <c r="A917" s="49"/>
      <c r="B917" s="53"/>
      <c r="C917" s="49"/>
      <c r="D917" s="49"/>
      <c r="E917" s="49"/>
      <c r="F917" s="49"/>
      <c r="G917" s="53"/>
      <c r="H917" s="53"/>
      <c r="I917" s="53"/>
      <c r="J917" s="53"/>
      <c r="K917" s="53"/>
      <c r="L917" s="53"/>
      <c r="M917" s="49"/>
      <c r="N917" s="50"/>
      <c r="O917" s="50"/>
      <c r="P917" s="54"/>
      <c r="Q917" s="54"/>
      <c r="R917" s="54"/>
      <c r="S917" s="50"/>
      <c r="T917" s="50"/>
      <c r="U917" s="50"/>
      <c r="V917" s="50"/>
      <c r="W917" s="50"/>
      <c r="X917" s="50"/>
      <c r="Y917" s="50"/>
      <c r="Z917" s="50"/>
    </row>
    <row r="918" ht="18.0" customHeight="1">
      <c r="A918" s="49"/>
      <c r="B918" s="53"/>
      <c r="C918" s="49"/>
      <c r="D918" s="49"/>
      <c r="E918" s="49"/>
      <c r="F918" s="49"/>
      <c r="G918" s="53"/>
      <c r="H918" s="53"/>
      <c r="I918" s="53"/>
      <c r="J918" s="53"/>
      <c r="K918" s="53"/>
      <c r="L918" s="53"/>
      <c r="M918" s="49"/>
      <c r="N918" s="50"/>
      <c r="O918" s="50"/>
      <c r="P918" s="54"/>
      <c r="Q918" s="54"/>
      <c r="R918" s="54"/>
      <c r="S918" s="50"/>
      <c r="T918" s="50"/>
      <c r="U918" s="50"/>
      <c r="V918" s="50"/>
      <c r="W918" s="50"/>
      <c r="X918" s="50"/>
      <c r="Y918" s="50"/>
      <c r="Z918" s="50"/>
    </row>
    <row r="919" ht="18.0" customHeight="1">
      <c r="A919" s="49"/>
      <c r="B919" s="53"/>
      <c r="C919" s="49"/>
      <c r="D919" s="49"/>
      <c r="E919" s="49"/>
      <c r="F919" s="49"/>
      <c r="G919" s="53"/>
      <c r="H919" s="53"/>
      <c r="I919" s="53"/>
      <c r="J919" s="53"/>
      <c r="K919" s="53"/>
      <c r="L919" s="53"/>
      <c r="M919" s="49"/>
      <c r="N919" s="50"/>
      <c r="O919" s="50"/>
      <c r="P919" s="54"/>
      <c r="Q919" s="54"/>
      <c r="R919" s="54"/>
      <c r="S919" s="50"/>
      <c r="T919" s="50"/>
      <c r="U919" s="50"/>
      <c r="V919" s="50"/>
      <c r="W919" s="50"/>
      <c r="X919" s="50"/>
      <c r="Y919" s="50"/>
      <c r="Z919" s="50"/>
    </row>
    <row r="920" ht="18.0" customHeight="1">
      <c r="A920" s="49"/>
      <c r="B920" s="53"/>
      <c r="C920" s="49"/>
      <c r="D920" s="49"/>
      <c r="E920" s="49"/>
      <c r="F920" s="49"/>
      <c r="G920" s="53"/>
      <c r="H920" s="53"/>
      <c r="I920" s="53"/>
      <c r="J920" s="53"/>
      <c r="K920" s="53"/>
      <c r="L920" s="53"/>
      <c r="M920" s="49"/>
      <c r="N920" s="50"/>
      <c r="O920" s="50"/>
      <c r="P920" s="54"/>
      <c r="Q920" s="54"/>
      <c r="R920" s="54"/>
      <c r="S920" s="50"/>
      <c r="T920" s="50"/>
      <c r="U920" s="50"/>
      <c r="V920" s="50"/>
      <c r="W920" s="50"/>
      <c r="X920" s="50"/>
      <c r="Y920" s="50"/>
      <c r="Z920" s="50"/>
    </row>
    <row r="921" ht="18.0" customHeight="1">
      <c r="A921" s="49"/>
      <c r="B921" s="53"/>
      <c r="C921" s="49"/>
      <c r="D921" s="49"/>
      <c r="E921" s="49"/>
      <c r="F921" s="49"/>
      <c r="G921" s="53"/>
      <c r="H921" s="53"/>
      <c r="I921" s="53"/>
      <c r="J921" s="53"/>
      <c r="K921" s="53"/>
      <c r="L921" s="53"/>
      <c r="M921" s="49"/>
      <c r="N921" s="50"/>
      <c r="O921" s="50"/>
      <c r="P921" s="54"/>
      <c r="Q921" s="54"/>
      <c r="R921" s="54"/>
      <c r="S921" s="50"/>
      <c r="T921" s="50"/>
      <c r="U921" s="50"/>
      <c r="V921" s="50"/>
      <c r="W921" s="50"/>
      <c r="X921" s="50"/>
      <c r="Y921" s="50"/>
      <c r="Z921" s="50"/>
    </row>
    <row r="922" ht="18.0" customHeight="1">
      <c r="A922" s="49"/>
      <c r="B922" s="53"/>
      <c r="C922" s="49"/>
      <c r="D922" s="49"/>
      <c r="E922" s="49"/>
      <c r="F922" s="49"/>
      <c r="G922" s="53"/>
      <c r="H922" s="53"/>
      <c r="I922" s="53"/>
      <c r="J922" s="53"/>
      <c r="K922" s="53"/>
      <c r="L922" s="53"/>
      <c r="M922" s="49"/>
      <c r="N922" s="50"/>
      <c r="O922" s="50"/>
      <c r="P922" s="54"/>
      <c r="Q922" s="54"/>
      <c r="R922" s="54"/>
      <c r="S922" s="50"/>
      <c r="T922" s="50"/>
      <c r="U922" s="50"/>
      <c r="V922" s="50"/>
      <c r="W922" s="50"/>
      <c r="X922" s="50"/>
      <c r="Y922" s="50"/>
      <c r="Z922" s="50"/>
    </row>
    <row r="923" ht="18.0" customHeight="1">
      <c r="A923" s="49"/>
      <c r="B923" s="53"/>
      <c r="C923" s="49"/>
      <c r="D923" s="49"/>
      <c r="E923" s="49"/>
      <c r="F923" s="49"/>
      <c r="G923" s="53"/>
      <c r="H923" s="53"/>
      <c r="I923" s="53"/>
      <c r="J923" s="53"/>
      <c r="K923" s="53"/>
      <c r="L923" s="53"/>
      <c r="M923" s="49"/>
      <c r="N923" s="50"/>
      <c r="O923" s="50"/>
      <c r="P923" s="54"/>
      <c r="Q923" s="54"/>
      <c r="R923" s="54"/>
      <c r="S923" s="50"/>
      <c r="T923" s="50"/>
      <c r="U923" s="50"/>
      <c r="V923" s="50"/>
      <c r="W923" s="50"/>
      <c r="X923" s="50"/>
      <c r="Y923" s="50"/>
      <c r="Z923" s="50"/>
    </row>
    <row r="924" ht="18.0" customHeight="1">
      <c r="A924" s="49"/>
      <c r="B924" s="53"/>
      <c r="C924" s="49"/>
      <c r="D924" s="49"/>
      <c r="E924" s="49"/>
      <c r="F924" s="49"/>
      <c r="G924" s="53"/>
      <c r="H924" s="53"/>
      <c r="I924" s="53"/>
      <c r="J924" s="53"/>
      <c r="K924" s="53"/>
      <c r="L924" s="53"/>
      <c r="M924" s="49"/>
      <c r="N924" s="50"/>
      <c r="O924" s="50"/>
      <c r="P924" s="54"/>
      <c r="Q924" s="54"/>
      <c r="R924" s="54"/>
      <c r="S924" s="50"/>
      <c r="T924" s="50"/>
      <c r="U924" s="50"/>
      <c r="V924" s="50"/>
      <c r="W924" s="50"/>
      <c r="X924" s="50"/>
      <c r="Y924" s="50"/>
      <c r="Z924" s="50"/>
    </row>
    <row r="925" ht="18.0" customHeight="1">
      <c r="A925" s="49"/>
      <c r="B925" s="53"/>
      <c r="C925" s="49"/>
      <c r="D925" s="49"/>
      <c r="E925" s="49"/>
      <c r="F925" s="49"/>
      <c r="G925" s="53"/>
      <c r="H925" s="53"/>
      <c r="I925" s="53"/>
      <c r="J925" s="53"/>
      <c r="K925" s="53"/>
      <c r="L925" s="53"/>
      <c r="M925" s="49"/>
      <c r="N925" s="50"/>
      <c r="O925" s="50"/>
      <c r="P925" s="54"/>
      <c r="Q925" s="54"/>
      <c r="R925" s="54"/>
      <c r="S925" s="50"/>
      <c r="T925" s="50"/>
      <c r="U925" s="50"/>
      <c r="V925" s="50"/>
      <c r="W925" s="50"/>
      <c r="X925" s="50"/>
      <c r="Y925" s="50"/>
      <c r="Z925" s="50"/>
    </row>
    <row r="926" ht="18.0" customHeight="1">
      <c r="A926" s="49"/>
      <c r="B926" s="53"/>
      <c r="C926" s="49"/>
      <c r="D926" s="49"/>
      <c r="E926" s="49"/>
      <c r="F926" s="49"/>
      <c r="G926" s="53"/>
      <c r="H926" s="53"/>
      <c r="I926" s="53"/>
      <c r="J926" s="53"/>
      <c r="K926" s="53"/>
      <c r="L926" s="53"/>
      <c r="M926" s="49"/>
      <c r="N926" s="50"/>
      <c r="O926" s="50"/>
      <c r="P926" s="54"/>
      <c r="Q926" s="54"/>
      <c r="R926" s="54"/>
      <c r="S926" s="50"/>
      <c r="T926" s="50"/>
      <c r="U926" s="50"/>
      <c r="V926" s="50"/>
      <c r="W926" s="50"/>
      <c r="X926" s="50"/>
      <c r="Y926" s="50"/>
      <c r="Z926" s="50"/>
    </row>
    <row r="927" ht="18.0" customHeight="1">
      <c r="A927" s="49"/>
      <c r="B927" s="53"/>
      <c r="C927" s="49"/>
      <c r="D927" s="49"/>
      <c r="E927" s="49"/>
      <c r="F927" s="49"/>
      <c r="G927" s="53"/>
      <c r="H927" s="53"/>
      <c r="I927" s="53"/>
      <c r="J927" s="53"/>
      <c r="K927" s="53"/>
      <c r="L927" s="53"/>
      <c r="M927" s="49"/>
      <c r="N927" s="50"/>
      <c r="O927" s="50"/>
      <c r="P927" s="54"/>
      <c r="Q927" s="54"/>
      <c r="R927" s="54"/>
      <c r="S927" s="50"/>
      <c r="T927" s="50"/>
      <c r="U927" s="50"/>
      <c r="V927" s="50"/>
      <c r="W927" s="50"/>
      <c r="X927" s="50"/>
      <c r="Y927" s="50"/>
      <c r="Z927" s="50"/>
    </row>
    <row r="928" ht="18.0" customHeight="1">
      <c r="A928" s="49"/>
      <c r="B928" s="53"/>
      <c r="C928" s="49"/>
      <c r="D928" s="49"/>
      <c r="E928" s="49"/>
      <c r="F928" s="49"/>
      <c r="G928" s="53"/>
      <c r="H928" s="53"/>
      <c r="I928" s="53"/>
      <c r="J928" s="53"/>
      <c r="K928" s="53"/>
      <c r="L928" s="53"/>
      <c r="M928" s="49"/>
      <c r="N928" s="50"/>
      <c r="O928" s="50"/>
      <c r="P928" s="54"/>
      <c r="Q928" s="54"/>
      <c r="R928" s="54"/>
      <c r="S928" s="50"/>
      <c r="T928" s="50"/>
      <c r="U928" s="50"/>
      <c r="V928" s="50"/>
      <c r="W928" s="50"/>
      <c r="X928" s="50"/>
      <c r="Y928" s="50"/>
      <c r="Z928" s="50"/>
    </row>
    <row r="929" ht="18.0" customHeight="1">
      <c r="A929" s="49"/>
      <c r="B929" s="53"/>
      <c r="C929" s="49"/>
      <c r="D929" s="49"/>
      <c r="E929" s="49"/>
      <c r="F929" s="49"/>
      <c r="G929" s="53"/>
      <c r="H929" s="53"/>
      <c r="I929" s="53"/>
      <c r="J929" s="53"/>
      <c r="K929" s="53"/>
      <c r="L929" s="53"/>
      <c r="M929" s="49"/>
      <c r="N929" s="50"/>
      <c r="O929" s="50"/>
      <c r="P929" s="54"/>
      <c r="Q929" s="54"/>
      <c r="R929" s="54"/>
      <c r="S929" s="50"/>
      <c r="T929" s="50"/>
      <c r="U929" s="50"/>
      <c r="V929" s="50"/>
      <c r="W929" s="50"/>
      <c r="X929" s="50"/>
      <c r="Y929" s="50"/>
      <c r="Z929" s="50"/>
    </row>
    <row r="930" ht="18.0" customHeight="1">
      <c r="A930" s="49"/>
      <c r="B930" s="53"/>
      <c r="C930" s="49"/>
      <c r="D930" s="49"/>
      <c r="E930" s="49"/>
      <c r="F930" s="49"/>
      <c r="G930" s="53"/>
      <c r="H930" s="53"/>
      <c r="I930" s="53"/>
      <c r="J930" s="53"/>
      <c r="K930" s="53"/>
      <c r="L930" s="53"/>
      <c r="M930" s="49"/>
      <c r="N930" s="50"/>
      <c r="O930" s="50"/>
      <c r="P930" s="54"/>
      <c r="Q930" s="54"/>
      <c r="R930" s="54"/>
      <c r="S930" s="50"/>
      <c r="T930" s="50"/>
      <c r="U930" s="50"/>
      <c r="V930" s="50"/>
      <c r="W930" s="50"/>
      <c r="X930" s="50"/>
      <c r="Y930" s="50"/>
      <c r="Z930" s="50"/>
    </row>
    <row r="931" ht="18.0" customHeight="1">
      <c r="A931" s="49"/>
      <c r="B931" s="53"/>
      <c r="C931" s="49"/>
      <c r="D931" s="49"/>
      <c r="E931" s="49"/>
      <c r="F931" s="49"/>
      <c r="G931" s="53"/>
      <c r="H931" s="53"/>
      <c r="I931" s="53"/>
      <c r="J931" s="53"/>
      <c r="K931" s="53"/>
      <c r="L931" s="53"/>
      <c r="M931" s="49"/>
      <c r="N931" s="50"/>
      <c r="O931" s="50"/>
      <c r="P931" s="54"/>
      <c r="Q931" s="54"/>
      <c r="R931" s="54"/>
      <c r="S931" s="50"/>
      <c r="T931" s="50"/>
      <c r="U931" s="50"/>
      <c r="V931" s="50"/>
      <c r="W931" s="50"/>
      <c r="X931" s="50"/>
      <c r="Y931" s="50"/>
      <c r="Z931" s="50"/>
    </row>
    <row r="932" ht="18.0" customHeight="1">
      <c r="A932" s="49"/>
      <c r="B932" s="53"/>
      <c r="C932" s="49"/>
      <c r="D932" s="49"/>
      <c r="E932" s="49"/>
      <c r="F932" s="49"/>
      <c r="G932" s="53"/>
      <c r="H932" s="53"/>
      <c r="I932" s="53"/>
      <c r="J932" s="53"/>
      <c r="K932" s="53"/>
      <c r="L932" s="53"/>
      <c r="M932" s="49"/>
      <c r="N932" s="50"/>
      <c r="O932" s="50"/>
      <c r="P932" s="54"/>
      <c r="Q932" s="54"/>
      <c r="R932" s="54"/>
      <c r="S932" s="50"/>
      <c r="T932" s="50"/>
      <c r="U932" s="50"/>
      <c r="V932" s="50"/>
      <c r="W932" s="50"/>
      <c r="X932" s="50"/>
      <c r="Y932" s="50"/>
      <c r="Z932" s="50"/>
    </row>
    <row r="933" ht="18.0" customHeight="1">
      <c r="A933" s="49"/>
      <c r="B933" s="53"/>
      <c r="C933" s="49"/>
      <c r="D933" s="49"/>
      <c r="E933" s="49"/>
      <c r="F933" s="49"/>
      <c r="G933" s="53"/>
      <c r="H933" s="53"/>
      <c r="I933" s="53"/>
      <c r="J933" s="53"/>
      <c r="K933" s="53"/>
      <c r="L933" s="53"/>
      <c r="M933" s="49"/>
      <c r="N933" s="50"/>
      <c r="O933" s="50"/>
      <c r="P933" s="54"/>
      <c r="Q933" s="54"/>
      <c r="R933" s="54"/>
      <c r="S933" s="50"/>
      <c r="T933" s="50"/>
      <c r="U933" s="50"/>
      <c r="V933" s="50"/>
      <c r="W933" s="50"/>
      <c r="X933" s="50"/>
      <c r="Y933" s="50"/>
      <c r="Z933" s="50"/>
    </row>
    <row r="934" ht="18.0" customHeight="1">
      <c r="A934" s="49"/>
      <c r="B934" s="53"/>
      <c r="C934" s="49"/>
      <c r="D934" s="49"/>
      <c r="E934" s="49"/>
      <c r="F934" s="49"/>
      <c r="G934" s="53"/>
      <c r="H934" s="53"/>
      <c r="I934" s="53"/>
      <c r="J934" s="53"/>
      <c r="K934" s="53"/>
      <c r="L934" s="53"/>
      <c r="M934" s="49"/>
      <c r="N934" s="50"/>
      <c r="O934" s="50"/>
      <c r="P934" s="54"/>
      <c r="Q934" s="54"/>
      <c r="R934" s="54"/>
      <c r="S934" s="50"/>
      <c r="T934" s="50"/>
      <c r="U934" s="50"/>
      <c r="V934" s="50"/>
      <c r="W934" s="50"/>
      <c r="X934" s="50"/>
      <c r="Y934" s="50"/>
      <c r="Z934" s="50"/>
    </row>
    <row r="935" ht="18.0" customHeight="1">
      <c r="A935" s="49"/>
      <c r="B935" s="53"/>
      <c r="C935" s="49"/>
      <c r="D935" s="49"/>
      <c r="E935" s="49"/>
      <c r="F935" s="49"/>
      <c r="G935" s="53"/>
      <c r="H935" s="53"/>
      <c r="I935" s="53"/>
      <c r="J935" s="53"/>
      <c r="K935" s="53"/>
      <c r="L935" s="53"/>
      <c r="M935" s="49"/>
      <c r="N935" s="50"/>
      <c r="O935" s="50"/>
      <c r="P935" s="54"/>
      <c r="Q935" s="54"/>
      <c r="R935" s="54"/>
      <c r="S935" s="50"/>
      <c r="T935" s="50"/>
      <c r="U935" s="50"/>
      <c r="V935" s="50"/>
      <c r="W935" s="50"/>
      <c r="X935" s="50"/>
      <c r="Y935" s="50"/>
      <c r="Z935" s="50"/>
    </row>
    <row r="936" ht="18.0" customHeight="1">
      <c r="A936" s="49"/>
      <c r="B936" s="53"/>
      <c r="C936" s="49"/>
      <c r="D936" s="49"/>
      <c r="E936" s="49"/>
      <c r="F936" s="49"/>
      <c r="G936" s="53"/>
      <c r="H936" s="53"/>
      <c r="I936" s="53"/>
      <c r="J936" s="53"/>
      <c r="K936" s="53"/>
      <c r="L936" s="53"/>
      <c r="M936" s="49"/>
      <c r="N936" s="50"/>
      <c r="O936" s="50"/>
      <c r="P936" s="54"/>
      <c r="Q936" s="54"/>
      <c r="R936" s="54"/>
      <c r="S936" s="50"/>
      <c r="T936" s="50"/>
      <c r="U936" s="50"/>
      <c r="V936" s="50"/>
      <c r="W936" s="50"/>
      <c r="X936" s="50"/>
      <c r="Y936" s="50"/>
      <c r="Z936" s="50"/>
    </row>
    <row r="937" ht="18.0" customHeight="1">
      <c r="A937" s="49"/>
      <c r="B937" s="53"/>
      <c r="C937" s="49"/>
      <c r="D937" s="49"/>
      <c r="E937" s="49"/>
      <c r="F937" s="49"/>
      <c r="G937" s="53"/>
      <c r="H937" s="53"/>
      <c r="I937" s="53"/>
      <c r="J937" s="53"/>
      <c r="K937" s="53"/>
      <c r="L937" s="53"/>
      <c r="M937" s="49"/>
      <c r="N937" s="50"/>
      <c r="O937" s="50"/>
      <c r="P937" s="54"/>
      <c r="Q937" s="54"/>
      <c r="R937" s="54"/>
      <c r="S937" s="50"/>
      <c r="T937" s="50"/>
      <c r="U937" s="50"/>
      <c r="V937" s="50"/>
      <c r="W937" s="50"/>
      <c r="X937" s="50"/>
      <c r="Y937" s="50"/>
      <c r="Z937" s="50"/>
    </row>
    <row r="938" ht="18.0" customHeight="1">
      <c r="A938" s="49"/>
      <c r="B938" s="53"/>
      <c r="C938" s="49"/>
      <c r="D938" s="49"/>
      <c r="E938" s="49"/>
      <c r="F938" s="49"/>
      <c r="G938" s="53"/>
      <c r="H938" s="53"/>
      <c r="I938" s="53"/>
      <c r="J938" s="53"/>
      <c r="K938" s="53"/>
      <c r="L938" s="53"/>
      <c r="M938" s="49"/>
      <c r="N938" s="50"/>
      <c r="O938" s="50"/>
      <c r="P938" s="54"/>
      <c r="Q938" s="54"/>
      <c r="R938" s="54"/>
      <c r="S938" s="50"/>
      <c r="T938" s="50"/>
      <c r="U938" s="50"/>
      <c r="V938" s="50"/>
      <c r="W938" s="50"/>
      <c r="X938" s="50"/>
      <c r="Y938" s="50"/>
      <c r="Z938" s="50"/>
    </row>
    <row r="939" ht="18.0" customHeight="1">
      <c r="A939" s="49"/>
      <c r="B939" s="53"/>
      <c r="C939" s="49"/>
      <c r="D939" s="49"/>
      <c r="E939" s="49"/>
      <c r="F939" s="49"/>
      <c r="G939" s="53"/>
      <c r="H939" s="53"/>
      <c r="I939" s="53"/>
      <c r="J939" s="53"/>
      <c r="K939" s="53"/>
      <c r="L939" s="53"/>
      <c r="M939" s="49"/>
      <c r="N939" s="50"/>
      <c r="O939" s="50"/>
      <c r="P939" s="54"/>
      <c r="Q939" s="54"/>
      <c r="R939" s="54"/>
      <c r="S939" s="50"/>
      <c r="T939" s="50"/>
      <c r="U939" s="50"/>
      <c r="V939" s="50"/>
      <c r="W939" s="50"/>
      <c r="X939" s="50"/>
      <c r="Y939" s="50"/>
      <c r="Z939" s="50"/>
    </row>
    <row r="940" ht="18.0" customHeight="1">
      <c r="A940" s="49"/>
      <c r="B940" s="53"/>
      <c r="C940" s="49"/>
      <c r="D940" s="49"/>
      <c r="E940" s="49"/>
      <c r="F940" s="49"/>
      <c r="G940" s="53"/>
      <c r="H940" s="53"/>
      <c r="I940" s="53"/>
      <c r="J940" s="53"/>
      <c r="K940" s="53"/>
      <c r="L940" s="53"/>
      <c r="M940" s="49"/>
      <c r="N940" s="50"/>
      <c r="O940" s="50"/>
      <c r="P940" s="54"/>
      <c r="Q940" s="54"/>
      <c r="R940" s="54"/>
      <c r="S940" s="50"/>
      <c r="T940" s="50"/>
      <c r="U940" s="50"/>
      <c r="V940" s="50"/>
      <c r="W940" s="50"/>
      <c r="X940" s="50"/>
      <c r="Y940" s="50"/>
      <c r="Z940" s="50"/>
    </row>
    <row r="941" ht="18.0" customHeight="1">
      <c r="A941" s="49"/>
      <c r="B941" s="53"/>
      <c r="C941" s="49"/>
      <c r="D941" s="49"/>
      <c r="E941" s="49"/>
      <c r="F941" s="49"/>
      <c r="G941" s="53"/>
      <c r="H941" s="53"/>
      <c r="I941" s="53"/>
      <c r="J941" s="53"/>
      <c r="K941" s="53"/>
      <c r="L941" s="53"/>
      <c r="M941" s="49"/>
      <c r="N941" s="50"/>
      <c r="O941" s="50"/>
      <c r="P941" s="54"/>
      <c r="Q941" s="54"/>
      <c r="R941" s="54"/>
      <c r="S941" s="50"/>
      <c r="T941" s="50"/>
      <c r="U941" s="50"/>
      <c r="V941" s="50"/>
      <c r="W941" s="50"/>
      <c r="X941" s="50"/>
      <c r="Y941" s="50"/>
      <c r="Z941" s="50"/>
    </row>
    <row r="942" ht="18.0" customHeight="1">
      <c r="A942" s="49"/>
      <c r="B942" s="53"/>
      <c r="C942" s="49"/>
      <c r="D942" s="49"/>
      <c r="E942" s="49"/>
      <c r="F942" s="49"/>
      <c r="G942" s="53"/>
      <c r="H942" s="53"/>
      <c r="I942" s="53"/>
      <c r="J942" s="53"/>
      <c r="K942" s="53"/>
      <c r="L942" s="53"/>
      <c r="M942" s="49"/>
      <c r="N942" s="50"/>
      <c r="O942" s="50"/>
      <c r="P942" s="54"/>
      <c r="Q942" s="54"/>
      <c r="R942" s="54"/>
      <c r="S942" s="50"/>
      <c r="T942" s="50"/>
      <c r="U942" s="50"/>
      <c r="V942" s="50"/>
      <c r="W942" s="50"/>
      <c r="X942" s="50"/>
      <c r="Y942" s="50"/>
      <c r="Z942" s="50"/>
    </row>
    <row r="943" ht="18.0" customHeight="1">
      <c r="A943" s="49"/>
      <c r="B943" s="53"/>
      <c r="C943" s="49"/>
      <c r="D943" s="49"/>
      <c r="E943" s="49"/>
      <c r="F943" s="49"/>
      <c r="G943" s="53"/>
      <c r="H943" s="53"/>
      <c r="I943" s="53"/>
      <c r="J943" s="53"/>
      <c r="K943" s="53"/>
      <c r="L943" s="53"/>
      <c r="M943" s="49"/>
      <c r="N943" s="50"/>
      <c r="O943" s="50"/>
      <c r="P943" s="54"/>
      <c r="Q943" s="54"/>
      <c r="R943" s="54"/>
      <c r="S943" s="50"/>
      <c r="T943" s="50"/>
      <c r="U943" s="50"/>
      <c r="V943" s="50"/>
      <c r="W943" s="50"/>
      <c r="X943" s="50"/>
      <c r="Y943" s="50"/>
      <c r="Z943" s="50"/>
    </row>
    <row r="944" ht="18.0" customHeight="1">
      <c r="A944" s="49"/>
      <c r="B944" s="53"/>
      <c r="C944" s="49"/>
      <c r="D944" s="49"/>
      <c r="E944" s="49"/>
      <c r="F944" s="49"/>
      <c r="G944" s="53"/>
      <c r="H944" s="53"/>
      <c r="I944" s="53"/>
      <c r="J944" s="53"/>
      <c r="K944" s="53"/>
      <c r="L944" s="53"/>
      <c r="M944" s="49"/>
      <c r="N944" s="50"/>
      <c r="O944" s="50"/>
      <c r="P944" s="54"/>
      <c r="Q944" s="54"/>
      <c r="R944" s="54"/>
      <c r="S944" s="50"/>
      <c r="T944" s="50"/>
      <c r="U944" s="50"/>
      <c r="V944" s="50"/>
      <c r="W944" s="50"/>
      <c r="X944" s="50"/>
      <c r="Y944" s="50"/>
      <c r="Z944" s="50"/>
    </row>
    <row r="945" ht="18.0" customHeight="1">
      <c r="A945" s="49"/>
      <c r="B945" s="53"/>
      <c r="C945" s="49"/>
      <c r="D945" s="49"/>
      <c r="E945" s="49"/>
      <c r="F945" s="49"/>
      <c r="G945" s="53"/>
      <c r="H945" s="53"/>
      <c r="I945" s="53"/>
      <c r="J945" s="53"/>
      <c r="K945" s="53"/>
      <c r="L945" s="53"/>
      <c r="M945" s="49"/>
      <c r="N945" s="50"/>
      <c r="O945" s="50"/>
      <c r="P945" s="54"/>
      <c r="Q945" s="54"/>
      <c r="R945" s="54"/>
      <c r="S945" s="50"/>
      <c r="T945" s="50"/>
      <c r="U945" s="50"/>
      <c r="V945" s="50"/>
      <c r="W945" s="50"/>
      <c r="X945" s="50"/>
      <c r="Y945" s="50"/>
      <c r="Z945" s="50"/>
    </row>
    <row r="946" ht="18.0" customHeight="1">
      <c r="A946" s="49"/>
      <c r="B946" s="53"/>
      <c r="C946" s="49"/>
      <c r="D946" s="49"/>
      <c r="E946" s="49"/>
      <c r="F946" s="49"/>
      <c r="G946" s="53"/>
      <c r="H946" s="53"/>
      <c r="I946" s="53"/>
      <c r="J946" s="53"/>
      <c r="K946" s="53"/>
      <c r="L946" s="53"/>
      <c r="M946" s="49"/>
      <c r="N946" s="50"/>
      <c r="O946" s="50"/>
      <c r="P946" s="54"/>
      <c r="Q946" s="54"/>
      <c r="R946" s="54"/>
      <c r="S946" s="50"/>
      <c r="T946" s="50"/>
      <c r="U946" s="50"/>
      <c r="V946" s="50"/>
      <c r="W946" s="50"/>
      <c r="X946" s="50"/>
      <c r="Y946" s="50"/>
      <c r="Z946" s="50"/>
    </row>
    <row r="947" ht="18.0" customHeight="1">
      <c r="A947" s="49"/>
      <c r="B947" s="53"/>
      <c r="C947" s="49"/>
      <c r="D947" s="49"/>
      <c r="E947" s="49"/>
      <c r="F947" s="49"/>
      <c r="G947" s="53"/>
      <c r="H947" s="53"/>
      <c r="I947" s="53"/>
      <c r="J947" s="53"/>
      <c r="K947" s="53"/>
      <c r="L947" s="53"/>
      <c r="M947" s="49"/>
      <c r="N947" s="50"/>
      <c r="O947" s="50"/>
      <c r="P947" s="54"/>
      <c r="Q947" s="54"/>
      <c r="R947" s="54"/>
      <c r="S947" s="50"/>
      <c r="T947" s="50"/>
      <c r="U947" s="50"/>
      <c r="V947" s="50"/>
      <c r="W947" s="50"/>
      <c r="X947" s="50"/>
      <c r="Y947" s="50"/>
      <c r="Z947" s="50"/>
    </row>
    <row r="948" ht="18.0" customHeight="1">
      <c r="A948" s="49"/>
      <c r="B948" s="53"/>
      <c r="C948" s="49"/>
      <c r="D948" s="49"/>
      <c r="E948" s="49"/>
      <c r="F948" s="49"/>
      <c r="G948" s="53"/>
      <c r="H948" s="53"/>
      <c r="I948" s="53"/>
      <c r="J948" s="53"/>
      <c r="K948" s="53"/>
      <c r="L948" s="53"/>
      <c r="M948" s="49"/>
      <c r="N948" s="50"/>
      <c r="O948" s="50"/>
      <c r="P948" s="54"/>
      <c r="Q948" s="54"/>
      <c r="R948" s="54"/>
      <c r="S948" s="50"/>
      <c r="T948" s="50"/>
      <c r="U948" s="50"/>
      <c r="V948" s="50"/>
      <c r="W948" s="50"/>
      <c r="X948" s="50"/>
      <c r="Y948" s="50"/>
      <c r="Z948" s="50"/>
    </row>
    <row r="949" ht="18.0" customHeight="1">
      <c r="A949" s="49"/>
      <c r="B949" s="53"/>
      <c r="C949" s="49"/>
      <c r="D949" s="49"/>
      <c r="E949" s="49"/>
      <c r="F949" s="49"/>
      <c r="G949" s="53"/>
      <c r="H949" s="53"/>
      <c r="I949" s="53"/>
      <c r="J949" s="53"/>
      <c r="K949" s="53"/>
      <c r="L949" s="53"/>
      <c r="M949" s="49"/>
      <c r="N949" s="50"/>
      <c r="O949" s="50"/>
      <c r="P949" s="54"/>
      <c r="Q949" s="54"/>
      <c r="R949" s="54"/>
      <c r="S949" s="50"/>
      <c r="T949" s="50"/>
      <c r="U949" s="50"/>
      <c r="V949" s="50"/>
      <c r="W949" s="50"/>
      <c r="X949" s="50"/>
      <c r="Y949" s="50"/>
      <c r="Z949" s="50"/>
    </row>
    <row r="950" ht="18.0" customHeight="1">
      <c r="A950" s="49"/>
      <c r="B950" s="53"/>
      <c r="C950" s="49"/>
      <c r="D950" s="49"/>
      <c r="E950" s="49"/>
      <c r="F950" s="49"/>
      <c r="G950" s="53"/>
      <c r="H950" s="53"/>
      <c r="I950" s="53"/>
      <c r="J950" s="53"/>
      <c r="K950" s="53"/>
      <c r="L950" s="53"/>
      <c r="M950" s="49"/>
      <c r="N950" s="50"/>
      <c r="O950" s="50"/>
      <c r="P950" s="54"/>
      <c r="Q950" s="54"/>
      <c r="R950" s="54"/>
      <c r="S950" s="50"/>
      <c r="T950" s="50"/>
      <c r="U950" s="50"/>
      <c r="V950" s="50"/>
      <c r="W950" s="50"/>
      <c r="X950" s="50"/>
      <c r="Y950" s="50"/>
      <c r="Z950" s="50"/>
    </row>
    <row r="951" ht="18.0" customHeight="1">
      <c r="A951" s="49"/>
      <c r="B951" s="53"/>
      <c r="C951" s="49"/>
      <c r="D951" s="49"/>
      <c r="E951" s="49"/>
      <c r="F951" s="49"/>
      <c r="G951" s="53"/>
      <c r="H951" s="53"/>
      <c r="I951" s="53"/>
      <c r="J951" s="53"/>
      <c r="K951" s="53"/>
      <c r="L951" s="53"/>
      <c r="M951" s="49"/>
      <c r="N951" s="50"/>
      <c r="O951" s="50"/>
      <c r="P951" s="54"/>
      <c r="Q951" s="54"/>
      <c r="R951" s="54"/>
      <c r="S951" s="50"/>
      <c r="T951" s="50"/>
      <c r="U951" s="50"/>
      <c r="V951" s="50"/>
      <c r="W951" s="50"/>
      <c r="X951" s="50"/>
      <c r="Y951" s="50"/>
      <c r="Z951" s="50"/>
    </row>
    <row r="952" ht="18.0" customHeight="1">
      <c r="A952" s="49"/>
      <c r="B952" s="53"/>
      <c r="C952" s="49"/>
      <c r="D952" s="49"/>
      <c r="E952" s="49"/>
      <c r="F952" s="49"/>
      <c r="G952" s="53"/>
      <c r="H952" s="53"/>
      <c r="I952" s="53"/>
      <c r="J952" s="53"/>
      <c r="K952" s="53"/>
      <c r="L952" s="53"/>
      <c r="M952" s="49"/>
      <c r="N952" s="50"/>
      <c r="O952" s="50"/>
      <c r="P952" s="54"/>
      <c r="Q952" s="54"/>
      <c r="R952" s="54"/>
      <c r="S952" s="50"/>
      <c r="T952" s="50"/>
      <c r="U952" s="50"/>
      <c r="V952" s="50"/>
      <c r="W952" s="50"/>
      <c r="X952" s="50"/>
      <c r="Y952" s="50"/>
      <c r="Z952" s="50"/>
    </row>
    <row r="953" ht="18.0" customHeight="1">
      <c r="A953" s="49"/>
      <c r="B953" s="53"/>
      <c r="C953" s="49"/>
      <c r="D953" s="49"/>
      <c r="E953" s="49"/>
      <c r="F953" s="49"/>
      <c r="G953" s="53"/>
      <c r="H953" s="53"/>
      <c r="I953" s="53"/>
      <c r="J953" s="53"/>
      <c r="K953" s="53"/>
      <c r="L953" s="53"/>
      <c r="M953" s="49"/>
      <c r="N953" s="50"/>
      <c r="O953" s="50"/>
      <c r="P953" s="54"/>
      <c r="Q953" s="54"/>
      <c r="R953" s="54"/>
      <c r="S953" s="50"/>
      <c r="T953" s="50"/>
      <c r="U953" s="50"/>
      <c r="V953" s="50"/>
      <c r="W953" s="50"/>
      <c r="X953" s="50"/>
      <c r="Y953" s="50"/>
      <c r="Z953" s="50"/>
    </row>
    <row r="954" ht="18.0" customHeight="1">
      <c r="A954" s="49"/>
      <c r="B954" s="53"/>
      <c r="C954" s="49"/>
      <c r="D954" s="49"/>
      <c r="E954" s="49"/>
      <c r="F954" s="49"/>
      <c r="G954" s="53"/>
      <c r="H954" s="53"/>
      <c r="I954" s="53"/>
      <c r="J954" s="53"/>
      <c r="K954" s="53"/>
      <c r="L954" s="53"/>
      <c r="M954" s="49"/>
      <c r="N954" s="50"/>
      <c r="O954" s="50"/>
      <c r="P954" s="54"/>
      <c r="Q954" s="54"/>
      <c r="R954" s="54"/>
      <c r="S954" s="50"/>
      <c r="T954" s="50"/>
      <c r="U954" s="50"/>
      <c r="V954" s="50"/>
      <c r="W954" s="50"/>
      <c r="X954" s="50"/>
      <c r="Y954" s="50"/>
      <c r="Z954" s="50"/>
    </row>
    <row r="955" ht="18.0" customHeight="1">
      <c r="A955" s="49"/>
      <c r="B955" s="53"/>
      <c r="C955" s="49"/>
      <c r="D955" s="49"/>
      <c r="E955" s="49"/>
      <c r="F955" s="49"/>
      <c r="G955" s="53"/>
      <c r="H955" s="53"/>
      <c r="I955" s="53"/>
      <c r="J955" s="53"/>
      <c r="K955" s="53"/>
      <c r="L955" s="53"/>
      <c r="M955" s="49"/>
      <c r="N955" s="50"/>
      <c r="O955" s="50"/>
      <c r="P955" s="54"/>
      <c r="Q955" s="54"/>
      <c r="R955" s="54"/>
      <c r="S955" s="50"/>
      <c r="T955" s="50"/>
      <c r="U955" s="50"/>
      <c r="V955" s="50"/>
      <c r="W955" s="50"/>
      <c r="X955" s="50"/>
      <c r="Y955" s="50"/>
      <c r="Z955" s="50"/>
    </row>
    <row r="956" ht="18.0" customHeight="1">
      <c r="A956" s="49"/>
      <c r="B956" s="53"/>
      <c r="C956" s="49"/>
      <c r="D956" s="49"/>
      <c r="E956" s="49"/>
      <c r="F956" s="49"/>
      <c r="G956" s="53"/>
      <c r="H956" s="53"/>
      <c r="I956" s="53"/>
      <c r="J956" s="53"/>
      <c r="K956" s="53"/>
      <c r="L956" s="53"/>
      <c r="M956" s="49"/>
      <c r="N956" s="50"/>
      <c r="O956" s="50"/>
      <c r="P956" s="54"/>
      <c r="Q956" s="54"/>
      <c r="R956" s="54"/>
      <c r="S956" s="50"/>
      <c r="T956" s="50"/>
      <c r="U956" s="50"/>
      <c r="V956" s="50"/>
      <c r="W956" s="50"/>
      <c r="X956" s="50"/>
      <c r="Y956" s="50"/>
      <c r="Z956" s="50"/>
    </row>
    <row r="957" ht="18.0" customHeight="1">
      <c r="A957" s="49"/>
      <c r="B957" s="53"/>
      <c r="C957" s="49"/>
      <c r="D957" s="49"/>
      <c r="E957" s="49"/>
      <c r="F957" s="49"/>
      <c r="G957" s="53"/>
      <c r="H957" s="53"/>
      <c r="I957" s="53"/>
      <c r="J957" s="53"/>
      <c r="K957" s="53"/>
      <c r="L957" s="53"/>
      <c r="M957" s="49"/>
      <c r="N957" s="50"/>
      <c r="O957" s="50"/>
      <c r="P957" s="54"/>
      <c r="Q957" s="54"/>
      <c r="R957" s="54"/>
      <c r="S957" s="50"/>
      <c r="T957" s="50"/>
      <c r="U957" s="50"/>
      <c r="V957" s="50"/>
      <c r="W957" s="50"/>
      <c r="X957" s="50"/>
      <c r="Y957" s="50"/>
      <c r="Z957" s="50"/>
    </row>
    <row r="958" ht="18.0" customHeight="1">
      <c r="A958" s="49"/>
      <c r="B958" s="53"/>
      <c r="C958" s="49"/>
      <c r="D958" s="49"/>
      <c r="E958" s="49"/>
      <c r="F958" s="49"/>
      <c r="G958" s="53"/>
      <c r="H958" s="53"/>
      <c r="I958" s="53"/>
      <c r="J958" s="53"/>
      <c r="K958" s="53"/>
      <c r="L958" s="53"/>
      <c r="M958" s="49"/>
      <c r="N958" s="50"/>
      <c r="O958" s="50"/>
      <c r="P958" s="54"/>
      <c r="Q958" s="54"/>
      <c r="R958" s="54"/>
      <c r="S958" s="50"/>
      <c r="T958" s="50"/>
      <c r="U958" s="50"/>
      <c r="V958" s="50"/>
      <c r="W958" s="50"/>
      <c r="X958" s="50"/>
      <c r="Y958" s="50"/>
      <c r="Z958" s="50"/>
    </row>
    <row r="959" ht="18.0" customHeight="1">
      <c r="A959" s="49"/>
      <c r="B959" s="53"/>
      <c r="C959" s="49"/>
      <c r="D959" s="49"/>
      <c r="E959" s="49"/>
      <c r="F959" s="49"/>
      <c r="G959" s="53"/>
      <c r="H959" s="53"/>
      <c r="I959" s="53"/>
      <c r="J959" s="53"/>
      <c r="K959" s="53"/>
      <c r="L959" s="53"/>
      <c r="M959" s="49"/>
      <c r="N959" s="50"/>
      <c r="O959" s="50"/>
      <c r="P959" s="54"/>
      <c r="Q959" s="54"/>
      <c r="R959" s="54"/>
      <c r="S959" s="50"/>
      <c r="T959" s="50"/>
      <c r="U959" s="50"/>
      <c r="V959" s="50"/>
      <c r="W959" s="50"/>
      <c r="X959" s="50"/>
      <c r="Y959" s="50"/>
      <c r="Z959" s="50"/>
    </row>
    <row r="960" ht="18.0" customHeight="1">
      <c r="A960" s="49"/>
      <c r="B960" s="53"/>
      <c r="C960" s="49"/>
      <c r="D960" s="49"/>
      <c r="E960" s="49"/>
      <c r="F960" s="49"/>
      <c r="G960" s="53"/>
      <c r="H960" s="53"/>
      <c r="I960" s="53"/>
      <c r="J960" s="53"/>
      <c r="K960" s="53"/>
      <c r="L960" s="53"/>
      <c r="M960" s="49"/>
      <c r="N960" s="50"/>
      <c r="O960" s="50"/>
      <c r="P960" s="54"/>
      <c r="Q960" s="54"/>
      <c r="R960" s="54"/>
      <c r="S960" s="50"/>
      <c r="T960" s="50"/>
      <c r="U960" s="50"/>
      <c r="V960" s="50"/>
      <c r="W960" s="50"/>
      <c r="X960" s="50"/>
      <c r="Y960" s="50"/>
      <c r="Z960" s="50"/>
    </row>
    <row r="961" ht="18.0" customHeight="1">
      <c r="A961" s="49"/>
      <c r="B961" s="53"/>
      <c r="C961" s="49"/>
      <c r="D961" s="49"/>
      <c r="E961" s="49"/>
      <c r="F961" s="49"/>
      <c r="G961" s="53"/>
      <c r="H961" s="53"/>
      <c r="I961" s="53"/>
      <c r="J961" s="53"/>
      <c r="K961" s="53"/>
      <c r="L961" s="53"/>
      <c r="M961" s="49"/>
      <c r="N961" s="50"/>
      <c r="O961" s="50"/>
      <c r="P961" s="54"/>
      <c r="Q961" s="54"/>
      <c r="R961" s="54"/>
      <c r="S961" s="50"/>
      <c r="T961" s="50"/>
      <c r="U961" s="50"/>
      <c r="V961" s="50"/>
      <c r="W961" s="50"/>
      <c r="X961" s="50"/>
      <c r="Y961" s="50"/>
      <c r="Z961" s="50"/>
    </row>
    <row r="962" ht="18.0" customHeight="1">
      <c r="A962" s="49"/>
      <c r="B962" s="53"/>
      <c r="C962" s="49"/>
      <c r="D962" s="49"/>
      <c r="E962" s="49"/>
      <c r="F962" s="49"/>
      <c r="G962" s="53"/>
      <c r="H962" s="53"/>
      <c r="I962" s="53"/>
      <c r="J962" s="53"/>
      <c r="K962" s="53"/>
      <c r="L962" s="53"/>
      <c r="M962" s="49"/>
      <c r="N962" s="50"/>
      <c r="O962" s="50"/>
      <c r="P962" s="54"/>
      <c r="Q962" s="54"/>
      <c r="R962" s="54"/>
      <c r="S962" s="50"/>
      <c r="T962" s="50"/>
      <c r="U962" s="50"/>
      <c r="V962" s="50"/>
      <c r="W962" s="50"/>
      <c r="X962" s="50"/>
      <c r="Y962" s="50"/>
      <c r="Z962" s="50"/>
    </row>
    <row r="963" ht="18.0" customHeight="1">
      <c r="A963" s="49"/>
      <c r="B963" s="53"/>
      <c r="C963" s="49"/>
      <c r="D963" s="49"/>
      <c r="E963" s="49"/>
      <c r="F963" s="49"/>
      <c r="G963" s="53"/>
      <c r="H963" s="53"/>
      <c r="I963" s="53"/>
      <c r="J963" s="53"/>
      <c r="K963" s="53"/>
      <c r="L963" s="53"/>
      <c r="M963" s="49"/>
      <c r="N963" s="50"/>
      <c r="O963" s="50"/>
      <c r="P963" s="54"/>
      <c r="Q963" s="54"/>
      <c r="R963" s="54"/>
      <c r="S963" s="50"/>
      <c r="T963" s="50"/>
      <c r="U963" s="50"/>
      <c r="V963" s="50"/>
      <c r="W963" s="50"/>
      <c r="X963" s="50"/>
      <c r="Y963" s="50"/>
      <c r="Z963" s="50"/>
    </row>
    <row r="964" ht="18.0" customHeight="1">
      <c r="A964" s="49"/>
      <c r="B964" s="53"/>
      <c r="C964" s="49"/>
      <c r="D964" s="49"/>
      <c r="E964" s="49"/>
      <c r="F964" s="49"/>
      <c r="G964" s="53"/>
      <c r="H964" s="53"/>
      <c r="I964" s="53"/>
      <c r="J964" s="53"/>
      <c r="K964" s="53"/>
      <c r="L964" s="53"/>
      <c r="M964" s="49"/>
      <c r="N964" s="50"/>
      <c r="O964" s="50"/>
      <c r="P964" s="54"/>
      <c r="Q964" s="54"/>
      <c r="R964" s="54"/>
      <c r="S964" s="50"/>
      <c r="T964" s="50"/>
      <c r="U964" s="50"/>
      <c r="V964" s="50"/>
      <c r="W964" s="50"/>
      <c r="X964" s="50"/>
      <c r="Y964" s="50"/>
      <c r="Z964" s="50"/>
    </row>
    <row r="965" ht="18.0" customHeight="1">
      <c r="A965" s="49"/>
      <c r="B965" s="53"/>
      <c r="C965" s="49"/>
      <c r="D965" s="49"/>
      <c r="E965" s="49"/>
      <c r="F965" s="49"/>
      <c r="G965" s="53"/>
      <c r="H965" s="53"/>
      <c r="I965" s="53"/>
      <c r="J965" s="53"/>
      <c r="K965" s="53"/>
      <c r="L965" s="53"/>
      <c r="M965" s="49"/>
      <c r="N965" s="50"/>
      <c r="O965" s="50"/>
      <c r="P965" s="54"/>
      <c r="Q965" s="54"/>
      <c r="R965" s="54"/>
      <c r="S965" s="50"/>
      <c r="T965" s="50"/>
      <c r="U965" s="50"/>
      <c r="V965" s="50"/>
      <c r="W965" s="50"/>
      <c r="X965" s="50"/>
      <c r="Y965" s="50"/>
      <c r="Z965" s="50"/>
    </row>
    <row r="966" ht="18.0" customHeight="1">
      <c r="A966" s="49"/>
      <c r="B966" s="53"/>
      <c r="C966" s="49"/>
      <c r="D966" s="49"/>
      <c r="E966" s="49"/>
      <c r="F966" s="49"/>
      <c r="G966" s="53"/>
      <c r="H966" s="53"/>
      <c r="I966" s="53"/>
      <c r="J966" s="53"/>
      <c r="K966" s="53"/>
      <c r="L966" s="53"/>
      <c r="M966" s="49"/>
      <c r="N966" s="50"/>
      <c r="O966" s="50"/>
      <c r="P966" s="54"/>
      <c r="Q966" s="54"/>
      <c r="R966" s="54"/>
      <c r="S966" s="50"/>
      <c r="T966" s="50"/>
      <c r="U966" s="50"/>
      <c r="V966" s="50"/>
      <c r="W966" s="50"/>
      <c r="X966" s="50"/>
      <c r="Y966" s="50"/>
      <c r="Z966" s="50"/>
    </row>
    <row r="967" ht="18.0" customHeight="1">
      <c r="A967" s="49"/>
      <c r="B967" s="53"/>
      <c r="C967" s="49"/>
      <c r="D967" s="49"/>
      <c r="E967" s="49"/>
      <c r="F967" s="49"/>
      <c r="G967" s="53"/>
      <c r="H967" s="53"/>
      <c r="I967" s="53"/>
      <c r="J967" s="53"/>
      <c r="K967" s="53"/>
      <c r="L967" s="53"/>
      <c r="M967" s="49"/>
      <c r="N967" s="50"/>
      <c r="O967" s="50"/>
      <c r="P967" s="54"/>
      <c r="Q967" s="54"/>
      <c r="R967" s="54"/>
      <c r="S967" s="50"/>
      <c r="T967" s="50"/>
      <c r="U967" s="50"/>
      <c r="V967" s="50"/>
      <c r="W967" s="50"/>
      <c r="X967" s="50"/>
      <c r="Y967" s="50"/>
      <c r="Z967" s="50"/>
    </row>
    <row r="968" ht="18.0" customHeight="1">
      <c r="A968" s="49"/>
      <c r="B968" s="53"/>
      <c r="C968" s="49"/>
      <c r="D968" s="49"/>
      <c r="E968" s="49"/>
      <c r="F968" s="49"/>
      <c r="G968" s="53"/>
      <c r="H968" s="53"/>
      <c r="I968" s="53"/>
      <c r="J968" s="53"/>
      <c r="K968" s="53"/>
      <c r="L968" s="53"/>
      <c r="M968" s="49"/>
      <c r="N968" s="50"/>
      <c r="O968" s="50"/>
      <c r="P968" s="54"/>
      <c r="Q968" s="54"/>
      <c r="R968" s="54"/>
      <c r="S968" s="50"/>
      <c r="T968" s="50"/>
      <c r="U968" s="50"/>
      <c r="V968" s="50"/>
      <c r="W968" s="50"/>
      <c r="X968" s="50"/>
      <c r="Y968" s="50"/>
      <c r="Z968" s="50"/>
    </row>
    <row r="969" ht="18.0" customHeight="1">
      <c r="A969" s="49"/>
      <c r="B969" s="53"/>
      <c r="C969" s="49"/>
      <c r="D969" s="49"/>
      <c r="E969" s="49"/>
      <c r="F969" s="49"/>
      <c r="G969" s="53"/>
      <c r="H969" s="53"/>
      <c r="I969" s="53"/>
      <c r="J969" s="53"/>
      <c r="K969" s="53"/>
      <c r="L969" s="53"/>
      <c r="M969" s="49"/>
      <c r="N969" s="50"/>
      <c r="O969" s="50"/>
      <c r="P969" s="54"/>
      <c r="Q969" s="54"/>
      <c r="R969" s="54"/>
      <c r="S969" s="50"/>
      <c r="T969" s="50"/>
      <c r="U969" s="50"/>
      <c r="V969" s="50"/>
      <c r="W969" s="50"/>
      <c r="X969" s="50"/>
      <c r="Y969" s="50"/>
      <c r="Z969" s="50"/>
    </row>
    <row r="970" ht="18.0" customHeight="1">
      <c r="A970" s="49"/>
      <c r="B970" s="53"/>
      <c r="C970" s="49"/>
      <c r="D970" s="49"/>
      <c r="E970" s="49"/>
      <c r="F970" s="49"/>
      <c r="G970" s="53"/>
      <c r="H970" s="53"/>
      <c r="I970" s="53"/>
      <c r="J970" s="53"/>
      <c r="K970" s="53"/>
      <c r="L970" s="53"/>
      <c r="M970" s="49"/>
      <c r="N970" s="50"/>
      <c r="O970" s="50"/>
      <c r="P970" s="54"/>
      <c r="Q970" s="54"/>
      <c r="R970" s="54"/>
      <c r="S970" s="50"/>
      <c r="T970" s="50"/>
      <c r="U970" s="50"/>
      <c r="V970" s="50"/>
      <c r="W970" s="50"/>
      <c r="X970" s="50"/>
      <c r="Y970" s="50"/>
      <c r="Z970" s="50"/>
    </row>
    <row r="971" ht="18.0" customHeight="1">
      <c r="A971" s="49"/>
      <c r="B971" s="53"/>
      <c r="C971" s="49"/>
      <c r="D971" s="49"/>
      <c r="E971" s="49"/>
      <c r="F971" s="49"/>
      <c r="G971" s="53"/>
      <c r="H971" s="53"/>
      <c r="I971" s="53"/>
      <c r="J971" s="53"/>
      <c r="K971" s="53"/>
      <c r="L971" s="53"/>
      <c r="M971" s="49"/>
      <c r="N971" s="50"/>
      <c r="O971" s="50"/>
      <c r="P971" s="54"/>
      <c r="Q971" s="54"/>
      <c r="R971" s="54"/>
      <c r="S971" s="50"/>
      <c r="T971" s="50"/>
      <c r="U971" s="50"/>
      <c r="V971" s="50"/>
      <c r="W971" s="50"/>
      <c r="X971" s="50"/>
      <c r="Y971" s="50"/>
      <c r="Z971" s="50"/>
    </row>
    <row r="972" ht="18.0" customHeight="1">
      <c r="A972" s="49"/>
      <c r="B972" s="53"/>
      <c r="C972" s="49"/>
      <c r="D972" s="49"/>
      <c r="E972" s="49"/>
      <c r="F972" s="49"/>
      <c r="G972" s="53"/>
      <c r="H972" s="53"/>
      <c r="I972" s="53"/>
      <c r="J972" s="53"/>
      <c r="K972" s="53"/>
      <c r="L972" s="53"/>
      <c r="M972" s="49"/>
      <c r="N972" s="50"/>
      <c r="O972" s="50"/>
      <c r="P972" s="54"/>
      <c r="Q972" s="54"/>
      <c r="R972" s="54"/>
      <c r="S972" s="50"/>
      <c r="T972" s="50"/>
      <c r="U972" s="50"/>
      <c r="V972" s="50"/>
      <c r="W972" s="50"/>
      <c r="X972" s="50"/>
      <c r="Y972" s="50"/>
      <c r="Z972" s="50"/>
    </row>
    <row r="973" ht="18.0" customHeight="1">
      <c r="A973" s="49"/>
      <c r="B973" s="53"/>
      <c r="C973" s="49"/>
      <c r="D973" s="49"/>
      <c r="E973" s="49"/>
      <c r="F973" s="49"/>
      <c r="G973" s="53"/>
      <c r="H973" s="53"/>
      <c r="I973" s="53"/>
      <c r="J973" s="53"/>
      <c r="K973" s="53"/>
      <c r="L973" s="53"/>
      <c r="M973" s="49"/>
      <c r="N973" s="50"/>
      <c r="O973" s="50"/>
      <c r="P973" s="54"/>
      <c r="Q973" s="54"/>
      <c r="R973" s="54"/>
      <c r="S973" s="50"/>
      <c r="T973" s="50"/>
      <c r="U973" s="50"/>
      <c r="V973" s="50"/>
      <c r="W973" s="50"/>
      <c r="X973" s="50"/>
      <c r="Y973" s="50"/>
      <c r="Z973" s="50"/>
    </row>
    <row r="974" ht="18.0" customHeight="1">
      <c r="A974" s="49"/>
      <c r="B974" s="53"/>
      <c r="C974" s="49"/>
      <c r="D974" s="49"/>
      <c r="E974" s="49"/>
      <c r="F974" s="49"/>
      <c r="G974" s="53"/>
      <c r="H974" s="53"/>
      <c r="I974" s="53"/>
      <c r="J974" s="53"/>
      <c r="K974" s="53"/>
      <c r="L974" s="53"/>
      <c r="M974" s="49"/>
      <c r="N974" s="50"/>
      <c r="O974" s="50"/>
      <c r="P974" s="54"/>
      <c r="Q974" s="54"/>
      <c r="R974" s="54"/>
      <c r="S974" s="50"/>
      <c r="T974" s="50"/>
      <c r="U974" s="50"/>
      <c r="V974" s="50"/>
      <c r="W974" s="50"/>
      <c r="X974" s="50"/>
      <c r="Y974" s="50"/>
      <c r="Z974" s="50"/>
    </row>
    <row r="975" ht="18.0" customHeight="1">
      <c r="A975" s="49"/>
      <c r="B975" s="53"/>
      <c r="C975" s="49"/>
      <c r="D975" s="49"/>
      <c r="E975" s="49"/>
      <c r="F975" s="49"/>
      <c r="G975" s="53"/>
      <c r="H975" s="53"/>
      <c r="I975" s="53"/>
      <c r="J975" s="53"/>
      <c r="K975" s="53"/>
      <c r="L975" s="53"/>
      <c r="M975" s="49"/>
      <c r="N975" s="50"/>
      <c r="O975" s="50"/>
      <c r="P975" s="54"/>
      <c r="Q975" s="54"/>
      <c r="R975" s="54"/>
      <c r="S975" s="50"/>
      <c r="T975" s="50"/>
      <c r="U975" s="50"/>
      <c r="V975" s="50"/>
      <c r="W975" s="50"/>
      <c r="X975" s="50"/>
      <c r="Y975" s="50"/>
      <c r="Z975" s="50"/>
    </row>
    <row r="976" ht="18.0" customHeight="1">
      <c r="A976" s="49"/>
      <c r="B976" s="53"/>
      <c r="C976" s="49"/>
      <c r="D976" s="49"/>
      <c r="E976" s="49"/>
      <c r="F976" s="49"/>
      <c r="G976" s="53"/>
      <c r="H976" s="53"/>
      <c r="I976" s="53"/>
      <c r="J976" s="53"/>
      <c r="K976" s="53"/>
      <c r="L976" s="53"/>
      <c r="M976" s="49"/>
      <c r="N976" s="50"/>
      <c r="O976" s="50"/>
      <c r="P976" s="54"/>
      <c r="Q976" s="54"/>
      <c r="R976" s="54"/>
      <c r="S976" s="50"/>
      <c r="T976" s="50"/>
      <c r="U976" s="50"/>
      <c r="V976" s="50"/>
      <c r="W976" s="50"/>
      <c r="X976" s="50"/>
      <c r="Y976" s="50"/>
      <c r="Z976" s="50"/>
    </row>
    <row r="977" ht="18.0" customHeight="1">
      <c r="A977" s="49"/>
      <c r="B977" s="53"/>
      <c r="C977" s="49"/>
      <c r="D977" s="49"/>
      <c r="E977" s="49"/>
      <c r="F977" s="49"/>
      <c r="G977" s="53"/>
      <c r="H977" s="53"/>
      <c r="I977" s="53"/>
      <c r="J977" s="53"/>
      <c r="K977" s="53"/>
      <c r="L977" s="53"/>
      <c r="M977" s="49"/>
      <c r="N977" s="50"/>
      <c r="O977" s="50"/>
      <c r="P977" s="54"/>
      <c r="Q977" s="54"/>
      <c r="R977" s="54"/>
      <c r="S977" s="50"/>
      <c r="T977" s="50"/>
      <c r="U977" s="50"/>
      <c r="V977" s="50"/>
      <c r="W977" s="50"/>
      <c r="X977" s="50"/>
      <c r="Y977" s="50"/>
      <c r="Z977" s="50"/>
    </row>
    <row r="978" ht="18.0" customHeight="1">
      <c r="A978" s="49"/>
      <c r="B978" s="53"/>
      <c r="C978" s="49"/>
      <c r="D978" s="49"/>
      <c r="E978" s="49"/>
      <c r="F978" s="49"/>
      <c r="G978" s="53"/>
      <c r="H978" s="53"/>
      <c r="I978" s="53"/>
      <c r="J978" s="53"/>
      <c r="K978" s="53"/>
      <c r="L978" s="53"/>
      <c r="M978" s="49"/>
      <c r="N978" s="50"/>
      <c r="O978" s="50"/>
      <c r="P978" s="54"/>
      <c r="Q978" s="54"/>
      <c r="R978" s="54"/>
      <c r="S978" s="50"/>
      <c r="T978" s="50"/>
      <c r="U978" s="50"/>
      <c r="V978" s="50"/>
      <c r="W978" s="50"/>
      <c r="X978" s="50"/>
      <c r="Y978" s="50"/>
      <c r="Z978" s="50"/>
    </row>
    <row r="979" ht="18.0" customHeight="1">
      <c r="A979" s="49"/>
      <c r="B979" s="53"/>
      <c r="C979" s="49"/>
      <c r="D979" s="49"/>
      <c r="E979" s="49"/>
      <c r="F979" s="49"/>
      <c r="G979" s="53"/>
      <c r="H979" s="53"/>
      <c r="I979" s="53"/>
      <c r="J979" s="53"/>
      <c r="K979" s="53"/>
      <c r="L979" s="53"/>
      <c r="M979" s="49"/>
      <c r="N979" s="50"/>
      <c r="O979" s="50"/>
      <c r="P979" s="54"/>
      <c r="Q979" s="54"/>
      <c r="R979" s="54"/>
      <c r="S979" s="50"/>
      <c r="T979" s="50"/>
      <c r="U979" s="50"/>
      <c r="V979" s="50"/>
      <c r="W979" s="50"/>
      <c r="X979" s="50"/>
      <c r="Y979" s="50"/>
      <c r="Z979" s="50"/>
    </row>
    <row r="980" ht="18.0" customHeight="1">
      <c r="A980" s="49"/>
      <c r="B980" s="53"/>
      <c r="C980" s="49"/>
      <c r="D980" s="49"/>
      <c r="E980" s="49"/>
      <c r="F980" s="49"/>
      <c r="G980" s="53"/>
      <c r="H980" s="53"/>
      <c r="I980" s="53"/>
      <c r="J980" s="53"/>
      <c r="K980" s="53"/>
      <c r="L980" s="53"/>
      <c r="M980" s="49"/>
      <c r="N980" s="50"/>
      <c r="O980" s="50"/>
      <c r="P980" s="54"/>
      <c r="Q980" s="54"/>
      <c r="R980" s="54"/>
      <c r="S980" s="50"/>
      <c r="T980" s="50"/>
      <c r="U980" s="50"/>
      <c r="V980" s="50"/>
      <c r="W980" s="50"/>
      <c r="X980" s="50"/>
      <c r="Y980" s="50"/>
      <c r="Z980" s="50"/>
    </row>
    <row r="981" ht="18.0" customHeight="1">
      <c r="A981" s="49"/>
      <c r="B981" s="53"/>
      <c r="C981" s="49"/>
      <c r="D981" s="49"/>
      <c r="E981" s="49"/>
      <c r="F981" s="49"/>
      <c r="G981" s="53"/>
      <c r="H981" s="53"/>
      <c r="I981" s="53"/>
      <c r="J981" s="53"/>
      <c r="K981" s="53"/>
      <c r="L981" s="53"/>
      <c r="M981" s="49"/>
      <c r="N981" s="50"/>
      <c r="O981" s="50"/>
      <c r="P981" s="54"/>
      <c r="Q981" s="54"/>
      <c r="R981" s="54"/>
      <c r="S981" s="50"/>
      <c r="T981" s="50"/>
      <c r="U981" s="50"/>
      <c r="V981" s="50"/>
      <c r="W981" s="50"/>
      <c r="X981" s="50"/>
      <c r="Y981" s="50"/>
      <c r="Z981" s="50"/>
    </row>
    <row r="982" ht="18.0" customHeight="1">
      <c r="A982" s="49"/>
      <c r="B982" s="53"/>
      <c r="C982" s="49"/>
      <c r="D982" s="49"/>
      <c r="E982" s="49"/>
      <c r="F982" s="49"/>
      <c r="G982" s="53"/>
      <c r="H982" s="53"/>
      <c r="I982" s="53"/>
      <c r="J982" s="53"/>
      <c r="K982" s="53"/>
      <c r="L982" s="53"/>
      <c r="M982" s="49"/>
      <c r="N982" s="50"/>
      <c r="O982" s="50"/>
      <c r="P982" s="54"/>
      <c r="Q982" s="54"/>
      <c r="R982" s="54"/>
      <c r="S982" s="50"/>
      <c r="T982" s="50"/>
      <c r="U982" s="50"/>
      <c r="V982" s="50"/>
      <c r="W982" s="50"/>
      <c r="X982" s="50"/>
      <c r="Y982" s="50"/>
      <c r="Z982" s="50"/>
    </row>
    <row r="983" ht="18.0" customHeight="1">
      <c r="A983" s="49"/>
      <c r="B983" s="53"/>
      <c r="C983" s="49"/>
      <c r="D983" s="49"/>
      <c r="E983" s="49"/>
      <c r="F983" s="49"/>
      <c r="G983" s="53"/>
      <c r="H983" s="53"/>
      <c r="I983" s="53"/>
      <c r="J983" s="53"/>
      <c r="K983" s="53"/>
      <c r="L983" s="53"/>
      <c r="M983" s="49"/>
      <c r="N983" s="50"/>
      <c r="O983" s="50"/>
      <c r="P983" s="54"/>
      <c r="Q983" s="54"/>
      <c r="R983" s="54"/>
      <c r="S983" s="50"/>
      <c r="T983" s="50"/>
      <c r="U983" s="50"/>
      <c r="V983" s="50"/>
      <c r="W983" s="50"/>
      <c r="X983" s="50"/>
      <c r="Y983" s="50"/>
      <c r="Z983" s="50"/>
    </row>
    <row r="984" ht="18.0" customHeight="1">
      <c r="A984" s="49"/>
      <c r="B984" s="53"/>
      <c r="C984" s="49"/>
      <c r="D984" s="49"/>
      <c r="E984" s="49"/>
      <c r="F984" s="49"/>
      <c r="G984" s="53"/>
      <c r="H984" s="53"/>
      <c r="I984" s="53"/>
      <c r="J984" s="53"/>
      <c r="K984" s="53"/>
      <c r="L984" s="53"/>
      <c r="M984" s="49"/>
      <c r="N984" s="50"/>
      <c r="O984" s="50"/>
      <c r="P984" s="54"/>
      <c r="Q984" s="54"/>
      <c r="R984" s="54"/>
      <c r="S984" s="50"/>
      <c r="T984" s="50"/>
      <c r="U984" s="50"/>
      <c r="V984" s="50"/>
      <c r="W984" s="50"/>
      <c r="X984" s="50"/>
      <c r="Y984" s="50"/>
      <c r="Z984" s="50"/>
    </row>
    <row r="985" ht="18.0" customHeight="1">
      <c r="A985" s="49"/>
      <c r="B985" s="53"/>
      <c r="C985" s="49"/>
      <c r="D985" s="49"/>
      <c r="E985" s="49"/>
      <c r="F985" s="49"/>
      <c r="G985" s="53"/>
      <c r="H985" s="53"/>
      <c r="I985" s="53"/>
      <c r="J985" s="53"/>
      <c r="K985" s="53"/>
      <c r="L985" s="53"/>
      <c r="M985" s="49"/>
      <c r="N985" s="50"/>
      <c r="O985" s="50"/>
      <c r="P985" s="54"/>
      <c r="Q985" s="54"/>
      <c r="R985" s="54"/>
      <c r="S985" s="50"/>
      <c r="T985" s="50"/>
      <c r="U985" s="50"/>
      <c r="V985" s="50"/>
      <c r="W985" s="50"/>
      <c r="X985" s="50"/>
      <c r="Y985" s="50"/>
      <c r="Z985" s="50"/>
    </row>
    <row r="986" ht="18.0" customHeight="1">
      <c r="A986" s="49"/>
      <c r="B986" s="53"/>
      <c r="C986" s="49"/>
      <c r="D986" s="49"/>
      <c r="E986" s="49"/>
      <c r="F986" s="49"/>
      <c r="G986" s="53"/>
      <c r="H986" s="53"/>
      <c r="I986" s="53"/>
      <c r="J986" s="53"/>
      <c r="K986" s="53"/>
      <c r="L986" s="53"/>
      <c r="M986" s="49"/>
      <c r="N986" s="50"/>
      <c r="O986" s="50"/>
      <c r="P986" s="54"/>
      <c r="Q986" s="54"/>
      <c r="R986" s="54"/>
      <c r="S986" s="50"/>
      <c r="T986" s="50"/>
      <c r="U986" s="50"/>
      <c r="V986" s="50"/>
      <c r="W986" s="50"/>
      <c r="X986" s="50"/>
      <c r="Y986" s="50"/>
      <c r="Z986" s="50"/>
    </row>
    <row r="987" ht="18.0" customHeight="1">
      <c r="A987" s="49"/>
      <c r="B987" s="53"/>
      <c r="C987" s="49"/>
      <c r="D987" s="49"/>
      <c r="E987" s="49"/>
      <c r="F987" s="49"/>
      <c r="G987" s="53"/>
      <c r="H987" s="53"/>
      <c r="I987" s="53"/>
      <c r="J987" s="53"/>
      <c r="K987" s="53"/>
      <c r="L987" s="53"/>
      <c r="M987" s="49"/>
      <c r="N987" s="50"/>
      <c r="O987" s="50"/>
      <c r="P987" s="54"/>
      <c r="Q987" s="54"/>
      <c r="R987" s="54"/>
      <c r="S987" s="50"/>
      <c r="T987" s="50"/>
      <c r="U987" s="50"/>
      <c r="V987" s="50"/>
      <c r="W987" s="50"/>
      <c r="X987" s="50"/>
      <c r="Y987" s="50"/>
      <c r="Z987" s="50"/>
    </row>
    <row r="988" ht="18.0" customHeight="1">
      <c r="A988" s="49"/>
      <c r="B988" s="53"/>
      <c r="C988" s="49"/>
      <c r="D988" s="49"/>
      <c r="E988" s="49"/>
      <c r="F988" s="49"/>
      <c r="G988" s="53"/>
      <c r="H988" s="53"/>
      <c r="I988" s="53"/>
      <c r="J988" s="53"/>
      <c r="K988" s="53"/>
      <c r="L988" s="53"/>
      <c r="M988" s="49"/>
      <c r="N988" s="50"/>
      <c r="O988" s="50"/>
      <c r="P988" s="54"/>
      <c r="Q988" s="54"/>
      <c r="R988" s="54"/>
      <c r="S988" s="50"/>
      <c r="T988" s="50"/>
      <c r="U988" s="50"/>
      <c r="V988" s="50"/>
      <c r="W988" s="50"/>
      <c r="X988" s="50"/>
      <c r="Y988" s="50"/>
      <c r="Z988" s="50"/>
    </row>
    <row r="989" ht="18.0" customHeight="1">
      <c r="A989" s="49"/>
      <c r="B989" s="53"/>
      <c r="C989" s="49"/>
      <c r="D989" s="49"/>
      <c r="E989" s="49"/>
      <c r="F989" s="49"/>
      <c r="G989" s="53"/>
      <c r="H989" s="53"/>
      <c r="I989" s="53"/>
      <c r="J989" s="53"/>
      <c r="K989" s="53"/>
      <c r="L989" s="53"/>
      <c r="M989" s="49"/>
      <c r="N989" s="50"/>
      <c r="O989" s="50"/>
      <c r="P989" s="54"/>
      <c r="Q989" s="54"/>
      <c r="R989" s="54"/>
      <c r="S989" s="50"/>
      <c r="T989" s="50"/>
      <c r="U989" s="50"/>
      <c r="V989" s="50"/>
      <c r="W989" s="50"/>
      <c r="X989" s="50"/>
      <c r="Y989" s="50"/>
      <c r="Z989" s="50"/>
    </row>
    <row r="990" ht="18.0" customHeight="1">
      <c r="A990" s="49"/>
      <c r="B990" s="53"/>
      <c r="C990" s="49"/>
      <c r="D990" s="49"/>
      <c r="E990" s="49"/>
      <c r="F990" s="49"/>
      <c r="G990" s="53"/>
      <c r="H990" s="53"/>
      <c r="I990" s="53"/>
      <c r="J990" s="53"/>
      <c r="K990" s="53"/>
      <c r="L990" s="53"/>
      <c r="M990" s="49"/>
      <c r="N990" s="50"/>
      <c r="O990" s="50"/>
      <c r="P990" s="54"/>
      <c r="Q990" s="54"/>
      <c r="R990" s="54"/>
      <c r="S990" s="50"/>
      <c r="T990" s="50"/>
      <c r="U990" s="50"/>
      <c r="V990" s="50"/>
      <c r="W990" s="50"/>
      <c r="X990" s="50"/>
      <c r="Y990" s="50"/>
      <c r="Z990" s="50"/>
    </row>
    <row r="991" ht="18.0" customHeight="1">
      <c r="A991" s="49"/>
      <c r="B991" s="53"/>
      <c r="C991" s="49"/>
      <c r="D991" s="49"/>
      <c r="E991" s="49"/>
      <c r="F991" s="49"/>
      <c r="G991" s="53"/>
      <c r="H991" s="53"/>
      <c r="I991" s="53"/>
      <c r="J991" s="53"/>
      <c r="K991" s="53"/>
      <c r="L991" s="53"/>
      <c r="M991" s="49"/>
      <c r="N991" s="50"/>
      <c r="O991" s="50"/>
      <c r="P991" s="54"/>
      <c r="Q991" s="54"/>
      <c r="R991" s="54"/>
      <c r="S991" s="50"/>
      <c r="T991" s="50"/>
      <c r="U991" s="50"/>
      <c r="V991" s="50"/>
      <c r="W991" s="50"/>
      <c r="X991" s="50"/>
      <c r="Y991" s="50"/>
      <c r="Z991" s="50"/>
    </row>
    <row r="992" ht="18.0" customHeight="1">
      <c r="A992" s="49"/>
      <c r="B992" s="53"/>
      <c r="C992" s="49"/>
      <c r="D992" s="49"/>
      <c r="E992" s="49"/>
      <c r="F992" s="49"/>
      <c r="G992" s="53"/>
      <c r="H992" s="53"/>
      <c r="I992" s="53"/>
      <c r="J992" s="53"/>
      <c r="K992" s="53"/>
      <c r="L992" s="53"/>
      <c r="M992" s="49"/>
      <c r="N992" s="50"/>
      <c r="O992" s="50"/>
      <c r="P992" s="54"/>
      <c r="Q992" s="54"/>
      <c r="R992" s="54"/>
      <c r="S992" s="50"/>
      <c r="T992" s="50"/>
      <c r="U992" s="50"/>
      <c r="V992" s="50"/>
      <c r="W992" s="50"/>
      <c r="X992" s="50"/>
      <c r="Y992" s="50"/>
      <c r="Z992" s="50"/>
    </row>
    <row r="993" ht="18.0" customHeight="1">
      <c r="A993" s="49"/>
      <c r="B993" s="53"/>
      <c r="C993" s="49"/>
      <c r="D993" s="49"/>
      <c r="E993" s="49"/>
      <c r="F993" s="49"/>
      <c r="G993" s="53"/>
      <c r="H993" s="53"/>
      <c r="I993" s="53"/>
      <c r="J993" s="53"/>
      <c r="K993" s="53"/>
      <c r="L993" s="53"/>
      <c r="M993" s="49"/>
      <c r="N993" s="50"/>
      <c r="O993" s="50"/>
      <c r="P993" s="54"/>
      <c r="Q993" s="54"/>
      <c r="R993" s="54"/>
      <c r="S993" s="50"/>
      <c r="T993" s="50"/>
      <c r="U993" s="50"/>
      <c r="V993" s="50"/>
      <c r="W993" s="50"/>
      <c r="X993" s="50"/>
      <c r="Y993" s="50"/>
      <c r="Z993" s="50"/>
    </row>
    <row r="994" ht="18.0" customHeight="1">
      <c r="A994" s="49"/>
      <c r="B994" s="53"/>
      <c r="C994" s="49"/>
      <c r="D994" s="49"/>
      <c r="E994" s="49"/>
      <c r="F994" s="49"/>
      <c r="G994" s="53"/>
      <c r="H994" s="53"/>
      <c r="I994" s="53"/>
      <c r="J994" s="53"/>
      <c r="K994" s="53"/>
      <c r="L994" s="53"/>
      <c r="M994" s="49"/>
      <c r="N994" s="50"/>
      <c r="O994" s="50"/>
      <c r="P994" s="54"/>
      <c r="Q994" s="54"/>
      <c r="R994" s="54"/>
      <c r="S994" s="50"/>
      <c r="T994" s="50"/>
      <c r="U994" s="50"/>
      <c r="V994" s="50"/>
      <c r="W994" s="50"/>
      <c r="X994" s="50"/>
      <c r="Y994" s="50"/>
      <c r="Z994" s="50"/>
    </row>
    <row r="995" ht="18.0" customHeight="1">
      <c r="A995" s="49"/>
      <c r="B995" s="53"/>
      <c r="C995" s="49"/>
      <c r="D995" s="49"/>
      <c r="E995" s="49"/>
      <c r="F995" s="49"/>
      <c r="G995" s="53"/>
      <c r="H995" s="53"/>
      <c r="I995" s="53"/>
      <c r="J995" s="53"/>
      <c r="K995" s="53"/>
      <c r="L995" s="53"/>
      <c r="M995" s="49"/>
      <c r="N995" s="50"/>
      <c r="O995" s="50"/>
      <c r="P995" s="54"/>
      <c r="Q995" s="54"/>
      <c r="R995" s="54"/>
      <c r="S995" s="50"/>
      <c r="T995" s="50"/>
      <c r="U995" s="50"/>
      <c r="V995" s="50"/>
      <c r="W995" s="50"/>
      <c r="X995" s="50"/>
      <c r="Y995" s="50"/>
      <c r="Z995" s="50"/>
    </row>
    <row r="996" ht="18.0" customHeight="1">
      <c r="A996" s="49"/>
      <c r="B996" s="53"/>
      <c r="C996" s="49"/>
      <c r="D996" s="49"/>
      <c r="E996" s="49"/>
      <c r="F996" s="49"/>
      <c r="G996" s="53"/>
      <c r="H996" s="53"/>
      <c r="I996" s="53"/>
      <c r="J996" s="53"/>
      <c r="K996" s="53"/>
      <c r="L996" s="53"/>
      <c r="M996" s="49"/>
      <c r="N996" s="50"/>
      <c r="O996" s="50"/>
      <c r="P996" s="54"/>
      <c r="Q996" s="54"/>
      <c r="R996" s="54"/>
      <c r="S996" s="50"/>
      <c r="T996" s="50"/>
      <c r="U996" s="50"/>
      <c r="V996" s="50"/>
      <c r="W996" s="50"/>
      <c r="X996" s="50"/>
      <c r="Y996" s="50"/>
      <c r="Z996" s="50"/>
    </row>
    <row r="997" ht="18.0" customHeight="1">
      <c r="A997" s="49"/>
      <c r="B997" s="53"/>
      <c r="C997" s="49"/>
      <c r="D997" s="49"/>
      <c r="E997" s="49"/>
      <c r="F997" s="49"/>
      <c r="G997" s="53"/>
      <c r="H997" s="53"/>
      <c r="I997" s="53"/>
      <c r="J997" s="53"/>
      <c r="K997" s="53"/>
      <c r="L997" s="53"/>
      <c r="M997" s="49"/>
      <c r="N997" s="50"/>
      <c r="O997" s="50"/>
      <c r="P997" s="54"/>
      <c r="Q997" s="54"/>
      <c r="R997" s="54"/>
      <c r="S997" s="50"/>
      <c r="T997" s="50"/>
      <c r="U997" s="50"/>
      <c r="V997" s="50"/>
      <c r="W997" s="50"/>
      <c r="X997" s="50"/>
      <c r="Y997" s="50"/>
      <c r="Z997" s="50"/>
    </row>
    <row r="998" ht="18.0" customHeight="1">
      <c r="A998" s="49"/>
      <c r="B998" s="53"/>
      <c r="C998" s="49"/>
      <c r="D998" s="49"/>
      <c r="E998" s="49"/>
      <c r="F998" s="49"/>
      <c r="G998" s="53"/>
      <c r="H998" s="53"/>
      <c r="I998" s="53"/>
      <c r="J998" s="53"/>
      <c r="K998" s="53"/>
      <c r="L998" s="53"/>
      <c r="M998" s="49"/>
      <c r="N998" s="50"/>
      <c r="O998" s="50"/>
      <c r="P998" s="54"/>
      <c r="Q998" s="54"/>
      <c r="R998" s="54"/>
      <c r="S998" s="50"/>
      <c r="T998" s="50"/>
      <c r="U998" s="50"/>
      <c r="V998" s="50"/>
      <c r="W998" s="50"/>
      <c r="X998" s="50"/>
      <c r="Y998" s="50"/>
      <c r="Z998" s="50"/>
    </row>
    <row r="999" ht="18.0" customHeight="1">
      <c r="A999" s="49"/>
      <c r="B999" s="53"/>
      <c r="C999" s="49"/>
      <c r="D999" s="49"/>
      <c r="E999" s="49"/>
      <c r="F999" s="49"/>
      <c r="G999" s="53"/>
      <c r="H999" s="53"/>
      <c r="I999" s="53"/>
      <c r="J999" s="53"/>
      <c r="K999" s="53"/>
      <c r="L999" s="53"/>
      <c r="M999" s="49"/>
      <c r="N999" s="50"/>
      <c r="O999" s="50"/>
      <c r="P999" s="54"/>
      <c r="Q999" s="54"/>
      <c r="R999" s="54"/>
      <c r="S999" s="50"/>
      <c r="T999" s="50"/>
      <c r="U999" s="50"/>
      <c r="V999" s="50"/>
      <c r="W999" s="50"/>
      <c r="X999" s="50"/>
      <c r="Y999" s="50"/>
      <c r="Z999" s="50"/>
    </row>
    <row r="1000" ht="18.0" customHeight="1">
      <c r="A1000" s="49"/>
      <c r="B1000" s="53"/>
      <c r="C1000" s="49"/>
      <c r="D1000" s="49"/>
      <c r="E1000" s="49"/>
      <c r="F1000" s="49"/>
      <c r="G1000" s="53"/>
      <c r="H1000" s="53"/>
      <c r="I1000" s="53"/>
      <c r="J1000" s="53"/>
      <c r="K1000" s="53"/>
      <c r="L1000" s="53"/>
      <c r="M1000" s="49"/>
      <c r="N1000" s="50"/>
      <c r="O1000" s="50"/>
      <c r="P1000" s="54"/>
      <c r="Q1000" s="54"/>
      <c r="R1000" s="54"/>
      <c r="S1000" s="50"/>
      <c r="T1000" s="50"/>
      <c r="U1000" s="50"/>
      <c r="V1000" s="50"/>
      <c r="W1000" s="50"/>
      <c r="X1000" s="50"/>
      <c r="Y1000" s="50"/>
      <c r="Z1000" s="50"/>
    </row>
  </sheetData>
  <autoFilter ref="$A$3:$M$102"/>
  <mergeCells count="9">
    <mergeCell ref="K3:K4"/>
    <mergeCell ref="M3:M4"/>
    <mergeCell ref="A3:A4"/>
    <mergeCell ref="B3:B4"/>
    <mergeCell ref="D3:D4"/>
    <mergeCell ref="E3:E4"/>
    <mergeCell ref="F3:F4"/>
    <mergeCell ref="I3:I4"/>
    <mergeCell ref="J3:J4"/>
  </mergeCells>
  <dataValidations>
    <dataValidation type="list" allowBlank="1" showErrorMessage="1" sqref="J5:J101">
      <formula1>Settings!$D$2:$D$3</formula1>
    </dataValidation>
    <dataValidation type="list" allowBlank="1" showErrorMessage="1" sqref="I5:I101">
      <formula1>Settings!$E$2:$E$5</formula1>
    </dataValidation>
    <dataValidation type="list" allowBlank="1" showErrorMessage="1" sqref="H102:J102 L102">
      <formula1>#REF!</formula1>
    </dataValidation>
    <dataValidation type="list" allowBlank="1" showErrorMessage="1" sqref="L5:L101">
      <formula1>Settings!$B$2:$B$6</formula1>
    </dataValidation>
    <dataValidation type="list" allowBlank="1" showErrorMessage="1" sqref="H5:H101">
      <formula1>Settings!$C$2:$C$4</formula1>
    </dataValidation>
  </dataValidations>
  <hyperlinks>
    <hyperlink r:id="rId1" ref="D1"/>
    <hyperlink r:id="rId2" ref="G4"/>
    <hyperlink r:id="rId3" ref="G5"/>
    <hyperlink r:id="rId4" ref="G6"/>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9.0" ySplit="6.0" topLeftCell="J7" activePane="bottomRight" state="frozen"/>
      <selection activeCell="J1" sqref="J1" pane="topRight"/>
      <selection activeCell="A7" sqref="A7" pane="bottomLeft"/>
      <selection activeCell="J7" sqref="J7" pane="bottomRight"/>
    </sheetView>
  </sheetViews>
  <sheetFormatPr customHeight="1" defaultColWidth="12.63" defaultRowHeight="15.0"/>
  <cols>
    <col customWidth="1" min="1" max="1" width="7.38"/>
    <col customWidth="1" min="2" max="2" width="51.13"/>
    <col customWidth="1" min="3" max="3" width="16.38"/>
    <col customWidth="1" min="4" max="4" width="14.25"/>
    <col customWidth="1" min="5" max="8" width="12.38"/>
    <col customWidth="1" min="9" max="9" width="28.75"/>
    <col customWidth="1" min="10" max="10" width="12.38"/>
    <col customWidth="1" min="11" max="11" width="25.13"/>
    <col customWidth="1" min="12" max="22" width="13.88"/>
    <col customWidth="1" min="23" max="23" width="19.13"/>
    <col customWidth="1" min="24" max="24" width="16.75"/>
    <col customWidth="1" min="25" max="26" width="14.38"/>
  </cols>
  <sheetData>
    <row r="1" ht="36.0" customHeight="1">
      <c r="A1" s="68"/>
      <c r="B1" s="69" t="s">
        <v>127</v>
      </c>
      <c r="C1" s="69"/>
      <c r="D1" s="69"/>
      <c r="E1" s="68"/>
      <c r="F1" s="68"/>
      <c r="G1" s="68"/>
      <c r="H1" s="68"/>
      <c r="I1" s="70"/>
      <c r="J1" s="68"/>
      <c r="K1" s="68"/>
      <c r="L1" s="68"/>
      <c r="M1" s="68"/>
      <c r="N1" s="68"/>
      <c r="O1" s="68"/>
      <c r="P1" s="68"/>
      <c r="Q1" s="68"/>
      <c r="R1" s="68"/>
      <c r="S1" s="68"/>
      <c r="T1" s="68"/>
      <c r="U1" s="68"/>
      <c r="V1" s="71"/>
      <c r="W1" s="72"/>
      <c r="X1" s="72"/>
      <c r="Y1" s="68"/>
      <c r="Z1" s="68"/>
    </row>
    <row r="2">
      <c r="A2" s="68"/>
      <c r="B2" s="73" t="s">
        <v>128</v>
      </c>
      <c r="C2" s="74" t="str">
        <f>E86</f>
        <v>#REF!</v>
      </c>
      <c r="D2" s="75" t="str">
        <f t="shared" ref="D2:D5" si="1">C2/$C$6</f>
        <v>#REF!</v>
      </c>
      <c r="E2" s="76"/>
      <c r="F2" s="77" t="s">
        <v>100</v>
      </c>
      <c r="G2" s="68"/>
      <c r="H2" s="68"/>
      <c r="I2" s="70"/>
      <c r="J2" s="68"/>
      <c r="K2" s="68"/>
      <c r="L2" s="68"/>
      <c r="M2" s="68"/>
      <c r="N2" s="68"/>
      <c r="O2" s="68"/>
      <c r="P2" s="68"/>
      <c r="Q2" s="68"/>
      <c r="R2" s="68"/>
      <c r="S2" s="68"/>
      <c r="T2" s="68"/>
      <c r="U2" s="68"/>
      <c r="V2" s="71"/>
      <c r="W2" s="72"/>
      <c r="X2" s="72"/>
      <c r="Y2" s="68"/>
      <c r="Z2" s="68"/>
    </row>
    <row r="3">
      <c r="A3" s="68"/>
      <c r="B3" s="73" t="s">
        <v>129</v>
      </c>
      <c r="C3" s="74" t="str">
        <f>F86</f>
        <v>#REF!</v>
      </c>
      <c r="D3" s="75" t="str">
        <f t="shared" si="1"/>
        <v>#REF!</v>
      </c>
      <c r="E3" s="76"/>
      <c r="F3" s="78"/>
      <c r="G3" s="68"/>
      <c r="H3" s="68"/>
      <c r="I3" s="70"/>
      <c r="J3" s="68"/>
      <c r="K3" s="68"/>
      <c r="L3" s="68"/>
      <c r="M3" s="68"/>
      <c r="N3" s="68"/>
      <c r="O3" s="68"/>
      <c r="P3" s="68"/>
      <c r="Q3" s="68"/>
      <c r="R3" s="68"/>
      <c r="S3" s="68"/>
      <c r="T3" s="68"/>
      <c r="U3" s="68"/>
      <c r="V3" s="71"/>
      <c r="W3" s="72"/>
      <c r="X3" s="72"/>
      <c r="Y3" s="68"/>
      <c r="Z3" s="68"/>
    </row>
    <row r="4">
      <c r="A4" s="68"/>
      <c r="B4" s="73" t="s">
        <v>130</v>
      </c>
      <c r="C4" s="74" t="str">
        <f>G86</f>
        <v>#REF!</v>
      </c>
      <c r="D4" s="75" t="str">
        <f t="shared" si="1"/>
        <v>#REF!</v>
      </c>
      <c r="E4" s="76"/>
      <c r="F4" s="76" t="s">
        <v>131</v>
      </c>
      <c r="G4" s="68"/>
      <c r="H4" s="68"/>
      <c r="I4" s="70"/>
      <c r="J4" s="68"/>
      <c r="K4" s="68"/>
      <c r="L4" s="68"/>
      <c r="M4" s="68"/>
      <c r="N4" s="68"/>
      <c r="O4" s="68"/>
      <c r="P4" s="68"/>
      <c r="Q4" s="68"/>
      <c r="R4" s="68"/>
      <c r="S4" s="68"/>
      <c r="T4" s="68"/>
      <c r="U4" s="68"/>
      <c r="V4" s="71"/>
      <c r="W4" s="72"/>
      <c r="X4" s="72"/>
      <c r="Y4" s="68"/>
      <c r="Z4" s="68"/>
    </row>
    <row r="5">
      <c r="A5" s="68"/>
      <c r="B5" s="73" t="s">
        <v>132</v>
      </c>
      <c r="C5" s="74" t="str">
        <f>C6-C2-C3-C4</f>
        <v>#REF!</v>
      </c>
      <c r="D5" s="75" t="str">
        <f t="shared" si="1"/>
        <v>#REF!</v>
      </c>
      <c r="E5" s="76"/>
      <c r="F5" s="76" t="s">
        <v>133</v>
      </c>
      <c r="G5" s="68"/>
      <c r="H5" s="68"/>
      <c r="I5" s="70"/>
      <c r="J5" s="68"/>
      <c r="K5" s="68"/>
      <c r="L5" s="68"/>
      <c r="M5" s="68"/>
      <c r="N5" s="68"/>
      <c r="O5" s="68"/>
      <c r="P5" s="68"/>
      <c r="Q5" s="68"/>
      <c r="R5" s="68"/>
      <c r="S5" s="68"/>
      <c r="T5" s="68"/>
      <c r="U5" s="68"/>
      <c r="V5" s="71"/>
      <c r="W5" s="72"/>
      <c r="X5" s="72"/>
      <c r="Y5" s="68"/>
      <c r="Z5" s="68"/>
    </row>
    <row r="6">
      <c r="A6" s="68"/>
      <c r="B6" s="73" t="s">
        <v>134</v>
      </c>
      <c r="C6" s="74" t="str">
        <f>C86</f>
        <v>#REF!</v>
      </c>
      <c r="D6" s="74"/>
      <c r="E6" s="68"/>
      <c r="F6" s="79"/>
      <c r="G6" s="68"/>
      <c r="H6" s="68"/>
      <c r="I6" s="70"/>
      <c r="J6" s="68"/>
      <c r="K6" s="68"/>
      <c r="L6" s="68"/>
      <c r="M6" s="68"/>
      <c r="N6" s="68"/>
      <c r="O6" s="68"/>
      <c r="P6" s="68"/>
      <c r="Q6" s="68"/>
      <c r="R6" s="68"/>
      <c r="S6" s="68"/>
      <c r="T6" s="68"/>
      <c r="U6" s="68"/>
      <c r="V6" s="71"/>
      <c r="W6" s="72"/>
      <c r="X6" s="72"/>
      <c r="Y6" s="68"/>
      <c r="Z6" s="68"/>
    </row>
    <row r="7" ht="31.5" customHeight="1">
      <c r="A7" s="80" t="s">
        <v>135</v>
      </c>
      <c r="B7" s="81"/>
      <c r="C7" s="81"/>
      <c r="D7" s="81"/>
      <c r="E7" s="81"/>
      <c r="F7" s="81"/>
      <c r="G7" s="81"/>
      <c r="H7" s="81"/>
      <c r="I7" s="82"/>
      <c r="J7" s="68"/>
      <c r="K7" s="68"/>
      <c r="L7" s="68"/>
      <c r="M7" s="68"/>
      <c r="N7" s="68"/>
      <c r="O7" s="68"/>
      <c r="P7" s="68"/>
      <c r="Q7" s="68"/>
      <c r="R7" s="68"/>
      <c r="S7" s="68"/>
      <c r="T7" s="68"/>
      <c r="U7" s="68"/>
      <c r="V7" s="71"/>
      <c r="W7" s="72"/>
      <c r="X7" s="72" t="s">
        <v>136</v>
      </c>
      <c r="Y7" s="68"/>
      <c r="Z7" s="68"/>
    </row>
    <row r="8">
      <c r="A8" s="83" t="s">
        <v>16</v>
      </c>
      <c r="B8" s="80" t="s">
        <v>135</v>
      </c>
      <c r="C8" s="83" t="s">
        <v>134</v>
      </c>
      <c r="D8" s="83" t="s">
        <v>137</v>
      </c>
      <c r="E8" s="83" t="s">
        <v>138</v>
      </c>
      <c r="F8" s="83" t="s">
        <v>139</v>
      </c>
      <c r="G8" s="83" t="s">
        <v>140</v>
      </c>
      <c r="H8" s="83" t="s">
        <v>11</v>
      </c>
      <c r="I8" s="84" t="s">
        <v>20</v>
      </c>
      <c r="J8" s="68"/>
      <c r="K8" s="85" t="s">
        <v>141</v>
      </c>
      <c r="L8" s="68"/>
      <c r="M8" s="68"/>
      <c r="N8" s="68"/>
      <c r="O8" s="68"/>
      <c r="P8" s="86"/>
      <c r="Q8" s="68"/>
      <c r="R8" s="68"/>
      <c r="S8" s="68"/>
      <c r="T8" s="68"/>
      <c r="U8" s="68"/>
      <c r="V8" s="71"/>
      <c r="W8" s="72"/>
      <c r="X8" s="87" t="s">
        <v>142</v>
      </c>
      <c r="Y8" s="68"/>
      <c r="Z8" s="68"/>
    </row>
    <row r="9">
      <c r="A9" s="88"/>
      <c r="B9" s="89" t="s">
        <v>143</v>
      </c>
      <c r="C9" s="89"/>
      <c r="D9" s="89"/>
      <c r="E9" s="89"/>
      <c r="F9" s="89"/>
      <c r="G9" s="89"/>
      <c r="H9" s="89"/>
      <c r="I9" s="90"/>
      <c r="J9" s="68"/>
      <c r="K9" s="68"/>
      <c r="L9" s="68"/>
      <c r="M9" s="68"/>
      <c r="N9" s="68"/>
      <c r="O9" s="68"/>
      <c r="P9" s="86"/>
      <c r="Q9" s="68"/>
      <c r="R9" s="68"/>
      <c r="S9" s="68"/>
      <c r="T9" s="85"/>
      <c r="U9" s="91"/>
      <c r="V9" s="68"/>
      <c r="W9" s="72" t="s">
        <v>143</v>
      </c>
      <c r="X9" s="87"/>
      <c r="Y9" s="68"/>
      <c r="Z9" s="68"/>
    </row>
    <row r="10">
      <c r="A10" s="92">
        <v>1.0</v>
      </c>
      <c r="B10" s="93" t="str">
        <f>HYPERLINK(""&amp;"#'"&amp;'Tổng hợp'!X10&amp;"'!A1"&amp;"",'Tổng hợp'!W10)</f>
        <v>Sản phẩm</v>
      </c>
      <c r="C10" s="94">
        <f t="shared" ref="C10:C85" si="2">IF(X10&lt;&gt;"",INDIRECT(X10&amp;"!$e$8"),"")</f>
        <v>159</v>
      </c>
      <c r="D10" s="95">
        <f t="shared" ref="D10:D85" si="3">IF(AND(C10&lt;&gt;"",C10&lt;&gt;0),SUM(E10:F10)/C10,"")</f>
        <v>0</v>
      </c>
      <c r="E10" s="96">
        <f t="shared" ref="E10:E85" si="4">IF(X10&lt;&gt;"",INDIRECT(X10&amp;"!$e$4"),"")</f>
        <v>0</v>
      </c>
      <c r="F10" s="96">
        <f t="shared" ref="F10:F85" si="5">IF(X10&lt;&gt;"",INDIRECT(X10&amp;"!$e$5"),"")</f>
        <v>0</v>
      </c>
      <c r="G10" s="96">
        <f t="shared" ref="G10:G85" si="6">IF(X10&lt;&gt;"",INDIRECT("'"&amp;X10&amp;"'!$e$6"),"")</f>
        <v>0</v>
      </c>
      <c r="H10" s="96">
        <f t="shared" ref="H10:H85" si="7">IF(X10&lt;&gt;"",INDIRECT("'"&amp;X10&amp;"'!$e$7"),"")</f>
        <v>159</v>
      </c>
      <c r="I10" s="97"/>
      <c r="J10" s="68"/>
      <c r="K10" s="68" t="str">
        <f t="shared" ref="K10:K34" si="8">X10</f>
        <v>SanPham</v>
      </c>
      <c r="L10" s="98"/>
      <c r="M10" s="68"/>
      <c r="N10" s="68"/>
      <c r="O10" s="68"/>
      <c r="P10" s="86"/>
      <c r="Q10" s="68"/>
      <c r="R10" s="68"/>
      <c r="S10" s="68"/>
      <c r="T10" s="68"/>
      <c r="U10" s="99"/>
      <c r="V10" s="68"/>
      <c r="W10" s="72" t="s">
        <v>25</v>
      </c>
      <c r="X10" s="72" t="s">
        <v>144</v>
      </c>
      <c r="Y10" s="68"/>
      <c r="Z10" s="68"/>
    </row>
    <row r="11">
      <c r="A11" s="92">
        <v>2.0</v>
      </c>
      <c r="B11" s="93" t="str">
        <f>HYPERLINK(""&amp;"#'"&amp;'Tổng hợp'!X11&amp;"'!A1"&amp;"",'Tổng hợp'!W11)</f>
        <v>Phân loại sản phẩm</v>
      </c>
      <c r="C11" s="94">
        <f t="shared" si="2"/>
        <v>159</v>
      </c>
      <c r="D11" s="95">
        <f t="shared" si="3"/>
        <v>0</v>
      </c>
      <c r="E11" s="96">
        <f t="shared" si="4"/>
        <v>0</v>
      </c>
      <c r="F11" s="96">
        <f t="shared" si="5"/>
        <v>0</v>
      </c>
      <c r="G11" s="96">
        <f t="shared" si="6"/>
        <v>0</v>
      </c>
      <c r="H11" s="96">
        <f t="shared" si="7"/>
        <v>159</v>
      </c>
      <c r="I11" s="100"/>
      <c r="J11" s="68"/>
      <c r="K11" s="68" t="str">
        <f t="shared" si="8"/>
        <v>PhanLoaiSanPham</v>
      </c>
      <c r="L11" s="98"/>
      <c r="M11" s="68"/>
      <c r="N11" s="68"/>
      <c r="O11" s="68"/>
      <c r="P11" s="86"/>
      <c r="Q11" s="68"/>
      <c r="R11" s="68"/>
      <c r="S11" s="68"/>
      <c r="T11" s="68"/>
      <c r="U11" s="99"/>
      <c r="V11" s="68"/>
      <c r="W11" s="72" t="s">
        <v>26</v>
      </c>
      <c r="X11" s="72" t="s">
        <v>145</v>
      </c>
      <c r="Y11" s="68"/>
      <c r="Z11" s="68"/>
    </row>
    <row r="12">
      <c r="A12" s="92">
        <v>3.0</v>
      </c>
      <c r="B12" s="93" t="str">
        <f>HYPERLINK(""&amp;"#'"&amp;'Tổng hợp'!X12&amp;"'!A1"&amp;"",'Tổng hợp'!W12)</f>
        <v>Thuộc tính sản phẩm</v>
      </c>
      <c r="C12" s="94" t="str">
        <f t="shared" si="2"/>
        <v/>
      </c>
      <c r="D12" s="95" t="str">
        <f t="shared" si="3"/>
        <v/>
      </c>
      <c r="E12" s="96">
        <f t="shared" si="4"/>
        <v>0</v>
      </c>
      <c r="F12" s="96">
        <f t="shared" si="5"/>
        <v>0</v>
      </c>
      <c r="G12" s="96">
        <f t="shared" si="6"/>
        <v>0</v>
      </c>
      <c r="H12" s="96">
        <f t="shared" si="7"/>
        <v>159</v>
      </c>
      <c r="I12" s="97"/>
      <c r="J12" s="68"/>
      <c r="K12" s="68" t="str">
        <f t="shared" si="8"/>
        <v>ThuocTinhSanPham</v>
      </c>
      <c r="L12" s="98"/>
      <c r="M12" s="68"/>
      <c r="N12" s="68"/>
      <c r="O12" s="68"/>
      <c r="P12" s="86"/>
      <c r="Q12" s="68"/>
      <c r="R12" s="68"/>
      <c r="S12" s="68"/>
      <c r="T12" s="68"/>
      <c r="U12" s="99"/>
      <c r="V12" s="68"/>
      <c r="W12" s="72" t="s">
        <v>27</v>
      </c>
      <c r="X12" s="72" t="s">
        <v>146</v>
      </c>
      <c r="Y12" s="68"/>
      <c r="Z12" s="68"/>
    </row>
    <row r="13">
      <c r="A13" s="92">
        <v>4.0</v>
      </c>
      <c r="B13" s="93" t="str">
        <f>HYPERLINK(""&amp;"#'"&amp;'Tổng hợp'!X13&amp;"'!A1"&amp;"",'Tổng hợp'!W13)</f>
        <v>Bán thành phẩm</v>
      </c>
      <c r="C13" s="94" t="str">
        <f t="shared" si="2"/>
        <v>#REF!</v>
      </c>
      <c r="D13" s="95" t="str">
        <f t="shared" si="3"/>
        <v>#REF!</v>
      </c>
      <c r="E13" s="96" t="str">
        <f t="shared" si="4"/>
        <v>#REF!</v>
      </c>
      <c r="F13" s="96" t="str">
        <f t="shared" si="5"/>
        <v>#REF!</v>
      </c>
      <c r="G13" s="96" t="str">
        <f t="shared" si="6"/>
        <v>#REF!</v>
      </c>
      <c r="H13" s="96" t="str">
        <f t="shared" si="7"/>
        <v>#REF!</v>
      </c>
      <c r="I13" s="97"/>
      <c r="J13" s="68"/>
      <c r="K13" s="68" t="str">
        <f t="shared" si="8"/>
        <v>BanThanhPham</v>
      </c>
      <c r="L13" s="98"/>
      <c r="M13" s="68"/>
      <c r="N13" s="68"/>
      <c r="O13" s="68"/>
      <c r="P13" s="86"/>
      <c r="Q13" s="68"/>
      <c r="R13" s="68"/>
      <c r="S13" s="68"/>
      <c r="T13" s="68"/>
      <c r="U13" s="99"/>
      <c r="V13" s="68"/>
      <c r="W13" s="72" t="s">
        <v>28</v>
      </c>
      <c r="X13" s="72" t="s">
        <v>147</v>
      </c>
      <c r="Y13" s="68"/>
      <c r="Z13" s="68"/>
    </row>
    <row r="14">
      <c r="A14" s="92">
        <v>5.0</v>
      </c>
      <c r="B14" s="93" t="str">
        <f>HYPERLINK(""&amp;"#'"&amp;'Tổng hợp'!X14&amp;"'!A1"&amp;"",'Tổng hợp'!W14)</f>
        <v>Quản lý thiết bị</v>
      </c>
      <c r="C14" s="94">
        <f t="shared" si="2"/>
        <v>159</v>
      </c>
      <c r="D14" s="95">
        <f t="shared" si="3"/>
        <v>0</v>
      </c>
      <c r="E14" s="96">
        <f t="shared" si="4"/>
        <v>0</v>
      </c>
      <c r="F14" s="96">
        <f t="shared" si="5"/>
        <v>0</v>
      </c>
      <c r="G14" s="96">
        <f t="shared" si="6"/>
        <v>0</v>
      </c>
      <c r="H14" s="96">
        <f t="shared" si="7"/>
        <v>159</v>
      </c>
      <c r="I14" s="97"/>
      <c r="J14" s="68"/>
      <c r="K14" s="68" t="str">
        <f t="shared" si="8"/>
        <v>QuanLyThietBi</v>
      </c>
      <c r="L14" s="98"/>
      <c r="M14" s="68"/>
      <c r="N14" s="68"/>
      <c r="O14" s="68"/>
      <c r="P14" s="86"/>
      <c r="Q14" s="68"/>
      <c r="R14" s="68"/>
      <c r="S14" s="68"/>
      <c r="T14" s="68"/>
      <c r="U14" s="99"/>
      <c r="V14" s="68"/>
      <c r="W14" s="72" t="s">
        <v>29</v>
      </c>
      <c r="X14" s="72" t="s">
        <v>148</v>
      </c>
      <c r="Y14" s="68"/>
      <c r="Z14" s="68"/>
    </row>
    <row r="15">
      <c r="A15" s="92">
        <v>8.0</v>
      </c>
      <c r="B15" s="93" t="str">
        <f>HYPERLINK(""&amp;"#'"&amp;'Tổng hợp'!X15&amp;"'!A1"&amp;"",'Tổng hợp'!W15)</f>
        <v>Quản lý dụng cụ</v>
      </c>
      <c r="C15" s="94">
        <f t="shared" si="2"/>
        <v>159</v>
      </c>
      <c r="D15" s="95">
        <f t="shared" si="3"/>
        <v>0</v>
      </c>
      <c r="E15" s="96">
        <f t="shared" si="4"/>
        <v>0</v>
      </c>
      <c r="F15" s="96">
        <f t="shared" si="5"/>
        <v>0</v>
      </c>
      <c r="G15" s="96">
        <f t="shared" si="6"/>
        <v>0</v>
      </c>
      <c r="H15" s="96">
        <f t="shared" si="7"/>
        <v>159</v>
      </c>
      <c r="I15" s="97"/>
      <c r="J15" s="68"/>
      <c r="K15" s="68" t="str">
        <f t="shared" si="8"/>
        <v>QuanLyDungCu</v>
      </c>
      <c r="L15" s="98"/>
      <c r="M15" s="68"/>
      <c r="N15" s="68"/>
      <c r="O15" s="68"/>
      <c r="P15" s="86"/>
      <c r="Q15" s="68"/>
      <c r="R15" s="68"/>
      <c r="S15" s="68"/>
      <c r="T15" s="68"/>
      <c r="U15" s="99"/>
      <c r="V15" s="68"/>
      <c r="W15" s="72" t="s">
        <v>30</v>
      </c>
      <c r="X15" s="72" t="s">
        <v>149</v>
      </c>
      <c r="Y15" s="68"/>
      <c r="Z15" s="68"/>
    </row>
    <row r="16">
      <c r="A16" s="92">
        <v>9.0</v>
      </c>
      <c r="B16" s="93" t="str">
        <f>HYPERLINK(""&amp;"#'"&amp;'Tổng hợp'!X16&amp;"'!A1"&amp;"",'Tổng hợp'!W16)</f>
        <v>Quản lý đơn vị đo lường</v>
      </c>
      <c r="C16" s="94">
        <f t="shared" si="2"/>
        <v>159</v>
      </c>
      <c r="D16" s="95">
        <f t="shared" si="3"/>
        <v>0</v>
      </c>
      <c r="E16" s="96">
        <f t="shared" si="4"/>
        <v>0</v>
      </c>
      <c r="F16" s="96">
        <f t="shared" si="5"/>
        <v>0</v>
      </c>
      <c r="G16" s="96">
        <f t="shared" si="6"/>
        <v>0</v>
      </c>
      <c r="H16" s="96">
        <f t="shared" si="7"/>
        <v>159</v>
      </c>
      <c r="I16" s="97"/>
      <c r="J16" s="68"/>
      <c r="K16" s="68" t="str">
        <f t="shared" si="8"/>
        <v>QuanLyDonViDoLuong</v>
      </c>
      <c r="L16" s="98"/>
      <c r="M16" s="68"/>
      <c r="N16" s="68"/>
      <c r="O16" s="68"/>
      <c r="P16" s="86"/>
      <c r="Q16" s="68"/>
      <c r="R16" s="68"/>
      <c r="S16" s="68"/>
      <c r="T16" s="68"/>
      <c r="U16" s="99"/>
      <c r="V16" s="68"/>
      <c r="W16" s="72" t="s">
        <v>31</v>
      </c>
      <c r="X16" s="72" t="s">
        <v>150</v>
      </c>
      <c r="Y16" s="68"/>
      <c r="Z16" s="68"/>
    </row>
    <row r="17">
      <c r="A17" s="92">
        <v>10.0</v>
      </c>
      <c r="B17" s="93" t="str">
        <f>HYPERLINK(""&amp;"#'"&amp;'Tổng hợp'!X17&amp;"'!A1"&amp;"",'Tổng hợp'!W17)</f>
        <v>Lỗi sản phẩm NG</v>
      </c>
      <c r="C17" s="94">
        <f t="shared" si="2"/>
        <v>159</v>
      </c>
      <c r="D17" s="95">
        <f t="shared" si="3"/>
        <v>0</v>
      </c>
      <c r="E17" s="96">
        <f t="shared" si="4"/>
        <v>0</v>
      </c>
      <c r="F17" s="96">
        <f t="shared" si="5"/>
        <v>0</v>
      </c>
      <c r="G17" s="96">
        <f t="shared" si="6"/>
        <v>0</v>
      </c>
      <c r="H17" s="96">
        <f t="shared" si="7"/>
        <v>159</v>
      </c>
      <c r="I17" s="97"/>
      <c r="J17" s="68"/>
      <c r="K17" s="68" t="str">
        <f t="shared" si="8"/>
        <v>LoiSanPhamNG</v>
      </c>
      <c r="L17" s="98"/>
      <c r="M17" s="68"/>
      <c r="N17" s="68"/>
      <c r="O17" s="68"/>
      <c r="P17" s="86"/>
      <c r="Q17" s="68"/>
      <c r="R17" s="68"/>
      <c r="S17" s="68"/>
      <c r="T17" s="68"/>
      <c r="U17" s="99"/>
      <c r="V17" s="68"/>
      <c r="W17" s="72" t="s">
        <v>32</v>
      </c>
      <c r="X17" s="72" t="s">
        <v>151</v>
      </c>
      <c r="Y17" s="68"/>
      <c r="Z17" s="68"/>
    </row>
    <row r="18">
      <c r="A18" s="92">
        <v>11.0</v>
      </c>
      <c r="B18" s="93" t="str">
        <f>HYPERLINK(""&amp;"#'"&amp;'Tổng hợp'!X18&amp;"'!A1"&amp;"",'Tổng hợp'!W18)</f>
        <v>Nguyên nhân dừng máy</v>
      </c>
      <c r="C18" s="94">
        <f t="shared" si="2"/>
        <v>159</v>
      </c>
      <c r="D18" s="95">
        <f t="shared" si="3"/>
        <v>0</v>
      </c>
      <c r="E18" s="96">
        <f t="shared" si="4"/>
        <v>0</v>
      </c>
      <c r="F18" s="96">
        <f t="shared" si="5"/>
        <v>0</v>
      </c>
      <c r="G18" s="96">
        <f t="shared" si="6"/>
        <v>0</v>
      </c>
      <c r="H18" s="96">
        <f t="shared" si="7"/>
        <v>159</v>
      </c>
      <c r="I18" s="97"/>
      <c r="J18" s="68"/>
      <c r="K18" s="68" t="str">
        <f t="shared" si="8"/>
        <v>NguyenNhanDungMay</v>
      </c>
      <c r="L18" s="98"/>
      <c r="M18" s="68"/>
      <c r="N18" s="68"/>
      <c r="O18" s="68"/>
      <c r="P18" s="86"/>
      <c r="Q18" s="68"/>
      <c r="R18" s="68"/>
      <c r="S18" s="68"/>
      <c r="T18" s="68"/>
      <c r="U18" s="99"/>
      <c r="V18" s="68"/>
      <c r="W18" s="72" t="s">
        <v>33</v>
      </c>
      <c r="X18" s="72" t="s">
        <v>152</v>
      </c>
      <c r="Y18" s="68"/>
      <c r="Z18" s="68"/>
    </row>
    <row r="19">
      <c r="A19" s="92">
        <v>12.0</v>
      </c>
      <c r="B19" s="93" t="str">
        <f>HYPERLINK(""&amp;"#'"&amp;'Tổng hợp'!X19&amp;"'!A1"&amp;"",'Tổng hợp'!W19)</f>
        <v>Công đoạn</v>
      </c>
      <c r="C19" s="94">
        <f t="shared" si="2"/>
        <v>159</v>
      </c>
      <c r="D19" s="95">
        <f t="shared" si="3"/>
        <v>0</v>
      </c>
      <c r="E19" s="96">
        <f t="shared" si="4"/>
        <v>0</v>
      </c>
      <c r="F19" s="96">
        <f t="shared" si="5"/>
        <v>0</v>
      </c>
      <c r="G19" s="96">
        <f t="shared" si="6"/>
        <v>0</v>
      </c>
      <c r="H19" s="96">
        <f t="shared" si="7"/>
        <v>159</v>
      </c>
      <c r="I19" s="97"/>
      <c r="J19" s="68"/>
      <c r="K19" s="68" t="str">
        <f t="shared" si="8"/>
        <v>CongDoan</v>
      </c>
      <c r="L19" s="98"/>
      <c r="M19" s="68"/>
      <c r="N19" s="68"/>
      <c r="O19" s="68"/>
      <c r="P19" s="86"/>
      <c r="Q19" s="68"/>
      <c r="R19" s="68"/>
      <c r="S19" s="68"/>
      <c r="T19" s="68"/>
      <c r="U19" s="99"/>
      <c r="V19" s="68"/>
      <c r="W19" s="72" t="s">
        <v>34</v>
      </c>
      <c r="X19" s="72" t="s">
        <v>153</v>
      </c>
      <c r="Y19" s="68"/>
      <c r="Z19" s="68"/>
    </row>
    <row r="20">
      <c r="A20" s="92">
        <v>13.0</v>
      </c>
      <c r="B20" s="93" t="str">
        <f>HYPERLINK(""&amp;"#'"&amp;'Tổng hợp'!X20&amp;"'!A1"&amp;"",'Tổng hợp'!W20)</f>
        <v>Quy trình mẫu</v>
      </c>
      <c r="C20" s="94" t="str">
        <f t="shared" si="2"/>
        <v>#REF!</v>
      </c>
      <c r="D20" s="95" t="str">
        <f t="shared" si="3"/>
        <v>#REF!</v>
      </c>
      <c r="E20" s="96" t="str">
        <f t="shared" si="4"/>
        <v>#REF!</v>
      </c>
      <c r="F20" s="96" t="str">
        <f t="shared" si="5"/>
        <v>#REF!</v>
      </c>
      <c r="G20" s="96" t="str">
        <f t="shared" si="6"/>
        <v>#REF!</v>
      </c>
      <c r="H20" s="96" t="str">
        <f t="shared" si="7"/>
        <v>#REF!</v>
      </c>
      <c r="I20" s="97"/>
      <c r="J20" s="68"/>
      <c r="K20" s="68" t="str">
        <f t="shared" si="8"/>
        <v>QuyTrinhMau</v>
      </c>
      <c r="L20" s="98"/>
      <c r="M20" s="68"/>
      <c r="N20" s="68"/>
      <c r="O20" s="68"/>
      <c r="P20" s="86"/>
      <c r="Q20" s="68"/>
      <c r="R20" s="68"/>
      <c r="S20" s="68"/>
      <c r="T20" s="68"/>
      <c r="U20" s="99"/>
      <c r="V20" s="68"/>
      <c r="W20" s="72" t="s">
        <v>35</v>
      </c>
      <c r="X20" s="72" t="s">
        <v>154</v>
      </c>
      <c r="Y20" s="68"/>
      <c r="Z20" s="68"/>
    </row>
    <row r="21" ht="15.75" customHeight="1">
      <c r="A21" s="92">
        <v>14.0</v>
      </c>
      <c r="B21" s="93" t="str">
        <f>HYPERLINK(""&amp;"#'"&amp;'Tổng hợp'!X21&amp;"'!A1"&amp;"",'Tổng hợp'!W21)</f>
        <v>Định mức NVL</v>
      </c>
      <c r="C21" s="94" t="str">
        <f t="shared" si="2"/>
        <v>#REF!</v>
      </c>
      <c r="D21" s="95" t="str">
        <f t="shared" si="3"/>
        <v>#REF!</v>
      </c>
      <c r="E21" s="96" t="str">
        <f t="shared" si="4"/>
        <v>#REF!</v>
      </c>
      <c r="F21" s="96" t="str">
        <f t="shared" si="5"/>
        <v>#REF!</v>
      </c>
      <c r="G21" s="96" t="str">
        <f t="shared" si="6"/>
        <v>#REF!</v>
      </c>
      <c r="H21" s="96" t="str">
        <f t="shared" si="7"/>
        <v>#REF!</v>
      </c>
      <c r="I21" s="97"/>
      <c r="J21" s="68"/>
      <c r="K21" s="68" t="str">
        <f t="shared" si="8"/>
        <v>DinhMucNVL</v>
      </c>
      <c r="L21" s="68"/>
      <c r="M21" s="68"/>
      <c r="N21" s="68"/>
      <c r="O21" s="68"/>
      <c r="P21" s="86"/>
      <c r="Q21" s="68"/>
      <c r="R21" s="68"/>
      <c r="S21" s="68"/>
      <c r="T21" s="68"/>
      <c r="U21" s="99"/>
      <c r="V21" s="68"/>
      <c r="W21" s="72" t="s">
        <v>36</v>
      </c>
      <c r="X21" s="72" t="s">
        <v>155</v>
      </c>
      <c r="Y21" s="68"/>
      <c r="Z21" s="68"/>
    </row>
    <row r="22" ht="15.75" customHeight="1">
      <c r="A22" s="92">
        <v>16.0</v>
      </c>
      <c r="B22" s="93" t="str">
        <f>HYPERLINK(""&amp;"#'"&amp;'Tổng hợp'!X22&amp;"'!A1"&amp;"",'Tổng hợp'!W22)</f>
        <v>Quy trình công nghệ</v>
      </c>
      <c r="C22" s="94" t="str">
        <f t="shared" si="2"/>
        <v>#REF!</v>
      </c>
      <c r="D22" s="95" t="str">
        <f t="shared" si="3"/>
        <v>#REF!</v>
      </c>
      <c r="E22" s="96" t="str">
        <f t="shared" si="4"/>
        <v>#REF!</v>
      </c>
      <c r="F22" s="96" t="str">
        <f t="shared" si="5"/>
        <v>#REF!</v>
      </c>
      <c r="G22" s="96" t="str">
        <f t="shared" si="6"/>
        <v>#REF!</v>
      </c>
      <c r="H22" s="96" t="str">
        <f t="shared" si="7"/>
        <v>#REF!</v>
      </c>
      <c r="I22" s="97"/>
      <c r="J22" s="68"/>
      <c r="K22" s="68" t="str">
        <f t="shared" si="8"/>
        <v>QuyTrinhCongNghe</v>
      </c>
      <c r="L22" s="68"/>
      <c r="M22" s="68"/>
      <c r="N22" s="68"/>
      <c r="O22" s="68"/>
      <c r="P22" s="86"/>
      <c r="Q22" s="68"/>
      <c r="R22" s="68"/>
      <c r="S22" s="68"/>
      <c r="T22" s="68"/>
      <c r="U22" s="99"/>
      <c r="V22" s="68"/>
      <c r="W22" s="72" t="s">
        <v>37</v>
      </c>
      <c r="X22" s="72" t="s">
        <v>156</v>
      </c>
      <c r="Y22" s="68"/>
      <c r="Z22" s="68"/>
    </row>
    <row r="23" ht="15.75" customHeight="1">
      <c r="A23" s="92">
        <v>16.0</v>
      </c>
      <c r="B23" s="93" t="str">
        <f>HYPERLINK(""&amp;"#'"&amp;'Tổng hợp'!X23&amp;"'!A1"&amp;"",'Tổng hợp'!W23)</f>
        <v>Mẫu báo cáo</v>
      </c>
      <c r="C23" s="94" t="str">
        <f t="shared" si="2"/>
        <v>#REF!</v>
      </c>
      <c r="D23" s="95" t="str">
        <f t="shared" si="3"/>
        <v>#REF!</v>
      </c>
      <c r="E23" s="96" t="str">
        <f t="shared" si="4"/>
        <v>#REF!</v>
      </c>
      <c r="F23" s="96" t="str">
        <f t="shared" si="5"/>
        <v>#REF!</v>
      </c>
      <c r="G23" s="96" t="str">
        <f t="shared" si="6"/>
        <v>#REF!</v>
      </c>
      <c r="H23" s="96" t="str">
        <f t="shared" si="7"/>
        <v>#REF!</v>
      </c>
      <c r="I23" s="97"/>
      <c r="J23" s="68"/>
      <c r="K23" s="68" t="str">
        <f t="shared" si="8"/>
        <v>MauBaoCao</v>
      </c>
      <c r="L23" s="68"/>
      <c r="M23" s="68"/>
      <c r="N23" s="68"/>
      <c r="O23" s="68"/>
      <c r="P23" s="86"/>
      <c r="Q23" s="68"/>
      <c r="R23" s="68"/>
      <c r="S23" s="68"/>
      <c r="T23" s="68"/>
      <c r="U23" s="99"/>
      <c r="V23" s="68"/>
      <c r="W23" s="72" t="s">
        <v>38</v>
      </c>
      <c r="X23" s="72" t="s">
        <v>157</v>
      </c>
      <c r="Y23" s="68"/>
      <c r="Z23" s="68"/>
    </row>
    <row r="24" ht="15.75" customHeight="1">
      <c r="A24" s="92">
        <v>16.0</v>
      </c>
      <c r="B24" s="93" t="str">
        <f>HYPERLINK(""&amp;"#'"&amp;'Tổng hợp'!X24&amp;"'!A1"&amp;"",'Tổng hợp'!W24)</f>
        <v>Kho</v>
      </c>
      <c r="C24" s="94">
        <f t="shared" si="2"/>
        <v>159</v>
      </c>
      <c r="D24" s="95">
        <f t="shared" si="3"/>
        <v>0</v>
      </c>
      <c r="E24" s="96">
        <f t="shared" si="4"/>
        <v>0</v>
      </c>
      <c r="F24" s="96">
        <f t="shared" si="5"/>
        <v>0</v>
      </c>
      <c r="G24" s="96">
        <f t="shared" si="6"/>
        <v>0</v>
      </c>
      <c r="H24" s="96">
        <f t="shared" si="7"/>
        <v>159</v>
      </c>
      <c r="I24" s="97"/>
      <c r="J24" s="68"/>
      <c r="K24" s="68" t="str">
        <f t="shared" si="8"/>
        <v>Kho</v>
      </c>
      <c r="L24" s="68"/>
      <c r="M24" s="68"/>
      <c r="N24" s="68"/>
      <c r="O24" s="68"/>
      <c r="P24" s="86"/>
      <c r="Q24" s="68"/>
      <c r="R24" s="68"/>
      <c r="S24" s="68"/>
      <c r="T24" s="68"/>
      <c r="U24" s="99"/>
      <c r="V24" s="68"/>
      <c r="W24" s="72" t="s">
        <v>39</v>
      </c>
      <c r="X24" s="72" t="s">
        <v>39</v>
      </c>
      <c r="Y24" s="68"/>
      <c r="Z24" s="68"/>
    </row>
    <row r="25" ht="15.75" customHeight="1">
      <c r="A25" s="92">
        <v>16.0</v>
      </c>
      <c r="B25" s="93" t="str">
        <f>HYPERLINK(""&amp;"#'"&amp;'Tổng hợp'!X25&amp;"'!A1"&amp;"",'Tổng hợp'!W25)</f>
        <v>Kệ kho</v>
      </c>
      <c r="C25" s="94" t="str">
        <f t="shared" si="2"/>
        <v>#REF!</v>
      </c>
      <c r="D25" s="95" t="str">
        <f t="shared" si="3"/>
        <v>#REF!</v>
      </c>
      <c r="E25" s="96" t="str">
        <f t="shared" si="4"/>
        <v>#REF!</v>
      </c>
      <c r="F25" s="96" t="str">
        <f t="shared" si="5"/>
        <v>#REF!</v>
      </c>
      <c r="G25" s="96" t="str">
        <f t="shared" si="6"/>
        <v>#REF!</v>
      </c>
      <c r="H25" s="96" t="str">
        <f t="shared" si="7"/>
        <v>#REF!</v>
      </c>
      <c r="I25" s="97"/>
      <c r="J25" s="68"/>
      <c r="K25" s="68" t="str">
        <f t="shared" si="8"/>
        <v>KeKho</v>
      </c>
      <c r="L25" s="68"/>
      <c r="M25" s="68"/>
      <c r="N25" s="68"/>
      <c r="O25" s="68"/>
      <c r="P25" s="86"/>
      <c r="Q25" s="68"/>
      <c r="R25" s="68"/>
      <c r="S25" s="68"/>
      <c r="T25" s="68"/>
      <c r="U25" s="99"/>
      <c r="V25" s="68"/>
      <c r="W25" s="72" t="s">
        <v>40</v>
      </c>
      <c r="X25" s="72" t="s">
        <v>158</v>
      </c>
      <c r="Y25" s="68"/>
      <c r="Z25" s="68"/>
    </row>
    <row r="26" ht="15.75" customHeight="1">
      <c r="A26" s="92">
        <v>16.0</v>
      </c>
      <c r="B26" s="93" t="str">
        <f>HYPERLINK(""&amp;"#'"&amp;'Tổng hợp'!X26&amp;"'!A1"&amp;"",'Tổng hợp'!W26)</f>
        <v>Mã vạch</v>
      </c>
      <c r="C26" s="94" t="str">
        <f t="shared" si="2"/>
        <v>#REF!</v>
      </c>
      <c r="D26" s="95" t="str">
        <f t="shared" si="3"/>
        <v>#REF!</v>
      </c>
      <c r="E26" s="96" t="str">
        <f t="shared" si="4"/>
        <v>#REF!</v>
      </c>
      <c r="F26" s="96" t="str">
        <f t="shared" si="5"/>
        <v>#REF!</v>
      </c>
      <c r="G26" s="96" t="str">
        <f t="shared" si="6"/>
        <v>#REF!</v>
      </c>
      <c r="H26" s="96" t="str">
        <f t="shared" si="7"/>
        <v>#REF!</v>
      </c>
      <c r="I26" s="97"/>
      <c r="J26" s="68"/>
      <c r="K26" s="68" t="str">
        <f t="shared" si="8"/>
        <v>MaVach</v>
      </c>
      <c r="L26" s="68"/>
      <c r="M26" s="68"/>
      <c r="N26" s="68"/>
      <c r="O26" s="68"/>
      <c r="P26" s="86"/>
      <c r="Q26" s="68"/>
      <c r="R26" s="68"/>
      <c r="S26" s="68"/>
      <c r="T26" s="68"/>
      <c r="U26" s="99"/>
      <c r="V26" s="68"/>
      <c r="W26" s="72" t="s">
        <v>41</v>
      </c>
      <c r="X26" s="72" t="s">
        <v>159</v>
      </c>
      <c r="Y26" s="68"/>
      <c r="Z26" s="68"/>
    </row>
    <row r="27" ht="15.75" customHeight="1">
      <c r="A27" s="92">
        <v>16.0</v>
      </c>
      <c r="B27" s="93" t="str">
        <f>HYPERLINK(""&amp;"#'"&amp;'Tổng hợp'!X27&amp;"'!A1"&amp;"",'Tổng hợp'!W27)</f>
        <v>Nhà cung cấp</v>
      </c>
      <c r="C27" s="94" t="str">
        <f t="shared" si="2"/>
        <v>#REF!</v>
      </c>
      <c r="D27" s="95" t="str">
        <f t="shared" si="3"/>
        <v>#REF!</v>
      </c>
      <c r="E27" s="96" t="str">
        <f t="shared" si="4"/>
        <v>#REF!</v>
      </c>
      <c r="F27" s="96" t="str">
        <f t="shared" si="5"/>
        <v>#REF!</v>
      </c>
      <c r="G27" s="96" t="str">
        <f t="shared" si="6"/>
        <v>#REF!</v>
      </c>
      <c r="H27" s="96" t="str">
        <f t="shared" si="7"/>
        <v>#REF!</v>
      </c>
      <c r="I27" s="97"/>
      <c r="J27" s="68"/>
      <c r="K27" s="68" t="str">
        <f t="shared" si="8"/>
        <v>NhaCungCap</v>
      </c>
      <c r="L27" s="68"/>
      <c r="M27" s="68"/>
      <c r="N27" s="68"/>
      <c r="O27" s="68"/>
      <c r="P27" s="86"/>
      <c r="Q27" s="68"/>
      <c r="R27" s="68"/>
      <c r="S27" s="68"/>
      <c r="T27" s="68"/>
      <c r="U27" s="99"/>
      <c r="V27" s="68"/>
      <c r="W27" s="72" t="s">
        <v>42</v>
      </c>
      <c r="X27" s="72" t="s">
        <v>160</v>
      </c>
      <c r="Y27" s="68"/>
      <c r="Z27" s="68"/>
    </row>
    <row r="28" ht="15.75" customHeight="1">
      <c r="A28" s="92">
        <v>16.0</v>
      </c>
      <c r="B28" s="93" t="str">
        <f>HYPERLINK(""&amp;"#'"&amp;'Tổng hợp'!X28&amp;"'!A1"&amp;"",'Tổng hợp'!W28)</f>
        <v>Đơn vị sản xuất</v>
      </c>
      <c r="C28" s="94" t="str">
        <f t="shared" si="2"/>
        <v>#REF!</v>
      </c>
      <c r="D28" s="95" t="str">
        <f t="shared" si="3"/>
        <v>#REF!</v>
      </c>
      <c r="E28" s="96" t="str">
        <f t="shared" si="4"/>
        <v>#REF!</v>
      </c>
      <c r="F28" s="96" t="str">
        <f t="shared" si="5"/>
        <v>#REF!</v>
      </c>
      <c r="G28" s="96" t="str">
        <f t="shared" si="6"/>
        <v>#REF!</v>
      </c>
      <c r="H28" s="96" t="str">
        <f t="shared" si="7"/>
        <v>#REF!</v>
      </c>
      <c r="I28" s="97"/>
      <c r="J28" s="68"/>
      <c r="K28" s="68" t="str">
        <f t="shared" si="8"/>
        <v>DonViSanXuat</v>
      </c>
      <c r="L28" s="68"/>
      <c r="M28" s="68"/>
      <c r="N28" s="68"/>
      <c r="O28" s="68"/>
      <c r="P28" s="86"/>
      <c r="Q28" s="68"/>
      <c r="R28" s="68"/>
      <c r="S28" s="68"/>
      <c r="T28" s="68"/>
      <c r="U28" s="99"/>
      <c r="V28" s="68"/>
      <c r="W28" s="72" t="s">
        <v>43</v>
      </c>
      <c r="X28" s="72" t="s">
        <v>161</v>
      </c>
      <c r="Y28" s="68"/>
      <c r="Z28" s="68"/>
    </row>
    <row r="29" ht="15.75" customHeight="1">
      <c r="A29" s="92">
        <v>16.0</v>
      </c>
      <c r="B29" s="93" t="str">
        <f>HYPERLINK(""&amp;"#'"&amp;'Tổng hợp'!X29&amp;"'!A1"&amp;"",'Tổng hợp'!W29)</f>
        <v>Nhân viên</v>
      </c>
      <c r="C29" s="94" t="str">
        <f t="shared" si="2"/>
        <v>#REF!</v>
      </c>
      <c r="D29" s="95" t="str">
        <f t="shared" si="3"/>
        <v>#REF!</v>
      </c>
      <c r="E29" s="96" t="str">
        <f t="shared" si="4"/>
        <v>#REF!</v>
      </c>
      <c r="F29" s="96" t="str">
        <f t="shared" si="5"/>
        <v>#REF!</v>
      </c>
      <c r="G29" s="96" t="str">
        <f t="shared" si="6"/>
        <v>#REF!</v>
      </c>
      <c r="H29" s="96" t="str">
        <f t="shared" si="7"/>
        <v>#REF!</v>
      </c>
      <c r="I29" s="97"/>
      <c r="J29" s="68"/>
      <c r="K29" s="68" t="str">
        <f t="shared" si="8"/>
        <v>NhanVien</v>
      </c>
      <c r="L29" s="68"/>
      <c r="M29" s="68"/>
      <c r="N29" s="68"/>
      <c r="O29" s="68"/>
      <c r="P29" s="86"/>
      <c r="Q29" s="68"/>
      <c r="R29" s="68"/>
      <c r="S29" s="68"/>
      <c r="T29" s="68"/>
      <c r="U29" s="99"/>
      <c r="V29" s="68"/>
      <c r="W29" s="72" t="s">
        <v>44</v>
      </c>
      <c r="X29" s="72" t="s">
        <v>162</v>
      </c>
      <c r="Y29" s="68"/>
      <c r="Z29" s="68"/>
    </row>
    <row r="30" ht="15.75" customHeight="1">
      <c r="A30" s="92">
        <v>16.0</v>
      </c>
      <c r="B30" s="93" t="str">
        <f>HYPERLINK(""&amp;"#'"&amp;'Tổng hợp'!X30&amp;"'!A1"&amp;"",'Tổng hợp'!W30)</f>
        <v>Ca làm việc</v>
      </c>
      <c r="C30" s="94" t="str">
        <f t="shared" si="2"/>
        <v>#REF!</v>
      </c>
      <c r="D30" s="95" t="str">
        <f t="shared" si="3"/>
        <v>#REF!</v>
      </c>
      <c r="E30" s="96" t="str">
        <f t="shared" si="4"/>
        <v>#REF!</v>
      </c>
      <c r="F30" s="96" t="str">
        <f t="shared" si="5"/>
        <v>#REF!</v>
      </c>
      <c r="G30" s="96" t="str">
        <f t="shared" si="6"/>
        <v>#REF!</v>
      </c>
      <c r="H30" s="96" t="str">
        <f t="shared" si="7"/>
        <v>#REF!</v>
      </c>
      <c r="I30" s="97"/>
      <c r="J30" s="68"/>
      <c r="K30" s="68" t="str">
        <f t="shared" si="8"/>
        <v>CaLamViec</v>
      </c>
      <c r="L30" s="68"/>
      <c r="M30" s="68"/>
      <c r="N30" s="68"/>
      <c r="O30" s="68"/>
      <c r="P30" s="86"/>
      <c r="Q30" s="68"/>
      <c r="R30" s="68"/>
      <c r="S30" s="68"/>
      <c r="T30" s="68"/>
      <c r="U30" s="99"/>
      <c r="V30" s="68"/>
      <c r="W30" s="72" t="s">
        <v>45</v>
      </c>
      <c r="X30" s="72" t="s">
        <v>163</v>
      </c>
      <c r="Y30" s="68"/>
      <c r="Z30" s="68"/>
    </row>
    <row r="31" ht="15.75" customHeight="1">
      <c r="A31" s="92">
        <v>16.0</v>
      </c>
      <c r="B31" s="93" t="str">
        <f>HYPERLINK(""&amp;"#'"&amp;'Tổng hợp'!X31&amp;"'!A1"&amp;"",'Tổng hợp'!W31)</f>
        <v>Bậc thợ</v>
      </c>
      <c r="C31" s="94" t="str">
        <f t="shared" si="2"/>
        <v>#REF!</v>
      </c>
      <c r="D31" s="95" t="str">
        <f t="shared" si="3"/>
        <v>#REF!</v>
      </c>
      <c r="E31" s="96" t="str">
        <f t="shared" si="4"/>
        <v>#REF!</v>
      </c>
      <c r="F31" s="96" t="str">
        <f t="shared" si="5"/>
        <v>#REF!</v>
      </c>
      <c r="G31" s="96" t="str">
        <f t="shared" si="6"/>
        <v>#REF!</v>
      </c>
      <c r="H31" s="96" t="str">
        <f t="shared" si="7"/>
        <v>#REF!</v>
      </c>
      <c r="I31" s="97"/>
      <c r="J31" s="68"/>
      <c r="K31" s="68" t="str">
        <f t="shared" si="8"/>
        <v>BacTho</v>
      </c>
      <c r="L31" s="68"/>
      <c r="M31" s="68"/>
      <c r="N31" s="68"/>
      <c r="O31" s="68"/>
      <c r="P31" s="86"/>
      <c r="Q31" s="68"/>
      <c r="R31" s="68"/>
      <c r="S31" s="68"/>
      <c r="T31" s="85"/>
      <c r="U31" s="99"/>
      <c r="V31" s="68"/>
      <c r="W31" s="72" t="s">
        <v>46</v>
      </c>
      <c r="X31" s="72" t="s">
        <v>164</v>
      </c>
      <c r="Y31" s="68"/>
      <c r="Z31" s="68"/>
    </row>
    <row r="32" ht="15.75" customHeight="1">
      <c r="A32" s="92">
        <v>16.0</v>
      </c>
      <c r="B32" s="93" t="str">
        <f>HYPERLINK(""&amp;"#'"&amp;'Tổng hợp'!X32&amp;"'!A1"&amp;"",'Tổng hợp'!W32)</f>
        <v>Lịch làm việc</v>
      </c>
      <c r="C32" s="94" t="str">
        <f t="shared" si="2"/>
        <v>#REF!</v>
      </c>
      <c r="D32" s="95" t="str">
        <f t="shared" si="3"/>
        <v>#REF!</v>
      </c>
      <c r="E32" s="96" t="str">
        <f t="shared" si="4"/>
        <v>#REF!</v>
      </c>
      <c r="F32" s="96" t="str">
        <f t="shared" si="5"/>
        <v>#REF!</v>
      </c>
      <c r="G32" s="96" t="str">
        <f t="shared" si="6"/>
        <v>#REF!</v>
      </c>
      <c r="H32" s="96" t="str">
        <f t="shared" si="7"/>
        <v>#REF!</v>
      </c>
      <c r="I32" s="97"/>
      <c r="J32" s="68"/>
      <c r="K32" s="68" t="str">
        <f t="shared" si="8"/>
        <v>LichLamViec</v>
      </c>
      <c r="L32" s="68"/>
      <c r="M32" s="68"/>
      <c r="N32" s="68"/>
      <c r="O32" s="68"/>
      <c r="P32" s="86"/>
      <c r="Q32" s="68"/>
      <c r="R32" s="68"/>
      <c r="S32" s="68"/>
      <c r="T32" s="68"/>
      <c r="U32" s="99"/>
      <c r="V32" s="68"/>
      <c r="W32" s="72" t="s">
        <v>47</v>
      </c>
      <c r="X32" s="72" t="s">
        <v>165</v>
      </c>
      <c r="Y32" s="68"/>
      <c r="Z32" s="68"/>
    </row>
    <row r="33" ht="15.75" customHeight="1">
      <c r="A33" s="92">
        <v>16.0</v>
      </c>
      <c r="B33" s="93" t="str">
        <f>HYPERLINK(""&amp;"#'"&amp;'Tổng hợp'!X33&amp;"'!A1"&amp;"",'Tổng hợp'!W33)</f>
        <v>Vật tư</v>
      </c>
      <c r="C33" s="94" t="str">
        <f t="shared" si="2"/>
        <v>#REF!</v>
      </c>
      <c r="D33" s="95" t="str">
        <f t="shared" si="3"/>
        <v>#REF!</v>
      </c>
      <c r="E33" s="96" t="str">
        <f t="shared" si="4"/>
        <v>#REF!</v>
      </c>
      <c r="F33" s="96" t="str">
        <f t="shared" si="5"/>
        <v>#REF!</v>
      </c>
      <c r="G33" s="96" t="str">
        <f t="shared" si="6"/>
        <v>#REF!</v>
      </c>
      <c r="H33" s="96" t="str">
        <f t="shared" si="7"/>
        <v>#REF!</v>
      </c>
      <c r="I33" s="97"/>
      <c r="J33" s="68"/>
      <c r="K33" s="68" t="str">
        <f t="shared" si="8"/>
        <v>VatTu</v>
      </c>
      <c r="L33" s="68"/>
      <c r="M33" s="68"/>
      <c r="N33" s="68"/>
      <c r="O33" s="68"/>
      <c r="P33" s="86"/>
      <c r="Q33" s="68"/>
      <c r="R33" s="68"/>
      <c r="S33" s="68"/>
      <c r="T33" s="68"/>
      <c r="U33" s="99"/>
      <c r="V33" s="68"/>
      <c r="W33" s="72" t="s">
        <v>48</v>
      </c>
      <c r="X33" s="72" t="s">
        <v>166</v>
      </c>
      <c r="Y33" s="68"/>
      <c r="Z33" s="68"/>
    </row>
    <row r="34" ht="15.75" customHeight="1">
      <c r="A34" s="92">
        <v>16.0</v>
      </c>
      <c r="B34" s="93" t="str">
        <f>HYPERLINK(""&amp;"#'"&amp;'Tổng hợp'!X34&amp;"'!A1"&amp;"",'Tổng hợp'!W34)</f>
        <v>Hạng mục bảo trì</v>
      </c>
      <c r="C34" s="94" t="str">
        <f t="shared" si="2"/>
        <v>#REF!</v>
      </c>
      <c r="D34" s="95" t="str">
        <f t="shared" si="3"/>
        <v>#REF!</v>
      </c>
      <c r="E34" s="96" t="str">
        <f t="shared" si="4"/>
        <v>#REF!</v>
      </c>
      <c r="F34" s="96" t="str">
        <f t="shared" si="5"/>
        <v>#REF!</v>
      </c>
      <c r="G34" s="96" t="str">
        <f t="shared" si="6"/>
        <v>#REF!</v>
      </c>
      <c r="H34" s="96" t="str">
        <f t="shared" si="7"/>
        <v>#REF!</v>
      </c>
      <c r="I34" s="97"/>
      <c r="J34" s="68"/>
      <c r="K34" s="68" t="str">
        <f t="shared" si="8"/>
        <v>HangMucBaoTri</v>
      </c>
      <c r="L34" s="68"/>
      <c r="M34" s="68"/>
      <c r="N34" s="68"/>
      <c r="O34" s="68"/>
      <c r="P34" s="86"/>
      <c r="Q34" s="68"/>
      <c r="R34" s="68"/>
      <c r="S34" s="68"/>
      <c r="T34" s="68"/>
      <c r="U34" s="99"/>
      <c r="V34" s="68"/>
      <c r="W34" s="72" t="s">
        <v>49</v>
      </c>
      <c r="X34" s="72" t="s">
        <v>167</v>
      </c>
      <c r="Y34" s="68"/>
      <c r="Z34" s="68"/>
    </row>
    <row r="35" ht="15.75" customHeight="1">
      <c r="A35" s="88"/>
      <c r="B35" s="89" t="s">
        <v>50</v>
      </c>
      <c r="C35" s="94" t="str">
        <f t="shared" si="2"/>
        <v/>
      </c>
      <c r="D35" s="95" t="str">
        <f t="shared" si="3"/>
        <v/>
      </c>
      <c r="E35" s="96" t="str">
        <f t="shared" si="4"/>
        <v/>
      </c>
      <c r="F35" s="96" t="str">
        <f t="shared" si="5"/>
        <v/>
      </c>
      <c r="G35" s="96" t="str">
        <f t="shared" si="6"/>
        <v/>
      </c>
      <c r="H35" s="96" t="str">
        <f t="shared" si="7"/>
        <v/>
      </c>
      <c r="I35" s="90"/>
      <c r="J35" s="68"/>
      <c r="K35" s="68"/>
      <c r="L35" s="68"/>
      <c r="M35" s="68"/>
      <c r="N35" s="68"/>
      <c r="O35" s="68"/>
      <c r="P35" s="86"/>
      <c r="Q35" s="68"/>
      <c r="R35" s="68"/>
      <c r="S35" s="68"/>
      <c r="T35" s="68"/>
      <c r="U35" s="91"/>
      <c r="V35" s="68"/>
      <c r="W35" s="72" t="s">
        <v>50</v>
      </c>
      <c r="X35" s="72"/>
      <c r="Y35" s="68"/>
      <c r="Z35" s="68"/>
    </row>
    <row r="36" ht="15.75" customHeight="1">
      <c r="A36" s="92">
        <v>50.0</v>
      </c>
      <c r="B36" s="93" t="str">
        <f>HYPERLINK(""&amp;"#'"&amp;'Tổng hợp'!X36&amp;"'!A1"&amp;"",'Tổng hợp'!W36)</f>
        <v>Lệnh sản xuất</v>
      </c>
      <c r="C36" s="94">
        <f t="shared" si="2"/>
        <v>187</v>
      </c>
      <c r="D36" s="95">
        <f t="shared" si="3"/>
        <v>0.02139037433</v>
      </c>
      <c r="E36" s="96">
        <f t="shared" si="4"/>
        <v>4</v>
      </c>
      <c r="F36" s="96">
        <f t="shared" si="5"/>
        <v>0</v>
      </c>
      <c r="G36" s="96">
        <f t="shared" si="6"/>
        <v>0</v>
      </c>
      <c r="H36" s="96">
        <f t="shared" si="7"/>
        <v>183</v>
      </c>
      <c r="I36" s="97"/>
      <c r="J36" s="68"/>
      <c r="K36" s="68" t="str">
        <f t="shared" ref="K36:K46" si="9">X36</f>
        <v>LenhSanXuat</v>
      </c>
      <c r="L36" s="68"/>
      <c r="M36" s="68"/>
      <c r="N36" s="68"/>
      <c r="O36" s="68"/>
      <c r="P36" s="86"/>
      <c r="Q36" s="68"/>
      <c r="R36" s="68"/>
      <c r="S36" s="68"/>
      <c r="T36" s="68"/>
      <c r="U36" s="99"/>
      <c r="V36" s="68"/>
      <c r="W36" s="72" t="s">
        <v>51</v>
      </c>
      <c r="X36" s="72" t="s">
        <v>168</v>
      </c>
      <c r="Y36" s="68"/>
      <c r="Z36" s="68"/>
    </row>
    <row r="37" ht="15.75" customHeight="1">
      <c r="A37" s="92">
        <v>51.0</v>
      </c>
      <c r="B37" s="93" t="str">
        <f>HYPERLINK(""&amp;"#'"&amp;'Tổng hợp'!X37&amp;"'!A1"&amp;"",'Tổng hợp'!W37)</f>
        <v>Hoạt động sản xuất</v>
      </c>
      <c r="C37" s="94">
        <f t="shared" si="2"/>
        <v>187</v>
      </c>
      <c r="D37" s="95">
        <f t="shared" si="3"/>
        <v>0.02139037433</v>
      </c>
      <c r="E37" s="96">
        <f t="shared" si="4"/>
        <v>4</v>
      </c>
      <c r="F37" s="96">
        <f t="shared" si="5"/>
        <v>0</v>
      </c>
      <c r="G37" s="96">
        <f t="shared" si="6"/>
        <v>0</v>
      </c>
      <c r="H37" s="96">
        <f t="shared" si="7"/>
        <v>183</v>
      </c>
      <c r="I37" s="97"/>
      <c r="J37" s="68"/>
      <c r="K37" s="68" t="str">
        <f t="shared" si="9"/>
        <v>HoatDongSanXuat</v>
      </c>
      <c r="L37" s="68"/>
      <c r="M37" s="68"/>
      <c r="N37" s="68"/>
      <c r="O37" s="68"/>
      <c r="P37" s="86"/>
      <c r="Q37" s="68"/>
      <c r="R37" s="68"/>
      <c r="S37" s="68"/>
      <c r="T37" s="68"/>
      <c r="U37" s="99"/>
      <c r="V37" s="68"/>
      <c r="W37" s="72" t="s">
        <v>52</v>
      </c>
      <c r="X37" s="72" t="s">
        <v>169</v>
      </c>
      <c r="Y37" s="68"/>
      <c r="Z37" s="68"/>
    </row>
    <row r="38" ht="15.75" customHeight="1">
      <c r="A38" s="92">
        <v>52.0</v>
      </c>
      <c r="B38" s="93" t="str">
        <f>HYPERLINK(""&amp;"#'"&amp;'Tổng hợp'!X38&amp;"'!A1"&amp;"",'Tổng hợp'!W38)</f>
        <v>Phân công sản xuất</v>
      </c>
      <c r="C38" s="94" t="str">
        <f t="shared" si="2"/>
        <v>#REF!</v>
      </c>
      <c r="D38" s="95" t="str">
        <f t="shared" si="3"/>
        <v>#REF!</v>
      </c>
      <c r="E38" s="96" t="str">
        <f t="shared" si="4"/>
        <v>#REF!</v>
      </c>
      <c r="F38" s="96" t="str">
        <f t="shared" si="5"/>
        <v>#REF!</v>
      </c>
      <c r="G38" s="96" t="str">
        <f t="shared" si="6"/>
        <v>#REF!</v>
      </c>
      <c r="H38" s="96" t="str">
        <f t="shared" si="7"/>
        <v>#REF!</v>
      </c>
      <c r="I38" s="97"/>
      <c r="J38" s="68"/>
      <c r="K38" s="68" t="str">
        <f t="shared" si="9"/>
        <v>PhanCongSanXuat</v>
      </c>
      <c r="L38" s="68"/>
      <c r="M38" s="68"/>
      <c r="N38" s="68"/>
      <c r="O38" s="68"/>
      <c r="P38" s="86"/>
      <c r="Q38" s="68"/>
      <c r="R38" s="68"/>
      <c r="S38" s="68"/>
      <c r="T38" s="68"/>
      <c r="U38" s="99"/>
      <c r="V38" s="68"/>
      <c r="W38" s="72" t="s">
        <v>53</v>
      </c>
      <c r="X38" s="72" t="s">
        <v>170</v>
      </c>
      <c r="Y38" s="68"/>
      <c r="Z38" s="68"/>
    </row>
    <row r="39" ht="15.75" customHeight="1">
      <c r="A39" s="92">
        <v>53.0</v>
      </c>
      <c r="B39" s="93" t="str">
        <f>HYPERLINK(""&amp;"#'"&amp;'Tổng hợp'!X39&amp;"'!A1"&amp;"",'Tổng hợp'!W39)</f>
        <v>Phân công nhân viên</v>
      </c>
      <c r="C39" s="94" t="str">
        <f t="shared" si="2"/>
        <v>#REF!</v>
      </c>
      <c r="D39" s="95" t="str">
        <f t="shared" si="3"/>
        <v>#REF!</v>
      </c>
      <c r="E39" s="96" t="str">
        <f t="shared" si="4"/>
        <v>#REF!</v>
      </c>
      <c r="F39" s="96" t="str">
        <f t="shared" si="5"/>
        <v>#REF!</v>
      </c>
      <c r="G39" s="96" t="str">
        <f t="shared" si="6"/>
        <v>#REF!</v>
      </c>
      <c r="H39" s="96" t="str">
        <f t="shared" si="7"/>
        <v>#REF!</v>
      </c>
      <c r="I39" s="97"/>
      <c r="J39" s="68"/>
      <c r="K39" s="68" t="str">
        <f t="shared" si="9"/>
        <v>PhanCongNhanVien</v>
      </c>
      <c r="L39" s="68"/>
      <c r="M39" s="68"/>
      <c r="N39" s="68"/>
      <c r="O39" s="68"/>
      <c r="P39" s="86"/>
      <c r="Q39" s="101"/>
      <c r="R39" s="68"/>
      <c r="S39" s="101"/>
      <c r="T39" s="68"/>
      <c r="U39" s="99"/>
      <c r="V39" s="68"/>
      <c r="W39" s="72" t="s">
        <v>54</v>
      </c>
      <c r="X39" s="72" t="s">
        <v>171</v>
      </c>
      <c r="Y39" s="68"/>
      <c r="Z39" s="68"/>
    </row>
    <row r="40" ht="15.75" customHeight="1">
      <c r="A40" s="92">
        <v>54.0</v>
      </c>
      <c r="B40" s="93" t="str">
        <f>HYPERLINK(""&amp;"#'"&amp;'Tổng hợp'!X40&amp;"'!A1"&amp;"",'Tổng hợp'!W40)</f>
        <v>Bảng phân ca tháng</v>
      </c>
      <c r="C40" s="94" t="str">
        <f t="shared" si="2"/>
        <v>#REF!</v>
      </c>
      <c r="D40" s="95" t="str">
        <f t="shared" si="3"/>
        <v>#REF!</v>
      </c>
      <c r="E40" s="96" t="str">
        <f t="shared" si="4"/>
        <v>#REF!</v>
      </c>
      <c r="F40" s="96" t="str">
        <f t="shared" si="5"/>
        <v>#REF!</v>
      </c>
      <c r="G40" s="96" t="str">
        <f t="shared" si="6"/>
        <v>#REF!</v>
      </c>
      <c r="H40" s="96" t="str">
        <f t="shared" si="7"/>
        <v>#REF!</v>
      </c>
      <c r="I40" s="97"/>
      <c r="J40" s="68"/>
      <c r="K40" s="68" t="str">
        <f t="shared" si="9"/>
        <v>BangPhanCaThang</v>
      </c>
      <c r="L40" s="68"/>
      <c r="M40" s="68"/>
      <c r="N40" s="68"/>
      <c r="O40" s="68"/>
      <c r="P40" s="86"/>
      <c r="Q40" s="101"/>
      <c r="R40" s="68"/>
      <c r="S40" s="101"/>
      <c r="T40" s="68"/>
      <c r="U40" s="99"/>
      <c r="V40" s="68"/>
      <c r="W40" s="72" t="s">
        <v>55</v>
      </c>
      <c r="X40" s="72" t="s">
        <v>172</v>
      </c>
      <c r="Y40" s="68"/>
      <c r="Z40" s="68"/>
    </row>
    <row r="41" ht="15.75" customHeight="1">
      <c r="A41" s="92">
        <v>64.0</v>
      </c>
      <c r="B41" s="93" t="str">
        <f>HYPERLINK(""&amp;"#'"&amp;'Tổng hợp'!X41&amp;"'!A1"&amp;"",'Tổng hợp'!W41)</f>
        <v>Bảng chấm công tháng</v>
      </c>
      <c r="C41" s="94" t="str">
        <f t="shared" si="2"/>
        <v>#REF!</v>
      </c>
      <c r="D41" s="95" t="str">
        <f t="shared" si="3"/>
        <v>#REF!</v>
      </c>
      <c r="E41" s="96" t="str">
        <f t="shared" si="4"/>
        <v>#REF!</v>
      </c>
      <c r="F41" s="96" t="str">
        <f t="shared" si="5"/>
        <v>#REF!</v>
      </c>
      <c r="G41" s="96" t="str">
        <f t="shared" si="6"/>
        <v>#REF!</v>
      </c>
      <c r="H41" s="96" t="str">
        <f t="shared" si="7"/>
        <v>#REF!</v>
      </c>
      <c r="I41" s="97"/>
      <c r="J41" s="68"/>
      <c r="K41" s="68" t="str">
        <f t="shared" si="9"/>
        <v>BangChamCongThang</v>
      </c>
      <c r="L41" s="68"/>
      <c r="M41" s="68"/>
      <c r="N41" s="68"/>
      <c r="O41" s="68"/>
      <c r="P41" s="86"/>
      <c r="Q41" s="101"/>
      <c r="R41" s="68"/>
      <c r="S41" s="101"/>
      <c r="T41" s="68"/>
      <c r="U41" s="99"/>
      <c r="V41" s="68"/>
      <c r="W41" s="72" t="s">
        <v>56</v>
      </c>
      <c r="X41" s="72" t="s">
        <v>173</v>
      </c>
      <c r="Y41" s="68"/>
      <c r="Z41" s="68"/>
    </row>
    <row r="42" ht="15.75" customHeight="1">
      <c r="A42" s="92">
        <v>65.0</v>
      </c>
      <c r="B42" s="93" t="str">
        <f>HYPERLINK(""&amp;"#'"&amp;'Tổng hợp'!X42&amp;"'!A1"&amp;"",'Tổng hợp'!W42)</f>
        <v>Lịch sử hoạt động</v>
      </c>
      <c r="C42" s="94" t="str">
        <f t="shared" si="2"/>
        <v>#REF!</v>
      </c>
      <c r="D42" s="95" t="str">
        <f t="shared" si="3"/>
        <v>#REF!</v>
      </c>
      <c r="E42" s="96" t="str">
        <f t="shared" si="4"/>
        <v>#REF!</v>
      </c>
      <c r="F42" s="96" t="str">
        <f t="shared" si="5"/>
        <v>#REF!</v>
      </c>
      <c r="G42" s="96" t="str">
        <f t="shared" si="6"/>
        <v>#REF!</v>
      </c>
      <c r="H42" s="96" t="str">
        <f t="shared" si="7"/>
        <v>#REF!</v>
      </c>
      <c r="I42" s="97"/>
      <c r="J42" s="68"/>
      <c r="K42" s="68" t="str">
        <f t="shared" si="9"/>
        <v>LichSuHoatDong</v>
      </c>
      <c r="L42" s="68"/>
      <c r="M42" s="68"/>
      <c r="N42" s="68"/>
      <c r="O42" s="68"/>
      <c r="P42" s="86"/>
      <c r="Q42" s="101"/>
      <c r="R42" s="68"/>
      <c r="S42" s="101"/>
      <c r="T42" s="85"/>
      <c r="U42" s="99"/>
      <c r="V42" s="68"/>
      <c r="W42" s="72" t="s">
        <v>57</v>
      </c>
      <c r="X42" s="72" t="s">
        <v>174</v>
      </c>
      <c r="Y42" s="68"/>
      <c r="Z42" s="68"/>
    </row>
    <row r="43" ht="15.75" customHeight="1">
      <c r="A43" s="92">
        <v>66.0</v>
      </c>
      <c r="B43" s="93" t="str">
        <f>HYPERLINK(""&amp;"#'"&amp;'Tổng hợp'!X43&amp;"'!A1"&amp;"",'Tổng hợp'!W43)</f>
        <v>Lịch sử dừng máy</v>
      </c>
      <c r="C43" s="94" t="str">
        <f t="shared" si="2"/>
        <v>#REF!</v>
      </c>
      <c r="D43" s="95" t="str">
        <f t="shared" si="3"/>
        <v>#REF!</v>
      </c>
      <c r="E43" s="96" t="str">
        <f t="shared" si="4"/>
        <v>#REF!</v>
      </c>
      <c r="F43" s="96" t="str">
        <f t="shared" si="5"/>
        <v>#REF!</v>
      </c>
      <c r="G43" s="96" t="str">
        <f t="shared" si="6"/>
        <v>#REF!</v>
      </c>
      <c r="H43" s="96" t="str">
        <f t="shared" si="7"/>
        <v>#REF!</v>
      </c>
      <c r="I43" s="97"/>
      <c r="J43" s="68"/>
      <c r="K43" s="68" t="str">
        <f t="shared" si="9"/>
        <v>LichSuDungMay</v>
      </c>
      <c r="L43" s="68"/>
      <c r="M43" s="68"/>
      <c r="N43" s="68"/>
      <c r="O43" s="68"/>
      <c r="P43" s="86"/>
      <c r="Q43" s="101"/>
      <c r="R43" s="68"/>
      <c r="S43" s="101"/>
      <c r="T43" s="68"/>
      <c r="U43" s="99"/>
      <c r="V43" s="68"/>
      <c r="W43" s="72" t="s">
        <v>58</v>
      </c>
      <c r="X43" s="72" t="s">
        <v>175</v>
      </c>
      <c r="Y43" s="68"/>
      <c r="Z43" s="68"/>
    </row>
    <row r="44" ht="15.75" customHeight="1">
      <c r="A44" s="92">
        <v>67.0</v>
      </c>
      <c r="B44" s="93" t="str">
        <f>HYPERLINK(""&amp;"#'"&amp;'Tổng hợp'!X44&amp;"'!A1"&amp;"",'Tổng hợp'!W44)</f>
        <v>Tổng hợp lệnh sản xuất</v>
      </c>
      <c r="C44" s="94" t="str">
        <f t="shared" si="2"/>
        <v>#REF!</v>
      </c>
      <c r="D44" s="95" t="str">
        <f t="shared" si="3"/>
        <v>#REF!</v>
      </c>
      <c r="E44" s="96" t="str">
        <f t="shared" si="4"/>
        <v>#REF!</v>
      </c>
      <c r="F44" s="96" t="str">
        <f t="shared" si="5"/>
        <v>#REF!</v>
      </c>
      <c r="G44" s="96" t="str">
        <f t="shared" si="6"/>
        <v>#REF!</v>
      </c>
      <c r="H44" s="96" t="str">
        <f t="shared" si="7"/>
        <v>#REF!</v>
      </c>
      <c r="I44" s="97"/>
      <c r="J44" s="68"/>
      <c r="K44" s="68" t="str">
        <f t="shared" si="9"/>
        <v>TongHopLenhSanXuat</v>
      </c>
      <c r="L44" s="68"/>
      <c r="M44" s="68"/>
      <c r="N44" s="68"/>
      <c r="O44" s="68"/>
      <c r="P44" s="86"/>
      <c r="Q44" s="101"/>
      <c r="R44" s="68"/>
      <c r="S44" s="101"/>
      <c r="T44" s="68"/>
      <c r="U44" s="99"/>
      <c r="V44" s="68"/>
      <c r="W44" s="72" t="s">
        <v>59</v>
      </c>
      <c r="X44" s="72" t="s">
        <v>176</v>
      </c>
      <c r="Y44" s="68"/>
      <c r="Z44" s="68"/>
    </row>
    <row r="45" ht="15.75" customHeight="1">
      <c r="A45" s="92">
        <v>71.0</v>
      </c>
      <c r="B45" s="93" t="str">
        <f>HYPERLINK(""&amp;"#'"&amp;'Tổng hợp'!X45&amp;"'!A1"&amp;"",'Tổng hợp'!W45)</f>
        <v>Lập lịch tổng hợp ca</v>
      </c>
      <c r="C45" s="94" t="str">
        <f t="shared" si="2"/>
        <v>#REF!</v>
      </c>
      <c r="D45" s="95" t="str">
        <f t="shared" si="3"/>
        <v>#REF!</v>
      </c>
      <c r="E45" s="96" t="str">
        <f t="shared" si="4"/>
        <v>#REF!</v>
      </c>
      <c r="F45" s="96" t="str">
        <f t="shared" si="5"/>
        <v>#REF!</v>
      </c>
      <c r="G45" s="96" t="str">
        <f t="shared" si="6"/>
        <v>#REF!</v>
      </c>
      <c r="H45" s="96" t="str">
        <f t="shared" si="7"/>
        <v>#REF!</v>
      </c>
      <c r="I45" s="97"/>
      <c r="J45" s="68"/>
      <c r="K45" s="68" t="str">
        <f t="shared" si="9"/>
        <v>LapLichTongHopCa</v>
      </c>
      <c r="L45" s="68"/>
      <c r="M45" s="68"/>
      <c r="N45" s="68"/>
      <c r="O45" s="68"/>
      <c r="P45" s="86"/>
      <c r="Q45" s="101"/>
      <c r="R45" s="68"/>
      <c r="S45" s="101"/>
      <c r="T45" s="68"/>
      <c r="U45" s="99"/>
      <c r="V45" s="68"/>
      <c r="W45" s="72" t="s">
        <v>60</v>
      </c>
      <c r="X45" s="72" t="s">
        <v>177</v>
      </c>
      <c r="Y45" s="68"/>
      <c r="Z45" s="68"/>
    </row>
    <row r="46" ht="15.75" customHeight="1">
      <c r="A46" s="92">
        <v>72.0</v>
      </c>
      <c r="B46" s="93" t="str">
        <f>HYPERLINK(""&amp;"#'"&amp;'Tổng hợp'!X46&amp;"'!A1"&amp;"",'Tổng hợp'!W46)</f>
        <v>Tổng hợp ca sản xuất</v>
      </c>
      <c r="C46" s="94" t="str">
        <f t="shared" si="2"/>
        <v>#REF!</v>
      </c>
      <c r="D46" s="95" t="str">
        <f t="shared" si="3"/>
        <v>#REF!</v>
      </c>
      <c r="E46" s="96" t="str">
        <f t="shared" si="4"/>
        <v>#REF!</v>
      </c>
      <c r="F46" s="96" t="str">
        <f t="shared" si="5"/>
        <v>#REF!</v>
      </c>
      <c r="G46" s="96" t="str">
        <f t="shared" si="6"/>
        <v>#REF!</v>
      </c>
      <c r="H46" s="96" t="str">
        <f t="shared" si="7"/>
        <v>#REF!</v>
      </c>
      <c r="I46" s="97"/>
      <c r="J46" s="68"/>
      <c r="K46" s="68" t="str">
        <f t="shared" si="9"/>
        <v>TongHopCaSanXuat</v>
      </c>
      <c r="L46" s="68"/>
      <c r="M46" s="68"/>
      <c r="N46" s="68"/>
      <c r="O46" s="68"/>
      <c r="P46" s="86"/>
      <c r="Q46" s="101"/>
      <c r="R46" s="68"/>
      <c r="S46" s="101"/>
      <c r="T46" s="68"/>
      <c r="U46" s="99"/>
      <c r="V46" s="68"/>
      <c r="W46" s="72" t="s">
        <v>61</v>
      </c>
      <c r="X46" s="72" t="s">
        <v>178</v>
      </c>
      <c r="Y46" s="68"/>
      <c r="Z46" s="68"/>
    </row>
    <row r="47" ht="15.75" customHeight="1">
      <c r="A47" s="88"/>
      <c r="B47" s="89" t="s">
        <v>39</v>
      </c>
      <c r="C47" s="94" t="str">
        <f t="shared" si="2"/>
        <v/>
      </c>
      <c r="D47" s="95" t="str">
        <f t="shared" si="3"/>
        <v/>
      </c>
      <c r="E47" s="96" t="str">
        <f t="shared" si="4"/>
        <v/>
      </c>
      <c r="F47" s="96" t="str">
        <f t="shared" si="5"/>
        <v/>
      </c>
      <c r="G47" s="96" t="str">
        <f t="shared" si="6"/>
        <v/>
      </c>
      <c r="H47" s="96" t="str">
        <f t="shared" si="7"/>
        <v/>
      </c>
      <c r="I47" s="90"/>
      <c r="J47" s="68"/>
      <c r="K47" s="68"/>
      <c r="L47" s="68"/>
      <c r="M47" s="68"/>
      <c r="N47" s="68"/>
      <c r="O47" s="68"/>
      <c r="P47" s="86"/>
      <c r="Q47" s="102"/>
      <c r="R47" s="68"/>
      <c r="S47" s="101"/>
      <c r="T47" s="68"/>
      <c r="U47" s="91"/>
      <c r="V47" s="68"/>
      <c r="W47" s="72" t="s">
        <v>39</v>
      </c>
      <c r="X47" s="72"/>
      <c r="Y47" s="68"/>
      <c r="Z47" s="68"/>
    </row>
    <row r="48" ht="15.75" customHeight="1">
      <c r="A48" s="92"/>
      <c r="B48" s="93" t="str">
        <f>HYPERLINK(""&amp;"#'"&amp;'Tổng hợp'!X48&amp;"'!A1"&amp;"",'Tổng hợp'!W48)</f>
        <v>Yêu cầu điều vận</v>
      </c>
      <c r="C48" s="94">
        <f t="shared" si="2"/>
        <v>294</v>
      </c>
      <c r="D48" s="95">
        <f t="shared" si="3"/>
        <v>0.003401360544</v>
      </c>
      <c r="E48" s="96">
        <f t="shared" si="4"/>
        <v>1</v>
      </c>
      <c r="F48" s="96">
        <f t="shared" si="5"/>
        <v>0</v>
      </c>
      <c r="G48" s="96">
        <f t="shared" si="6"/>
        <v>0</v>
      </c>
      <c r="H48" s="96">
        <f t="shared" si="7"/>
        <v>293</v>
      </c>
      <c r="I48" s="97"/>
      <c r="J48" s="68"/>
      <c r="K48" s="68" t="str">
        <f t="shared" ref="K48:K54" si="10">X48</f>
        <v>YeuCauDieuVan</v>
      </c>
      <c r="L48" s="68"/>
      <c r="M48" s="68"/>
      <c r="N48" s="68"/>
      <c r="O48" s="68"/>
      <c r="P48" s="86"/>
      <c r="Q48" s="101"/>
      <c r="R48" s="68"/>
      <c r="S48" s="101"/>
      <c r="T48" s="68"/>
      <c r="U48" s="99"/>
      <c r="V48" s="68"/>
      <c r="W48" s="72" t="s">
        <v>62</v>
      </c>
      <c r="X48" s="72" t="s">
        <v>179</v>
      </c>
      <c r="Y48" s="68"/>
      <c r="Z48" s="68"/>
    </row>
    <row r="49" ht="15.75" customHeight="1">
      <c r="A49" s="92">
        <v>103.0</v>
      </c>
      <c r="B49" s="93" t="str">
        <f>HYPERLINK(""&amp;"#'"&amp;'Tổng hợp'!X49&amp;"'!A1"&amp;"",'Tổng hợp'!W49)</f>
        <v>Quản lý phiếu</v>
      </c>
      <c r="C49" s="94">
        <f t="shared" si="2"/>
        <v>57</v>
      </c>
      <c r="D49" s="95">
        <f t="shared" si="3"/>
        <v>0.01754385965</v>
      </c>
      <c r="E49" s="96">
        <f t="shared" si="4"/>
        <v>1</v>
      </c>
      <c r="F49" s="96">
        <f t="shared" si="5"/>
        <v>0</v>
      </c>
      <c r="G49" s="96">
        <f t="shared" si="6"/>
        <v>0</v>
      </c>
      <c r="H49" s="96">
        <f t="shared" si="7"/>
        <v>56</v>
      </c>
      <c r="I49" s="97"/>
      <c r="J49" s="68"/>
      <c r="K49" s="68" t="str">
        <f t="shared" si="10"/>
        <v>QuanLyPhieu</v>
      </c>
      <c r="L49" s="68"/>
      <c r="M49" s="68"/>
      <c r="N49" s="68"/>
      <c r="O49" s="68"/>
      <c r="P49" s="86"/>
      <c r="Q49" s="101"/>
      <c r="R49" s="68"/>
      <c r="S49" s="101"/>
      <c r="T49" s="68"/>
      <c r="U49" s="99"/>
      <c r="V49" s="68"/>
      <c r="W49" s="72" t="s">
        <v>63</v>
      </c>
      <c r="X49" s="72" t="s">
        <v>180</v>
      </c>
      <c r="Y49" s="68"/>
      <c r="Z49" s="68"/>
    </row>
    <row r="50" ht="15.75" customHeight="1">
      <c r="A50" s="92">
        <v>104.0</v>
      </c>
      <c r="B50" s="93" t="str">
        <f>HYPERLINK(""&amp;"#'"&amp;'Tổng hợp'!X50&amp;"'!A1"&amp;"",'Tổng hợp'!W50)</f>
        <v>Cấu hình kho</v>
      </c>
      <c r="C50" s="94">
        <f t="shared" si="2"/>
        <v>31</v>
      </c>
      <c r="D50" s="95">
        <f t="shared" si="3"/>
        <v>0.03225806452</v>
      </c>
      <c r="E50" s="96">
        <f t="shared" si="4"/>
        <v>1</v>
      </c>
      <c r="F50" s="96">
        <f t="shared" si="5"/>
        <v>0</v>
      </c>
      <c r="G50" s="96">
        <f t="shared" si="6"/>
        <v>0</v>
      </c>
      <c r="H50" s="96">
        <f t="shared" si="7"/>
        <v>30</v>
      </c>
      <c r="I50" s="97"/>
      <c r="J50" s="68"/>
      <c r="K50" s="68" t="str">
        <f t="shared" si="10"/>
        <v>CauHinhKho</v>
      </c>
      <c r="L50" s="68"/>
      <c r="M50" s="68"/>
      <c r="N50" s="68"/>
      <c r="O50" s="68"/>
      <c r="P50" s="86"/>
      <c r="Q50" s="101"/>
      <c r="R50" s="68"/>
      <c r="S50" s="101"/>
      <c r="T50" s="68"/>
      <c r="U50" s="99"/>
      <c r="V50" s="68"/>
      <c r="W50" s="72" t="s">
        <v>64</v>
      </c>
      <c r="X50" s="72" t="s">
        <v>181</v>
      </c>
      <c r="Y50" s="68"/>
      <c r="Z50" s="68"/>
    </row>
    <row r="51" ht="15.75" customHeight="1">
      <c r="A51" s="92">
        <v>105.0</v>
      </c>
      <c r="B51" s="93" t="str">
        <f>HYPERLINK(""&amp;"#'"&amp;'Tổng hợp'!X51&amp;"'!A1"&amp;"",'Tổng hợp'!W51)</f>
        <v>Dòng chuyển kho</v>
      </c>
      <c r="C51" s="94">
        <f t="shared" si="2"/>
        <v>25</v>
      </c>
      <c r="D51" s="95">
        <f t="shared" si="3"/>
        <v>0.04</v>
      </c>
      <c r="E51" s="96">
        <f t="shared" si="4"/>
        <v>1</v>
      </c>
      <c r="F51" s="96">
        <f t="shared" si="5"/>
        <v>0</v>
      </c>
      <c r="G51" s="96">
        <f t="shared" si="6"/>
        <v>0</v>
      </c>
      <c r="H51" s="96">
        <f t="shared" si="7"/>
        <v>24</v>
      </c>
      <c r="I51" s="97"/>
      <c r="J51" s="68"/>
      <c r="K51" s="68" t="str">
        <f t="shared" si="10"/>
        <v>DongChuyenKho</v>
      </c>
      <c r="L51" s="68"/>
      <c r="M51" s="68"/>
      <c r="N51" s="68"/>
      <c r="O51" s="68"/>
      <c r="P51" s="86"/>
      <c r="Q51" s="101"/>
      <c r="R51" s="68"/>
      <c r="S51" s="101"/>
      <c r="T51" s="68"/>
      <c r="U51" s="99"/>
      <c r="V51" s="68"/>
      <c r="W51" s="72" t="s">
        <v>65</v>
      </c>
      <c r="X51" s="72" t="s">
        <v>182</v>
      </c>
      <c r="Y51" s="68"/>
      <c r="Z51" s="68"/>
    </row>
    <row r="52" ht="15.75" customHeight="1">
      <c r="A52" s="92">
        <v>106.0</v>
      </c>
      <c r="B52" s="93" t="str">
        <f>HYPERLINK(""&amp;"#'"&amp;'Tổng hợp'!X52&amp;"'!A1"&amp;"",'Tổng hợp'!W52)</f>
        <v>Kiểm kho</v>
      </c>
      <c r="C52" s="94">
        <f t="shared" si="2"/>
        <v>141</v>
      </c>
      <c r="D52" s="95">
        <f t="shared" si="3"/>
        <v>0.007092198582</v>
      </c>
      <c r="E52" s="96">
        <f t="shared" si="4"/>
        <v>1</v>
      </c>
      <c r="F52" s="96">
        <f t="shared" si="5"/>
        <v>0</v>
      </c>
      <c r="G52" s="96">
        <f t="shared" si="6"/>
        <v>0</v>
      </c>
      <c r="H52" s="96">
        <f t="shared" si="7"/>
        <v>140</v>
      </c>
      <c r="I52" s="97"/>
      <c r="J52" s="68"/>
      <c r="K52" s="68" t="str">
        <f t="shared" si="10"/>
        <v>KiemKho</v>
      </c>
      <c r="L52" s="68"/>
      <c r="M52" s="68"/>
      <c r="N52" s="68"/>
      <c r="O52" s="68"/>
      <c r="P52" s="86"/>
      <c r="Q52" s="101"/>
      <c r="R52" s="68"/>
      <c r="S52" s="101"/>
      <c r="T52" s="68"/>
      <c r="U52" s="99"/>
      <c r="V52" s="68"/>
      <c r="W52" s="72" t="s">
        <v>66</v>
      </c>
      <c r="X52" s="72" t="s">
        <v>183</v>
      </c>
      <c r="Y52" s="68"/>
      <c r="Z52" s="68"/>
    </row>
    <row r="53" ht="15.75" customHeight="1">
      <c r="A53" s="92">
        <v>107.0</v>
      </c>
      <c r="B53" s="93" t="str">
        <f>HYPERLINK(""&amp;"#'"&amp;'Tổng hợp'!X53&amp;"'!A1"&amp;"",'Tổng hợp'!W53)</f>
        <v>Truy xuất</v>
      </c>
      <c r="C53" s="94">
        <f t="shared" si="2"/>
        <v>50</v>
      </c>
      <c r="D53" s="95">
        <f t="shared" si="3"/>
        <v>0.02</v>
      </c>
      <c r="E53" s="96">
        <f t="shared" si="4"/>
        <v>1</v>
      </c>
      <c r="F53" s="96">
        <f t="shared" si="5"/>
        <v>0</v>
      </c>
      <c r="G53" s="96">
        <f t="shared" si="6"/>
        <v>0</v>
      </c>
      <c r="H53" s="96">
        <f t="shared" si="7"/>
        <v>49</v>
      </c>
      <c r="I53" s="97"/>
      <c r="J53" s="68"/>
      <c r="K53" s="68" t="str">
        <f t="shared" si="10"/>
        <v>TruyXuat</v>
      </c>
      <c r="L53" s="68"/>
      <c r="M53" s="68"/>
      <c r="N53" s="68"/>
      <c r="O53" s="68"/>
      <c r="P53" s="86"/>
      <c r="Q53" s="101"/>
      <c r="R53" s="68"/>
      <c r="S53" s="101"/>
      <c r="T53" s="85"/>
      <c r="U53" s="99"/>
      <c r="V53" s="68"/>
      <c r="W53" s="72" t="s">
        <v>67</v>
      </c>
      <c r="X53" s="72" t="s">
        <v>184</v>
      </c>
      <c r="Y53" s="68"/>
      <c r="Z53" s="68"/>
    </row>
    <row r="54" ht="15.75" customHeight="1">
      <c r="A54" s="92">
        <v>108.0</v>
      </c>
      <c r="B54" s="93" t="str">
        <f>HYPERLINK(""&amp;"#'"&amp;'Tổng hợp'!X54&amp;"'!A1"&amp;"",'Tổng hợp'!W54)</f>
        <v>Tra cứu</v>
      </c>
      <c r="C54" s="94">
        <f t="shared" si="2"/>
        <v>42</v>
      </c>
      <c r="D54" s="95">
        <f t="shared" si="3"/>
        <v>0.02380952381</v>
      </c>
      <c r="E54" s="96">
        <f t="shared" si="4"/>
        <v>1</v>
      </c>
      <c r="F54" s="96">
        <f t="shared" si="5"/>
        <v>0</v>
      </c>
      <c r="G54" s="96">
        <f t="shared" si="6"/>
        <v>0</v>
      </c>
      <c r="H54" s="96">
        <f t="shared" si="7"/>
        <v>41</v>
      </c>
      <c r="I54" s="97"/>
      <c r="J54" s="68"/>
      <c r="K54" s="68" t="str">
        <f t="shared" si="10"/>
        <v>TraCuu</v>
      </c>
      <c r="L54" s="68"/>
      <c r="M54" s="68"/>
      <c r="N54" s="68"/>
      <c r="O54" s="68"/>
      <c r="P54" s="86"/>
      <c r="Q54" s="101"/>
      <c r="R54" s="68"/>
      <c r="S54" s="101"/>
      <c r="T54" s="68"/>
      <c r="U54" s="99"/>
      <c r="V54" s="68"/>
      <c r="W54" s="72" t="s">
        <v>68</v>
      </c>
      <c r="X54" s="72" t="s">
        <v>185</v>
      </c>
      <c r="Y54" s="68"/>
      <c r="Z54" s="68"/>
    </row>
    <row r="55" ht="15.75" customHeight="1">
      <c r="A55" s="88"/>
      <c r="B55" s="89" t="s">
        <v>69</v>
      </c>
      <c r="C55" s="94" t="str">
        <f t="shared" si="2"/>
        <v/>
      </c>
      <c r="D55" s="95" t="str">
        <f t="shared" si="3"/>
        <v/>
      </c>
      <c r="E55" s="96" t="str">
        <f t="shared" si="4"/>
        <v/>
      </c>
      <c r="F55" s="96" t="str">
        <f t="shared" si="5"/>
        <v/>
      </c>
      <c r="G55" s="96" t="str">
        <f t="shared" si="6"/>
        <v/>
      </c>
      <c r="H55" s="96" t="str">
        <f t="shared" si="7"/>
        <v/>
      </c>
      <c r="I55" s="90"/>
      <c r="J55" s="68"/>
      <c r="K55" s="68"/>
      <c r="L55" s="68"/>
      <c r="M55" s="68"/>
      <c r="N55" s="68"/>
      <c r="O55" s="68"/>
      <c r="P55" s="86"/>
      <c r="Q55" s="102"/>
      <c r="R55" s="68"/>
      <c r="S55" s="101"/>
      <c r="T55" s="68"/>
      <c r="U55" s="91"/>
      <c r="V55" s="68"/>
      <c r="W55" s="72" t="s">
        <v>69</v>
      </c>
      <c r="X55" s="72"/>
      <c r="Y55" s="68"/>
      <c r="Z55" s="68"/>
    </row>
    <row r="56" ht="15.75" customHeight="1">
      <c r="A56" s="92">
        <v>111.0</v>
      </c>
      <c r="B56" s="93" t="str">
        <f>HYPERLINK(""&amp;"#'"&amp;'Tổng hợp'!X56&amp;"'!A1"&amp;"",'Tổng hợp'!W56)</f>
        <v>Loại kiểm tra</v>
      </c>
      <c r="C56" s="94">
        <f t="shared" si="2"/>
        <v>69</v>
      </c>
      <c r="D56" s="95">
        <f t="shared" si="3"/>
        <v>0.01449275362</v>
      </c>
      <c r="E56" s="96">
        <f t="shared" si="4"/>
        <v>1</v>
      </c>
      <c r="F56" s="96">
        <f t="shared" si="5"/>
        <v>0</v>
      </c>
      <c r="G56" s="96">
        <f t="shared" si="6"/>
        <v>0</v>
      </c>
      <c r="H56" s="96">
        <f t="shared" si="7"/>
        <v>68</v>
      </c>
      <c r="I56" s="97"/>
      <c r="J56" s="68"/>
      <c r="K56" s="68" t="str">
        <f t="shared" ref="K56:K61" si="11">X56</f>
        <v>LoaiKiemTra</v>
      </c>
      <c r="L56" s="68"/>
      <c r="M56" s="68"/>
      <c r="N56" s="68"/>
      <c r="O56" s="68"/>
      <c r="P56" s="86"/>
      <c r="Q56" s="101"/>
      <c r="R56" s="68"/>
      <c r="S56" s="101"/>
      <c r="T56" s="85"/>
      <c r="U56" s="99"/>
      <c r="V56" s="68"/>
      <c r="W56" s="72" t="s">
        <v>70</v>
      </c>
      <c r="X56" s="72" t="s">
        <v>186</v>
      </c>
      <c r="Y56" s="68"/>
      <c r="Z56" s="68"/>
    </row>
    <row r="57" ht="15.75" customHeight="1">
      <c r="A57" s="92">
        <v>112.0</v>
      </c>
      <c r="B57" s="93" t="str">
        <f>HYPERLINK(""&amp;"#'"&amp;'Tổng hợp'!X57&amp;"'!A1"&amp;"",'Tổng hợp'!W57)</f>
        <v>Đặc tính kiểm tra</v>
      </c>
      <c r="C57" s="94">
        <f t="shared" si="2"/>
        <v>69</v>
      </c>
      <c r="D57" s="95">
        <f t="shared" si="3"/>
        <v>0.01449275362</v>
      </c>
      <c r="E57" s="96">
        <f t="shared" si="4"/>
        <v>1</v>
      </c>
      <c r="F57" s="96">
        <f t="shared" si="5"/>
        <v>0</v>
      </c>
      <c r="G57" s="96">
        <f t="shared" si="6"/>
        <v>0</v>
      </c>
      <c r="H57" s="96">
        <f t="shared" si="7"/>
        <v>68</v>
      </c>
      <c r="I57" s="97"/>
      <c r="J57" s="68"/>
      <c r="K57" s="68" t="str">
        <f t="shared" si="11"/>
        <v>DacTinhKiemTra</v>
      </c>
      <c r="L57" s="68"/>
      <c r="M57" s="68"/>
      <c r="N57" s="68"/>
      <c r="O57" s="68"/>
      <c r="P57" s="86"/>
      <c r="Q57" s="101"/>
      <c r="R57" s="68"/>
      <c r="S57" s="101"/>
      <c r="T57" s="68"/>
      <c r="U57" s="99"/>
      <c r="V57" s="68"/>
      <c r="W57" s="72" t="s">
        <v>71</v>
      </c>
      <c r="X57" s="72" t="s">
        <v>187</v>
      </c>
      <c r="Y57" s="68"/>
      <c r="Z57" s="68"/>
    </row>
    <row r="58" ht="15.75" customHeight="1">
      <c r="A58" s="92">
        <v>114.0</v>
      </c>
      <c r="B58" s="93" t="str">
        <f>HYPERLINK(""&amp;"#'"&amp;'Tổng hợp'!X58&amp;"'!A1"&amp;"",'Tổng hợp'!W58)</f>
        <v>Đội kiểm tra</v>
      </c>
      <c r="C58" s="94">
        <f t="shared" si="2"/>
        <v>86</v>
      </c>
      <c r="D58" s="95">
        <f t="shared" si="3"/>
        <v>0.01162790698</v>
      </c>
      <c r="E58" s="96">
        <f t="shared" si="4"/>
        <v>1</v>
      </c>
      <c r="F58" s="96">
        <f t="shared" si="5"/>
        <v>0</v>
      </c>
      <c r="G58" s="96">
        <f t="shared" si="6"/>
        <v>0</v>
      </c>
      <c r="H58" s="96">
        <f t="shared" si="7"/>
        <v>85</v>
      </c>
      <c r="I58" s="97"/>
      <c r="J58" s="68"/>
      <c r="K58" s="68" t="str">
        <f t="shared" si="11"/>
        <v>DoiKiemTra</v>
      </c>
      <c r="L58" s="68"/>
      <c r="M58" s="68"/>
      <c r="N58" s="68"/>
      <c r="O58" s="68"/>
      <c r="P58" s="86"/>
      <c r="Q58" s="101"/>
      <c r="R58" s="68"/>
      <c r="S58" s="101"/>
      <c r="T58" s="85"/>
      <c r="U58" s="99"/>
      <c r="V58" s="68"/>
      <c r="W58" s="72" t="s">
        <v>72</v>
      </c>
      <c r="X58" s="72" t="s">
        <v>188</v>
      </c>
      <c r="Y58" s="68"/>
      <c r="Z58" s="68"/>
    </row>
    <row r="59" ht="15.75" customHeight="1">
      <c r="A59" s="92">
        <v>115.0</v>
      </c>
      <c r="B59" s="93" t="str">
        <f>HYPERLINK(""&amp;"#'"&amp;'Tổng hợp'!X59&amp;"'!A1"&amp;"",'Tổng hợp'!W59)</f>
        <v>Kế hoạch kiểm tra</v>
      </c>
      <c r="C59" s="94">
        <f t="shared" si="2"/>
        <v>203</v>
      </c>
      <c r="D59" s="95">
        <f t="shared" si="3"/>
        <v>0.004926108374</v>
      </c>
      <c r="E59" s="96">
        <f t="shared" si="4"/>
        <v>1</v>
      </c>
      <c r="F59" s="96">
        <f t="shared" si="5"/>
        <v>0</v>
      </c>
      <c r="G59" s="96">
        <f t="shared" si="6"/>
        <v>0</v>
      </c>
      <c r="H59" s="96">
        <f t="shared" si="7"/>
        <v>202</v>
      </c>
      <c r="I59" s="97"/>
      <c r="J59" s="68"/>
      <c r="K59" s="68" t="str">
        <f t="shared" si="11"/>
        <v>KeHoachKiemTra</v>
      </c>
      <c r="L59" s="68"/>
      <c r="M59" s="68"/>
      <c r="N59" s="68"/>
      <c r="O59" s="68"/>
      <c r="P59" s="86"/>
      <c r="Q59" s="101"/>
      <c r="R59" s="68"/>
      <c r="S59" s="101"/>
      <c r="T59" s="68"/>
      <c r="U59" s="99"/>
      <c r="V59" s="68"/>
      <c r="W59" s="72" t="s">
        <v>73</v>
      </c>
      <c r="X59" s="72" t="s">
        <v>189</v>
      </c>
      <c r="Y59" s="68"/>
      <c r="Z59" s="68"/>
    </row>
    <row r="60" ht="15.75" customHeight="1">
      <c r="A60" s="92">
        <v>116.0</v>
      </c>
      <c r="B60" s="93" t="str">
        <f>HYPERLINK(""&amp;"#'"&amp;'Tổng hợp'!X60&amp;"'!A1"&amp;"",'Tổng hợp'!W60)</f>
        <v>Phiếu nghiệm thu</v>
      </c>
      <c r="C60" s="94">
        <f t="shared" si="2"/>
        <v>213</v>
      </c>
      <c r="D60" s="95">
        <f t="shared" si="3"/>
        <v>0.01408450704</v>
      </c>
      <c r="E60" s="96">
        <f t="shared" si="4"/>
        <v>3</v>
      </c>
      <c r="F60" s="96">
        <f t="shared" si="5"/>
        <v>0</v>
      </c>
      <c r="G60" s="96">
        <f t="shared" si="6"/>
        <v>0</v>
      </c>
      <c r="H60" s="96">
        <f t="shared" si="7"/>
        <v>210</v>
      </c>
      <c r="I60" s="97"/>
      <c r="J60" s="68"/>
      <c r="K60" s="68" t="str">
        <f t="shared" si="11"/>
        <v>PhieuNghiemThu</v>
      </c>
      <c r="L60" s="68"/>
      <c r="M60" s="68"/>
      <c r="N60" s="68"/>
      <c r="O60" s="68"/>
      <c r="P60" s="86"/>
      <c r="Q60" s="101"/>
      <c r="R60" s="68"/>
      <c r="S60" s="101"/>
      <c r="T60" s="68"/>
      <c r="U60" s="99"/>
      <c r="V60" s="68"/>
      <c r="W60" s="72" t="s">
        <v>74</v>
      </c>
      <c r="X60" s="72" t="s">
        <v>190</v>
      </c>
      <c r="Y60" s="68"/>
      <c r="Z60" s="68"/>
    </row>
    <row r="61" ht="15.75" customHeight="1">
      <c r="A61" s="92">
        <v>116.0</v>
      </c>
      <c r="B61" s="93" t="str">
        <f>HYPERLINK(""&amp;"#'"&amp;'Tổng hợp'!X61&amp;"'!A1"&amp;"",'Tổng hợp'!W61)</f>
        <v>Tần suất kiểm</v>
      </c>
      <c r="C61" s="94" t="str">
        <f t="shared" si="2"/>
        <v>#REF!</v>
      </c>
      <c r="D61" s="95" t="str">
        <f t="shared" si="3"/>
        <v>#REF!</v>
      </c>
      <c r="E61" s="96" t="str">
        <f t="shared" si="4"/>
        <v>#REF!</v>
      </c>
      <c r="F61" s="96" t="str">
        <f t="shared" si="5"/>
        <v>#REF!</v>
      </c>
      <c r="G61" s="96" t="str">
        <f t="shared" si="6"/>
        <v>#REF!</v>
      </c>
      <c r="H61" s="96" t="str">
        <f t="shared" si="7"/>
        <v>#REF!</v>
      </c>
      <c r="I61" s="97"/>
      <c r="J61" s="68"/>
      <c r="K61" s="68" t="str">
        <f t="shared" si="11"/>
        <v>TanSuatKiem</v>
      </c>
      <c r="L61" s="68"/>
      <c r="M61" s="68"/>
      <c r="N61" s="68"/>
      <c r="O61" s="68"/>
      <c r="P61" s="86"/>
      <c r="Q61" s="101"/>
      <c r="R61" s="68"/>
      <c r="S61" s="101"/>
      <c r="T61" s="68"/>
      <c r="U61" s="99"/>
      <c r="V61" s="68"/>
      <c r="W61" s="72" t="s">
        <v>75</v>
      </c>
      <c r="X61" s="72" t="s">
        <v>191</v>
      </c>
      <c r="Y61" s="68"/>
      <c r="Z61" s="68"/>
    </row>
    <row r="62" ht="15.75" customHeight="1">
      <c r="A62" s="88"/>
      <c r="B62" s="89" t="s">
        <v>76</v>
      </c>
      <c r="C62" s="94" t="str">
        <f t="shared" si="2"/>
        <v/>
      </c>
      <c r="D62" s="95" t="str">
        <f t="shared" si="3"/>
        <v/>
      </c>
      <c r="E62" s="96" t="str">
        <f t="shared" si="4"/>
        <v/>
      </c>
      <c r="F62" s="96" t="str">
        <f t="shared" si="5"/>
        <v/>
      </c>
      <c r="G62" s="96" t="str">
        <f t="shared" si="6"/>
        <v/>
      </c>
      <c r="H62" s="96" t="str">
        <f t="shared" si="7"/>
        <v/>
      </c>
      <c r="I62" s="90"/>
      <c r="J62" s="68"/>
      <c r="K62" s="68"/>
      <c r="L62" s="68"/>
      <c r="M62" s="68"/>
      <c r="N62" s="68"/>
      <c r="O62" s="68"/>
      <c r="P62" s="86"/>
      <c r="Q62" s="102"/>
      <c r="R62" s="68"/>
      <c r="S62" s="101"/>
      <c r="T62" s="68"/>
      <c r="U62" s="91"/>
      <c r="V62" s="68"/>
      <c r="W62" s="72" t="s">
        <v>76</v>
      </c>
      <c r="X62" s="72"/>
      <c r="Y62" s="68"/>
      <c r="Z62" s="68"/>
    </row>
    <row r="63" ht="15.75" customHeight="1">
      <c r="A63" s="92">
        <v>191.0</v>
      </c>
      <c r="B63" s="93" t="str">
        <f>HYPERLINK(""&amp;"#'"&amp;'Tổng hợp'!X63&amp;"'!A1"&amp;"",'Tổng hợp'!W63)</f>
        <v>Thao tác sản xuất</v>
      </c>
      <c r="C63" s="94" t="str">
        <f t="shared" si="2"/>
        <v>#REF!</v>
      </c>
      <c r="D63" s="95" t="str">
        <f t="shared" si="3"/>
        <v>#REF!</v>
      </c>
      <c r="E63" s="96" t="str">
        <f t="shared" si="4"/>
        <v>#REF!</v>
      </c>
      <c r="F63" s="96" t="str">
        <f t="shared" si="5"/>
        <v>#REF!</v>
      </c>
      <c r="G63" s="96" t="str">
        <f t="shared" si="6"/>
        <v>#REF!</v>
      </c>
      <c r="H63" s="96" t="str">
        <f t="shared" si="7"/>
        <v>#REF!</v>
      </c>
      <c r="I63" s="97"/>
      <c r="J63" s="68"/>
      <c r="K63" s="68" t="str">
        <f t="shared" ref="K63:K67" si="12">X63</f>
        <v>ThaoTacSanXuat</v>
      </c>
      <c r="L63" s="68"/>
      <c r="M63" s="68"/>
      <c r="N63" s="68"/>
      <c r="O63" s="68"/>
      <c r="P63" s="86"/>
      <c r="Q63" s="101"/>
      <c r="R63" s="68"/>
      <c r="S63" s="101"/>
      <c r="T63" s="85"/>
      <c r="U63" s="99"/>
      <c r="V63" s="68"/>
      <c r="W63" s="72" t="s">
        <v>77</v>
      </c>
      <c r="X63" s="72" t="s">
        <v>192</v>
      </c>
      <c r="Y63" s="68"/>
      <c r="Z63" s="68"/>
    </row>
    <row r="64" ht="15.75" customHeight="1">
      <c r="A64" s="92">
        <v>192.0</v>
      </c>
      <c r="B64" s="93" t="str">
        <f>HYPERLINK(""&amp;"#'"&amp;'Tổng hợp'!X64&amp;"'!A1"&amp;"",'Tổng hợp'!W64)</f>
        <v>OI xuất nhập kho</v>
      </c>
      <c r="C64" s="94" t="str">
        <f t="shared" si="2"/>
        <v>#REF!</v>
      </c>
      <c r="D64" s="95" t="str">
        <f t="shared" si="3"/>
        <v>#REF!</v>
      </c>
      <c r="E64" s="96" t="str">
        <f t="shared" si="4"/>
        <v>#REF!</v>
      </c>
      <c r="F64" s="96" t="str">
        <f t="shared" si="5"/>
        <v>#REF!</v>
      </c>
      <c r="G64" s="96" t="str">
        <f t="shared" si="6"/>
        <v>#REF!</v>
      </c>
      <c r="H64" s="96" t="str">
        <f t="shared" si="7"/>
        <v>#REF!</v>
      </c>
      <c r="I64" s="97"/>
      <c r="J64" s="68"/>
      <c r="K64" s="68" t="str">
        <f t="shared" si="12"/>
        <v>OIXuatNhapKho</v>
      </c>
      <c r="L64" s="68"/>
      <c r="M64" s="68"/>
      <c r="N64" s="68"/>
      <c r="O64" s="68"/>
      <c r="P64" s="86"/>
      <c r="Q64" s="101"/>
      <c r="R64" s="68"/>
      <c r="S64" s="101"/>
      <c r="T64" s="68"/>
      <c r="U64" s="99"/>
      <c r="V64" s="68"/>
      <c r="W64" s="72" t="s">
        <v>78</v>
      </c>
      <c r="X64" s="72" t="s">
        <v>193</v>
      </c>
      <c r="Y64" s="68"/>
      <c r="Z64" s="68"/>
    </row>
    <row r="65" ht="15.75" customHeight="1">
      <c r="A65" s="92">
        <v>193.0</v>
      </c>
      <c r="B65" s="93" t="str">
        <f>HYPERLINK(""&amp;"#'"&amp;'Tổng hợp'!X65&amp;"'!A1"&amp;"",'Tổng hợp'!W65)</f>
        <v>Chấm công</v>
      </c>
      <c r="C65" s="94" t="str">
        <f t="shared" si="2"/>
        <v>#REF!</v>
      </c>
      <c r="D65" s="95" t="str">
        <f t="shared" si="3"/>
        <v>#REF!</v>
      </c>
      <c r="E65" s="96" t="str">
        <f t="shared" si="4"/>
        <v>#REF!</v>
      </c>
      <c r="F65" s="96" t="str">
        <f t="shared" si="5"/>
        <v>#REF!</v>
      </c>
      <c r="G65" s="96" t="str">
        <f t="shared" si="6"/>
        <v>#REF!</v>
      </c>
      <c r="H65" s="96" t="str">
        <f t="shared" si="7"/>
        <v>#REF!</v>
      </c>
      <c r="I65" s="97"/>
      <c r="J65" s="68"/>
      <c r="K65" s="68" t="str">
        <f t="shared" si="12"/>
        <v>ChamCong</v>
      </c>
      <c r="L65" s="68"/>
      <c r="M65" s="68"/>
      <c r="N65" s="68"/>
      <c r="O65" s="68"/>
      <c r="P65" s="86"/>
      <c r="Q65" s="101"/>
      <c r="R65" s="68"/>
      <c r="S65" s="101"/>
      <c r="T65" s="68"/>
      <c r="U65" s="99"/>
      <c r="V65" s="68"/>
      <c r="W65" s="72" t="s">
        <v>79</v>
      </c>
      <c r="X65" s="72" t="s">
        <v>194</v>
      </c>
      <c r="Y65" s="68"/>
      <c r="Z65" s="68"/>
    </row>
    <row r="66" ht="15.75" customHeight="1">
      <c r="A66" s="92">
        <v>194.0</v>
      </c>
      <c r="B66" s="93" t="str">
        <f>HYPERLINK(""&amp;"#'"&amp;'Tổng hợp'!X66&amp;"'!A1"&amp;"",'Tổng hợp'!W66)</f>
        <v>Tiêu thụ nguyên vật liệu</v>
      </c>
      <c r="C66" s="94" t="str">
        <f t="shared" si="2"/>
        <v>#REF!</v>
      </c>
      <c r="D66" s="95" t="str">
        <f t="shared" si="3"/>
        <v>#REF!</v>
      </c>
      <c r="E66" s="96" t="str">
        <f t="shared" si="4"/>
        <v>#REF!</v>
      </c>
      <c r="F66" s="96" t="str">
        <f t="shared" si="5"/>
        <v>#REF!</v>
      </c>
      <c r="G66" s="96" t="str">
        <f t="shared" si="6"/>
        <v>#REF!</v>
      </c>
      <c r="H66" s="96" t="str">
        <f t="shared" si="7"/>
        <v>#REF!</v>
      </c>
      <c r="I66" s="97"/>
      <c r="J66" s="68"/>
      <c r="K66" s="68" t="str">
        <f t="shared" si="12"/>
        <v>TieuThuNguyenVatLieu</v>
      </c>
      <c r="L66" s="68"/>
      <c r="M66" s="68"/>
      <c r="N66" s="68"/>
      <c r="O66" s="68"/>
      <c r="P66" s="86"/>
      <c r="Q66" s="101"/>
      <c r="R66" s="68"/>
      <c r="S66" s="101"/>
      <c r="T66" s="68"/>
      <c r="U66" s="99"/>
      <c r="V66" s="68"/>
      <c r="W66" s="72" t="s">
        <v>80</v>
      </c>
      <c r="X66" s="72" t="s">
        <v>195</v>
      </c>
      <c r="Y66" s="68"/>
      <c r="Z66" s="68"/>
    </row>
    <row r="67" ht="15.75" customHeight="1">
      <c r="A67" s="92">
        <v>194.0</v>
      </c>
      <c r="B67" s="93" t="str">
        <f>HYPERLINK(""&amp;"#'"&amp;'Tổng hợp'!X67&amp;"'!A1"&amp;"",'Tổng hợp'!W67)</f>
        <v>Trả nguyên vật liệu</v>
      </c>
      <c r="C67" s="94" t="str">
        <f t="shared" si="2"/>
        <v>#REF!</v>
      </c>
      <c r="D67" s="95" t="str">
        <f t="shared" si="3"/>
        <v>#REF!</v>
      </c>
      <c r="E67" s="96" t="str">
        <f t="shared" si="4"/>
        <v>#REF!</v>
      </c>
      <c r="F67" s="96" t="str">
        <f t="shared" si="5"/>
        <v>#REF!</v>
      </c>
      <c r="G67" s="96" t="str">
        <f t="shared" si="6"/>
        <v>#REF!</v>
      </c>
      <c r="H67" s="96" t="str">
        <f t="shared" si="7"/>
        <v>#REF!</v>
      </c>
      <c r="I67" s="97"/>
      <c r="J67" s="68"/>
      <c r="K67" s="68" t="str">
        <f t="shared" si="12"/>
        <v>TraNguyenVatLieu</v>
      </c>
      <c r="L67" s="68"/>
      <c r="M67" s="68"/>
      <c r="N67" s="68"/>
      <c r="O67" s="68"/>
      <c r="P67" s="86"/>
      <c r="Q67" s="101"/>
      <c r="R67" s="68"/>
      <c r="S67" s="101"/>
      <c r="T67" s="68"/>
      <c r="U67" s="99"/>
      <c r="V67" s="68"/>
      <c r="W67" s="72" t="s">
        <v>81</v>
      </c>
      <c r="X67" s="72" t="s">
        <v>196</v>
      </c>
      <c r="Y67" s="68"/>
      <c r="Z67" s="68"/>
    </row>
    <row r="68" ht="15.75" customHeight="1">
      <c r="A68" s="88"/>
      <c r="B68" s="89" t="s">
        <v>82</v>
      </c>
      <c r="C68" s="94" t="str">
        <f t="shared" si="2"/>
        <v/>
      </c>
      <c r="D68" s="95" t="str">
        <f t="shared" si="3"/>
        <v/>
      </c>
      <c r="E68" s="96" t="str">
        <f t="shared" si="4"/>
        <v/>
      </c>
      <c r="F68" s="96" t="str">
        <f t="shared" si="5"/>
        <v/>
      </c>
      <c r="G68" s="96" t="str">
        <f t="shared" si="6"/>
        <v/>
      </c>
      <c r="H68" s="96" t="str">
        <f t="shared" si="7"/>
        <v/>
      </c>
      <c r="I68" s="90"/>
      <c r="J68" s="68"/>
      <c r="K68" s="68"/>
      <c r="L68" s="68"/>
      <c r="M68" s="68"/>
      <c r="N68" s="68"/>
      <c r="O68" s="68"/>
      <c r="P68" s="86"/>
      <c r="Q68" s="102"/>
      <c r="R68" s="68"/>
      <c r="S68" s="101"/>
      <c r="T68" s="68"/>
      <c r="U68" s="91"/>
      <c r="V68" s="68"/>
      <c r="W68" s="72" t="s">
        <v>82</v>
      </c>
      <c r="X68" s="72"/>
      <c r="Y68" s="68"/>
      <c r="Z68" s="68"/>
    </row>
    <row r="69" ht="15.75" customHeight="1">
      <c r="A69" s="92">
        <v>195.0</v>
      </c>
      <c r="B69" s="93" t="str">
        <f>HYPERLINK(""&amp;"#'"&amp;'Tổng hợp'!X69&amp;"'!A1"&amp;"",'Tổng hợp'!W69)</f>
        <v>Đơn từ</v>
      </c>
      <c r="C69" s="94" t="str">
        <f t="shared" si="2"/>
        <v>#REF!</v>
      </c>
      <c r="D69" s="95" t="str">
        <f t="shared" si="3"/>
        <v>#REF!</v>
      </c>
      <c r="E69" s="96" t="str">
        <f t="shared" si="4"/>
        <v>#REF!</v>
      </c>
      <c r="F69" s="96" t="str">
        <f t="shared" si="5"/>
        <v>#REF!</v>
      </c>
      <c r="G69" s="96" t="str">
        <f t="shared" si="6"/>
        <v>#REF!</v>
      </c>
      <c r="H69" s="96" t="str">
        <f t="shared" si="7"/>
        <v>#REF!</v>
      </c>
      <c r="I69" s="97"/>
      <c r="J69" s="68"/>
      <c r="K69" s="68" t="str">
        <f t="shared" ref="K69:K70" si="13">X69</f>
        <v>DonTu</v>
      </c>
      <c r="L69" s="68"/>
      <c r="M69" s="68"/>
      <c r="N69" s="68"/>
      <c r="O69" s="68"/>
      <c r="P69" s="86"/>
      <c r="Q69" s="101"/>
      <c r="R69" s="68"/>
      <c r="S69" s="101"/>
      <c r="T69" s="68"/>
      <c r="U69" s="99"/>
      <c r="V69" s="68"/>
      <c r="W69" s="72" t="s">
        <v>83</v>
      </c>
      <c r="X69" s="72" t="s">
        <v>197</v>
      </c>
      <c r="Y69" s="68"/>
      <c r="Z69" s="68"/>
    </row>
    <row r="70" ht="15.75" customHeight="1">
      <c r="A70" s="92"/>
      <c r="B70" s="93" t="str">
        <f>HYPERLINK(""&amp;"#'"&amp;'Tổng hợp'!X70&amp;"'!A1"&amp;"",'Tổng hợp'!W70)</f>
        <v>Đơn từ cần phê duyệt</v>
      </c>
      <c r="C70" s="94" t="str">
        <f t="shared" si="2"/>
        <v>#REF!</v>
      </c>
      <c r="D70" s="95" t="str">
        <f t="shared" si="3"/>
        <v>#REF!</v>
      </c>
      <c r="E70" s="96" t="str">
        <f t="shared" si="4"/>
        <v>#REF!</v>
      </c>
      <c r="F70" s="96" t="str">
        <f t="shared" si="5"/>
        <v>#REF!</v>
      </c>
      <c r="G70" s="96" t="str">
        <f t="shared" si="6"/>
        <v>#REF!</v>
      </c>
      <c r="H70" s="96" t="str">
        <f t="shared" si="7"/>
        <v>#REF!</v>
      </c>
      <c r="I70" s="97"/>
      <c r="J70" s="68"/>
      <c r="K70" s="68" t="str">
        <f t="shared" si="13"/>
        <v>DonTuCanPheDuyet</v>
      </c>
      <c r="L70" s="68"/>
      <c r="M70" s="68"/>
      <c r="N70" s="68"/>
      <c r="O70" s="68"/>
      <c r="P70" s="86"/>
      <c r="Q70" s="101"/>
      <c r="R70" s="68"/>
      <c r="S70" s="101"/>
      <c r="T70" s="68"/>
      <c r="U70" s="99"/>
      <c r="V70" s="68"/>
      <c r="W70" s="72" t="s">
        <v>84</v>
      </c>
      <c r="X70" s="72" t="s">
        <v>198</v>
      </c>
      <c r="Y70" s="68"/>
      <c r="Z70" s="68"/>
    </row>
    <row r="71" ht="15.75" customHeight="1">
      <c r="A71" s="88"/>
      <c r="B71" s="89" t="s">
        <v>85</v>
      </c>
      <c r="C71" s="94" t="str">
        <f t="shared" si="2"/>
        <v/>
      </c>
      <c r="D71" s="95" t="str">
        <f t="shared" si="3"/>
        <v/>
      </c>
      <c r="E71" s="96" t="str">
        <f t="shared" si="4"/>
        <v/>
      </c>
      <c r="F71" s="96" t="str">
        <f t="shared" si="5"/>
        <v/>
      </c>
      <c r="G71" s="96" t="str">
        <f t="shared" si="6"/>
        <v/>
      </c>
      <c r="H71" s="96" t="str">
        <f t="shared" si="7"/>
        <v/>
      </c>
      <c r="I71" s="90"/>
      <c r="J71" s="68"/>
      <c r="K71" s="68"/>
      <c r="L71" s="68"/>
      <c r="M71" s="68"/>
      <c r="N71" s="68"/>
      <c r="O71" s="68"/>
      <c r="P71" s="86"/>
      <c r="Q71" s="102"/>
      <c r="R71" s="68"/>
      <c r="S71" s="101"/>
      <c r="T71" s="68"/>
      <c r="U71" s="91"/>
      <c r="V71" s="68"/>
      <c r="W71" s="72" t="s">
        <v>85</v>
      </c>
      <c r="X71" s="72"/>
      <c r="Y71" s="68"/>
      <c r="Z71" s="68"/>
    </row>
    <row r="72" ht="15.75" customHeight="1">
      <c r="A72" s="92">
        <v>198.0</v>
      </c>
      <c r="B72" s="93" t="str">
        <f>HYPERLINK(""&amp;"#'"&amp;'Tổng hợp'!X72&amp;"'!A1"&amp;"",'Tổng hợp'!W72)</f>
        <v>Bảo trì thiết bị</v>
      </c>
      <c r="C72" s="94" t="str">
        <f t="shared" si="2"/>
        <v>#REF!</v>
      </c>
      <c r="D72" s="95" t="str">
        <f t="shared" si="3"/>
        <v>#REF!</v>
      </c>
      <c r="E72" s="96" t="str">
        <f t="shared" si="4"/>
        <v>#REF!</v>
      </c>
      <c r="F72" s="96" t="str">
        <f t="shared" si="5"/>
        <v>#REF!</v>
      </c>
      <c r="G72" s="96" t="str">
        <f t="shared" si="6"/>
        <v>#REF!</v>
      </c>
      <c r="H72" s="96" t="str">
        <f t="shared" si="7"/>
        <v>#REF!</v>
      </c>
      <c r="I72" s="97"/>
      <c r="J72" s="68"/>
      <c r="K72" s="68" t="str">
        <f t="shared" ref="K72:K74" si="14">X72</f>
        <v>BaoTriThietBi</v>
      </c>
      <c r="L72" s="68"/>
      <c r="M72" s="68"/>
      <c r="N72" s="68"/>
      <c r="O72" s="68"/>
      <c r="P72" s="86"/>
      <c r="Q72" s="101"/>
      <c r="R72" s="68"/>
      <c r="S72" s="101"/>
      <c r="T72" s="68"/>
      <c r="U72" s="99"/>
      <c r="V72" s="68"/>
      <c r="W72" s="72" t="s">
        <v>86</v>
      </c>
      <c r="X72" s="72" t="s">
        <v>199</v>
      </c>
      <c r="Y72" s="68"/>
      <c r="Z72" s="68"/>
    </row>
    <row r="73" ht="15.75" customHeight="1">
      <c r="A73" s="92">
        <v>199.0</v>
      </c>
      <c r="B73" s="93" t="str">
        <f>HYPERLINK(""&amp;"#'"&amp;'Tổng hợp'!X73&amp;"'!A1"&amp;"",'Tổng hợp'!W73)</f>
        <v>Yêu cầu bảo trì</v>
      </c>
      <c r="C73" s="94" t="str">
        <f t="shared" si="2"/>
        <v>#REF!</v>
      </c>
      <c r="D73" s="95" t="str">
        <f t="shared" si="3"/>
        <v>#REF!</v>
      </c>
      <c r="E73" s="96" t="str">
        <f t="shared" si="4"/>
        <v>#REF!</v>
      </c>
      <c r="F73" s="96" t="str">
        <f t="shared" si="5"/>
        <v>#REF!</v>
      </c>
      <c r="G73" s="96" t="str">
        <f t="shared" si="6"/>
        <v>#REF!</v>
      </c>
      <c r="H73" s="96" t="str">
        <f t="shared" si="7"/>
        <v>#REF!</v>
      </c>
      <c r="I73" s="97"/>
      <c r="J73" s="68"/>
      <c r="K73" s="68" t="str">
        <f t="shared" si="14"/>
        <v>YeuCauBaoTri</v>
      </c>
      <c r="L73" s="68"/>
      <c r="M73" s="68"/>
      <c r="N73" s="68"/>
      <c r="O73" s="68"/>
      <c r="P73" s="86"/>
      <c r="Q73" s="101"/>
      <c r="R73" s="68"/>
      <c r="S73" s="101"/>
      <c r="T73" s="68"/>
      <c r="U73" s="99"/>
      <c r="V73" s="68"/>
      <c r="W73" s="72" t="s">
        <v>87</v>
      </c>
      <c r="X73" s="72" t="s">
        <v>200</v>
      </c>
      <c r="Y73" s="68"/>
      <c r="Z73" s="68"/>
    </row>
    <row r="74" ht="15.75" customHeight="1">
      <c r="A74" s="92">
        <v>200.0</v>
      </c>
      <c r="B74" s="93" t="str">
        <f>HYPERLINK(""&amp;"#'"&amp;'Tổng hợp'!X74&amp;"'!A1"&amp;"",'Tổng hợp'!W74)</f>
        <v>Báo cáo bảo trì</v>
      </c>
      <c r="C74" s="94" t="str">
        <f t="shared" si="2"/>
        <v>#REF!</v>
      </c>
      <c r="D74" s="95" t="str">
        <f t="shared" si="3"/>
        <v>#REF!</v>
      </c>
      <c r="E74" s="96" t="str">
        <f t="shared" si="4"/>
        <v>#REF!</v>
      </c>
      <c r="F74" s="96" t="str">
        <f t="shared" si="5"/>
        <v>#REF!</v>
      </c>
      <c r="G74" s="96" t="str">
        <f t="shared" si="6"/>
        <v>#REF!</v>
      </c>
      <c r="H74" s="96" t="str">
        <f t="shared" si="7"/>
        <v>#REF!</v>
      </c>
      <c r="I74" s="97"/>
      <c r="J74" s="68"/>
      <c r="K74" s="68" t="str">
        <f t="shared" si="14"/>
        <v>BaoCaoBaoTri</v>
      </c>
      <c r="L74" s="68"/>
      <c r="M74" s="68"/>
      <c r="N74" s="68"/>
      <c r="O74" s="68"/>
      <c r="P74" s="86"/>
      <c r="Q74" s="101"/>
      <c r="R74" s="68"/>
      <c r="S74" s="101"/>
      <c r="T74" s="85"/>
      <c r="U74" s="99"/>
      <c r="V74" s="68"/>
      <c r="W74" s="72" t="s">
        <v>88</v>
      </c>
      <c r="X74" s="72" t="s">
        <v>201</v>
      </c>
      <c r="Y74" s="68"/>
      <c r="Z74" s="68"/>
    </row>
    <row r="75" ht="15.75" customHeight="1">
      <c r="A75" s="88"/>
      <c r="B75" s="89" t="s">
        <v>89</v>
      </c>
      <c r="C75" s="94" t="str">
        <f t="shared" si="2"/>
        <v/>
      </c>
      <c r="D75" s="95" t="str">
        <f t="shared" si="3"/>
        <v/>
      </c>
      <c r="E75" s="96" t="str">
        <f t="shared" si="4"/>
        <v/>
      </c>
      <c r="F75" s="96" t="str">
        <f t="shared" si="5"/>
        <v/>
      </c>
      <c r="G75" s="96" t="str">
        <f t="shared" si="6"/>
        <v/>
      </c>
      <c r="H75" s="96" t="str">
        <f t="shared" si="7"/>
        <v/>
      </c>
      <c r="I75" s="90"/>
      <c r="J75" s="68"/>
      <c r="K75" s="68"/>
      <c r="L75" s="68"/>
      <c r="M75" s="68"/>
      <c r="N75" s="68"/>
      <c r="O75" s="68"/>
      <c r="P75" s="68"/>
      <c r="Q75" s="102"/>
      <c r="R75" s="68"/>
      <c r="S75" s="101"/>
      <c r="T75" s="68"/>
      <c r="U75" s="91"/>
      <c r="V75" s="68"/>
      <c r="W75" s="72" t="s">
        <v>89</v>
      </c>
      <c r="X75" s="72"/>
      <c r="Y75" s="68"/>
      <c r="Z75" s="68"/>
    </row>
    <row r="76" ht="15.75" customHeight="1">
      <c r="A76" s="92">
        <v>202.0</v>
      </c>
      <c r="B76" s="93" t="str">
        <f>HYPERLINK(""&amp;"#'"&amp;'Tổng hợp'!X76&amp;"'!A1"&amp;"",'Tổng hợp'!W76)</f>
        <v>Tài khoản</v>
      </c>
      <c r="C76" s="94" t="str">
        <f t="shared" si="2"/>
        <v>#REF!</v>
      </c>
      <c r="D76" s="95" t="str">
        <f t="shared" si="3"/>
        <v>#REF!</v>
      </c>
      <c r="E76" s="96" t="str">
        <f t="shared" si="4"/>
        <v>#REF!</v>
      </c>
      <c r="F76" s="96" t="str">
        <f t="shared" si="5"/>
        <v>#REF!</v>
      </c>
      <c r="G76" s="96" t="str">
        <f t="shared" si="6"/>
        <v>#REF!</v>
      </c>
      <c r="H76" s="96" t="str">
        <f t="shared" si="7"/>
        <v>#REF!</v>
      </c>
      <c r="I76" s="97"/>
      <c r="J76" s="68"/>
      <c r="K76" s="68" t="str">
        <f t="shared" ref="K76:K85" si="15">X76</f>
        <v>TaiKhoan</v>
      </c>
      <c r="L76" s="68"/>
      <c r="M76" s="68"/>
      <c r="N76" s="68"/>
      <c r="O76" s="68"/>
      <c r="P76" s="68"/>
      <c r="Q76" s="101"/>
      <c r="R76" s="68"/>
      <c r="S76" s="101"/>
      <c r="T76" s="68"/>
      <c r="U76" s="99"/>
      <c r="V76" s="68"/>
      <c r="W76" s="72" t="s">
        <v>90</v>
      </c>
      <c r="X76" s="72" t="s">
        <v>202</v>
      </c>
      <c r="Y76" s="68"/>
      <c r="Z76" s="68"/>
    </row>
    <row r="77" ht="15.75" customHeight="1">
      <c r="A77" s="92">
        <v>203.0</v>
      </c>
      <c r="B77" s="93" t="str">
        <f>HYPERLINK(""&amp;"#'"&amp;'Tổng hợp'!X77&amp;"'!A1"&amp;"",'Tổng hợp'!W77)</f>
        <v>Vai trò</v>
      </c>
      <c r="C77" s="94" t="str">
        <f t="shared" si="2"/>
        <v>#REF!</v>
      </c>
      <c r="D77" s="95" t="str">
        <f t="shared" si="3"/>
        <v>#REF!</v>
      </c>
      <c r="E77" s="96" t="str">
        <f t="shared" si="4"/>
        <v>#REF!</v>
      </c>
      <c r="F77" s="96" t="str">
        <f t="shared" si="5"/>
        <v>#REF!</v>
      </c>
      <c r="G77" s="96" t="str">
        <f t="shared" si="6"/>
        <v>#REF!</v>
      </c>
      <c r="H77" s="96" t="str">
        <f t="shared" si="7"/>
        <v>#REF!</v>
      </c>
      <c r="I77" s="97"/>
      <c r="J77" s="68"/>
      <c r="K77" s="68" t="str">
        <f t="shared" si="15"/>
        <v>VaiTro</v>
      </c>
      <c r="L77" s="68"/>
      <c r="M77" s="68"/>
      <c r="N77" s="68"/>
      <c r="O77" s="68"/>
      <c r="P77" s="68"/>
      <c r="Q77" s="101"/>
      <c r="R77" s="68"/>
      <c r="S77" s="101"/>
      <c r="T77" s="68"/>
      <c r="U77" s="99"/>
      <c r="V77" s="68"/>
      <c r="W77" s="72" t="s">
        <v>91</v>
      </c>
      <c r="X77" s="72" t="s">
        <v>203</v>
      </c>
      <c r="Y77" s="68"/>
      <c r="Z77" s="68"/>
    </row>
    <row r="78" ht="15.75" customHeight="1">
      <c r="A78" s="92">
        <v>212.0</v>
      </c>
      <c r="B78" s="93" t="str">
        <f>HYPERLINK(""&amp;"#'"&amp;'Tổng hợp'!X78&amp;"'!A1"&amp;"",'Tổng hợp'!W78)</f>
        <v>Quyền</v>
      </c>
      <c r="C78" s="94" t="str">
        <f t="shared" si="2"/>
        <v>#REF!</v>
      </c>
      <c r="D78" s="95" t="str">
        <f t="shared" si="3"/>
        <v>#REF!</v>
      </c>
      <c r="E78" s="96" t="str">
        <f t="shared" si="4"/>
        <v>#REF!</v>
      </c>
      <c r="F78" s="96" t="str">
        <f t="shared" si="5"/>
        <v>#REF!</v>
      </c>
      <c r="G78" s="96" t="str">
        <f t="shared" si="6"/>
        <v>#REF!</v>
      </c>
      <c r="H78" s="96" t="str">
        <f t="shared" si="7"/>
        <v>#REF!</v>
      </c>
      <c r="I78" s="97"/>
      <c r="J78" s="68"/>
      <c r="K78" s="68" t="str">
        <f t="shared" si="15"/>
        <v>Quyen</v>
      </c>
      <c r="L78" s="68"/>
      <c r="M78" s="68"/>
      <c r="N78" s="68"/>
      <c r="O78" s="68"/>
      <c r="P78" s="68"/>
      <c r="Q78" s="101"/>
      <c r="R78" s="68"/>
      <c r="S78" s="101"/>
      <c r="T78" s="68"/>
      <c r="U78" s="99"/>
      <c r="V78" s="68"/>
      <c r="W78" s="72" t="s">
        <v>92</v>
      </c>
      <c r="X78" s="72" t="s">
        <v>204</v>
      </c>
      <c r="Y78" s="68"/>
      <c r="Z78" s="68"/>
    </row>
    <row r="79" ht="16.5" customHeight="1">
      <c r="A79" s="92">
        <v>212.0</v>
      </c>
      <c r="B79" s="93" t="str">
        <f>HYPERLINK(""&amp;"#'"&amp;'Tổng hợp'!X79&amp;"'!A1"&amp;"",'Tổng hợp'!W79)</f>
        <v>Quyền dữ liệu</v>
      </c>
      <c r="C79" s="94" t="str">
        <f t="shared" si="2"/>
        <v>#REF!</v>
      </c>
      <c r="D79" s="95" t="str">
        <f t="shared" si="3"/>
        <v>#REF!</v>
      </c>
      <c r="E79" s="96" t="str">
        <f t="shared" si="4"/>
        <v>#REF!</v>
      </c>
      <c r="F79" s="96" t="str">
        <f t="shared" si="5"/>
        <v>#REF!</v>
      </c>
      <c r="G79" s="96" t="str">
        <f t="shared" si="6"/>
        <v>#REF!</v>
      </c>
      <c r="H79" s="96" t="str">
        <f t="shared" si="7"/>
        <v>#REF!</v>
      </c>
      <c r="I79" s="97"/>
      <c r="J79" s="68"/>
      <c r="K79" s="68" t="str">
        <f t="shared" si="15"/>
        <v>QuyenDuLieu</v>
      </c>
      <c r="L79" s="68"/>
      <c r="M79" s="68"/>
      <c r="N79" s="68"/>
      <c r="O79" s="68"/>
      <c r="P79" s="68"/>
      <c r="Q79" s="101"/>
      <c r="R79" s="68"/>
      <c r="S79" s="101"/>
      <c r="T79" s="68"/>
      <c r="U79" s="99"/>
      <c r="V79" s="68"/>
      <c r="W79" s="72" t="s">
        <v>93</v>
      </c>
      <c r="X79" s="72" t="s">
        <v>205</v>
      </c>
      <c r="Y79" s="68"/>
      <c r="Z79" s="68"/>
    </row>
    <row r="80" ht="15.75" customHeight="1">
      <c r="A80" s="92">
        <v>212.0</v>
      </c>
      <c r="B80" s="93" t="str">
        <f>HYPERLINK(""&amp;"#'"&amp;'Tổng hợp'!X80&amp;"'!A1"&amp;"",'Tổng hợp'!W80)</f>
        <v>Nhà cung cấp</v>
      </c>
      <c r="C80" s="94" t="str">
        <f t="shared" si="2"/>
        <v>#REF!</v>
      </c>
      <c r="D80" s="95" t="str">
        <f t="shared" si="3"/>
        <v>#REF!</v>
      </c>
      <c r="E80" s="96" t="str">
        <f t="shared" si="4"/>
        <v>#REF!</v>
      </c>
      <c r="F80" s="96" t="str">
        <f t="shared" si="5"/>
        <v>#REF!</v>
      </c>
      <c r="G80" s="96" t="str">
        <f t="shared" si="6"/>
        <v>#REF!</v>
      </c>
      <c r="H80" s="96" t="str">
        <f t="shared" si="7"/>
        <v>#REF!</v>
      </c>
      <c r="I80" s="97"/>
      <c r="J80" s="68"/>
      <c r="K80" s="68" t="str">
        <f t="shared" si="15"/>
        <v>NhaCungCap</v>
      </c>
      <c r="L80" s="68"/>
      <c r="M80" s="68"/>
      <c r="N80" s="68"/>
      <c r="O80" s="68"/>
      <c r="P80" s="68"/>
      <c r="Q80" s="101"/>
      <c r="R80" s="68"/>
      <c r="S80" s="101"/>
      <c r="T80" s="68"/>
      <c r="U80" s="99"/>
      <c r="V80" s="68"/>
      <c r="W80" s="72" t="s">
        <v>42</v>
      </c>
      <c r="X80" s="72" t="s">
        <v>160</v>
      </c>
      <c r="Y80" s="68"/>
      <c r="Z80" s="68"/>
    </row>
    <row r="81" ht="16.5" customHeight="1">
      <c r="A81" s="92">
        <v>212.0</v>
      </c>
      <c r="B81" s="93" t="str">
        <f>HYPERLINK(""&amp;"#'"&amp;'Tổng hợp'!X81&amp;"'!A1"&amp;"",'Tổng hợp'!W81)</f>
        <v>Mẫu ký</v>
      </c>
      <c r="C81" s="94" t="str">
        <f t="shared" si="2"/>
        <v>#REF!</v>
      </c>
      <c r="D81" s="95" t="str">
        <f t="shared" si="3"/>
        <v>#REF!</v>
      </c>
      <c r="E81" s="96" t="str">
        <f t="shared" si="4"/>
        <v>#REF!</v>
      </c>
      <c r="F81" s="96" t="str">
        <f t="shared" si="5"/>
        <v>#REF!</v>
      </c>
      <c r="G81" s="96" t="str">
        <f t="shared" si="6"/>
        <v>#REF!</v>
      </c>
      <c r="H81" s="96" t="str">
        <f t="shared" si="7"/>
        <v>#REF!</v>
      </c>
      <c r="I81" s="97"/>
      <c r="J81" s="68"/>
      <c r="K81" s="68" t="str">
        <f t="shared" si="15"/>
        <v>MauKy</v>
      </c>
      <c r="L81" s="68"/>
      <c r="M81" s="68"/>
      <c r="N81" s="68"/>
      <c r="O81" s="68"/>
      <c r="P81" s="68"/>
      <c r="Q81" s="101"/>
      <c r="R81" s="68"/>
      <c r="S81" s="101"/>
      <c r="T81" s="68"/>
      <c r="U81" s="99"/>
      <c r="V81" s="68"/>
      <c r="W81" s="72" t="s">
        <v>95</v>
      </c>
      <c r="X81" s="72" t="s">
        <v>206</v>
      </c>
      <c r="Y81" s="68"/>
      <c r="Z81" s="68"/>
    </row>
    <row r="82" ht="15.75" customHeight="1">
      <c r="A82" s="92">
        <v>222.0</v>
      </c>
      <c r="B82" s="93" t="str">
        <f>HYPERLINK(""&amp;"#'"&amp;'Tổng hợp'!X82&amp;"'!A1"&amp;"",'Tổng hợp'!W82)</f>
        <v>Hồ sơ ký số</v>
      </c>
      <c r="C82" s="94" t="str">
        <f t="shared" si="2"/>
        <v>#REF!</v>
      </c>
      <c r="D82" s="95" t="str">
        <f t="shared" si="3"/>
        <v>#REF!</v>
      </c>
      <c r="E82" s="96" t="str">
        <f t="shared" si="4"/>
        <v>#REF!</v>
      </c>
      <c r="F82" s="96" t="str">
        <f t="shared" si="5"/>
        <v>#REF!</v>
      </c>
      <c r="G82" s="96" t="str">
        <f t="shared" si="6"/>
        <v>#REF!</v>
      </c>
      <c r="H82" s="96" t="str">
        <f t="shared" si="7"/>
        <v>#REF!</v>
      </c>
      <c r="I82" s="97"/>
      <c r="J82" s="68"/>
      <c r="K82" s="68" t="str">
        <f t="shared" si="15"/>
        <v>HoSoKySo</v>
      </c>
      <c r="L82" s="68"/>
      <c r="M82" s="68"/>
      <c r="N82" s="68"/>
      <c r="O82" s="68"/>
      <c r="P82" s="68"/>
      <c r="Q82" s="101"/>
      <c r="R82" s="68"/>
      <c r="S82" s="101"/>
      <c r="T82" s="68"/>
      <c r="U82" s="99"/>
      <c r="V82" s="68"/>
      <c r="W82" s="72" t="s">
        <v>96</v>
      </c>
      <c r="X82" s="72" t="s">
        <v>207</v>
      </c>
      <c r="Y82" s="68"/>
      <c r="Z82" s="68"/>
    </row>
    <row r="83" ht="15.75" customHeight="1">
      <c r="A83" s="92">
        <v>223.0</v>
      </c>
      <c r="B83" s="93" t="str">
        <f>HYPERLINK(""&amp;"#'"&amp;'Tổng hợp'!X83&amp;"'!A1"&amp;"",'Tổng hợp'!W83)</f>
        <v>Cấu hình mã</v>
      </c>
      <c r="C83" s="94" t="str">
        <f t="shared" si="2"/>
        <v>#REF!</v>
      </c>
      <c r="D83" s="95" t="str">
        <f t="shared" si="3"/>
        <v>#REF!</v>
      </c>
      <c r="E83" s="96" t="str">
        <f t="shared" si="4"/>
        <v>#REF!</v>
      </c>
      <c r="F83" s="96" t="str">
        <f t="shared" si="5"/>
        <v>#REF!</v>
      </c>
      <c r="G83" s="96" t="str">
        <f t="shared" si="6"/>
        <v>#REF!</v>
      </c>
      <c r="H83" s="96" t="str">
        <f t="shared" si="7"/>
        <v>#REF!</v>
      </c>
      <c r="I83" s="97"/>
      <c r="J83" s="68"/>
      <c r="K83" s="68" t="str">
        <f t="shared" si="15"/>
        <v>CauHinhMa</v>
      </c>
      <c r="L83" s="68"/>
      <c r="M83" s="68"/>
      <c r="N83" s="68"/>
      <c r="O83" s="68"/>
      <c r="P83" s="68"/>
      <c r="Q83" s="101"/>
      <c r="R83" s="68"/>
      <c r="S83" s="101"/>
      <c r="T83" s="68"/>
      <c r="U83" s="99"/>
      <c r="V83" s="68"/>
      <c r="W83" s="72" t="s">
        <v>97</v>
      </c>
      <c r="X83" s="72" t="s">
        <v>208</v>
      </c>
      <c r="Y83" s="68"/>
      <c r="Z83" s="68"/>
    </row>
    <row r="84" ht="15.75" customHeight="1">
      <c r="A84" s="92">
        <v>224.0</v>
      </c>
      <c r="B84" s="93" t="str">
        <f>HYPERLINK(""&amp;"#'"&amp;'Tổng hợp'!X84&amp;"'!A1"&amp;"",'Tổng hợp'!W84)</f>
        <v>Quy trình giao việc</v>
      </c>
      <c r="C84" s="94" t="str">
        <f t="shared" si="2"/>
        <v>#REF!</v>
      </c>
      <c r="D84" s="95" t="str">
        <f t="shared" si="3"/>
        <v>#REF!</v>
      </c>
      <c r="E84" s="96" t="str">
        <f t="shared" si="4"/>
        <v>#REF!</v>
      </c>
      <c r="F84" s="96" t="str">
        <f t="shared" si="5"/>
        <v>#REF!</v>
      </c>
      <c r="G84" s="96" t="str">
        <f t="shared" si="6"/>
        <v>#REF!</v>
      </c>
      <c r="H84" s="96" t="str">
        <f t="shared" si="7"/>
        <v>#REF!</v>
      </c>
      <c r="I84" s="97"/>
      <c r="J84" s="68"/>
      <c r="K84" s="68" t="str">
        <f t="shared" si="15"/>
        <v>QuyTrinhGiaoViec</v>
      </c>
      <c r="L84" s="68"/>
      <c r="M84" s="68"/>
      <c r="N84" s="68"/>
      <c r="O84" s="68"/>
      <c r="P84" s="68"/>
      <c r="Q84" s="101"/>
      <c r="R84" s="68"/>
      <c r="S84" s="101"/>
      <c r="T84" s="68"/>
      <c r="U84" s="99"/>
      <c r="V84" s="68"/>
      <c r="W84" s="72" t="s">
        <v>98</v>
      </c>
      <c r="X84" s="72" t="s">
        <v>209</v>
      </c>
      <c r="Y84" s="68"/>
      <c r="Z84" s="68"/>
    </row>
    <row r="85" ht="15.75" customHeight="1">
      <c r="A85" s="92">
        <v>225.0</v>
      </c>
      <c r="B85" s="93" t="str">
        <f>HYPERLINK(""&amp;"#'"&amp;'Tổng hợp'!X85&amp;"'!A1"&amp;"",'Tổng hợp'!W85)</f>
        <v>Tích hợp</v>
      </c>
      <c r="C85" s="94" t="str">
        <f t="shared" si="2"/>
        <v>#REF!</v>
      </c>
      <c r="D85" s="95" t="str">
        <f t="shared" si="3"/>
        <v>#REF!</v>
      </c>
      <c r="E85" s="96" t="str">
        <f t="shared" si="4"/>
        <v>#REF!</v>
      </c>
      <c r="F85" s="96" t="str">
        <f t="shared" si="5"/>
        <v>#REF!</v>
      </c>
      <c r="G85" s="96" t="str">
        <f t="shared" si="6"/>
        <v>#REF!</v>
      </c>
      <c r="H85" s="96" t="str">
        <f t="shared" si="7"/>
        <v>#REF!</v>
      </c>
      <c r="I85" s="97"/>
      <c r="J85" s="68"/>
      <c r="K85" s="68" t="str">
        <f t="shared" si="15"/>
        <v>TichHop</v>
      </c>
      <c r="L85" s="68"/>
      <c r="M85" s="68"/>
      <c r="N85" s="68"/>
      <c r="O85" s="68"/>
      <c r="P85" s="68"/>
      <c r="Q85" s="102"/>
      <c r="R85" s="68"/>
      <c r="S85" s="101"/>
      <c r="T85" s="68"/>
      <c r="U85" s="91"/>
      <c r="V85" s="68"/>
      <c r="W85" s="72" t="s">
        <v>99</v>
      </c>
      <c r="X85" s="72" t="s">
        <v>210</v>
      </c>
      <c r="Y85" s="68"/>
      <c r="Z85" s="68"/>
    </row>
    <row r="86" ht="15.75" customHeight="1">
      <c r="A86" s="103"/>
      <c r="B86" s="104" t="s">
        <v>211</v>
      </c>
      <c r="C86" s="105" t="str">
        <f>SUM(C10:C85)</f>
        <v>#REF!</v>
      </c>
      <c r="D86" s="106" t="str">
        <f>SUM(E86:F86)/C86</f>
        <v>#REF!</v>
      </c>
      <c r="E86" s="105" t="str">
        <f t="shared" ref="E86:H86" si="16">SUM(E10:E85)</f>
        <v>#REF!</v>
      </c>
      <c r="F86" s="105" t="str">
        <f t="shared" si="16"/>
        <v>#REF!</v>
      </c>
      <c r="G86" s="105" t="str">
        <f t="shared" si="16"/>
        <v>#REF!</v>
      </c>
      <c r="H86" s="105" t="str">
        <f t="shared" si="16"/>
        <v>#REF!</v>
      </c>
      <c r="I86" s="107"/>
      <c r="J86" s="68"/>
      <c r="K86" s="68"/>
      <c r="L86" s="68"/>
      <c r="M86" s="68"/>
      <c r="N86" s="68"/>
      <c r="O86" s="68"/>
      <c r="P86" s="68"/>
      <c r="Q86" s="68"/>
      <c r="R86" s="68"/>
      <c r="S86" s="68"/>
      <c r="T86" s="68"/>
      <c r="U86" s="68"/>
      <c r="V86" s="68"/>
      <c r="W86" s="72"/>
      <c r="X86" s="87"/>
      <c r="Y86" s="68"/>
      <c r="Z86" s="68"/>
    </row>
    <row r="87" ht="15.75" customHeight="1">
      <c r="A87" s="68"/>
      <c r="B87" s="68"/>
      <c r="C87" s="68"/>
      <c r="D87" s="68"/>
      <c r="E87" s="68"/>
      <c r="F87" s="68"/>
      <c r="G87" s="68"/>
      <c r="H87" s="68"/>
      <c r="I87" s="108"/>
      <c r="J87" s="68"/>
      <c r="K87" s="68"/>
      <c r="L87" s="68"/>
      <c r="M87" s="68"/>
      <c r="N87" s="68"/>
      <c r="O87" s="68"/>
      <c r="P87" s="68"/>
      <c r="Q87" s="68"/>
      <c r="R87" s="68"/>
      <c r="S87" s="68"/>
      <c r="T87" s="68"/>
      <c r="U87" s="68"/>
      <c r="V87" s="71"/>
      <c r="W87" s="72"/>
      <c r="X87" s="72"/>
      <c r="Y87" s="68"/>
      <c r="Z87" s="68"/>
    </row>
    <row r="88" ht="15.75" customHeight="1">
      <c r="A88" s="68"/>
      <c r="B88" s="68"/>
      <c r="C88" s="68"/>
      <c r="D88" s="68"/>
      <c r="E88" s="68"/>
      <c r="F88" s="68"/>
      <c r="G88" s="68"/>
      <c r="H88" s="68"/>
      <c r="I88" s="108"/>
      <c r="J88" s="68"/>
      <c r="K88" s="68"/>
      <c r="L88" s="68"/>
      <c r="M88" s="68"/>
      <c r="N88" s="68"/>
      <c r="O88" s="68"/>
      <c r="P88" s="68"/>
      <c r="Q88" s="68"/>
      <c r="R88" s="68"/>
      <c r="S88" s="68"/>
      <c r="T88" s="68"/>
      <c r="U88" s="68"/>
      <c r="V88" s="71"/>
      <c r="W88" s="72"/>
      <c r="X88" s="72"/>
      <c r="Y88" s="68"/>
      <c r="Z88" s="68"/>
    </row>
    <row r="89" ht="15.75" customHeight="1">
      <c r="A89" s="68"/>
      <c r="B89" s="68"/>
      <c r="C89" s="68"/>
      <c r="D89" s="68"/>
      <c r="E89" s="68"/>
      <c r="F89" s="68"/>
      <c r="G89" s="68"/>
      <c r="H89" s="68"/>
      <c r="I89" s="108"/>
      <c r="J89" s="68"/>
      <c r="K89" s="68"/>
      <c r="L89" s="68"/>
      <c r="M89" s="68"/>
      <c r="N89" s="68"/>
      <c r="O89" s="68"/>
      <c r="P89" s="68"/>
      <c r="Q89" s="68"/>
      <c r="R89" s="68"/>
      <c r="S89" s="68"/>
      <c r="T89" s="68"/>
      <c r="U89" s="68"/>
      <c r="V89" s="71"/>
      <c r="W89" s="72"/>
      <c r="X89" s="72"/>
      <c r="Y89" s="68"/>
      <c r="Z89" s="68"/>
    </row>
    <row r="90" ht="15.75" customHeight="1">
      <c r="A90" s="68"/>
      <c r="B90" s="68"/>
      <c r="C90" s="68"/>
      <c r="D90" s="68"/>
      <c r="E90" s="68"/>
      <c r="F90" s="68"/>
      <c r="G90" s="68"/>
      <c r="H90" s="68"/>
      <c r="I90" s="108"/>
      <c r="J90" s="68"/>
      <c r="K90" s="68"/>
      <c r="L90" s="68"/>
      <c r="M90" s="68"/>
      <c r="N90" s="68"/>
      <c r="O90" s="68"/>
      <c r="P90" s="68"/>
      <c r="Q90" s="68"/>
      <c r="R90" s="68"/>
      <c r="S90" s="68"/>
      <c r="T90" s="68"/>
      <c r="U90" s="68"/>
      <c r="V90" s="71"/>
      <c r="W90" s="72"/>
      <c r="X90" s="72"/>
      <c r="Y90" s="68"/>
      <c r="Z90" s="68"/>
    </row>
    <row r="91" ht="15.75" customHeight="1">
      <c r="A91" s="68"/>
      <c r="B91" s="68"/>
      <c r="C91" s="68"/>
      <c r="D91" s="68"/>
      <c r="E91" s="68"/>
      <c r="F91" s="68"/>
      <c r="G91" s="68"/>
      <c r="H91" s="68"/>
      <c r="I91" s="108"/>
      <c r="J91" s="68"/>
      <c r="K91" s="68"/>
      <c r="L91" s="68"/>
      <c r="M91" s="68"/>
      <c r="N91" s="68"/>
      <c r="O91" s="68"/>
      <c r="P91" s="68"/>
      <c r="Q91" s="68"/>
      <c r="R91" s="68"/>
      <c r="S91" s="68"/>
      <c r="T91" s="68"/>
      <c r="U91" s="68"/>
      <c r="V91" s="71"/>
      <c r="W91" s="72"/>
      <c r="X91" s="72"/>
      <c r="Y91" s="68"/>
      <c r="Z91" s="68"/>
    </row>
    <row r="92" ht="15.75" customHeight="1">
      <c r="A92" s="68"/>
      <c r="B92" s="68"/>
      <c r="C92" s="68"/>
      <c r="D92" s="68"/>
      <c r="E92" s="68"/>
      <c r="F92" s="68"/>
      <c r="G92" s="68"/>
      <c r="H92" s="68"/>
      <c r="I92" s="108"/>
      <c r="J92" s="68"/>
      <c r="K92" s="68"/>
      <c r="L92" s="68"/>
      <c r="M92" s="68"/>
      <c r="N92" s="68"/>
      <c r="O92" s="68"/>
      <c r="P92" s="68"/>
      <c r="Q92" s="68"/>
      <c r="R92" s="68"/>
      <c r="S92" s="68"/>
      <c r="T92" s="68"/>
      <c r="U92" s="68"/>
      <c r="V92" s="71"/>
      <c r="W92" s="72"/>
      <c r="X92" s="72"/>
      <c r="Y92" s="68"/>
      <c r="Z92" s="68"/>
    </row>
    <row r="93" ht="15.75" customHeight="1">
      <c r="A93" s="68"/>
      <c r="B93" s="68"/>
      <c r="C93" s="68"/>
      <c r="D93" s="68"/>
      <c r="E93" s="68"/>
      <c r="F93" s="68"/>
      <c r="G93" s="68"/>
      <c r="H93" s="68"/>
      <c r="I93" s="108"/>
      <c r="J93" s="68"/>
      <c r="K93" s="68"/>
      <c r="L93" s="68"/>
      <c r="M93" s="68"/>
      <c r="N93" s="68"/>
      <c r="O93" s="68"/>
      <c r="P93" s="68"/>
      <c r="Q93" s="68"/>
      <c r="R93" s="68"/>
      <c r="S93" s="68"/>
      <c r="T93" s="68"/>
      <c r="U93" s="68"/>
      <c r="V93" s="71"/>
      <c r="W93" s="72"/>
      <c r="X93" s="72"/>
      <c r="Y93" s="68"/>
      <c r="Z93" s="68"/>
    </row>
    <row r="94" ht="15.75" customHeight="1">
      <c r="A94" s="68"/>
      <c r="B94" s="68"/>
      <c r="C94" s="68"/>
      <c r="D94" s="68"/>
      <c r="E94" s="68"/>
      <c r="F94" s="68"/>
      <c r="G94" s="68"/>
      <c r="H94" s="68"/>
      <c r="I94" s="108"/>
      <c r="J94" s="68"/>
      <c r="K94" s="68"/>
      <c r="L94" s="68"/>
      <c r="M94" s="68"/>
      <c r="N94" s="68"/>
      <c r="O94" s="68"/>
      <c r="P94" s="68"/>
      <c r="Q94" s="68"/>
      <c r="R94" s="68"/>
      <c r="S94" s="68"/>
      <c r="T94" s="68"/>
      <c r="U94" s="68"/>
      <c r="V94" s="71"/>
      <c r="W94" s="72"/>
      <c r="X94" s="72"/>
      <c r="Y94" s="68"/>
      <c r="Z94" s="68"/>
    </row>
    <row r="95" ht="15.75" customHeight="1">
      <c r="A95" s="68"/>
      <c r="B95" s="68"/>
      <c r="C95" s="68"/>
      <c r="D95" s="68"/>
      <c r="E95" s="68"/>
      <c r="F95" s="68"/>
      <c r="G95" s="68"/>
      <c r="H95" s="68"/>
      <c r="I95" s="108"/>
      <c r="J95" s="68"/>
      <c r="K95" s="68"/>
      <c r="L95" s="68"/>
      <c r="M95" s="68"/>
      <c r="N95" s="68"/>
      <c r="O95" s="68"/>
      <c r="P95" s="68"/>
      <c r="Q95" s="68"/>
      <c r="R95" s="68"/>
      <c r="S95" s="68"/>
      <c r="T95" s="68"/>
      <c r="U95" s="68"/>
      <c r="V95" s="71"/>
      <c r="W95" s="72"/>
      <c r="X95" s="72"/>
      <c r="Y95" s="68"/>
      <c r="Z95" s="68"/>
    </row>
    <row r="96" ht="15.75" customHeight="1">
      <c r="A96" s="68"/>
      <c r="B96" s="68"/>
      <c r="C96" s="68"/>
      <c r="D96" s="68"/>
      <c r="E96" s="68"/>
      <c r="F96" s="68"/>
      <c r="G96" s="68"/>
      <c r="H96" s="68"/>
      <c r="I96" s="108"/>
      <c r="J96" s="68"/>
      <c r="K96" s="68"/>
      <c r="L96" s="68"/>
      <c r="M96" s="68"/>
      <c r="N96" s="68"/>
      <c r="O96" s="68"/>
      <c r="P96" s="68"/>
      <c r="Q96" s="68"/>
      <c r="R96" s="68"/>
      <c r="S96" s="68"/>
      <c r="T96" s="68"/>
      <c r="U96" s="68"/>
      <c r="V96" s="71"/>
      <c r="W96" s="72"/>
      <c r="X96" s="72"/>
      <c r="Y96" s="68"/>
      <c r="Z96" s="68"/>
    </row>
    <row r="97" ht="15.75" customHeight="1">
      <c r="A97" s="68"/>
      <c r="B97" s="68"/>
      <c r="C97" s="68"/>
      <c r="D97" s="68"/>
      <c r="E97" s="68"/>
      <c r="F97" s="68"/>
      <c r="G97" s="68"/>
      <c r="H97" s="68"/>
      <c r="I97" s="108"/>
      <c r="J97" s="68"/>
      <c r="K97" s="68"/>
      <c r="L97" s="68"/>
      <c r="M97" s="68"/>
      <c r="N97" s="68"/>
      <c r="O97" s="68"/>
      <c r="P97" s="68"/>
      <c r="Q97" s="68"/>
      <c r="R97" s="68"/>
      <c r="S97" s="68"/>
      <c r="T97" s="68"/>
      <c r="U97" s="68"/>
      <c r="V97" s="71"/>
      <c r="W97" s="72"/>
      <c r="X97" s="72"/>
      <c r="Y97" s="68"/>
      <c r="Z97" s="68"/>
    </row>
    <row r="98" ht="15.75" customHeight="1">
      <c r="A98" s="68"/>
      <c r="B98" s="68"/>
      <c r="C98" s="68"/>
      <c r="D98" s="68"/>
      <c r="E98" s="68"/>
      <c r="F98" s="68"/>
      <c r="G98" s="68"/>
      <c r="H98" s="68"/>
      <c r="I98" s="108"/>
      <c r="J98" s="68"/>
      <c r="K98" s="68"/>
      <c r="L98" s="68"/>
      <c r="M98" s="68"/>
      <c r="N98" s="68"/>
      <c r="O98" s="68"/>
      <c r="P98" s="68"/>
      <c r="Q98" s="68"/>
      <c r="R98" s="68"/>
      <c r="S98" s="68"/>
      <c r="T98" s="68"/>
      <c r="U98" s="68"/>
      <c r="V98" s="71"/>
      <c r="W98" s="72"/>
      <c r="X98" s="72"/>
      <c r="Y98" s="68"/>
      <c r="Z98" s="68"/>
    </row>
    <row r="99" ht="15.75" customHeight="1">
      <c r="A99" s="68"/>
      <c r="B99" s="68"/>
      <c r="C99" s="68"/>
      <c r="D99" s="68"/>
      <c r="E99" s="68"/>
      <c r="F99" s="68"/>
      <c r="G99" s="68"/>
      <c r="H99" s="68"/>
      <c r="I99" s="108"/>
      <c r="J99" s="68"/>
      <c r="K99" s="68"/>
      <c r="L99" s="68"/>
      <c r="M99" s="68"/>
      <c r="N99" s="68"/>
      <c r="O99" s="68"/>
      <c r="P99" s="68"/>
      <c r="Q99" s="68"/>
      <c r="R99" s="68"/>
      <c r="S99" s="68"/>
      <c r="T99" s="68"/>
      <c r="U99" s="68"/>
      <c r="V99" s="71"/>
      <c r="W99" s="72"/>
      <c r="X99" s="72"/>
      <c r="Y99" s="68"/>
      <c r="Z99" s="68"/>
    </row>
    <row r="100" ht="15.75" customHeight="1">
      <c r="A100" s="68"/>
      <c r="B100" s="68"/>
      <c r="C100" s="68"/>
      <c r="D100" s="68"/>
      <c r="E100" s="68"/>
      <c r="F100" s="68"/>
      <c r="G100" s="68"/>
      <c r="H100" s="68"/>
      <c r="I100" s="108"/>
      <c r="J100" s="68"/>
      <c r="K100" s="68"/>
      <c r="L100" s="68"/>
      <c r="M100" s="68"/>
      <c r="N100" s="68"/>
      <c r="O100" s="68"/>
      <c r="P100" s="68"/>
      <c r="Q100" s="68"/>
      <c r="R100" s="68"/>
      <c r="S100" s="68"/>
      <c r="T100" s="68"/>
      <c r="U100" s="68"/>
      <c r="V100" s="71"/>
      <c r="W100" s="72"/>
      <c r="X100" s="72"/>
      <c r="Y100" s="68"/>
      <c r="Z100" s="68"/>
    </row>
    <row r="101" ht="15.75" customHeight="1">
      <c r="A101" s="68"/>
      <c r="B101" s="68"/>
      <c r="C101" s="68"/>
      <c r="D101" s="68"/>
      <c r="E101" s="68"/>
      <c r="F101" s="68"/>
      <c r="G101" s="68"/>
      <c r="H101" s="68"/>
      <c r="I101" s="108"/>
      <c r="J101" s="68"/>
      <c r="K101" s="68"/>
      <c r="L101" s="68"/>
      <c r="M101" s="68"/>
      <c r="N101" s="68"/>
      <c r="O101" s="68"/>
      <c r="P101" s="68"/>
      <c r="Q101" s="68"/>
      <c r="R101" s="68"/>
      <c r="S101" s="68"/>
      <c r="T101" s="68"/>
      <c r="U101" s="68"/>
      <c r="V101" s="71"/>
      <c r="W101" s="72"/>
      <c r="X101" s="72"/>
      <c r="Y101" s="68"/>
      <c r="Z101" s="68"/>
    </row>
    <row r="102" ht="15.75" customHeight="1">
      <c r="A102" s="68"/>
      <c r="B102" s="68"/>
      <c r="C102" s="68"/>
      <c r="D102" s="68"/>
      <c r="E102" s="68"/>
      <c r="F102" s="68"/>
      <c r="G102" s="68"/>
      <c r="H102" s="68"/>
      <c r="I102" s="108"/>
      <c r="J102" s="68"/>
      <c r="K102" s="68"/>
      <c r="L102" s="68"/>
      <c r="M102" s="68"/>
      <c r="N102" s="68"/>
      <c r="O102" s="68"/>
      <c r="P102" s="68"/>
      <c r="Q102" s="68"/>
      <c r="R102" s="68"/>
      <c r="S102" s="68"/>
      <c r="T102" s="68"/>
      <c r="U102" s="68"/>
      <c r="V102" s="71"/>
      <c r="W102" s="72"/>
      <c r="X102" s="72"/>
      <c r="Y102" s="68"/>
      <c r="Z102" s="68"/>
    </row>
    <row r="103" ht="15.75" customHeight="1">
      <c r="A103" s="68"/>
      <c r="B103" s="68"/>
      <c r="C103" s="68"/>
      <c r="D103" s="68"/>
      <c r="E103" s="68"/>
      <c r="F103" s="68"/>
      <c r="G103" s="68"/>
      <c r="H103" s="68"/>
      <c r="I103" s="108"/>
      <c r="J103" s="68"/>
      <c r="K103" s="68"/>
      <c r="L103" s="68"/>
      <c r="M103" s="68"/>
      <c r="N103" s="68"/>
      <c r="O103" s="68"/>
      <c r="P103" s="68"/>
      <c r="Q103" s="68"/>
      <c r="R103" s="68"/>
      <c r="S103" s="68"/>
      <c r="T103" s="68"/>
      <c r="U103" s="68"/>
      <c r="V103" s="71"/>
      <c r="W103" s="72"/>
      <c r="X103" s="72"/>
      <c r="Y103" s="68"/>
      <c r="Z103" s="68"/>
    </row>
    <row r="104" ht="15.75" customHeight="1">
      <c r="A104" s="68"/>
      <c r="B104" s="68"/>
      <c r="C104" s="68"/>
      <c r="D104" s="68"/>
      <c r="E104" s="68"/>
      <c r="F104" s="68"/>
      <c r="G104" s="68"/>
      <c r="H104" s="68"/>
      <c r="I104" s="108"/>
      <c r="J104" s="68"/>
      <c r="K104" s="68"/>
      <c r="L104" s="68"/>
      <c r="M104" s="68"/>
      <c r="N104" s="68"/>
      <c r="O104" s="68"/>
      <c r="P104" s="68"/>
      <c r="Q104" s="68"/>
      <c r="R104" s="68"/>
      <c r="S104" s="68"/>
      <c r="T104" s="68"/>
      <c r="U104" s="68"/>
      <c r="V104" s="71"/>
      <c r="W104" s="72"/>
      <c r="X104" s="72"/>
      <c r="Y104" s="68"/>
      <c r="Z104" s="68"/>
    </row>
    <row r="105" ht="15.75" customHeight="1">
      <c r="A105" s="68"/>
      <c r="B105" s="68"/>
      <c r="C105" s="68"/>
      <c r="D105" s="68"/>
      <c r="E105" s="68"/>
      <c r="F105" s="68"/>
      <c r="G105" s="68"/>
      <c r="H105" s="68"/>
      <c r="I105" s="108"/>
      <c r="J105" s="68"/>
      <c r="K105" s="68"/>
      <c r="L105" s="68"/>
      <c r="M105" s="68"/>
      <c r="N105" s="68"/>
      <c r="O105" s="68"/>
      <c r="P105" s="68"/>
      <c r="Q105" s="68"/>
      <c r="R105" s="68"/>
      <c r="S105" s="68"/>
      <c r="T105" s="68"/>
      <c r="U105" s="68"/>
      <c r="V105" s="71"/>
      <c r="W105" s="72"/>
      <c r="X105" s="72"/>
      <c r="Y105" s="68"/>
      <c r="Z105" s="68"/>
    </row>
    <row r="106" ht="15.75" customHeight="1">
      <c r="A106" s="68"/>
      <c r="B106" s="68"/>
      <c r="C106" s="68"/>
      <c r="D106" s="68"/>
      <c r="E106" s="68"/>
      <c r="F106" s="68"/>
      <c r="G106" s="68"/>
      <c r="H106" s="68"/>
      <c r="I106" s="108"/>
      <c r="J106" s="68"/>
      <c r="K106" s="68"/>
      <c r="L106" s="68"/>
      <c r="M106" s="68"/>
      <c r="N106" s="68"/>
      <c r="O106" s="68"/>
      <c r="P106" s="68"/>
      <c r="Q106" s="68"/>
      <c r="R106" s="68"/>
      <c r="S106" s="68"/>
      <c r="T106" s="68"/>
      <c r="U106" s="68"/>
      <c r="V106" s="71"/>
      <c r="W106" s="72"/>
      <c r="X106" s="72"/>
      <c r="Y106" s="68"/>
      <c r="Z106" s="68"/>
    </row>
    <row r="107" ht="15.75" customHeight="1">
      <c r="A107" s="68"/>
      <c r="B107" s="68"/>
      <c r="C107" s="68"/>
      <c r="D107" s="68"/>
      <c r="E107" s="68"/>
      <c r="F107" s="68"/>
      <c r="G107" s="68"/>
      <c r="H107" s="68"/>
      <c r="I107" s="108"/>
      <c r="J107" s="68"/>
      <c r="K107" s="68"/>
      <c r="L107" s="68"/>
      <c r="M107" s="68"/>
      <c r="N107" s="68"/>
      <c r="O107" s="68"/>
      <c r="P107" s="68"/>
      <c r="Q107" s="68"/>
      <c r="R107" s="68"/>
      <c r="S107" s="68"/>
      <c r="T107" s="68"/>
      <c r="U107" s="68"/>
      <c r="V107" s="71"/>
      <c r="W107" s="72"/>
      <c r="X107" s="72"/>
      <c r="Y107" s="68"/>
      <c r="Z107" s="68"/>
    </row>
    <row r="108" ht="15.75" customHeight="1">
      <c r="A108" s="68"/>
      <c r="B108" s="68"/>
      <c r="C108" s="68"/>
      <c r="D108" s="68"/>
      <c r="E108" s="68"/>
      <c r="F108" s="68"/>
      <c r="G108" s="68"/>
      <c r="H108" s="68"/>
      <c r="I108" s="108"/>
      <c r="J108" s="68"/>
      <c r="K108" s="68"/>
      <c r="L108" s="68"/>
      <c r="M108" s="68"/>
      <c r="N108" s="68"/>
      <c r="O108" s="68"/>
      <c r="P108" s="68"/>
      <c r="Q108" s="68"/>
      <c r="R108" s="68"/>
      <c r="S108" s="68"/>
      <c r="T108" s="68"/>
      <c r="U108" s="68"/>
      <c r="V108" s="71"/>
      <c r="W108" s="72"/>
      <c r="X108" s="72"/>
      <c r="Y108" s="68"/>
      <c r="Z108" s="68"/>
    </row>
    <row r="109" ht="15.75" customHeight="1">
      <c r="A109" s="68"/>
      <c r="B109" s="68"/>
      <c r="C109" s="68"/>
      <c r="D109" s="68"/>
      <c r="E109" s="68"/>
      <c r="F109" s="68"/>
      <c r="G109" s="68"/>
      <c r="H109" s="68"/>
      <c r="I109" s="108"/>
      <c r="J109" s="68"/>
      <c r="K109" s="68"/>
      <c r="L109" s="68"/>
      <c r="M109" s="68"/>
      <c r="N109" s="68"/>
      <c r="O109" s="68"/>
      <c r="P109" s="68"/>
      <c r="Q109" s="68"/>
      <c r="R109" s="68"/>
      <c r="S109" s="68"/>
      <c r="T109" s="68"/>
      <c r="U109" s="68"/>
      <c r="V109" s="71"/>
      <c r="W109" s="72"/>
      <c r="X109" s="72"/>
      <c r="Y109" s="68"/>
      <c r="Z109" s="68"/>
    </row>
    <row r="110" ht="15.75" customHeight="1">
      <c r="A110" s="68"/>
      <c r="B110" s="68"/>
      <c r="C110" s="68"/>
      <c r="D110" s="68"/>
      <c r="E110" s="68"/>
      <c r="F110" s="68"/>
      <c r="G110" s="68"/>
      <c r="H110" s="68"/>
      <c r="I110" s="108"/>
      <c r="J110" s="68"/>
      <c r="K110" s="68"/>
      <c r="L110" s="68"/>
      <c r="M110" s="68"/>
      <c r="N110" s="68"/>
      <c r="O110" s="68"/>
      <c r="P110" s="68"/>
      <c r="Q110" s="68"/>
      <c r="R110" s="68"/>
      <c r="S110" s="68"/>
      <c r="T110" s="68"/>
      <c r="U110" s="68"/>
      <c r="V110" s="71"/>
      <c r="W110" s="72"/>
      <c r="X110" s="72"/>
      <c r="Y110" s="68"/>
      <c r="Z110" s="68"/>
    </row>
    <row r="111" ht="15.75" customHeight="1">
      <c r="A111" s="68"/>
      <c r="B111" s="68"/>
      <c r="C111" s="68"/>
      <c r="D111" s="68"/>
      <c r="E111" s="68"/>
      <c r="F111" s="68"/>
      <c r="G111" s="68"/>
      <c r="H111" s="68"/>
      <c r="I111" s="108"/>
      <c r="J111" s="68"/>
      <c r="K111" s="68"/>
      <c r="L111" s="68"/>
      <c r="M111" s="68"/>
      <c r="N111" s="68"/>
      <c r="O111" s="68"/>
      <c r="P111" s="68"/>
      <c r="Q111" s="68"/>
      <c r="R111" s="68"/>
      <c r="S111" s="68"/>
      <c r="T111" s="68"/>
      <c r="U111" s="68"/>
      <c r="V111" s="71"/>
      <c r="W111" s="72"/>
      <c r="X111" s="72"/>
      <c r="Y111" s="68"/>
      <c r="Z111" s="68"/>
    </row>
    <row r="112" ht="15.75" customHeight="1">
      <c r="A112" s="68"/>
      <c r="B112" s="68"/>
      <c r="C112" s="68"/>
      <c r="D112" s="68"/>
      <c r="E112" s="68"/>
      <c r="F112" s="68"/>
      <c r="G112" s="68"/>
      <c r="H112" s="68"/>
      <c r="I112" s="108"/>
      <c r="J112" s="68"/>
      <c r="K112" s="68"/>
      <c r="L112" s="68"/>
      <c r="M112" s="68"/>
      <c r="N112" s="68"/>
      <c r="O112" s="68"/>
      <c r="P112" s="68"/>
      <c r="Q112" s="68"/>
      <c r="R112" s="68"/>
      <c r="S112" s="68"/>
      <c r="T112" s="68"/>
      <c r="U112" s="68"/>
      <c r="V112" s="71"/>
      <c r="W112" s="72"/>
      <c r="X112" s="72"/>
      <c r="Y112" s="68"/>
      <c r="Z112" s="68"/>
    </row>
    <row r="113" ht="15.75" customHeight="1">
      <c r="A113" s="68"/>
      <c r="B113" s="68"/>
      <c r="C113" s="68"/>
      <c r="D113" s="68"/>
      <c r="E113" s="68"/>
      <c r="F113" s="68"/>
      <c r="G113" s="68"/>
      <c r="H113" s="68"/>
      <c r="I113" s="108"/>
      <c r="J113" s="68"/>
      <c r="K113" s="68"/>
      <c r="L113" s="68"/>
      <c r="M113" s="68"/>
      <c r="N113" s="68"/>
      <c r="O113" s="68"/>
      <c r="P113" s="68"/>
      <c r="Q113" s="68"/>
      <c r="R113" s="68"/>
      <c r="S113" s="68"/>
      <c r="T113" s="68"/>
      <c r="U113" s="68"/>
      <c r="V113" s="71"/>
      <c r="W113" s="72"/>
      <c r="X113" s="72"/>
      <c r="Y113" s="68"/>
      <c r="Z113" s="68"/>
    </row>
    <row r="114" ht="15.75" customHeight="1">
      <c r="A114" s="68"/>
      <c r="B114" s="68"/>
      <c r="C114" s="68"/>
      <c r="D114" s="68"/>
      <c r="E114" s="68"/>
      <c r="F114" s="68"/>
      <c r="G114" s="68"/>
      <c r="H114" s="68"/>
      <c r="I114" s="108"/>
      <c r="J114" s="68"/>
      <c r="K114" s="68"/>
      <c r="L114" s="68"/>
      <c r="M114" s="68"/>
      <c r="N114" s="68"/>
      <c r="O114" s="68"/>
      <c r="P114" s="68"/>
      <c r="Q114" s="68"/>
      <c r="R114" s="68"/>
      <c r="S114" s="68"/>
      <c r="T114" s="68"/>
      <c r="U114" s="68"/>
      <c r="V114" s="71"/>
      <c r="W114" s="72"/>
      <c r="X114" s="72"/>
      <c r="Y114" s="68"/>
      <c r="Z114" s="68"/>
    </row>
    <row r="115" ht="15.75" customHeight="1">
      <c r="A115" s="68"/>
      <c r="B115" s="68"/>
      <c r="C115" s="68"/>
      <c r="D115" s="68"/>
      <c r="E115" s="68"/>
      <c r="F115" s="68"/>
      <c r="G115" s="68"/>
      <c r="H115" s="68"/>
      <c r="I115" s="108"/>
      <c r="J115" s="68"/>
      <c r="K115" s="68"/>
      <c r="L115" s="68"/>
      <c r="M115" s="68"/>
      <c r="N115" s="68"/>
      <c r="O115" s="68"/>
      <c r="P115" s="68"/>
      <c r="Q115" s="68"/>
      <c r="R115" s="68"/>
      <c r="S115" s="68"/>
      <c r="T115" s="68"/>
      <c r="U115" s="68"/>
      <c r="V115" s="71"/>
      <c r="W115" s="72"/>
      <c r="X115" s="72"/>
      <c r="Y115" s="68"/>
      <c r="Z115" s="68"/>
    </row>
    <row r="116" ht="15.75" customHeight="1">
      <c r="A116" s="68"/>
      <c r="B116" s="68"/>
      <c r="C116" s="68"/>
      <c r="D116" s="68"/>
      <c r="E116" s="68"/>
      <c r="F116" s="68"/>
      <c r="G116" s="68"/>
      <c r="H116" s="68"/>
      <c r="I116" s="108"/>
      <c r="J116" s="68"/>
      <c r="K116" s="68"/>
      <c r="L116" s="68"/>
      <c r="M116" s="68"/>
      <c r="N116" s="68"/>
      <c r="O116" s="68"/>
      <c r="P116" s="68"/>
      <c r="Q116" s="68"/>
      <c r="R116" s="68"/>
      <c r="S116" s="68"/>
      <c r="T116" s="68"/>
      <c r="U116" s="68"/>
      <c r="V116" s="71"/>
      <c r="W116" s="72"/>
      <c r="X116" s="72"/>
      <c r="Y116" s="68"/>
      <c r="Z116" s="68"/>
    </row>
    <row r="117" ht="15.75" customHeight="1">
      <c r="A117" s="68"/>
      <c r="B117" s="68"/>
      <c r="C117" s="68"/>
      <c r="D117" s="68"/>
      <c r="E117" s="68"/>
      <c r="F117" s="68"/>
      <c r="G117" s="68"/>
      <c r="H117" s="68"/>
      <c r="I117" s="108"/>
      <c r="J117" s="68"/>
      <c r="K117" s="68"/>
      <c r="L117" s="68"/>
      <c r="M117" s="68"/>
      <c r="N117" s="68"/>
      <c r="O117" s="68"/>
      <c r="P117" s="68"/>
      <c r="Q117" s="68"/>
      <c r="R117" s="68"/>
      <c r="S117" s="68"/>
      <c r="T117" s="68"/>
      <c r="U117" s="68"/>
      <c r="V117" s="71"/>
      <c r="W117" s="72"/>
      <c r="X117" s="72"/>
      <c r="Y117" s="68"/>
      <c r="Z117" s="68"/>
    </row>
    <row r="118" ht="15.75" customHeight="1">
      <c r="A118" s="68"/>
      <c r="B118" s="68"/>
      <c r="C118" s="68"/>
      <c r="D118" s="68"/>
      <c r="E118" s="68"/>
      <c r="F118" s="68"/>
      <c r="G118" s="68"/>
      <c r="H118" s="68"/>
      <c r="I118" s="108"/>
      <c r="J118" s="68"/>
      <c r="K118" s="68"/>
      <c r="L118" s="68"/>
      <c r="M118" s="68"/>
      <c r="N118" s="68"/>
      <c r="O118" s="68"/>
      <c r="P118" s="68"/>
      <c r="Q118" s="68"/>
      <c r="R118" s="68"/>
      <c r="S118" s="68"/>
      <c r="T118" s="68"/>
      <c r="U118" s="68"/>
      <c r="V118" s="71"/>
      <c r="W118" s="72"/>
      <c r="X118" s="72"/>
      <c r="Y118" s="68"/>
      <c r="Z118" s="68"/>
    </row>
    <row r="119" ht="15.75" customHeight="1">
      <c r="A119" s="68"/>
      <c r="B119" s="68"/>
      <c r="C119" s="68"/>
      <c r="D119" s="68"/>
      <c r="E119" s="68"/>
      <c r="F119" s="68"/>
      <c r="G119" s="68"/>
      <c r="H119" s="68"/>
      <c r="I119" s="108"/>
      <c r="J119" s="68"/>
      <c r="K119" s="68"/>
      <c r="L119" s="68"/>
      <c r="M119" s="68"/>
      <c r="N119" s="68"/>
      <c r="O119" s="68"/>
      <c r="P119" s="68"/>
      <c r="Q119" s="68"/>
      <c r="R119" s="68"/>
      <c r="S119" s="68"/>
      <c r="T119" s="68"/>
      <c r="U119" s="68"/>
      <c r="V119" s="71"/>
      <c r="W119" s="72"/>
      <c r="X119" s="72"/>
      <c r="Y119" s="68"/>
      <c r="Z119" s="68"/>
    </row>
    <row r="120" ht="15.75" customHeight="1">
      <c r="A120" s="68"/>
      <c r="B120" s="68"/>
      <c r="C120" s="68"/>
      <c r="D120" s="68"/>
      <c r="E120" s="68"/>
      <c r="F120" s="68"/>
      <c r="G120" s="68"/>
      <c r="H120" s="68"/>
      <c r="I120" s="108"/>
      <c r="J120" s="68"/>
      <c r="K120" s="68"/>
      <c r="L120" s="68"/>
      <c r="M120" s="68"/>
      <c r="N120" s="68"/>
      <c r="O120" s="68"/>
      <c r="P120" s="68"/>
      <c r="Q120" s="68"/>
      <c r="R120" s="68"/>
      <c r="S120" s="68"/>
      <c r="T120" s="68"/>
      <c r="U120" s="68"/>
      <c r="V120" s="71"/>
      <c r="W120" s="72"/>
      <c r="X120" s="72"/>
      <c r="Y120" s="68"/>
      <c r="Z120" s="68"/>
    </row>
    <row r="121" ht="15.75" customHeight="1">
      <c r="A121" s="68"/>
      <c r="B121" s="68"/>
      <c r="C121" s="68"/>
      <c r="D121" s="68"/>
      <c r="E121" s="68"/>
      <c r="F121" s="68"/>
      <c r="G121" s="68"/>
      <c r="H121" s="68"/>
      <c r="I121" s="108"/>
      <c r="J121" s="68"/>
      <c r="K121" s="68"/>
      <c r="L121" s="68"/>
      <c r="M121" s="68"/>
      <c r="N121" s="68"/>
      <c r="O121" s="68"/>
      <c r="P121" s="68"/>
      <c r="Q121" s="68"/>
      <c r="R121" s="68"/>
      <c r="S121" s="68"/>
      <c r="T121" s="68"/>
      <c r="U121" s="68"/>
      <c r="V121" s="71"/>
      <c r="W121" s="72"/>
      <c r="X121" s="72"/>
      <c r="Y121" s="68"/>
      <c r="Z121" s="68"/>
    </row>
    <row r="122" ht="15.75" customHeight="1">
      <c r="A122" s="68"/>
      <c r="B122" s="68"/>
      <c r="C122" s="68"/>
      <c r="D122" s="68"/>
      <c r="E122" s="68"/>
      <c r="F122" s="68"/>
      <c r="G122" s="68"/>
      <c r="H122" s="68"/>
      <c r="I122" s="108"/>
      <c r="J122" s="68"/>
      <c r="K122" s="68"/>
      <c r="L122" s="68"/>
      <c r="M122" s="68"/>
      <c r="N122" s="68"/>
      <c r="O122" s="68"/>
      <c r="P122" s="68"/>
      <c r="Q122" s="68"/>
      <c r="R122" s="68"/>
      <c r="S122" s="68"/>
      <c r="T122" s="68"/>
      <c r="U122" s="68"/>
      <c r="V122" s="71"/>
      <c r="W122" s="72"/>
      <c r="X122" s="72"/>
      <c r="Y122" s="68"/>
      <c r="Z122" s="68"/>
    </row>
    <row r="123" ht="15.75" customHeight="1">
      <c r="A123" s="68"/>
      <c r="B123" s="68"/>
      <c r="C123" s="68"/>
      <c r="D123" s="68"/>
      <c r="E123" s="68"/>
      <c r="F123" s="68"/>
      <c r="G123" s="68"/>
      <c r="H123" s="68"/>
      <c r="I123" s="108"/>
      <c r="J123" s="68"/>
      <c r="K123" s="68"/>
      <c r="L123" s="68"/>
      <c r="M123" s="68"/>
      <c r="N123" s="68"/>
      <c r="O123" s="68"/>
      <c r="P123" s="68"/>
      <c r="Q123" s="68"/>
      <c r="R123" s="68"/>
      <c r="S123" s="68"/>
      <c r="T123" s="68"/>
      <c r="U123" s="68"/>
      <c r="V123" s="71"/>
      <c r="W123" s="72"/>
      <c r="X123" s="72"/>
      <c r="Y123" s="68"/>
      <c r="Z123" s="68"/>
    </row>
    <row r="124" ht="15.75" customHeight="1">
      <c r="A124" s="68"/>
      <c r="B124" s="68"/>
      <c r="C124" s="68"/>
      <c r="D124" s="68"/>
      <c r="E124" s="68"/>
      <c r="F124" s="68"/>
      <c r="G124" s="68"/>
      <c r="H124" s="68"/>
      <c r="I124" s="108"/>
      <c r="J124" s="68"/>
      <c r="K124" s="68"/>
      <c r="L124" s="68"/>
      <c r="M124" s="68"/>
      <c r="N124" s="68"/>
      <c r="O124" s="68"/>
      <c r="P124" s="68"/>
      <c r="Q124" s="68"/>
      <c r="R124" s="68"/>
      <c r="S124" s="68"/>
      <c r="T124" s="68"/>
      <c r="U124" s="68"/>
      <c r="V124" s="71"/>
      <c r="W124" s="72"/>
      <c r="X124" s="72"/>
      <c r="Y124" s="68"/>
      <c r="Z124" s="68"/>
    </row>
    <row r="125" ht="15.75" customHeight="1">
      <c r="A125" s="68"/>
      <c r="B125" s="68"/>
      <c r="C125" s="68"/>
      <c r="D125" s="68"/>
      <c r="E125" s="68"/>
      <c r="F125" s="68"/>
      <c r="G125" s="68"/>
      <c r="H125" s="68"/>
      <c r="I125" s="108"/>
      <c r="J125" s="68"/>
      <c r="K125" s="68"/>
      <c r="L125" s="68"/>
      <c r="M125" s="68"/>
      <c r="N125" s="68"/>
      <c r="O125" s="68"/>
      <c r="P125" s="68"/>
      <c r="Q125" s="68"/>
      <c r="R125" s="68"/>
      <c r="S125" s="68"/>
      <c r="T125" s="68"/>
      <c r="U125" s="68"/>
      <c r="V125" s="71"/>
      <c r="W125" s="72"/>
      <c r="X125" s="72"/>
      <c r="Y125" s="68"/>
      <c r="Z125" s="68"/>
    </row>
    <row r="126" ht="15.75" customHeight="1">
      <c r="A126" s="68"/>
      <c r="B126" s="68"/>
      <c r="C126" s="68"/>
      <c r="D126" s="68"/>
      <c r="E126" s="68"/>
      <c r="F126" s="68"/>
      <c r="G126" s="68"/>
      <c r="H126" s="68"/>
      <c r="I126" s="108"/>
      <c r="J126" s="68"/>
      <c r="K126" s="68"/>
      <c r="L126" s="68"/>
      <c r="M126" s="68"/>
      <c r="N126" s="68"/>
      <c r="O126" s="68"/>
      <c r="P126" s="68"/>
      <c r="Q126" s="68"/>
      <c r="R126" s="68"/>
      <c r="S126" s="68"/>
      <c r="T126" s="68"/>
      <c r="U126" s="68"/>
      <c r="V126" s="71"/>
      <c r="W126" s="72"/>
      <c r="X126" s="72"/>
      <c r="Y126" s="68"/>
      <c r="Z126" s="68"/>
    </row>
    <row r="127" ht="15.75" customHeight="1">
      <c r="A127" s="68"/>
      <c r="B127" s="68"/>
      <c r="C127" s="68"/>
      <c r="D127" s="68"/>
      <c r="E127" s="68"/>
      <c r="F127" s="68"/>
      <c r="G127" s="68"/>
      <c r="H127" s="68"/>
      <c r="I127" s="108"/>
      <c r="J127" s="68"/>
      <c r="K127" s="68"/>
      <c r="L127" s="68"/>
      <c r="M127" s="68"/>
      <c r="N127" s="68"/>
      <c r="O127" s="68"/>
      <c r="P127" s="68"/>
      <c r="Q127" s="68"/>
      <c r="R127" s="68"/>
      <c r="S127" s="68"/>
      <c r="T127" s="68"/>
      <c r="U127" s="68"/>
      <c r="V127" s="71"/>
      <c r="W127" s="72"/>
      <c r="X127" s="72"/>
      <c r="Y127" s="68"/>
      <c r="Z127" s="68"/>
    </row>
    <row r="128" ht="15.75" customHeight="1">
      <c r="A128" s="68"/>
      <c r="B128" s="68"/>
      <c r="C128" s="68"/>
      <c r="D128" s="68"/>
      <c r="E128" s="68"/>
      <c r="F128" s="68"/>
      <c r="G128" s="68"/>
      <c r="H128" s="68"/>
      <c r="I128" s="108"/>
      <c r="J128" s="68"/>
      <c r="K128" s="68"/>
      <c r="L128" s="68"/>
      <c r="M128" s="68"/>
      <c r="N128" s="68"/>
      <c r="O128" s="68"/>
      <c r="P128" s="68"/>
      <c r="Q128" s="68"/>
      <c r="R128" s="68"/>
      <c r="S128" s="68"/>
      <c r="T128" s="68"/>
      <c r="U128" s="68"/>
      <c r="V128" s="71"/>
      <c r="W128" s="72"/>
      <c r="X128" s="72"/>
      <c r="Y128" s="68"/>
      <c r="Z128" s="68"/>
    </row>
    <row r="129" ht="15.75" customHeight="1">
      <c r="A129" s="68"/>
      <c r="B129" s="68"/>
      <c r="C129" s="68"/>
      <c r="D129" s="68"/>
      <c r="E129" s="68"/>
      <c r="F129" s="68"/>
      <c r="G129" s="68"/>
      <c r="H129" s="68"/>
      <c r="I129" s="108"/>
      <c r="J129" s="68"/>
      <c r="K129" s="68"/>
      <c r="L129" s="68"/>
      <c r="M129" s="68"/>
      <c r="N129" s="68"/>
      <c r="O129" s="68"/>
      <c r="P129" s="68"/>
      <c r="Q129" s="68"/>
      <c r="R129" s="68"/>
      <c r="S129" s="68"/>
      <c r="T129" s="68"/>
      <c r="U129" s="68"/>
      <c r="V129" s="71"/>
      <c r="W129" s="72"/>
      <c r="X129" s="72"/>
      <c r="Y129" s="68"/>
      <c r="Z129" s="68"/>
    </row>
    <row r="130" ht="15.75" customHeight="1">
      <c r="A130" s="68"/>
      <c r="B130" s="68"/>
      <c r="C130" s="68"/>
      <c r="D130" s="68"/>
      <c r="E130" s="68"/>
      <c r="F130" s="68"/>
      <c r="G130" s="68"/>
      <c r="H130" s="68"/>
      <c r="I130" s="108"/>
      <c r="J130" s="68"/>
      <c r="K130" s="68"/>
      <c r="L130" s="68"/>
      <c r="M130" s="68"/>
      <c r="N130" s="68"/>
      <c r="O130" s="68"/>
      <c r="P130" s="68"/>
      <c r="Q130" s="68"/>
      <c r="R130" s="68"/>
      <c r="S130" s="68"/>
      <c r="T130" s="68"/>
      <c r="U130" s="68"/>
      <c r="V130" s="71"/>
      <c r="W130" s="72"/>
      <c r="X130" s="72"/>
      <c r="Y130" s="68"/>
      <c r="Z130" s="68"/>
    </row>
    <row r="131" ht="15.75" customHeight="1">
      <c r="A131" s="68"/>
      <c r="B131" s="68"/>
      <c r="C131" s="68"/>
      <c r="D131" s="68"/>
      <c r="E131" s="68"/>
      <c r="F131" s="68"/>
      <c r="G131" s="68"/>
      <c r="H131" s="68"/>
      <c r="I131" s="108"/>
      <c r="J131" s="68"/>
      <c r="K131" s="68"/>
      <c r="L131" s="68"/>
      <c r="M131" s="68"/>
      <c r="N131" s="68"/>
      <c r="O131" s="68"/>
      <c r="P131" s="68"/>
      <c r="Q131" s="68"/>
      <c r="R131" s="68"/>
      <c r="S131" s="68"/>
      <c r="T131" s="68"/>
      <c r="U131" s="68"/>
      <c r="V131" s="71"/>
      <c r="W131" s="72"/>
      <c r="X131" s="72"/>
      <c r="Y131" s="68"/>
      <c r="Z131" s="68"/>
    </row>
    <row r="132" ht="15.75" customHeight="1">
      <c r="A132" s="68"/>
      <c r="B132" s="68"/>
      <c r="C132" s="68"/>
      <c r="D132" s="68"/>
      <c r="E132" s="68"/>
      <c r="F132" s="68"/>
      <c r="G132" s="68"/>
      <c r="H132" s="68"/>
      <c r="I132" s="108"/>
      <c r="J132" s="68"/>
      <c r="K132" s="68"/>
      <c r="L132" s="68"/>
      <c r="M132" s="68"/>
      <c r="N132" s="68"/>
      <c r="O132" s="68"/>
      <c r="P132" s="68"/>
      <c r="Q132" s="68"/>
      <c r="R132" s="68"/>
      <c r="S132" s="68"/>
      <c r="T132" s="68"/>
      <c r="U132" s="68"/>
      <c r="V132" s="71"/>
      <c r="W132" s="72"/>
      <c r="X132" s="72"/>
      <c r="Y132" s="68"/>
      <c r="Z132" s="68"/>
    </row>
    <row r="133" ht="15.75" customHeight="1">
      <c r="A133" s="68"/>
      <c r="B133" s="68"/>
      <c r="C133" s="68"/>
      <c r="D133" s="68"/>
      <c r="E133" s="68"/>
      <c r="F133" s="68"/>
      <c r="G133" s="68"/>
      <c r="H133" s="68"/>
      <c r="I133" s="108"/>
      <c r="J133" s="68"/>
      <c r="K133" s="68"/>
      <c r="L133" s="68"/>
      <c r="M133" s="68"/>
      <c r="N133" s="68"/>
      <c r="O133" s="68"/>
      <c r="P133" s="68"/>
      <c r="Q133" s="68"/>
      <c r="R133" s="68"/>
      <c r="S133" s="68"/>
      <c r="T133" s="68"/>
      <c r="U133" s="68"/>
      <c r="V133" s="71"/>
      <c r="W133" s="72"/>
      <c r="X133" s="72"/>
      <c r="Y133" s="68"/>
      <c r="Z133" s="68"/>
    </row>
    <row r="134" ht="15.75" customHeight="1">
      <c r="A134" s="68"/>
      <c r="B134" s="68"/>
      <c r="C134" s="68"/>
      <c r="D134" s="68"/>
      <c r="E134" s="68"/>
      <c r="F134" s="68"/>
      <c r="G134" s="68"/>
      <c r="H134" s="68"/>
      <c r="I134" s="108"/>
      <c r="J134" s="68"/>
      <c r="K134" s="68"/>
      <c r="L134" s="68"/>
      <c r="M134" s="68"/>
      <c r="N134" s="68"/>
      <c r="O134" s="68"/>
      <c r="P134" s="68"/>
      <c r="Q134" s="68"/>
      <c r="R134" s="68"/>
      <c r="S134" s="68"/>
      <c r="T134" s="68"/>
      <c r="U134" s="68"/>
      <c r="V134" s="71"/>
      <c r="W134" s="72"/>
      <c r="X134" s="72"/>
      <c r="Y134" s="68"/>
      <c r="Z134" s="68"/>
    </row>
    <row r="135" ht="15.75" customHeight="1">
      <c r="A135" s="68"/>
      <c r="B135" s="68"/>
      <c r="C135" s="68"/>
      <c r="D135" s="68"/>
      <c r="E135" s="68"/>
      <c r="F135" s="68"/>
      <c r="G135" s="68"/>
      <c r="H135" s="68"/>
      <c r="I135" s="108"/>
      <c r="J135" s="68"/>
      <c r="K135" s="68"/>
      <c r="L135" s="68"/>
      <c r="M135" s="68"/>
      <c r="N135" s="68"/>
      <c r="O135" s="68"/>
      <c r="P135" s="68"/>
      <c r="Q135" s="68"/>
      <c r="R135" s="68"/>
      <c r="S135" s="68"/>
      <c r="T135" s="68"/>
      <c r="U135" s="68"/>
      <c r="V135" s="71"/>
      <c r="W135" s="72"/>
      <c r="X135" s="72"/>
      <c r="Y135" s="68"/>
      <c r="Z135" s="68"/>
    </row>
    <row r="136" ht="15.75" customHeight="1">
      <c r="A136" s="68"/>
      <c r="B136" s="68"/>
      <c r="C136" s="68"/>
      <c r="D136" s="68"/>
      <c r="E136" s="68"/>
      <c r="F136" s="68"/>
      <c r="G136" s="68"/>
      <c r="H136" s="68"/>
      <c r="I136" s="108"/>
      <c r="J136" s="68"/>
      <c r="K136" s="68"/>
      <c r="L136" s="68"/>
      <c r="M136" s="68"/>
      <c r="N136" s="68"/>
      <c r="O136" s="68"/>
      <c r="P136" s="68"/>
      <c r="Q136" s="68"/>
      <c r="R136" s="68"/>
      <c r="S136" s="68"/>
      <c r="T136" s="68"/>
      <c r="U136" s="68"/>
      <c r="V136" s="71"/>
      <c r="W136" s="72"/>
      <c r="X136" s="72"/>
      <c r="Y136" s="68"/>
      <c r="Z136" s="68"/>
    </row>
    <row r="137" ht="15.75" customHeight="1">
      <c r="A137" s="68"/>
      <c r="B137" s="68"/>
      <c r="C137" s="68"/>
      <c r="D137" s="68"/>
      <c r="E137" s="68"/>
      <c r="F137" s="68"/>
      <c r="G137" s="68"/>
      <c r="H137" s="68"/>
      <c r="I137" s="108"/>
      <c r="J137" s="68"/>
      <c r="K137" s="68"/>
      <c r="L137" s="68"/>
      <c r="M137" s="68"/>
      <c r="N137" s="68"/>
      <c r="O137" s="68"/>
      <c r="P137" s="68"/>
      <c r="Q137" s="68"/>
      <c r="R137" s="68"/>
      <c r="S137" s="68"/>
      <c r="T137" s="68"/>
      <c r="U137" s="68"/>
      <c r="V137" s="71"/>
      <c r="W137" s="72"/>
      <c r="X137" s="72"/>
      <c r="Y137" s="68"/>
      <c r="Z137" s="68"/>
    </row>
    <row r="138" ht="15.75" customHeight="1">
      <c r="A138" s="68"/>
      <c r="B138" s="68"/>
      <c r="C138" s="68"/>
      <c r="D138" s="68"/>
      <c r="E138" s="68"/>
      <c r="F138" s="68"/>
      <c r="G138" s="68"/>
      <c r="H138" s="68"/>
      <c r="I138" s="108"/>
      <c r="J138" s="68"/>
      <c r="K138" s="68"/>
      <c r="L138" s="68"/>
      <c r="M138" s="68"/>
      <c r="N138" s="68"/>
      <c r="O138" s="68"/>
      <c r="P138" s="68"/>
      <c r="Q138" s="68"/>
      <c r="R138" s="68"/>
      <c r="S138" s="68"/>
      <c r="T138" s="68"/>
      <c r="U138" s="68"/>
      <c r="V138" s="71"/>
      <c r="W138" s="72"/>
      <c r="X138" s="72"/>
      <c r="Y138" s="68"/>
      <c r="Z138" s="68"/>
    </row>
    <row r="139" ht="15.75" customHeight="1">
      <c r="A139" s="68"/>
      <c r="B139" s="68"/>
      <c r="C139" s="68"/>
      <c r="D139" s="68"/>
      <c r="E139" s="68"/>
      <c r="F139" s="68"/>
      <c r="G139" s="68"/>
      <c r="H139" s="68"/>
      <c r="I139" s="108"/>
      <c r="J139" s="68"/>
      <c r="K139" s="68"/>
      <c r="L139" s="68"/>
      <c r="M139" s="68"/>
      <c r="N139" s="68"/>
      <c r="O139" s="68"/>
      <c r="P139" s="68"/>
      <c r="Q139" s="68"/>
      <c r="R139" s="68"/>
      <c r="S139" s="68"/>
      <c r="T139" s="68"/>
      <c r="U139" s="68"/>
      <c r="V139" s="71"/>
      <c r="W139" s="72"/>
      <c r="X139" s="72"/>
      <c r="Y139" s="68"/>
      <c r="Z139" s="68"/>
    </row>
    <row r="140" ht="15.75" customHeight="1">
      <c r="A140" s="68"/>
      <c r="B140" s="68"/>
      <c r="C140" s="68"/>
      <c r="D140" s="68"/>
      <c r="E140" s="68"/>
      <c r="F140" s="68"/>
      <c r="G140" s="68"/>
      <c r="H140" s="68"/>
      <c r="I140" s="108"/>
      <c r="J140" s="68"/>
      <c r="K140" s="68"/>
      <c r="L140" s="68"/>
      <c r="M140" s="68"/>
      <c r="N140" s="68"/>
      <c r="O140" s="68"/>
      <c r="P140" s="68"/>
      <c r="Q140" s="68"/>
      <c r="R140" s="68"/>
      <c r="S140" s="68"/>
      <c r="T140" s="68"/>
      <c r="U140" s="68"/>
      <c r="V140" s="71"/>
      <c r="W140" s="72"/>
      <c r="X140" s="72"/>
      <c r="Y140" s="68"/>
      <c r="Z140" s="68"/>
    </row>
    <row r="141" ht="15.75" customHeight="1">
      <c r="A141" s="68"/>
      <c r="B141" s="68"/>
      <c r="C141" s="68"/>
      <c r="D141" s="68"/>
      <c r="E141" s="68"/>
      <c r="F141" s="68"/>
      <c r="G141" s="68"/>
      <c r="H141" s="68"/>
      <c r="I141" s="108"/>
      <c r="J141" s="68"/>
      <c r="K141" s="68"/>
      <c r="L141" s="68"/>
      <c r="M141" s="68"/>
      <c r="N141" s="68"/>
      <c r="O141" s="68"/>
      <c r="P141" s="68"/>
      <c r="Q141" s="68"/>
      <c r="R141" s="68"/>
      <c r="S141" s="68"/>
      <c r="T141" s="68"/>
      <c r="U141" s="68"/>
      <c r="V141" s="71"/>
      <c r="W141" s="72"/>
      <c r="X141" s="72"/>
      <c r="Y141" s="68"/>
      <c r="Z141" s="68"/>
    </row>
    <row r="142" ht="15.75" customHeight="1">
      <c r="A142" s="68"/>
      <c r="B142" s="68"/>
      <c r="C142" s="68"/>
      <c r="D142" s="68"/>
      <c r="E142" s="68"/>
      <c r="F142" s="68"/>
      <c r="G142" s="68"/>
      <c r="H142" s="68"/>
      <c r="I142" s="108"/>
      <c r="J142" s="68"/>
      <c r="K142" s="68"/>
      <c r="L142" s="68"/>
      <c r="M142" s="68"/>
      <c r="N142" s="68"/>
      <c r="O142" s="68"/>
      <c r="P142" s="68"/>
      <c r="Q142" s="68"/>
      <c r="R142" s="68"/>
      <c r="S142" s="68"/>
      <c r="T142" s="68"/>
      <c r="U142" s="68"/>
      <c r="V142" s="71"/>
      <c r="W142" s="72"/>
      <c r="X142" s="72"/>
      <c r="Y142" s="68"/>
      <c r="Z142" s="68"/>
    </row>
    <row r="143" ht="15.75" customHeight="1">
      <c r="A143" s="68"/>
      <c r="B143" s="68"/>
      <c r="C143" s="68"/>
      <c r="D143" s="68"/>
      <c r="E143" s="68"/>
      <c r="F143" s="68"/>
      <c r="G143" s="68"/>
      <c r="H143" s="68"/>
      <c r="I143" s="108"/>
      <c r="J143" s="68"/>
      <c r="K143" s="68"/>
      <c r="L143" s="68"/>
      <c r="M143" s="68"/>
      <c r="N143" s="68"/>
      <c r="O143" s="68"/>
      <c r="P143" s="68"/>
      <c r="Q143" s="68"/>
      <c r="R143" s="68"/>
      <c r="S143" s="68"/>
      <c r="T143" s="68"/>
      <c r="U143" s="68"/>
      <c r="V143" s="71"/>
      <c r="W143" s="72"/>
      <c r="X143" s="72"/>
      <c r="Y143" s="68"/>
      <c r="Z143" s="68"/>
    </row>
    <row r="144" ht="15.75" customHeight="1">
      <c r="A144" s="68"/>
      <c r="B144" s="68"/>
      <c r="C144" s="68"/>
      <c r="D144" s="68"/>
      <c r="E144" s="68"/>
      <c r="F144" s="68"/>
      <c r="G144" s="68"/>
      <c r="H144" s="68"/>
      <c r="I144" s="108"/>
      <c r="J144" s="68"/>
      <c r="K144" s="68"/>
      <c r="L144" s="68"/>
      <c r="M144" s="68"/>
      <c r="N144" s="68"/>
      <c r="O144" s="68"/>
      <c r="P144" s="68"/>
      <c r="Q144" s="68"/>
      <c r="R144" s="68"/>
      <c r="S144" s="68"/>
      <c r="T144" s="68"/>
      <c r="U144" s="68"/>
      <c r="V144" s="71"/>
      <c r="W144" s="72"/>
      <c r="X144" s="72"/>
      <c r="Y144" s="68"/>
      <c r="Z144" s="68"/>
    </row>
    <row r="145" ht="15.75" customHeight="1">
      <c r="A145" s="68"/>
      <c r="B145" s="68"/>
      <c r="C145" s="68"/>
      <c r="D145" s="68"/>
      <c r="E145" s="68"/>
      <c r="F145" s="68"/>
      <c r="G145" s="68"/>
      <c r="H145" s="68"/>
      <c r="I145" s="108"/>
      <c r="J145" s="68"/>
      <c r="K145" s="68"/>
      <c r="L145" s="68"/>
      <c r="M145" s="68"/>
      <c r="N145" s="68"/>
      <c r="O145" s="68"/>
      <c r="P145" s="68"/>
      <c r="Q145" s="68"/>
      <c r="R145" s="68"/>
      <c r="S145" s="68"/>
      <c r="T145" s="68"/>
      <c r="U145" s="68"/>
      <c r="V145" s="71"/>
      <c r="W145" s="72"/>
      <c r="X145" s="72"/>
      <c r="Y145" s="68"/>
      <c r="Z145" s="68"/>
    </row>
    <row r="146" ht="15.75" customHeight="1">
      <c r="A146" s="68"/>
      <c r="B146" s="68"/>
      <c r="C146" s="68"/>
      <c r="D146" s="68"/>
      <c r="E146" s="68"/>
      <c r="F146" s="68"/>
      <c r="G146" s="68"/>
      <c r="H146" s="68"/>
      <c r="I146" s="108"/>
      <c r="J146" s="68"/>
      <c r="K146" s="68"/>
      <c r="L146" s="68"/>
      <c r="M146" s="68"/>
      <c r="N146" s="68"/>
      <c r="O146" s="68"/>
      <c r="P146" s="68"/>
      <c r="Q146" s="68"/>
      <c r="R146" s="68"/>
      <c r="S146" s="68"/>
      <c r="T146" s="68"/>
      <c r="U146" s="68"/>
      <c r="V146" s="71"/>
      <c r="W146" s="72"/>
      <c r="X146" s="72"/>
      <c r="Y146" s="68"/>
      <c r="Z146" s="68"/>
    </row>
    <row r="147" ht="15.75" customHeight="1">
      <c r="A147" s="68"/>
      <c r="B147" s="68"/>
      <c r="C147" s="68"/>
      <c r="D147" s="68"/>
      <c r="E147" s="68"/>
      <c r="F147" s="68"/>
      <c r="G147" s="68"/>
      <c r="H147" s="68"/>
      <c r="I147" s="108"/>
      <c r="J147" s="68"/>
      <c r="K147" s="68"/>
      <c r="L147" s="68"/>
      <c r="M147" s="68"/>
      <c r="N147" s="68"/>
      <c r="O147" s="68"/>
      <c r="P147" s="68"/>
      <c r="Q147" s="68"/>
      <c r="R147" s="68"/>
      <c r="S147" s="68"/>
      <c r="T147" s="68"/>
      <c r="U147" s="68"/>
      <c r="V147" s="71"/>
      <c r="W147" s="72"/>
      <c r="X147" s="72"/>
      <c r="Y147" s="68"/>
      <c r="Z147" s="68"/>
    </row>
    <row r="148" ht="15.75" customHeight="1">
      <c r="A148" s="68"/>
      <c r="B148" s="68"/>
      <c r="C148" s="68"/>
      <c r="D148" s="68"/>
      <c r="E148" s="68"/>
      <c r="F148" s="68"/>
      <c r="G148" s="68"/>
      <c r="H148" s="68"/>
      <c r="I148" s="108"/>
      <c r="J148" s="68"/>
      <c r="K148" s="68"/>
      <c r="L148" s="68"/>
      <c r="M148" s="68"/>
      <c r="N148" s="68"/>
      <c r="O148" s="68"/>
      <c r="P148" s="68"/>
      <c r="Q148" s="68"/>
      <c r="R148" s="68"/>
      <c r="S148" s="68"/>
      <c r="T148" s="68"/>
      <c r="U148" s="68"/>
      <c r="V148" s="71"/>
      <c r="W148" s="72"/>
      <c r="X148" s="72"/>
      <c r="Y148" s="68"/>
      <c r="Z148" s="68"/>
    </row>
    <row r="149" ht="15.75" customHeight="1">
      <c r="A149" s="68"/>
      <c r="B149" s="68"/>
      <c r="C149" s="68"/>
      <c r="D149" s="68"/>
      <c r="E149" s="68"/>
      <c r="F149" s="68"/>
      <c r="G149" s="68"/>
      <c r="H149" s="68"/>
      <c r="I149" s="108"/>
      <c r="J149" s="68"/>
      <c r="K149" s="68"/>
      <c r="L149" s="68"/>
      <c r="M149" s="68"/>
      <c r="N149" s="68"/>
      <c r="O149" s="68"/>
      <c r="P149" s="68"/>
      <c r="Q149" s="68"/>
      <c r="R149" s="68"/>
      <c r="S149" s="68"/>
      <c r="T149" s="68"/>
      <c r="U149" s="68"/>
      <c r="V149" s="71"/>
      <c r="W149" s="72"/>
      <c r="X149" s="72"/>
      <c r="Y149" s="68"/>
      <c r="Z149" s="68"/>
    </row>
    <row r="150" ht="15.75" customHeight="1">
      <c r="A150" s="68"/>
      <c r="B150" s="68"/>
      <c r="C150" s="68"/>
      <c r="D150" s="68"/>
      <c r="E150" s="68"/>
      <c r="F150" s="68"/>
      <c r="G150" s="68"/>
      <c r="H150" s="68"/>
      <c r="I150" s="108"/>
      <c r="J150" s="68"/>
      <c r="K150" s="68"/>
      <c r="L150" s="68"/>
      <c r="M150" s="68"/>
      <c r="N150" s="68"/>
      <c r="O150" s="68"/>
      <c r="P150" s="68"/>
      <c r="Q150" s="68"/>
      <c r="R150" s="68"/>
      <c r="S150" s="68"/>
      <c r="T150" s="68"/>
      <c r="U150" s="68"/>
      <c r="V150" s="71"/>
      <c r="W150" s="72"/>
      <c r="X150" s="72"/>
      <c r="Y150" s="68"/>
      <c r="Z150" s="68"/>
    </row>
    <row r="151" ht="15.75" customHeight="1">
      <c r="A151" s="68"/>
      <c r="B151" s="68"/>
      <c r="C151" s="68"/>
      <c r="D151" s="68"/>
      <c r="E151" s="68"/>
      <c r="F151" s="68"/>
      <c r="G151" s="68"/>
      <c r="H151" s="68"/>
      <c r="I151" s="108"/>
      <c r="J151" s="68"/>
      <c r="K151" s="68"/>
      <c r="L151" s="68"/>
      <c r="M151" s="68"/>
      <c r="N151" s="68"/>
      <c r="O151" s="68"/>
      <c r="P151" s="68"/>
      <c r="Q151" s="68"/>
      <c r="R151" s="68"/>
      <c r="S151" s="68"/>
      <c r="T151" s="68"/>
      <c r="U151" s="68"/>
      <c r="V151" s="71"/>
      <c r="W151" s="72"/>
      <c r="X151" s="72"/>
      <c r="Y151" s="68"/>
      <c r="Z151" s="68"/>
    </row>
    <row r="152" ht="15.75" customHeight="1">
      <c r="A152" s="68"/>
      <c r="B152" s="68"/>
      <c r="C152" s="68"/>
      <c r="D152" s="68"/>
      <c r="E152" s="68"/>
      <c r="F152" s="68"/>
      <c r="G152" s="68"/>
      <c r="H152" s="68"/>
      <c r="I152" s="108"/>
      <c r="J152" s="68"/>
      <c r="K152" s="68"/>
      <c r="L152" s="68"/>
      <c r="M152" s="68"/>
      <c r="N152" s="68"/>
      <c r="O152" s="68"/>
      <c r="P152" s="68"/>
      <c r="Q152" s="68"/>
      <c r="R152" s="68"/>
      <c r="S152" s="68"/>
      <c r="T152" s="68"/>
      <c r="U152" s="68"/>
      <c r="V152" s="71"/>
      <c r="W152" s="72"/>
      <c r="X152" s="72"/>
      <c r="Y152" s="68"/>
      <c r="Z152" s="68"/>
    </row>
    <row r="153" ht="15.75" customHeight="1">
      <c r="A153" s="68"/>
      <c r="B153" s="68"/>
      <c r="C153" s="68"/>
      <c r="D153" s="68"/>
      <c r="E153" s="68"/>
      <c r="F153" s="68"/>
      <c r="G153" s="68"/>
      <c r="H153" s="68"/>
      <c r="I153" s="108"/>
      <c r="J153" s="68"/>
      <c r="K153" s="68"/>
      <c r="L153" s="68"/>
      <c r="M153" s="68"/>
      <c r="N153" s="68"/>
      <c r="O153" s="68"/>
      <c r="P153" s="68"/>
      <c r="Q153" s="68"/>
      <c r="R153" s="68"/>
      <c r="S153" s="68"/>
      <c r="T153" s="68"/>
      <c r="U153" s="68"/>
      <c r="V153" s="71"/>
      <c r="W153" s="72"/>
      <c r="X153" s="72"/>
      <c r="Y153" s="68"/>
      <c r="Z153" s="68"/>
    </row>
    <row r="154" ht="15.75" customHeight="1">
      <c r="A154" s="68"/>
      <c r="B154" s="68"/>
      <c r="C154" s="68"/>
      <c r="D154" s="68"/>
      <c r="E154" s="68"/>
      <c r="F154" s="68"/>
      <c r="G154" s="68"/>
      <c r="H154" s="68"/>
      <c r="I154" s="108"/>
      <c r="J154" s="68"/>
      <c r="K154" s="68"/>
      <c r="L154" s="68"/>
      <c r="M154" s="68"/>
      <c r="N154" s="68"/>
      <c r="O154" s="68"/>
      <c r="P154" s="68"/>
      <c r="Q154" s="68"/>
      <c r="R154" s="68"/>
      <c r="S154" s="68"/>
      <c r="T154" s="68"/>
      <c r="U154" s="68"/>
      <c r="V154" s="71"/>
      <c r="W154" s="72"/>
      <c r="X154" s="72"/>
      <c r="Y154" s="68"/>
      <c r="Z154" s="68"/>
    </row>
    <row r="155" ht="15.75" customHeight="1">
      <c r="A155" s="68"/>
      <c r="B155" s="68"/>
      <c r="C155" s="68"/>
      <c r="D155" s="68"/>
      <c r="E155" s="68"/>
      <c r="F155" s="68"/>
      <c r="G155" s="68"/>
      <c r="H155" s="68"/>
      <c r="I155" s="108"/>
      <c r="J155" s="68"/>
      <c r="K155" s="68"/>
      <c r="L155" s="68"/>
      <c r="M155" s="68"/>
      <c r="N155" s="68"/>
      <c r="O155" s="68"/>
      <c r="P155" s="68"/>
      <c r="Q155" s="68"/>
      <c r="R155" s="68"/>
      <c r="S155" s="68"/>
      <c r="T155" s="68"/>
      <c r="U155" s="68"/>
      <c r="V155" s="71"/>
      <c r="W155" s="72"/>
      <c r="X155" s="72"/>
      <c r="Y155" s="68"/>
      <c r="Z155" s="68"/>
    </row>
    <row r="156" ht="15.75" customHeight="1">
      <c r="A156" s="68"/>
      <c r="B156" s="68"/>
      <c r="C156" s="68"/>
      <c r="D156" s="68"/>
      <c r="E156" s="68"/>
      <c r="F156" s="68"/>
      <c r="G156" s="68"/>
      <c r="H156" s="68"/>
      <c r="I156" s="108"/>
      <c r="J156" s="68"/>
      <c r="K156" s="68"/>
      <c r="L156" s="68"/>
      <c r="M156" s="68"/>
      <c r="N156" s="68"/>
      <c r="O156" s="68"/>
      <c r="P156" s="68"/>
      <c r="Q156" s="68"/>
      <c r="R156" s="68"/>
      <c r="S156" s="68"/>
      <c r="T156" s="68"/>
      <c r="U156" s="68"/>
      <c r="V156" s="71"/>
      <c r="W156" s="72"/>
      <c r="X156" s="72"/>
      <c r="Y156" s="68"/>
      <c r="Z156" s="68"/>
    </row>
    <row r="157" ht="15.75" customHeight="1">
      <c r="A157" s="68"/>
      <c r="B157" s="68"/>
      <c r="C157" s="68"/>
      <c r="D157" s="68"/>
      <c r="E157" s="68"/>
      <c r="F157" s="68"/>
      <c r="G157" s="68"/>
      <c r="H157" s="68"/>
      <c r="I157" s="108"/>
      <c r="J157" s="68"/>
      <c r="K157" s="68"/>
      <c r="L157" s="68"/>
      <c r="M157" s="68"/>
      <c r="N157" s="68"/>
      <c r="O157" s="68"/>
      <c r="P157" s="68"/>
      <c r="Q157" s="68"/>
      <c r="R157" s="68"/>
      <c r="S157" s="68"/>
      <c r="T157" s="68"/>
      <c r="U157" s="68"/>
      <c r="V157" s="71"/>
      <c r="W157" s="72"/>
      <c r="X157" s="72"/>
      <c r="Y157" s="68"/>
      <c r="Z157" s="68"/>
    </row>
    <row r="158" ht="15.75" customHeight="1">
      <c r="A158" s="68"/>
      <c r="B158" s="68"/>
      <c r="C158" s="68"/>
      <c r="D158" s="68"/>
      <c r="E158" s="68"/>
      <c r="F158" s="68"/>
      <c r="G158" s="68"/>
      <c r="H158" s="68"/>
      <c r="I158" s="108"/>
      <c r="J158" s="68"/>
      <c r="K158" s="68"/>
      <c r="L158" s="68"/>
      <c r="M158" s="68"/>
      <c r="N158" s="68"/>
      <c r="O158" s="68"/>
      <c r="P158" s="68"/>
      <c r="Q158" s="68"/>
      <c r="R158" s="68"/>
      <c r="S158" s="68"/>
      <c r="T158" s="68"/>
      <c r="U158" s="68"/>
      <c r="V158" s="71"/>
      <c r="W158" s="72"/>
      <c r="X158" s="72"/>
      <c r="Y158" s="68"/>
      <c r="Z158" s="68"/>
    </row>
    <row r="159" ht="15.75" customHeight="1">
      <c r="A159" s="68"/>
      <c r="B159" s="68"/>
      <c r="C159" s="68"/>
      <c r="D159" s="68"/>
      <c r="E159" s="68"/>
      <c r="F159" s="68"/>
      <c r="G159" s="68"/>
      <c r="H159" s="68"/>
      <c r="I159" s="108"/>
      <c r="J159" s="68"/>
      <c r="K159" s="68"/>
      <c r="L159" s="68"/>
      <c r="M159" s="68"/>
      <c r="N159" s="68"/>
      <c r="O159" s="68"/>
      <c r="P159" s="68"/>
      <c r="Q159" s="68"/>
      <c r="R159" s="68"/>
      <c r="S159" s="68"/>
      <c r="T159" s="68"/>
      <c r="U159" s="68"/>
      <c r="V159" s="71"/>
      <c r="W159" s="72"/>
      <c r="X159" s="72"/>
      <c r="Y159" s="68"/>
      <c r="Z159" s="68"/>
    </row>
    <row r="160" ht="15.75" customHeight="1">
      <c r="A160" s="68"/>
      <c r="B160" s="68"/>
      <c r="C160" s="68"/>
      <c r="D160" s="68"/>
      <c r="E160" s="68"/>
      <c r="F160" s="68"/>
      <c r="G160" s="68"/>
      <c r="H160" s="68"/>
      <c r="I160" s="108"/>
      <c r="J160" s="68"/>
      <c r="K160" s="68"/>
      <c r="L160" s="68"/>
      <c r="M160" s="68"/>
      <c r="N160" s="68"/>
      <c r="O160" s="68"/>
      <c r="P160" s="68"/>
      <c r="Q160" s="68"/>
      <c r="R160" s="68"/>
      <c r="S160" s="68"/>
      <c r="T160" s="68"/>
      <c r="U160" s="68"/>
      <c r="V160" s="71"/>
      <c r="W160" s="72"/>
      <c r="X160" s="72"/>
      <c r="Y160" s="68"/>
      <c r="Z160" s="68"/>
    </row>
    <row r="161" ht="15.75" customHeight="1">
      <c r="A161" s="68"/>
      <c r="B161" s="68"/>
      <c r="C161" s="68"/>
      <c r="D161" s="68"/>
      <c r="E161" s="68"/>
      <c r="F161" s="68"/>
      <c r="G161" s="68"/>
      <c r="H161" s="68"/>
      <c r="I161" s="108"/>
      <c r="J161" s="68"/>
      <c r="K161" s="68"/>
      <c r="L161" s="68"/>
      <c r="M161" s="68"/>
      <c r="N161" s="68"/>
      <c r="O161" s="68"/>
      <c r="P161" s="68"/>
      <c r="Q161" s="68"/>
      <c r="R161" s="68"/>
      <c r="S161" s="68"/>
      <c r="T161" s="68"/>
      <c r="U161" s="68"/>
      <c r="V161" s="71"/>
      <c r="W161" s="72"/>
      <c r="X161" s="72"/>
      <c r="Y161" s="68"/>
      <c r="Z161" s="68"/>
    </row>
    <row r="162" ht="15.75" customHeight="1">
      <c r="A162" s="68"/>
      <c r="B162" s="68"/>
      <c r="C162" s="68"/>
      <c r="D162" s="68"/>
      <c r="E162" s="68"/>
      <c r="F162" s="68"/>
      <c r="G162" s="68"/>
      <c r="H162" s="68"/>
      <c r="I162" s="108"/>
      <c r="J162" s="68"/>
      <c r="K162" s="68"/>
      <c r="L162" s="68"/>
      <c r="M162" s="68"/>
      <c r="N162" s="68"/>
      <c r="O162" s="68"/>
      <c r="P162" s="68"/>
      <c r="Q162" s="68"/>
      <c r="R162" s="68"/>
      <c r="S162" s="68"/>
      <c r="T162" s="68"/>
      <c r="U162" s="68"/>
      <c r="V162" s="71"/>
      <c r="W162" s="72"/>
      <c r="X162" s="72"/>
      <c r="Y162" s="68"/>
      <c r="Z162" s="68"/>
    </row>
    <row r="163" ht="15.75" customHeight="1">
      <c r="A163" s="68"/>
      <c r="B163" s="68"/>
      <c r="C163" s="68"/>
      <c r="D163" s="68"/>
      <c r="E163" s="68"/>
      <c r="F163" s="68"/>
      <c r="G163" s="68"/>
      <c r="H163" s="68"/>
      <c r="I163" s="108"/>
      <c r="J163" s="68"/>
      <c r="K163" s="68"/>
      <c r="L163" s="68"/>
      <c r="M163" s="68"/>
      <c r="N163" s="68"/>
      <c r="O163" s="68"/>
      <c r="P163" s="68"/>
      <c r="Q163" s="68"/>
      <c r="R163" s="68"/>
      <c r="S163" s="68"/>
      <c r="T163" s="68"/>
      <c r="U163" s="68"/>
      <c r="V163" s="71"/>
      <c r="W163" s="72"/>
      <c r="X163" s="72"/>
      <c r="Y163" s="68"/>
      <c r="Z163" s="68"/>
    </row>
    <row r="164" ht="15.75" customHeight="1">
      <c r="A164" s="68"/>
      <c r="B164" s="68"/>
      <c r="C164" s="68"/>
      <c r="D164" s="68"/>
      <c r="E164" s="68"/>
      <c r="F164" s="68"/>
      <c r="G164" s="68"/>
      <c r="H164" s="68"/>
      <c r="I164" s="108"/>
      <c r="J164" s="68"/>
      <c r="K164" s="68"/>
      <c r="L164" s="68"/>
      <c r="M164" s="68"/>
      <c r="N164" s="68"/>
      <c r="O164" s="68"/>
      <c r="P164" s="68"/>
      <c r="Q164" s="68"/>
      <c r="R164" s="68"/>
      <c r="S164" s="68"/>
      <c r="T164" s="68"/>
      <c r="U164" s="68"/>
      <c r="V164" s="71"/>
      <c r="W164" s="72"/>
      <c r="X164" s="72"/>
      <c r="Y164" s="68"/>
      <c r="Z164" s="68"/>
    </row>
    <row r="165" ht="15.75" customHeight="1">
      <c r="A165" s="68"/>
      <c r="B165" s="68"/>
      <c r="C165" s="68"/>
      <c r="D165" s="68"/>
      <c r="E165" s="68"/>
      <c r="F165" s="68"/>
      <c r="G165" s="68"/>
      <c r="H165" s="68"/>
      <c r="I165" s="108"/>
      <c r="J165" s="68"/>
      <c r="K165" s="68"/>
      <c r="L165" s="68"/>
      <c r="M165" s="68"/>
      <c r="N165" s="68"/>
      <c r="O165" s="68"/>
      <c r="P165" s="68"/>
      <c r="Q165" s="68"/>
      <c r="R165" s="68"/>
      <c r="S165" s="68"/>
      <c r="T165" s="68"/>
      <c r="U165" s="68"/>
      <c r="V165" s="71"/>
      <c r="W165" s="72"/>
      <c r="X165" s="72"/>
      <c r="Y165" s="68"/>
      <c r="Z165" s="68"/>
    </row>
    <row r="166" ht="15.75" customHeight="1">
      <c r="A166" s="68"/>
      <c r="B166" s="68"/>
      <c r="C166" s="68"/>
      <c r="D166" s="68"/>
      <c r="E166" s="68"/>
      <c r="F166" s="68"/>
      <c r="G166" s="68"/>
      <c r="H166" s="68"/>
      <c r="I166" s="108"/>
      <c r="J166" s="68"/>
      <c r="K166" s="68"/>
      <c r="L166" s="68"/>
      <c r="M166" s="68"/>
      <c r="N166" s="68"/>
      <c r="O166" s="68"/>
      <c r="P166" s="68"/>
      <c r="Q166" s="68"/>
      <c r="R166" s="68"/>
      <c r="S166" s="68"/>
      <c r="T166" s="68"/>
      <c r="U166" s="68"/>
      <c r="V166" s="71"/>
      <c r="W166" s="72"/>
      <c r="X166" s="72"/>
      <c r="Y166" s="68"/>
      <c r="Z166" s="68"/>
    </row>
    <row r="167" ht="15.75" customHeight="1">
      <c r="A167" s="68"/>
      <c r="B167" s="68"/>
      <c r="C167" s="68"/>
      <c r="D167" s="68"/>
      <c r="E167" s="68"/>
      <c r="F167" s="68"/>
      <c r="G167" s="68"/>
      <c r="H167" s="68"/>
      <c r="I167" s="108"/>
      <c r="J167" s="68"/>
      <c r="K167" s="68"/>
      <c r="L167" s="68"/>
      <c r="M167" s="68"/>
      <c r="N167" s="68"/>
      <c r="O167" s="68"/>
      <c r="P167" s="68"/>
      <c r="Q167" s="68"/>
      <c r="R167" s="68"/>
      <c r="S167" s="68"/>
      <c r="T167" s="68"/>
      <c r="U167" s="68"/>
      <c r="V167" s="71"/>
      <c r="W167" s="72"/>
      <c r="X167" s="72"/>
      <c r="Y167" s="68"/>
      <c r="Z167" s="68"/>
    </row>
    <row r="168" ht="15.75" customHeight="1">
      <c r="A168" s="68"/>
      <c r="B168" s="68"/>
      <c r="C168" s="68"/>
      <c r="D168" s="68"/>
      <c r="E168" s="68"/>
      <c r="F168" s="68"/>
      <c r="G168" s="68"/>
      <c r="H168" s="68"/>
      <c r="I168" s="108"/>
      <c r="J168" s="68"/>
      <c r="K168" s="68"/>
      <c r="L168" s="68"/>
      <c r="M168" s="68"/>
      <c r="N168" s="68"/>
      <c r="O168" s="68"/>
      <c r="P168" s="68"/>
      <c r="Q168" s="68"/>
      <c r="R168" s="68"/>
      <c r="S168" s="68"/>
      <c r="T168" s="68"/>
      <c r="U168" s="68"/>
      <c r="V168" s="71"/>
      <c r="W168" s="72"/>
      <c r="X168" s="72"/>
      <c r="Y168" s="68"/>
      <c r="Z168" s="68"/>
    </row>
    <row r="169" ht="15.75" customHeight="1">
      <c r="A169" s="68"/>
      <c r="B169" s="68"/>
      <c r="C169" s="68"/>
      <c r="D169" s="68"/>
      <c r="E169" s="68"/>
      <c r="F169" s="68"/>
      <c r="G169" s="68"/>
      <c r="H169" s="68"/>
      <c r="I169" s="108"/>
      <c r="J169" s="68"/>
      <c r="K169" s="68"/>
      <c r="L169" s="68"/>
      <c r="M169" s="68"/>
      <c r="N169" s="68"/>
      <c r="O169" s="68"/>
      <c r="P169" s="68"/>
      <c r="Q169" s="68"/>
      <c r="R169" s="68"/>
      <c r="S169" s="68"/>
      <c r="T169" s="68"/>
      <c r="U169" s="68"/>
      <c r="V169" s="71"/>
      <c r="W169" s="72"/>
      <c r="X169" s="72"/>
      <c r="Y169" s="68"/>
      <c r="Z169" s="68"/>
    </row>
    <row r="170" ht="15.75" customHeight="1">
      <c r="A170" s="68"/>
      <c r="B170" s="68"/>
      <c r="C170" s="68"/>
      <c r="D170" s="68"/>
      <c r="E170" s="68"/>
      <c r="F170" s="68"/>
      <c r="G170" s="68"/>
      <c r="H170" s="68"/>
      <c r="I170" s="108"/>
      <c r="J170" s="68"/>
      <c r="K170" s="68"/>
      <c r="L170" s="68"/>
      <c r="M170" s="68"/>
      <c r="N170" s="68"/>
      <c r="O170" s="68"/>
      <c r="P170" s="68"/>
      <c r="Q170" s="68"/>
      <c r="R170" s="68"/>
      <c r="S170" s="68"/>
      <c r="T170" s="68"/>
      <c r="U170" s="68"/>
      <c r="V170" s="71"/>
      <c r="W170" s="72"/>
      <c r="X170" s="72"/>
      <c r="Y170" s="68"/>
      <c r="Z170" s="68"/>
    </row>
    <row r="171" ht="15.75" customHeight="1">
      <c r="A171" s="68"/>
      <c r="B171" s="68"/>
      <c r="C171" s="68"/>
      <c r="D171" s="68"/>
      <c r="E171" s="68"/>
      <c r="F171" s="68"/>
      <c r="G171" s="68"/>
      <c r="H171" s="68"/>
      <c r="I171" s="108"/>
      <c r="J171" s="68"/>
      <c r="K171" s="68"/>
      <c r="L171" s="68"/>
      <c r="M171" s="68"/>
      <c r="N171" s="68"/>
      <c r="O171" s="68"/>
      <c r="P171" s="68"/>
      <c r="Q171" s="68"/>
      <c r="R171" s="68"/>
      <c r="S171" s="68"/>
      <c r="T171" s="68"/>
      <c r="U171" s="68"/>
      <c r="V171" s="71"/>
      <c r="W171" s="72"/>
      <c r="X171" s="72"/>
      <c r="Y171" s="68"/>
      <c r="Z171" s="68"/>
    </row>
    <row r="172" ht="15.75" customHeight="1">
      <c r="A172" s="68"/>
      <c r="B172" s="68"/>
      <c r="C172" s="68"/>
      <c r="D172" s="68"/>
      <c r="E172" s="68"/>
      <c r="F172" s="68"/>
      <c r="G172" s="68"/>
      <c r="H172" s="68"/>
      <c r="I172" s="108"/>
      <c r="J172" s="68"/>
      <c r="K172" s="68"/>
      <c r="L172" s="68"/>
      <c r="M172" s="68"/>
      <c r="N172" s="68"/>
      <c r="O172" s="68"/>
      <c r="P172" s="68"/>
      <c r="Q172" s="68"/>
      <c r="R172" s="68"/>
      <c r="S172" s="68"/>
      <c r="T172" s="68"/>
      <c r="U172" s="68"/>
      <c r="V172" s="71"/>
      <c r="W172" s="72"/>
      <c r="X172" s="72"/>
      <c r="Y172" s="68"/>
      <c r="Z172" s="68"/>
    </row>
    <row r="173" ht="15.75" customHeight="1">
      <c r="A173" s="68"/>
      <c r="B173" s="68"/>
      <c r="C173" s="68"/>
      <c r="D173" s="68"/>
      <c r="E173" s="68"/>
      <c r="F173" s="68"/>
      <c r="G173" s="68"/>
      <c r="H173" s="68"/>
      <c r="I173" s="108"/>
      <c r="J173" s="68"/>
      <c r="K173" s="68"/>
      <c r="L173" s="68"/>
      <c r="M173" s="68"/>
      <c r="N173" s="68"/>
      <c r="O173" s="68"/>
      <c r="P173" s="68"/>
      <c r="Q173" s="68"/>
      <c r="R173" s="68"/>
      <c r="S173" s="68"/>
      <c r="T173" s="68"/>
      <c r="U173" s="68"/>
      <c r="V173" s="71"/>
      <c r="W173" s="72"/>
      <c r="X173" s="72"/>
      <c r="Y173" s="68"/>
      <c r="Z173" s="68"/>
    </row>
    <row r="174" ht="15.75" customHeight="1">
      <c r="A174" s="68"/>
      <c r="B174" s="68"/>
      <c r="C174" s="68"/>
      <c r="D174" s="68"/>
      <c r="E174" s="68"/>
      <c r="F174" s="68"/>
      <c r="G174" s="68"/>
      <c r="H174" s="68"/>
      <c r="I174" s="108"/>
      <c r="J174" s="68"/>
      <c r="K174" s="68"/>
      <c r="L174" s="68"/>
      <c r="M174" s="68"/>
      <c r="N174" s="68"/>
      <c r="O174" s="68"/>
      <c r="P174" s="68"/>
      <c r="Q174" s="68"/>
      <c r="R174" s="68"/>
      <c r="S174" s="68"/>
      <c r="T174" s="68"/>
      <c r="U174" s="68"/>
      <c r="V174" s="71"/>
      <c r="W174" s="72"/>
      <c r="X174" s="72"/>
      <c r="Y174" s="68"/>
      <c r="Z174" s="68"/>
    </row>
    <row r="175" ht="15.75" customHeight="1">
      <c r="A175" s="68"/>
      <c r="B175" s="68"/>
      <c r="C175" s="68"/>
      <c r="D175" s="68"/>
      <c r="E175" s="68"/>
      <c r="F175" s="68"/>
      <c r="G175" s="68"/>
      <c r="H175" s="68"/>
      <c r="I175" s="108"/>
      <c r="J175" s="68"/>
      <c r="K175" s="68"/>
      <c r="L175" s="68"/>
      <c r="M175" s="68"/>
      <c r="N175" s="68"/>
      <c r="O175" s="68"/>
      <c r="P175" s="68"/>
      <c r="Q175" s="68"/>
      <c r="R175" s="68"/>
      <c r="S175" s="68"/>
      <c r="T175" s="68"/>
      <c r="U175" s="68"/>
      <c r="V175" s="71"/>
      <c r="W175" s="72"/>
      <c r="X175" s="72"/>
      <c r="Y175" s="68"/>
      <c r="Z175" s="68"/>
    </row>
    <row r="176" ht="15.75" customHeight="1">
      <c r="A176" s="68"/>
      <c r="B176" s="68"/>
      <c r="C176" s="68"/>
      <c r="D176" s="68"/>
      <c r="E176" s="68"/>
      <c r="F176" s="68"/>
      <c r="G176" s="68"/>
      <c r="H176" s="68"/>
      <c r="I176" s="108"/>
      <c r="J176" s="68"/>
      <c r="K176" s="68"/>
      <c r="L176" s="68"/>
      <c r="M176" s="68"/>
      <c r="N176" s="68"/>
      <c r="O176" s="68"/>
      <c r="P176" s="68"/>
      <c r="Q176" s="68"/>
      <c r="R176" s="68"/>
      <c r="S176" s="68"/>
      <c r="T176" s="68"/>
      <c r="U176" s="68"/>
      <c r="V176" s="71"/>
      <c r="W176" s="72"/>
      <c r="X176" s="72"/>
      <c r="Y176" s="68"/>
      <c r="Z176" s="68"/>
    </row>
    <row r="177" ht="15.75" customHeight="1">
      <c r="A177" s="68"/>
      <c r="B177" s="68"/>
      <c r="C177" s="68"/>
      <c r="D177" s="68"/>
      <c r="E177" s="68"/>
      <c r="F177" s="68"/>
      <c r="G177" s="68"/>
      <c r="H177" s="68"/>
      <c r="I177" s="108"/>
      <c r="J177" s="68"/>
      <c r="K177" s="68"/>
      <c r="L177" s="68"/>
      <c r="M177" s="68"/>
      <c r="N177" s="68"/>
      <c r="O177" s="68"/>
      <c r="P177" s="68"/>
      <c r="Q177" s="68"/>
      <c r="R177" s="68"/>
      <c r="S177" s="68"/>
      <c r="T177" s="68"/>
      <c r="U177" s="68"/>
      <c r="V177" s="71"/>
      <c r="W177" s="72"/>
      <c r="X177" s="72"/>
      <c r="Y177" s="68"/>
      <c r="Z177" s="68"/>
    </row>
    <row r="178" ht="15.75" customHeight="1">
      <c r="A178" s="68"/>
      <c r="B178" s="68"/>
      <c r="C178" s="68"/>
      <c r="D178" s="68"/>
      <c r="E178" s="68"/>
      <c r="F178" s="68"/>
      <c r="G178" s="68"/>
      <c r="H178" s="68"/>
      <c r="I178" s="108"/>
      <c r="J178" s="68"/>
      <c r="K178" s="68"/>
      <c r="L178" s="68"/>
      <c r="M178" s="68"/>
      <c r="N178" s="68"/>
      <c r="O178" s="68"/>
      <c r="P178" s="68"/>
      <c r="Q178" s="68"/>
      <c r="R178" s="68"/>
      <c r="S178" s="68"/>
      <c r="T178" s="68"/>
      <c r="U178" s="68"/>
      <c r="V178" s="71"/>
      <c r="W178" s="72"/>
      <c r="X178" s="72"/>
      <c r="Y178" s="68"/>
      <c r="Z178" s="68"/>
    </row>
    <row r="179" ht="15.75" customHeight="1">
      <c r="A179" s="68"/>
      <c r="B179" s="68"/>
      <c r="C179" s="68"/>
      <c r="D179" s="68"/>
      <c r="E179" s="68"/>
      <c r="F179" s="68"/>
      <c r="G179" s="68"/>
      <c r="H179" s="68"/>
      <c r="I179" s="108"/>
      <c r="J179" s="68"/>
      <c r="K179" s="68"/>
      <c r="L179" s="68"/>
      <c r="M179" s="68"/>
      <c r="N179" s="68"/>
      <c r="O179" s="68"/>
      <c r="P179" s="68"/>
      <c r="Q179" s="68"/>
      <c r="R179" s="68"/>
      <c r="S179" s="68"/>
      <c r="T179" s="68"/>
      <c r="U179" s="68"/>
      <c r="V179" s="71"/>
      <c r="W179" s="72"/>
      <c r="X179" s="72"/>
      <c r="Y179" s="68"/>
      <c r="Z179" s="68"/>
    </row>
    <row r="180" ht="15.75" customHeight="1">
      <c r="A180" s="68"/>
      <c r="B180" s="68"/>
      <c r="C180" s="68"/>
      <c r="D180" s="68"/>
      <c r="E180" s="68"/>
      <c r="F180" s="68"/>
      <c r="G180" s="68"/>
      <c r="H180" s="68"/>
      <c r="I180" s="108"/>
      <c r="J180" s="68"/>
      <c r="K180" s="68"/>
      <c r="L180" s="68"/>
      <c r="M180" s="68"/>
      <c r="N180" s="68"/>
      <c r="O180" s="68"/>
      <c r="P180" s="68"/>
      <c r="Q180" s="68"/>
      <c r="R180" s="68"/>
      <c r="S180" s="68"/>
      <c r="T180" s="68"/>
      <c r="U180" s="68"/>
      <c r="V180" s="71"/>
      <c r="W180" s="72"/>
      <c r="X180" s="72"/>
      <c r="Y180" s="68"/>
      <c r="Z180" s="68"/>
    </row>
    <row r="181" ht="15.75" customHeight="1">
      <c r="A181" s="68"/>
      <c r="B181" s="68"/>
      <c r="C181" s="68"/>
      <c r="D181" s="68"/>
      <c r="E181" s="68"/>
      <c r="F181" s="68"/>
      <c r="G181" s="68"/>
      <c r="H181" s="68"/>
      <c r="I181" s="108"/>
      <c r="J181" s="68"/>
      <c r="K181" s="68"/>
      <c r="L181" s="68"/>
      <c r="M181" s="68"/>
      <c r="N181" s="68"/>
      <c r="O181" s="68"/>
      <c r="P181" s="68"/>
      <c r="Q181" s="68"/>
      <c r="R181" s="68"/>
      <c r="S181" s="68"/>
      <c r="T181" s="68"/>
      <c r="U181" s="68"/>
      <c r="V181" s="71"/>
      <c r="W181" s="72"/>
      <c r="X181" s="72"/>
      <c r="Y181" s="68"/>
      <c r="Z181" s="68"/>
    </row>
    <row r="182" ht="15.75" customHeight="1">
      <c r="A182" s="68"/>
      <c r="B182" s="68"/>
      <c r="C182" s="68"/>
      <c r="D182" s="68"/>
      <c r="E182" s="68"/>
      <c r="F182" s="68"/>
      <c r="G182" s="68"/>
      <c r="H182" s="68"/>
      <c r="I182" s="108"/>
      <c r="J182" s="68"/>
      <c r="K182" s="68"/>
      <c r="L182" s="68"/>
      <c r="M182" s="68"/>
      <c r="N182" s="68"/>
      <c r="O182" s="68"/>
      <c r="P182" s="68"/>
      <c r="Q182" s="68"/>
      <c r="R182" s="68"/>
      <c r="S182" s="68"/>
      <c r="T182" s="68"/>
      <c r="U182" s="68"/>
      <c r="V182" s="71"/>
      <c r="W182" s="72"/>
      <c r="X182" s="72"/>
      <c r="Y182" s="68"/>
      <c r="Z182" s="68"/>
    </row>
    <row r="183" ht="15.75" customHeight="1">
      <c r="A183" s="68"/>
      <c r="B183" s="68"/>
      <c r="C183" s="68"/>
      <c r="D183" s="68"/>
      <c r="E183" s="68"/>
      <c r="F183" s="68"/>
      <c r="G183" s="68"/>
      <c r="H183" s="68"/>
      <c r="I183" s="108"/>
      <c r="J183" s="68"/>
      <c r="K183" s="68"/>
      <c r="L183" s="68"/>
      <c r="M183" s="68"/>
      <c r="N183" s="68"/>
      <c r="O183" s="68"/>
      <c r="P183" s="68"/>
      <c r="Q183" s="68"/>
      <c r="R183" s="68"/>
      <c r="S183" s="68"/>
      <c r="T183" s="68"/>
      <c r="U183" s="68"/>
      <c r="V183" s="71"/>
      <c r="W183" s="72"/>
      <c r="X183" s="72"/>
      <c r="Y183" s="68"/>
      <c r="Z183" s="68"/>
    </row>
    <row r="184" ht="15.75" customHeight="1">
      <c r="A184" s="68"/>
      <c r="B184" s="68"/>
      <c r="C184" s="68"/>
      <c r="D184" s="68"/>
      <c r="E184" s="68"/>
      <c r="F184" s="68"/>
      <c r="G184" s="68"/>
      <c r="H184" s="68"/>
      <c r="I184" s="108"/>
      <c r="J184" s="68"/>
      <c r="K184" s="68"/>
      <c r="L184" s="68"/>
      <c r="M184" s="68"/>
      <c r="N184" s="68"/>
      <c r="O184" s="68"/>
      <c r="P184" s="68"/>
      <c r="Q184" s="68"/>
      <c r="R184" s="68"/>
      <c r="S184" s="68"/>
      <c r="T184" s="68"/>
      <c r="U184" s="68"/>
      <c r="V184" s="71"/>
      <c r="W184" s="72"/>
      <c r="X184" s="72"/>
      <c r="Y184" s="68"/>
      <c r="Z184" s="68"/>
    </row>
    <row r="185" ht="15.75" customHeight="1">
      <c r="A185" s="68"/>
      <c r="B185" s="68"/>
      <c r="C185" s="68"/>
      <c r="D185" s="68"/>
      <c r="E185" s="68"/>
      <c r="F185" s="68"/>
      <c r="G185" s="68"/>
      <c r="H185" s="68"/>
      <c r="I185" s="108"/>
      <c r="J185" s="68"/>
      <c r="K185" s="68"/>
      <c r="L185" s="68"/>
      <c r="M185" s="68"/>
      <c r="N185" s="68"/>
      <c r="O185" s="68"/>
      <c r="P185" s="68"/>
      <c r="Q185" s="68"/>
      <c r="R185" s="68"/>
      <c r="S185" s="68"/>
      <c r="T185" s="68"/>
      <c r="U185" s="68"/>
      <c r="V185" s="71"/>
      <c r="W185" s="72"/>
      <c r="X185" s="72"/>
      <c r="Y185" s="68"/>
      <c r="Z185" s="68"/>
    </row>
    <row r="186" ht="15.75" customHeight="1">
      <c r="A186" s="68"/>
      <c r="B186" s="68"/>
      <c r="C186" s="68"/>
      <c r="D186" s="68"/>
      <c r="E186" s="68"/>
      <c r="F186" s="68"/>
      <c r="G186" s="68"/>
      <c r="H186" s="68"/>
      <c r="I186" s="108"/>
      <c r="J186" s="68"/>
      <c r="K186" s="68"/>
      <c r="L186" s="68"/>
      <c r="M186" s="68"/>
      <c r="N186" s="68"/>
      <c r="O186" s="68"/>
      <c r="P186" s="68"/>
      <c r="Q186" s="68"/>
      <c r="R186" s="68"/>
      <c r="S186" s="68"/>
      <c r="T186" s="68"/>
      <c r="U186" s="68"/>
      <c r="V186" s="71"/>
      <c r="W186" s="72"/>
      <c r="X186" s="72"/>
      <c r="Y186" s="68"/>
      <c r="Z186" s="68"/>
    </row>
    <row r="187" ht="15.75" customHeight="1">
      <c r="A187" s="68"/>
      <c r="B187" s="68"/>
      <c r="C187" s="68"/>
      <c r="D187" s="68"/>
      <c r="E187" s="68"/>
      <c r="F187" s="68"/>
      <c r="G187" s="68"/>
      <c r="H187" s="68"/>
      <c r="I187" s="108"/>
      <c r="J187" s="68"/>
      <c r="K187" s="68"/>
      <c r="L187" s="68"/>
      <c r="M187" s="68"/>
      <c r="N187" s="68"/>
      <c r="O187" s="68"/>
      <c r="P187" s="68"/>
      <c r="Q187" s="68"/>
      <c r="R187" s="68"/>
      <c r="S187" s="68"/>
      <c r="T187" s="68"/>
      <c r="U187" s="68"/>
      <c r="V187" s="71"/>
      <c r="W187" s="72"/>
      <c r="X187" s="72"/>
      <c r="Y187" s="68"/>
      <c r="Z187" s="68"/>
    </row>
    <row r="188" ht="15.75" customHeight="1">
      <c r="A188" s="68"/>
      <c r="B188" s="68"/>
      <c r="C188" s="68"/>
      <c r="D188" s="68"/>
      <c r="E188" s="68"/>
      <c r="F188" s="68"/>
      <c r="G188" s="68"/>
      <c r="H188" s="68"/>
      <c r="I188" s="108"/>
      <c r="J188" s="68"/>
      <c r="K188" s="68"/>
      <c r="L188" s="68"/>
      <c r="M188" s="68"/>
      <c r="N188" s="68"/>
      <c r="O188" s="68"/>
      <c r="P188" s="68"/>
      <c r="Q188" s="68"/>
      <c r="R188" s="68"/>
      <c r="S188" s="68"/>
      <c r="T188" s="68"/>
      <c r="U188" s="68"/>
      <c r="V188" s="71"/>
      <c r="W188" s="72"/>
      <c r="X188" s="72"/>
      <c r="Y188" s="68"/>
      <c r="Z188" s="68"/>
    </row>
    <row r="189" ht="15.75" customHeight="1">
      <c r="A189" s="68"/>
      <c r="B189" s="68"/>
      <c r="C189" s="68"/>
      <c r="D189" s="68"/>
      <c r="E189" s="68"/>
      <c r="F189" s="68"/>
      <c r="G189" s="68"/>
      <c r="H189" s="68"/>
      <c r="I189" s="108"/>
      <c r="J189" s="68"/>
      <c r="K189" s="68"/>
      <c r="L189" s="68"/>
      <c r="M189" s="68"/>
      <c r="N189" s="68"/>
      <c r="O189" s="68"/>
      <c r="P189" s="68"/>
      <c r="Q189" s="68"/>
      <c r="R189" s="68"/>
      <c r="S189" s="68"/>
      <c r="T189" s="68"/>
      <c r="U189" s="68"/>
      <c r="V189" s="71"/>
      <c r="W189" s="72"/>
      <c r="X189" s="72"/>
      <c r="Y189" s="68"/>
      <c r="Z189" s="68"/>
    </row>
    <row r="190" ht="15.75" customHeight="1">
      <c r="A190" s="68"/>
      <c r="B190" s="68"/>
      <c r="C190" s="68"/>
      <c r="D190" s="68"/>
      <c r="E190" s="68"/>
      <c r="F190" s="68"/>
      <c r="G190" s="68"/>
      <c r="H190" s="68"/>
      <c r="I190" s="108"/>
      <c r="J190" s="68"/>
      <c r="K190" s="68"/>
      <c r="L190" s="68"/>
      <c r="M190" s="68"/>
      <c r="N190" s="68"/>
      <c r="O190" s="68"/>
      <c r="P190" s="68"/>
      <c r="Q190" s="68"/>
      <c r="R190" s="68"/>
      <c r="S190" s="68"/>
      <c r="T190" s="68"/>
      <c r="U190" s="68"/>
      <c r="V190" s="71"/>
      <c r="W190" s="72"/>
      <c r="X190" s="72"/>
      <c r="Y190" s="68"/>
      <c r="Z190" s="68"/>
    </row>
    <row r="191" ht="15.75" customHeight="1">
      <c r="A191" s="68"/>
      <c r="B191" s="68"/>
      <c r="C191" s="68"/>
      <c r="D191" s="68"/>
      <c r="E191" s="68"/>
      <c r="F191" s="68"/>
      <c r="G191" s="68"/>
      <c r="H191" s="68"/>
      <c r="I191" s="108"/>
      <c r="J191" s="68"/>
      <c r="K191" s="68"/>
      <c r="L191" s="68"/>
      <c r="M191" s="68"/>
      <c r="N191" s="68"/>
      <c r="O191" s="68"/>
      <c r="P191" s="68"/>
      <c r="Q191" s="68"/>
      <c r="R191" s="68"/>
      <c r="S191" s="68"/>
      <c r="T191" s="68"/>
      <c r="U191" s="68"/>
      <c r="V191" s="71"/>
      <c r="W191" s="72"/>
      <c r="X191" s="72"/>
      <c r="Y191" s="68"/>
      <c r="Z191" s="68"/>
    </row>
    <row r="192" ht="15.75" customHeight="1">
      <c r="A192" s="68"/>
      <c r="B192" s="68"/>
      <c r="C192" s="68"/>
      <c r="D192" s="68"/>
      <c r="E192" s="68"/>
      <c r="F192" s="68"/>
      <c r="G192" s="68"/>
      <c r="H192" s="68"/>
      <c r="I192" s="108"/>
      <c r="J192" s="68"/>
      <c r="K192" s="68"/>
      <c r="L192" s="68"/>
      <c r="M192" s="68"/>
      <c r="N192" s="68"/>
      <c r="O192" s="68"/>
      <c r="P192" s="68"/>
      <c r="Q192" s="68"/>
      <c r="R192" s="68"/>
      <c r="S192" s="68"/>
      <c r="T192" s="68"/>
      <c r="U192" s="68"/>
      <c r="V192" s="71"/>
      <c r="W192" s="72"/>
      <c r="X192" s="72"/>
      <c r="Y192" s="68"/>
      <c r="Z192" s="68"/>
    </row>
    <row r="193" ht="15.75" customHeight="1">
      <c r="A193" s="68"/>
      <c r="B193" s="68"/>
      <c r="C193" s="68"/>
      <c r="D193" s="68"/>
      <c r="E193" s="68"/>
      <c r="F193" s="68"/>
      <c r="G193" s="68"/>
      <c r="H193" s="68"/>
      <c r="I193" s="108"/>
      <c r="J193" s="68"/>
      <c r="K193" s="68"/>
      <c r="L193" s="68"/>
      <c r="M193" s="68"/>
      <c r="N193" s="68"/>
      <c r="O193" s="68"/>
      <c r="P193" s="68"/>
      <c r="Q193" s="68"/>
      <c r="R193" s="68"/>
      <c r="S193" s="68"/>
      <c r="T193" s="68"/>
      <c r="U193" s="68"/>
      <c r="V193" s="71"/>
      <c r="W193" s="72"/>
      <c r="X193" s="72"/>
      <c r="Y193" s="68"/>
      <c r="Z193" s="68"/>
    </row>
    <row r="194" ht="15.75" customHeight="1">
      <c r="A194" s="68"/>
      <c r="B194" s="68"/>
      <c r="C194" s="68"/>
      <c r="D194" s="68"/>
      <c r="E194" s="68"/>
      <c r="F194" s="68"/>
      <c r="G194" s="68"/>
      <c r="H194" s="68"/>
      <c r="I194" s="108"/>
      <c r="J194" s="68"/>
      <c r="K194" s="68"/>
      <c r="L194" s="68"/>
      <c r="M194" s="68"/>
      <c r="N194" s="68"/>
      <c r="O194" s="68"/>
      <c r="P194" s="68"/>
      <c r="Q194" s="68"/>
      <c r="R194" s="68"/>
      <c r="S194" s="68"/>
      <c r="T194" s="68"/>
      <c r="U194" s="68"/>
      <c r="V194" s="71"/>
      <c r="W194" s="72"/>
      <c r="X194" s="72"/>
      <c r="Y194" s="68"/>
      <c r="Z194" s="68"/>
    </row>
    <row r="195" ht="15.75" customHeight="1">
      <c r="A195" s="68"/>
      <c r="B195" s="68"/>
      <c r="C195" s="68"/>
      <c r="D195" s="68"/>
      <c r="E195" s="68"/>
      <c r="F195" s="68"/>
      <c r="G195" s="68"/>
      <c r="H195" s="68"/>
      <c r="I195" s="108"/>
      <c r="J195" s="68"/>
      <c r="K195" s="68"/>
      <c r="L195" s="68"/>
      <c r="M195" s="68"/>
      <c r="N195" s="68"/>
      <c r="O195" s="68"/>
      <c r="P195" s="68"/>
      <c r="Q195" s="68"/>
      <c r="R195" s="68"/>
      <c r="S195" s="68"/>
      <c r="T195" s="68"/>
      <c r="U195" s="68"/>
      <c r="V195" s="71"/>
      <c r="W195" s="72"/>
      <c r="X195" s="72"/>
      <c r="Y195" s="68"/>
      <c r="Z195" s="68"/>
    </row>
    <row r="196" ht="15.75" customHeight="1">
      <c r="A196" s="68"/>
      <c r="B196" s="68"/>
      <c r="C196" s="68"/>
      <c r="D196" s="68"/>
      <c r="E196" s="68"/>
      <c r="F196" s="68"/>
      <c r="G196" s="68"/>
      <c r="H196" s="68"/>
      <c r="I196" s="108"/>
      <c r="J196" s="68"/>
      <c r="K196" s="68"/>
      <c r="L196" s="68"/>
      <c r="M196" s="68"/>
      <c r="N196" s="68"/>
      <c r="O196" s="68"/>
      <c r="P196" s="68"/>
      <c r="Q196" s="68"/>
      <c r="R196" s="68"/>
      <c r="S196" s="68"/>
      <c r="T196" s="68"/>
      <c r="U196" s="68"/>
      <c r="V196" s="71"/>
      <c r="W196" s="72"/>
      <c r="X196" s="72"/>
      <c r="Y196" s="68"/>
      <c r="Z196" s="68"/>
    </row>
    <row r="197" ht="15.75" customHeight="1">
      <c r="A197" s="68"/>
      <c r="B197" s="68"/>
      <c r="C197" s="68"/>
      <c r="D197" s="68"/>
      <c r="E197" s="68"/>
      <c r="F197" s="68"/>
      <c r="G197" s="68"/>
      <c r="H197" s="68"/>
      <c r="I197" s="108"/>
      <c r="J197" s="68"/>
      <c r="K197" s="68"/>
      <c r="L197" s="68"/>
      <c r="M197" s="68"/>
      <c r="N197" s="68"/>
      <c r="O197" s="68"/>
      <c r="P197" s="68"/>
      <c r="Q197" s="68"/>
      <c r="R197" s="68"/>
      <c r="S197" s="68"/>
      <c r="T197" s="68"/>
      <c r="U197" s="68"/>
      <c r="V197" s="71"/>
      <c r="W197" s="72"/>
      <c r="X197" s="72"/>
      <c r="Y197" s="68"/>
      <c r="Z197" s="68"/>
    </row>
    <row r="198" ht="15.75" customHeight="1">
      <c r="A198" s="68"/>
      <c r="B198" s="68"/>
      <c r="C198" s="68"/>
      <c r="D198" s="68"/>
      <c r="E198" s="68"/>
      <c r="F198" s="68"/>
      <c r="G198" s="68"/>
      <c r="H198" s="68"/>
      <c r="I198" s="108"/>
      <c r="J198" s="68"/>
      <c r="K198" s="68"/>
      <c r="L198" s="68"/>
      <c r="M198" s="68"/>
      <c r="N198" s="68"/>
      <c r="O198" s="68"/>
      <c r="P198" s="68"/>
      <c r="Q198" s="68"/>
      <c r="R198" s="68"/>
      <c r="S198" s="68"/>
      <c r="T198" s="68"/>
      <c r="U198" s="68"/>
      <c r="V198" s="71"/>
      <c r="W198" s="72"/>
      <c r="X198" s="72"/>
      <c r="Y198" s="68"/>
      <c r="Z198" s="68"/>
    </row>
    <row r="199" ht="15.75" customHeight="1">
      <c r="A199" s="68"/>
      <c r="B199" s="68"/>
      <c r="C199" s="68"/>
      <c r="D199" s="68"/>
      <c r="E199" s="68"/>
      <c r="F199" s="68"/>
      <c r="G199" s="68"/>
      <c r="H199" s="68"/>
      <c r="I199" s="108"/>
      <c r="J199" s="68"/>
      <c r="K199" s="68"/>
      <c r="L199" s="68"/>
      <c r="M199" s="68"/>
      <c r="N199" s="68"/>
      <c r="O199" s="68"/>
      <c r="P199" s="68"/>
      <c r="Q199" s="68"/>
      <c r="R199" s="68"/>
      <c r="S199" s="68"/>
      <c r="T199" s="68"/>
      <c r="U199" s="68"/>
      <c r="V199" s="71"/>
      <c r="W199" s="72"/>
      <c r="X199" s="72"/>
      <c r="Y199" s="68"/>
      <c r="Z199" s="68"/>
    </row>
    <row r="200" ht="15.75" customHeight="1">
      <c r="A200" s="68"/>
      <c r="B200" s="68"/>
      <c r="C200" s="68"/>
      <c r="D200" s="68"/>
      <c r="E200" s="68"/>
      <c r="F200" s="68"/>
      <c r="G200" s="68"/>
      <c r="H200" s="68"/>
      <c r="I200" s="108"/>
      <c r="J200" s="68"/>
      <c r="K200" s="68"/>
      <c r="L200" s="68"/>
      <c r="M200" s="68"/>
      <c r="N200" s="68"/>
      <c r="O200" s="68"/>
      <c r="P200" s="68"/>
      <c r="Q200" s="68"/>
      <c r="R200" s="68"/>
      <c r="S200" s="68"/>
      <c r="T200" s="68"/>
      <c r="U200" s="68"/>
      <c r="V200" s="71"/>
      <c r="W200" s="72"/>
      <c r="X200" s="72"/>
      <c r="Y200" s="68"/>
      <c r="Z200" s="68"/>
    </row>
    <row r="201" ht="15.75" customHeight="1">
      <c r="A201" s="68"/>
      <c r="B201" s="68"/>
      <c r="C201" s="68"/>
      <c r="D201" s="68"/>
      <c r="E201" s="68"/>
      <c r="F201" s="68"/>
      <c r="G201" s="68"/>
      <c r="H201" s="68"/>
      <c r="I201" s="108"/>
      <c r="J201" s="68"/>
      <c r="K201" s="68"/>
      <c r="L201" s="68"/>
      <c r="M201" s="68"/>
      <c r="N201" s="68"/>
      <c r="O201" s="68"/>
      <c r="P201" s="68"/>
      <c r="Q201" s="68"/>
      <c r="R201" s="68"/>
      <c r="S201" s="68"/>
      <c r="T201" s="68"/>
      <c r="U201" s="68"/>
      <c r="V201" s="71"/>
      <c r="W201" s="72"/>
      <c r="X201" s="72"/>
      <c r="Y201" s="68"/>
      <c r="Z201" s="68"/>
    </row>
    <row r="202" ht="15.75" customHeight="1">
      <c r="A202" s="68"/>
      <c r="B202" s="68"/>
      <c r="C202" s="68"/>
      <c r="D202" s="68"/>
      <c r="E202" s="68"/>
      <c r="F202" s="68"/>
      <c r="G202" s="68"/>
      <c r="H202" s="68"/>
      <c r="I202" s="108"/>
      <c r="J202" s="68"/>
      <c r="K202" s="68"/>
      <c r="L202" s="68"/>
      <c r="M202" s="68"/>
      <c r="N202" s="68"/>
      <c r="O202" s="68"/>
      <c r="P202" s="68"/>
      <c r="Q202" s="68"/>
      <c r="R202" s="68"/>
      <c r="S202" s="68"/>
      <c r="T202" s="68"/>
      <c r="U202" s="68"/>
      <c r="V202" s="71"/>
      <c r="W202" s="72"/>
      <c r="X202" s="72"/>
      <c r="Y202" s="68"/>
      <c r="Z202" s="68"/>
    </row>
    <row r="203" ht="15.75" customHeight="1">
      <c r="A203" s="68"/>
      <c r="B203" s="68"/>
      <c r="C203" s="68"/>
      <c r="D203" s="68"/>
      <c r="E203" s="68"/>
      <c r="F203" s="68"/>
      <c r="G203" s="68"/>
      <c r="H203" s="68"/>
      <c r="I203" s="108"/>
      <c r="J203" s="68"/>
      <c r="K203" s="68"/>
      <c r="L203" s="68"/>
      <c r="M203" s="68"/>
      <c r="N203" s="68"/>
      <c r="O203" s="68"/>
      <c r="P203" s="68"/>
      <c r="Q203" s="68"/>
      <c r="R203" s="68"/>
      <c r="S203" s="68"/>
      <c r="T203" s="68"/>
      <c r="U203" s="68"/>
      <c r="V203" s="71"/>
      <c r="W203" s="72"/>
      <c r="X203" s="72"/>
      <c r="Y203" s="68"/>
      <c r="Z203" s="68"/>
    </row>
    <row r="204" ht="15.75" customHeight="1">
      <c r="A204" s="68"/>
      <c r="B204" s="68"/>
      <c r="C204" s="68"/>
      <c r="D204" s="68"/>
      <c r="E204" s="68"/>
      <c r="F204" s="68"/>
      <c r="G204" s="68"/>
      <c r="H204" s="68"/>
      <c r="I204" s="108"/>
      <c r="J204" s="68"/>
      <c r="K204" s="68"/>
      <c r="L204" s="68"/>
      <c r="M204" s="68"/>
      <c r="N204" s="68"/>
      <c r="O204" s="68"/>
      <c r="P204" s="68"/>
      <c r="Q204" s="68"/>
      <c r="R204" s="68"/>
      <c r="S204" s="68"/>
      <c r="T204" s="68"/>
      <c r="U204" s="68"/>
      <c r="V204" s="71"/>
      <c r="W204" s="72"/>
      <c r="X204" s="72"/>
      <c r="Y204" s="68"/>
      <c r="Z204" s="68"/>
    </row>
    <row r="205" ht="15.75" customHeight="1">
      <c r="A205" s="68"/>
      <c r="B205" s="68"/>
      <c r="C205" s="68"/>
      <c r="D205" s="68"/>
      <c r="E205" s="68"/>
      <c r="F205" s="68"/>
      <c r="G205" s="68"/>
      <c r="H205" s="68"/>
      <c r="I205" s="108"/>
      <c r="J205" s="68"/>
      <c r="K205" s="68"/>
      <c r="L205" s="68"/>
      <c r="M205" s="68"/>
      <c r="N205" s="68"/>
      <c r="O205" s="68"/>
      <c r="P205" s="68"/>
      <c r="Q205" s="68"/>
      <c r="R205" s="68"/>
      <c r="S205" s="68"/>
      <c r="T205" s="68"/>
      <c r="U205" s="68"/>
      <c r="V205" s="71"/>
      <c r="W205" s="72"/>
      <c r="X205" s="72"/>
      <c r="Y205" s="68"/>
      <c r="Z205" s="68"/>
    </row>
    <row r="206" ht="15.75" customHeight="1">
      <c r="A206" s="68"/>
      <c r="B206" s="68"/>
      <c r="C206" s="68"/>
      <c r="D206" s="68"/>
      <c r="E206" s="68"/>
      <c r="F206" s="68"/>
      <c r="G206" s="68"/>
      <c r="H206" s="68"/>
      <c r="I206" s="108"/>
      <c r="J206" s="68"/>
      <c r="K206" s="68"/>
      <c r="L206" s="68"/>
      <c r="M206" s="68"/>
      <c r="N206" s="68"/>
      <c r="O206" s="68"/>
      <c r="P206" s="68"/>
      <c r="Q206" s="68"/>
      <c r="R206" s="68"/>
      <c r="S206" s="68"/>
      <c r="T206" s="68"/>
      <c r="U206" s="68"/>
      <c r="V206" s="71"/>
      <c r="W206" s="72"/>
      <c r="X206" s="72"/>
      <c r="Y206" s="68"/>
      <c r="Z206" s="68"/>
    </row>
    <row r="207" ht="15.75" customHeight="1">
      <c r="A207" s="68"/>
      <c r="B207" s="68"/>
      <c r="C207" s="68"/>
      <c r="D207" s="68"/>
      <c r="E207" s="68"/>
      <c r="F207" s="68"/>
      <c r="G207" s="68"/>
      <c r="H207" s="68"/>
      <c r="I207" s="108"/>
      <c r="J207" s="68"/>
      <c r="K207" s="68"/>
      <c r="L207" s="68"/>
      <c r="M207" s="68"/>
      <c r="N207" s="68"/>
      <c r="O207" s="68"/>
      <c r="P207" s="68"/>
      <c r="Q207" s="68"/>
      <c r="R207" s="68"/>
      <c r="S207" s="68"/>
      <c r="T207" s="68"/>
      <c r="U207" s="68"/>
      <c r="V207" s="71"/>
      <c r="W207" s="72"/>
      <c r="X207" s="72"/>
      <c r="Y207" s="68"/>
      <c r="Z207" s="68"/>
    </row>
    <row r="208" ht="15.75" customHeight="1">
      <c r="A208" s="68"/>
      <c r="B208" s="68"/>
      <c r="C208" s="68"/>
      <c r="D208" s="68"/>
      <c r="E208" s="68"/>
      <c r="F208" s="68"/>
      <c r="G208" s="68"/>
      <c r="H208" s="68"/>
      <c r="I208" s="108"/>
      <c r="J208" s="68"/>
      <c r="K208" s="68"/>
      <c r="L208" s="68"/>
      <c r="M208" s="68"/>
      <c r="N208" s="68"/>
      <c r="O208" s="68"/>
      <c r="P208" s="68"/>
      <c r="Q208" s="68"/>
      <c r="R208" s="68"/>
      <c r="S208" s="68"/>
      <c r="T208" s="68"/>
      <c r="U208" s="68"/>
      <c r="V208" s="71"/>
      <c r="W208" s="72"/>
      <c r="X208" s="72"/>
      <c r="Y208" s="68"/>
      <c r="Z208" s="68"/>
    </row>
    <row r="209" ht="15.75" customHeight="1">
      <c r="A209" s="68"/>
      <c r="B209" s="68"/>
      <c r="C209" s="68"/>
      <c r="D209" s="68"/>
      <c r="E209" s="68"/>
      <c r="F209" s="68"/>
      <c r="G209" s="68"/>
      <c r="H209" s="68"/>
      <c r="I209" s="108"/>
      <c r="J209" s="68"/>
      <c r="K209" s="68"/>
      <c r="L209" s="68"/>
      <c r="M209" s="68"/>
      <c r="N209" s="68"/>
      <c r="O209" s="68"/>
      <c r="P209" s="68"/>
      <c r="Q209" s="68"/>
      <c r="R209" s="68"/>
      <c r="S209" s="68"/>
      <c r="T209" s="68"/>
      <c r="U209" s="68"/>
      <c r="V209" s="71"/>
      <c r="W209" s="72"/>
      <c r="X209" s="72"/>
      <c r="Y209" s="68"/>
      <c r="Z209" s="68"/>
    </row>
    <row r="210" ht="15.75" customHeight="1">
      <c r="A210" s="68"/>
      <c r="B210" s="68"/>
      <c r="C210" s="68"/>
      <c r="D210" s="68"/>
      <c r="E210" s="68"/>
      <c r="F210" s="68"/>
      <c r="G210" s="68"/>
      <c r="H210" s="68"/>
      <c r="I210" s="108"/>
      <c r="J210" s="68"/>
      <c r="K210" s="68"/>
      <c r="L210" s="68"/>
      <c r="M210" s="68"/>
      <c r="N210" s="68"/>
      <c r="O210" s="68"/>
      <c r="P210" s="68"/>
      <c r="Q210" s="68"/>
      <c r="R210" s="68"/>
      <c r="S210" s="68"/>
      <c r="T210" s="68"/>
      <c r="U210" s="68"/>
      <c r="V210" s="71"/>
      <c r="W210" s="72"/>
      <c r="X210" s="72"/>
      <c r="Y210" s="68"/>
      <c r="Z210" s="68"/>
    </row>
    <row r="211" ht="15.75" customHeight="1">
      <c r="A211" s="68"/>
      <c r="B211" s="68"/>
      <c r="C211" s="68"/>
      <c r="D211" s="68"/>
      <c r="E211" s="68"/>
      <c r="F211" s="68"/>
      <c r="G211" s="68"/>
      <c r="H211" s="68"/>
      <c r="I211" s="108"/>
      <c r="J211" s="68"/>
      <c r="K211" s="68"/>
      <c r="L211" s="68"/>
      <c r="M211" s="68"/>
      <c r="N211" s="68"/>
      <c r="O211" s="68"/>
      <c r="P211" s="68"/>
      <c r="Q211" s="68"/>
      <c r="R211" s="68"/>
      <c r="S211" s="68"/>
      <c r="T211" s="68"/>
      <c r="U211" s="68"/>
      <c r="V211" s="71"/>
      <c r="W211" s="72"/>
      <c r="X211" s="72"/>
      <c r="Y211" s="68"/>
      <c r="Z211" s="68"/>
    </row>
    <row r="212" ht="15.75" customHeight="1">
      <c r="A212" s="68"/>
      <c r="B212" s="68"/>
      <c r="C212" s="68"/>
      <c r="D212" s="68"/>
      <c r="E212" s="68"/>
      <c r="F212" s="68"/>
      <c r="G212" s="68"/>
      <c r="H212" s="68"/>
      <c r="I212" s="108"/>
      <c r="J212" s="68"/>
      <c r="K212" s="68"/>
      <c r="L212" s="68"/>
      <c r="M212" s="68"/>
      <c r="N212" s="68"/>
      <c r="O212" s="68"/>
      <c r="P212" s="68"/>
      <c r="Q212" s="68"/>
      <c r="R212" s="68"/>
      <c r="S212" s="68"/>
      <c r="T212" s="68"/>
      <c r="U212" s="68"/>
      <c r="V212" s="71"/>
      <c r="W212" s="72"/>
      <c r="X212" s="72"/>
      <c r="Y212" s="68"/>
      <c r="Z212" s="68"/>
    </row>
    <row r="213" ht="15.75" customHeight="1">
      <c r="A213" s="68"/>
      <c r="B213" s="68"/>
      <c r="C213" s="68"/>
      <c r="D213" s="68"/>
      <c r="E213" s="68"/>
      <c r="F213" s="68"/>
      <c r="G213" s="68"/>
      <c r="H213" s="68"/>
      <c r="I213" s="108"/>
      <c r="J213" s="68"/>
      <c r="K213" s="68"/>
      <c r="L213" s="68"/>
      <c r="M213" s="68"/>
      <c r="N213" s="68"/>
      <c r="O213" s="68"/>
      <c r="P213" s="68"/>
      <c r="Q213" s="68"/>
      <c r="R213" s="68"/>
      <c r="S213" s="68"/>
      <c r="T213" s="68"/>
      <c r="U213" s="68"/>
      <c r="V213" s="71"/>
      <c r="W213" s="72"/>
      <c r="X213" s="72"/>
      <c r="Y213" s="68"/>
      <c r="Z213" s="68"/>
    </row>
    <row r="214" ht="15.75" customHeight="1">
      <c r="A214" s="68"/>
      <c r="B214" s="68"/>
      <c r="C214" s="68"/>
      <c r="D214" s="68"/>
      <c r="E214" s="68"/>
      <c r="F214" s="68"/>
      <c r="G214" s="68"/>
      <c r="H214" s="68"/>
      <c r="I214" s="108"/>
      <c r="J214" s="68"/>
      <c r="K214" s="68"/>
      <c r="L214" s="68"/>
      <c r="M214" s="68"/>
      <c r="N214" s="68"/>
      <c r="O214" s="68"/>
      <c r="P214" s="68"/>
      <c r="Q214" s="68"/>
      <c r="R214" s="68"/>
      <c r="S214" s="68"/>
      <c r="T214" s="68"/>
      <c r="U214" s="68"/>
      <c r="V214" s="71"/>
      <c r="W214" s="72"/>
      <c r="X214" s="72"/>
      <c r="Y214" s="68"/>
      <c r="Z214" s="68"/>
    </row>
    <row r="215" ht="15.75" customHeight="1">
      <c r="A215" s="68"/>
      <c r="B215" s="68"/>
      <c r="C215" s="68"/>
      <c r="D215" s="68"/>
      <c r="E215" s="68"/>
      <c r="F215" s="68"/>
      <c r="G215" s="68"/>
      <c r="H215" s="68"/>
      <c r="I215" s="108"/>
      <c r="J215" s="68"/>
      <c r="K215" s="68"/>
      <c r="L215" s="68"/>
      <c r="M215" s="68"/>
      <c r="N215" s="68"/>
      <c r="O215" s="68"/>
      <c r="P215" s="68"/>
      <c r="Q215" s="68"/>
      <c r="R215" s="68"/>
      <c r="S215" s="68"/>
      <c r="T215" s="68"/>
      <c r="U215" s="68"/>
      <c r="V215" s="71"/>
      <c r="W215" s="72"/>
      <c r="X215" s="72"/>
      <c r="Y215" s="68"/>
      <c r="Z215" s="68"/>
    </row>
    <row r="216" ht="15.75" customHeight="1">
      <c r="A216" s="68"/>
      <c r="B216" s="68"/>
      <c r="C216" s="68"/>
      <c r="D216" s="68"/>
      <c r="E216" s="68"/>
      <c r="F216" s="68"/>
      <c r="G216" s="68"/>
      <c r="H216" s="68"/>
      <c r="I216" s="108"/>
      <c r="J216" s="68"/>
      <c r="K216" s="68"/>
      <c r="L216" s="68"/>
      <c r="M216" s="68"/>
      <c r="N216" s="68"/>
      <c r="O216" s="68"/>
      <c r="P216" s="68"/>
      <c r="Q216" s="68"/>
      <c r="R216" s="68"/>
      <c r="S216" s="68"/>
      <c r="T216" s="68"/>
      <c r="U216" s="68"/>
      <c r="V216" s="71"/>
      <c r="W216" s="72"/>
      <c r="X216" s="72"/>
      <c r="Y216" s="68"/>
      <c r="Z216" s="68"/>
    </row>
    <row r="217" ht="15.75" customHeight="1">
      <c r="A217" s="68"/>
      <c r="B217" s="68"/>
      <c r="C217" s="68"/>
      <c r="D217" s="68"/>
      <c r="E217" s="68"/>
      <c r="F217" s="68"/>
      <c r="G217" s="68"/>
      <c r="H217" s="68"/>
      <c r="I217" s="108"/>
      <c r="J217" s="68"/>
      <c r="K217" s="68"/>
      <c r="L217" s="68"/>
      <c r="M217" s="68"/>
      <c r="N217" s="68"/>
      <c r="O217" s="68"/>
      <c r="P217" s="68"/>
      <c r="Q217" s="68"/>
      <c r="R217" s="68"/>
      <c r="S217" s="68"/>
      <c r="T217" s="68"/>
      <c r="U217" s="68"/>
      <c r="V217" s="71"/>
      <c r="W217" s="72"/>
      <c r="X217" s="72"/>
      <c r="Y217" s="68"/>
      <c r="Z217" s="68"/>
    </row>
    <row r="218" ht="15.75" customHeight="1">
      <c r="A218" s="68"/>
      <c r="B218" s="68"/>
      <c r="C218" s="68"/>
      <c r="D218" s="68"/>
      <c r="E218" s="68"/>
      <c r="F218" s="68"/>
      <c r="G218" s="68"/>
      <c r="H218" s="68"/>
      <c r="I218" s="108"/>
      <c r="J218" s="68"/>
      <c r="K218" s="68"/>
      <c r="L218" s="68"/>
      <c r="M218" s="68"/>
      <c r="N218" s="68"/>
      <c r="O218" s="68"/>
      <c r="P218" s="68"/>
      <c r="Q218" s="68"/>
      <c r="R218" s="68"/>
      <c r="S218" s="68"/>
      <c r="T218" s="68"/>
      <c r="U218" s="68"/>
      <c r="V218" s="71"/>
      <c r="W218" s="72"/>
      <c r="X218" s="72"/>
      <c r="Y218" s="68"/>
      <c r="Z218" s="68"/>
    </row>
    <row r="219" ht="15.75" customHeight="1">
      <c r="A219" s="68"/>
      <c r="B219" s="68"/>
      <c r="C219" s="68"/>
      <c r="D219" s="68"/>
      <c r="E219" s="68"/>
      <c r="F219" s="68"/>
      <c r="G219" s="68"/>
      <c r="H219" s="68"/>
      <c r="I219" s="108"/>
      <c r="J219" s="68"/>
      <c r="K219" s="68"/>
      <c r="L219" s="68"/>
      <c r="M219" s="68"/>
      <c r="N219" s="68"/>
      <c r="O219" s="68"/>
      <c r="P219" s="68"/>
      <c r="Q219" s="68"/>
      <c r="R219" s="68"/>
      <c r="S219" s="68"/>
      <c r="T219" s="68"/>
      <c r="U219" s="68"/>
      <c r="V219" s="71"/>
      <c r="W219" s="72"/>
      <c r="X219" s="72"/>
      <c r="Y219" s="68"/>
      <c r="Z219" s="68"/>
    </row>
    <row r="220" ht="15.75" customHeight="1">
      <c r="A220" s="68"/>
      <c r="B220" s="68"/>
      <c r="C220" s="68"/>
      <c r="D220" s="68"/>
      <c r="E220" s="68"/>
      <c r="F220" s="68"/>
      <c r="G220" s="68"/>
      <c r="H220" s="68"/>
      <c r="I220" s="108"/>
      <c r="J220" s="68"/>
      <c r="K220" s="68"/>
      <c r="L220" s="68"/>
      <c r="M220" s="68"/>
      <c r="N220" s="68"/>
      <c r="O220" s="68"/>
      <c r="P220" s="68"/>
      <c r="Q220" s="68"/>
      <c r="R220" s="68"/>
      <c r="S220" s="68"/>
      <c r="T220" s="68"/>
      <c r="U220" s="68"/>
      <c r="V220" s="71"/>
      <c r="W220" s="72"/>
      <c r="X220" s="72"/>
      <c r="Y220" s="68"/>
      <c r="Z220" s="68"/>
    </row>
    <row r="221" ht="15.75" customHeight="1">
      <c r="A221" s="68"/>
      <c r="B221" s="68"/>
      <c r="C221" s="68"/>
      <c r="D221" s="68"/>
      <c r="E221" s="68"/>
      <c r="F221" s="68"/>
      <c r="G221" s="68"/>
      <c r="H221" s="68"/>
      <c r="I221" s="108"/>
      <c r="J221" s="68"/>
      <c r="K221" s="68"/>
      <c r="L221" s="68"/>
      <c r="M221" s="68"/>
      <c r="N221" s="68"/>
      <c r="O221" s="68"/>
      <c r="P221" s="68"/>
      <c r="Q221" s="68"/>
      <c r="R221" s="68"/>
      <c r="S221" s="68"/>
      <c r="T221" s="68"/>
      <c r="U221" s="68"/>
      <c r="V221" s="71"/>
      <c r="W221" s="72"/>
      <c r="X221" s="72"/>
      <c r="Y221" s="68"/>
      <c r="Z221" s="68"/>
    </row>
    <row r="222" ht="15.75" customHeight="1">
      <c r="A222" s="68"/>
      <c r="B222" s="68"/>
      <c r="C222" s="68"/>
      <c r="D222" s="68"/>
      <c r="E222" s="68"/>
      <c r="F222" s="68"/>
      <c r="G222" s="68"/>
      <c r="H222" s="68"/>
      <c r="I222" s="108"/>
      <c r="J222" s="68"/>
      <c r="K222" s="68"/>
      <c r="L222" s="68"/>
      <c r="M222" s="68"/>
      <c r="N222" s="68"/>
      <c r="O222" s="68"/>
      <c r="P222" s="68"/>
      <c r="Q222" s="68"/>
      <c r="R222" s="68"/>
      <c r="S222" s="68"/>
      <c r="T222" s="68"/>
      <c r="U222" s="68"/>
      <c r="V222" s="71"/>
      <c r="W222" s="72"/>
      <c r="X222" s="72"/>
      <c r="Y222" s="68"/>
      <c r="Z222" s="68"/>
    </row>
    <row r="223" ht="15.75" customHeight="1">
      <c r="A223" s="68"/>
      <c r="B223" s="68"/>
      <c r="C223" s="68"/>
      <c r="D223" s="68"/>
      <c r="E223" s="68"/>
      <c r="F223" s="68"/>
      <c r="G223" s="68"/>
      <c r="H223" s="68"/>
      <c r="I223" s="108"/>
      <c r="J223" s="68"/>
      <c r="K223" s="68"/>
      <c r="L223" s="68"/>
      <c r="M223" s="68"/>
      <c r="N223" s="68"/>
      <c r="O223" s="68"/>
      <c r="P223" s="68"/>
      <c r="Q223" s="68"/>
      <c r="R223" s="68"/>
      <c r="S223" s="68"/>
      <c r="T223" s="68"/>
      <c r="U223" s="68"/>
      <c r="V223" s="71"/>
      <c r="W223" s="72"/>
      <c r="X223" s="72"/>
      <c r="Y223" s="68"/>
      <c r="Z223" s="68"/>
    </row>
    <row r="224" ht="15.75" customHeight="1">
      <c r="A224" s="68"/>
      <c r="B224" s="68"/>
      <c r="C224" s="68"/>
      <c r="D224" s="68"/>
      <c r="E224" s="68"/>
      <c r="F224" s="68"/>
      <c r="G224" s="68"/>
      <c r="H224" s="68"/>
      <c r="I224" s="108"/>
      <c r="J224" s="68"/>
      <c r="K224" s="68"/>
      <c r="L224" s="68"/>
      <c r="M224" s="68"/>
      <c r="N224" s="68"/>
      <c r="O224" s="68"/>
      <c r="P224" s="68"/>
      <c r="Q224" s="68"/>
      <c r="R224" s="68"/>
      <c r="S224" s="68"/>
      <c r="T224" s="68"/>
      <c r="U224" s="68"/>
      <c r="V224" s="71"/>
      <c r="W224" s="72"/>
      <c r="X224" s="72"/>
      <c r="Y224" s="68"/>
      <c r="Z224" s="68"/>
    </row>
    <row r="225" ht="15.75" customHeight="1">
      <c r="A225" s="68"/>
      <c r="B225" s="68"/>
      <c r="C225" s="68"/>
      <c r="D225" s="68"/>
      <c r="E225" s="68"/>
      <c r="F225" s="68"/>
      <c r="G225" s="68"/>
      <c r="H225" s="68"/>
      <c r="I225" s="108"/>
      <c r="J225" s="68"/>
      <c r="K225" s="68"/>
      <c r="L225" s="68"/>
      <c r="M225" s="68"/>
      <c r="N225" s="68"/>
      <c r="O225" s="68"/>
      <c r="P225" s="68"/>
      <c r="Q225" s="68"/>
      <c r="R225" s="68"/>
      <c r="S225" s="68"/>
      <c r="T225" s="68"/>
      <c r="U225" s="68"/>
      <c r="V225" s="71"/>
      <c r="W225" s="72"/>
      <c r="X225" s="72"/>
      <c r="Y225" s="68"/>
      <c r="Z225" s="68"/>
    </row>
    <row r="226" ht="15.75" customHeight="1">
      <c r="A226" s="68"/>
      <c r="B226" s="68"/>
      <c r="C226" s="68"/>
      <c r="D226" s="68"/>
      <c r="E226" s="68"/>
      <c r="F226" s="68"/>
      <c r="G226" s="68"/>
      <c r="H226" s="68"/>
      <c r="I226" s="108"/>
      <c r="J226" s="68"/>
      <c r="K226" s="68"/>
      <c r="L226" s="68"/>
      <c r="M226" s="68"/>
      <c r="N226" s="68"/>
      <c r="O226" s="68"/>
      <c r="P226" s="68"/>
      <c r="Q226" s="68"/>
      <c r="R226" s="68"/>
      <c r="S226" s="68"/>
      <c r="T226" s="68"/>
      <c r="U226" s="68"/>
      <c r="V226" s="71"/>
      <c r="W226" s="72"/>
      <c r="X226" s="72"/>
      <c r="Y226" s="68"/>
      <c r="Z226" s="68"/>
    </row>
    <row r="227" ht="15.75" customHeight="1">
      <c r="A227" s="68"/>
      <c r="B227" s="68"/>
      <c r="C227" s="68"/>
      <c r="D227" s="68"/>
      <c r="E227" s="68"/>
      <c r="F227" s="68"/>
      <c r="G227" s="68"/>
      <c r="H227" s="68"/>
      <c r="I227" s="108"/>
      <c r="J227" s="68"/>
      <c r="K227" s="68"/>
      <c r="L227" s="68"/>
      <c r="M227" s="68"/>
      <c r="N227" s="68"/>
      <c r="O227" s="68"/>
      <c r="P227" s="68"/>
      <c r="Q227" s="68"/>
      <c r="R227" s="68"/>
      <c r="S227" s="68"/>
      <c r="T227" s="68"/>
      <c r="U227" s="68"/>
      <c r="V227" s="71"/>
      <c r="W227" s="72"/>
      <c r="X227" s="72"/>
      <c r="Y227" s="68"/>
      <c r="Z227" s="68"/>
    </row>
    <row r="228" ht="15.75" customHeight="1">
      <c r="A228" s="68"/>
      <c r="B228" s="68"/>
      <c r="C228" s="68"/>
      <c r="D228" s="68"/>
      <c r="E228" s="68"/>
      <c r="F228" s="68"/>
      <c r="G228" s="68"/>
      <c r="H228" s="68"/>
      <c r="I228" s="108"/>
      <c r="J228" s="68"/>
      <c r="K228" s="68"/>
      <c r="L228" s="68"/>
      <c r="M228" s="68"/>
      <c r="N228" s="68"/>
      <c r="O228" s="68"/>
      <c r="P228" s="68"/>
      <c r="Q228" s="68"/>
      <c r="R228" s="68"/>
      <c r="S228" s="68"/>
      <c r="T228" s="68"/>
      <c r="U228" s="68"/>
      <c r="V228" s="71"/>
      <c r="W228" s="72"/>
      <c r="X228" s="72"/>
      <c r="Y228" s="68"/>
      <c r="Z228" s="68"/>
    </row>
    <row r="229" ht="15.75" customHeight="1">
      <c r="A229" s="68"/>
      <c r="B229" s="68"/>
      <c r="C229" s="68"/>
      <c r="D229" s="68"/>
      <c r="E229" s="68"/>
      <c r="F229" s="68"/>
      <c r="G229" s="68"/>
      <c r="H229" s="68"/>
      <c r="I229" s="108"/>
      <c r="J229" s="68"/>
      <c r="K229" s="68"/>
      <c r="L229" s="68"/>
      <c r="M229" s="68"/>
      <c r="N229" s="68"/>
      <c r="O229" s="68"/>
      <c r="P229" s="68"/>
      <c r="Q229" s="68"/>
      <c r="R229" s="68"/>
      <c r="S229" s="68"/>
      <c r="T229" s="68"/>
      <c r="U229" s="68"/>
      <c r="V229" s="71"/>
      <c r="W229" s="72"/>
      <c r="X229" s="72"/>
      <c r="Y229" s="68"/>
      <c r="Z229" s="68"/>
    </row>
    <row r="230" ht="15.75" customHeight="1">
      <c r="A230" s="68"/>
      <c r="B230" s="68"/>
      <c r="C230" s="68"/>
      <c r="D230" s="68"/>
      <c r="E230" s="68"/>
      <c r="F230" s="68"/>
      <c r="G230" s="68"/>
      <c r="H230" s="68"/>
      <c r="I230" s="108"/>
      <c r="J230" s="68"/>
      <c r="K230" s="68"/>
      <c r="L230" s="68"/>
      <c r="M230" s="68"/>
      <c r="N230" s="68"/>
      <c r="O230" s="68"/>
      <c r="P230" s="68"/>
      <c r="Q230" s="68"/>
      <c r="R230" s="68"/>
      <c r="S230" s="68"/>
      <c r="T230" s="68"/>
      <c r="U230" s="68"/>
      <c r="V230" s="71"/>
      <c r="W230" s="72"/>
      <c r="X230" s="72"/>
      <c r="Y230" s="68"/>
      <c r="Z230" s="68"/>
    </row>
    <row r="231" ht="15.75" customHeight="1">
      <c r="A231" s="68"/>
      <c r="B231" s="68"/>
      <c r="C231" s="68"/>
      <c r="D231" s="68"/>
      <c r="E231" s="68"/>
      <c r="F231" s="68"/>
      <c r="G231" s="68"/>
      <c r="H231" s="68"/>
      <c r="I231" s="108"/>
      <c r="J231" s="68"/>
      <c r="K231" s="68"/>
      <c r="L231" s="68"/>
      <c r="M231" s="68"/>
      <c r="N231" s="68"/>
      <c r="O231" s="68"/>
      <c r="P231" s="68"/>
      <c r="Q231" s="68"/>
      <c r="R231" s="68"/>
      <c r="S231" s="68"/>
      <c r="T231" s="68"/>
      <c r="U231" s="68"/>
      <c r="V231" s="71"/>
      <c r="W231" s="72"/>
      <c r="X231" s="72"/>
      <c r="Y231" s="68"/>
      <c r="Z231" s="68"/>
    </row>
    <row r="232" ht="15.75" customHeight="1">
      <c r="A232" s="68"/>
      <c r="B232" s="68"/>
      <c r="C232" s="68"/>
      <c r="D232" s="68"/>
      <c r="E232" s="68"/>
      <c r="F232" s="68"/>
      <c r="G232" s="68"/>
      <c r="H232" s="68"/>
      <c r="I232" s="108"/>
      <c r="J232" s="68"/>
      <c r="K232" s="68"/>
      <c r="L232" s="68"/>
      <c r="M232" s="68"/>
      <c r="N232" s="68"/>
      <c r="O232" s="68"/>
      <c r="P232" s="68"/>
      <c r="Q232" s="68"/>
      <c r="R232" s="68"/>
      <c r="S232" s="68"/>
      <c r="T232" s="68"/>
      <c r="U232" s="68"/>
      <c r="V232" s="71"/>
      <c r="W232" s="72"/>
      <c r="X232" s="72"/>
      <c r="Y232" s="68"/>
      <c r="Z232" s="68"/>
    </row>
    <row r="233" ht="15.75" customHeight="1">
      <c r="A233" s="68"/>
      <c r="B233" s="68"/>
      <c r="C233" s="68"/>
      <c r="D233" s="68"/>
      <c r="E233" s="68"/>
      <c r="F233" s="68"/>
      <c r="G233" s="68"/>
      <c r="H233" s="68"/>
      <c r="I233" s="108"/>
      <c r="J233" s="68"/>
      <c r="K233" s="68"/>
      <c r="L233" s="68"/>
      <c r="M233" s="68"/>
      <c r="N233" s="68"/>
      <c r="O233" s="68"/>
      <c r="P233" s="68"/>
      <c r="Q233" s="68"/>
      <c r="R233" s="68"/>
      <c r="S233" s="68"/>
      <c r="T233" s="68"/>
      <c r="U233" s="68"/>
      <c r="V233" s="71"/>
      <c r="W233" s="72"/>
      <c r="X233" s="72"/>
      <c r="Y233" s="68"/>
      <c r="Z233" s="68"/>
    </row>
    <row r="234" ht="15.75" customHeight="1">
      <c r="A234" s="68"/>
      <c r="B234" s="68"/>
      <c r="C234" s="68"/>
      <c r="D234" s="68"/>
      <c r="E234" s="68"/>
      <c r="F234" s="68"/>
      <c r="G234" s="68"/>
      <c r="H234" s="68"/>
      <c r="I234" s="108"/>
      <c r="J234" s="68"/>
      <c r="K234" s="68"/>
      <c r="L234" s="68"/>
      <c r="M234" s="68"/>
      <c r="N234" s="68"/>
      <c r="O234" s="68"/>
      <c r="P234" s="68"/>
      <c r="Q234" s="68"/>
      <c r="R234" s="68"/>
      <c r="S234" s="68"/>
      <c r="T234" s="68"/>
      <c r="U234" s="68"/>
      <c r="V234" s="71"/>
      <c r="W234" s="72"/>
      <c r="X234" s="72"/>
      <c r="Y234" s="68"/>
      <c r="Z234" s="68"/>
    </row>
    <row r="235" ht="15.75" customHeight="1">
      <c r="A235" s="68"/>
      <c r="B235" s="68"/>
      <c r="C235" s="68"/>
      <c r="D235" s="68"/>
      <c r="E235" s="68"/>
      <c r="F235" s="68"/>
      <c r="G235" s="68"/>
      <c r="H235" s="68"/>
      <c r="I235" s="108"/>
      <c r="J235" s="68"/>
      <c r="K235" s="68"/>
      <c r="L235" s="68"/>
      <c r="M235" s="68"/>
      <c r="N235" s="68"/>
      <c r="O235" s="68"/>
      <c r="P235" s="68"/>
      <c r="Q235" s="68"/>
      <c r="R235" s="68"/>
      <c r="S235" s="68"/>
      <c r="T235" s="68"/>
      <c r="U235" s="68"/>
      <c r="V235" s="71"/>
      <c r="W235" s="72"/>
      <c r="X235" s="72"/>
      <c r="Y235" s="68"/>
      <c r="Z235" s="68"/>
    </row>
    <row r="236" ht="15.75" customHeight="1">
      <c r="A236" s="68"/>
      <c r="B236" s="68"/>
      <c r="C236" s="68"/>
      <c r="D236" s="68"/>
      <c r="E236" s="68"/>
      <c r="F236" s="68"/>
      <c r="G236" s="68"/>
      <c r="H236" s="68"/>
      <c r="I236" s="108"/>
      <c r="J236" s="68"/>
      <c r="K236" s="68"/>
      <c r="L236" s="68"/>
      <c r="M236" s="68"/>
      <c r="N236" s="68"/>
      <c r="O236" s="68"/>
      <c r="P236" s="68"/>
      <c r="Q236" s="68"/>
      <c r="R236" s="68"/>
      <c r="S236" s="68"/>
      <c r="T236" s="68"/>
      <c r="U236" s="68"/>
      <c r="V236" s="71"/>
      <c r="W236" s="72"/>
      <c r="X236" s="72"/>
      <c r="Y236" s="68"/>
      <c r="Z236" s="68"/>
    </row>
    <row r="237" ht="15.75" customHeight="1">
      <c r="A237" s="68"/>
      <c r="B237" s="68"/>
      <c r="C237" s="68"/>
      <c r="D237" s="68"/>
      <c r="E237" s="68"/>
      <c r="F237" s="68"/>
      <c r="G237" s="68"/>
      <c r="H237" s="68"/>
      <c r="I237" s="108"/>
      <c r="J237" s="68"/>
      <c r="K237" s="68"/>
      <c r="L237" s="68"/>
      <c r="M237" s="68"/>
      <c r="N237" s="68"/>
      <c r="O237" s="68"/>
      <c r="P237" s="68"/>
      <c r="Q237" s="68"/>
      <c r="R237" s="68"/>
      <c r="S237" s="68"/>
      <c r="T237" s="68"/>
      <c r="U237" s="68"/>
      <c r="V237" s="71"/>
      <c r="W237" s="72"/>
      <c r="X237" s="72"/>
      <c r="Y237" s="68"/>
      <c r="Z237" s="68"/>
    </row>
    <row r="238" ht="15.75" customHeight="1">
      <c r="A238" s="68"/>
      <c r="B238" s="68"/>
      <c r="C238" s="68"/>
      <c r="D238" s="68"/>
      <c r="E238" s="68"/>
      <c r="F238" s="68"/>
      <c r="G238" s="68"/>
      <c r="H238" s="68"/>
      <c r="I238" s="108"/>
      <c r="J238" s="68"/>
      <c r="K238" s="68"/>
      <c r="L238" s="68"/>
      <c r="M238" s="68"/>
      <c r="N238" s="68"/>
      <c r="O238" s="68"/>
      <c r="P238" s="68"/>
      <c r="Q238" s="68"/>
      <c r="R238" s="68"/>
      <c r="S238" s="68"/>
      <c r="T238" s="68"/>
      <c r="U238" s="68"/>
      <c r="V238" s="71"/>
      <c r="W238" s="72"/>
      <c r="X238" s="72"/>
      <c r="Y238" s="68"/>
      <c r="Z238" s="68"/>
    </row>
    <row r="239" ht="15.75" customHeight="1">
      <c r="A239" s="68"/>
      <c r="B239" s="68"/>
      <c r="C239" s="68"/>
      <c r="D239" s="68"/>
      <c r="E239" s="68"/>
      <c r="F239" s="68"/>
      <c r="G239" s="68"/>
      <c r="H239" s="68"/>
      <c r="I239" s="108"/>
      <c r="J239" s="68"/>
      <c r="K239" s="68"/>
      <c r="L239" s="68"/>
      <c r="M239" s="68"/>
      <c r="N239" s="68"/>
      <c r="O239" s="68"/>
      <c r="P239" s="68"/>
      <c r="Q239" s="68"/>
      <c r="R239" s="68"/>
      <c r="S239" s="68"/>
      <c r="T239" s="68"/>
      <c r="U239" s="68"/>
      <c r="V239" s="71"/>
      <c r="W239" s="72"/>
      <c r="X239" s="72"/>
      <c r="Y239" s="68"/>
      <c r="Z239" s="68"/>
    </row>
    <row r="240" ht="15.75" customHeight="1">
      <c r="A240" s="68"/>
      <c r="B240" s="68"/>
      <c r="C240" s="68"/>
      <c r="D240" s="68"/>
      <c r="E240" s="68"/>
      <c r="F240" s="68"/>
      <c r="G240" s="68"/>
      <c r="H240" s="68"/>
      <c r="I240" s="108"/>
      <c r="J240" s="68"/>
      <c r="K240" s="68"/>
      <c r="L240" s="68"/>
      <c r="M240" s="68"/>
      <c r="N240" s="68"/>
      <c r="O240" s="68"/>
      <c r="P240" s="68"/>
      <c r="Q240" s="68"/>
      <c r="R240" s="68"/>
      <c r="S240" s="68"/>
      <c r="T240" s="68"/>
      <c r="U240" s="68"/>
      <c r="V240" s="71"/>
      <c r="W240" s="72"/>
      <c r="X240" s="72"/>
      <c r="Y240" s="68"/>
      <c r="Z240" s="68"/>
    </row>
    <row r="241" ht="15.75" customHeight="1">
      <c r="A241" s="68"/>
      <c r="B241" s="68"/>
      <c r="C241" s="68"/>
      <c r="D241" s="68"/>
      <c r="E241" s="68"/>
      <c r="F241" s="68"/>
      <c r="G241" s="68"/>
      <c r="H241" s="68"/>
      <c r="I241" s="108"/>
      <c r="J241" s="68"/>
      <c r="K241" s="68"/>
      <c r="L241" s="68"/>
      <c r="M241" s="68"/>
      <c r="N241" s="68"/>
      <c r="O241" s="68"/>
      <c r="P241" s="68"/>
      <c r="Q241" s="68"/>
      <c r="R241" s="68"/>
      <c r="S241" s="68"/>
      <c r="T241" s="68"/>
      <c r="U241" s="68"/>
      <c r="V241" s="71"/>
      <c r="W241" s="72"/>
      <c r="X241" s="72"/>
      <c r="Y241" s="68"/>
      <c r="Z241" s="68"/>
    </row>
    <row r="242" ht="15.75" customHeight="1">
      <c r="A242" s="68"/>
      <c r="B242" s="68"/>
      <c r="C242" s="68"/>
      <c r="D242" s="68"/>
      <c r="E242" s="68"/>
      <c r="F242" s="68"/>
      <c r="G242" s="68"/>
      <c r="H242" s="68"/>
      <c r="I242" s="108"/>
      <c r="J242" s="68"/>
      <c r="K242" s="68"/>
      <c r="L242" s="68"/>
      <c r="M242" s="68"/>
      <c r="N242" s="68"/>
      <c r="O242" s="68"/>
      <c r="P242" s="68"/>
      <c r="Q242" s="68"/>
      <c r="R242" s="68"/>
      <c r="S242" s="68"/>
      <c r="T242" s="68"/>
      <c r="U242" s="68"/>
      <c r="V242" s="71"/>
      <c r="W242" s="72"/>
      <c r="X242" s="72"/>
      <c r="Y242" s="68"/>
      <c r="Z242" s="68"/>
    </row>
    <row r="243" ht="15.75" customHeight="1">
      <c r="A243" s="68"/>
      <c r="B243" s="68"/>
      <c r="C243" s="68"/>
      <c r="D243" s="68"/>
      <c r="E243" s="68"/>
      <c r="F243" s="68"/>
      <c r="G243" s="68"/>
      <c r="H243" s="68"/>
      <c r="I243" s="108"/>
      <c r="J243" s="68"/>
      <c r="K243" s="68"/>
      <c r="L243" s="68"/>
      <c r="M243" s="68"/>
      <c r="N243" s="68"/>
      <c r="O243" s="68"/>
      <c r="P243" s="68"/>
      <c r="Q243" s="68"/>
      <c r="R243" s="68"/>
      <c r="S243" s="68"/>
      <c r="T243" s="68"/>
      <c r="U243" s="68"/>
      <c r="V243" s="71"/>
      <c r="W243" s="72"/>
      <c r="X243" s="72"/>
      <c r="Y243" s="68"/>
      <c r="Z243" s="68"/>
    </row>
    <row r="244" ht="15.75" customHeight="1">
      <c r="A244" s="68"/>
      <c r="B244" s="68"/>
      <c r="C244" s="68"/>
      <c r="D244" s="68"/>
      <c r="E244" s="68"/>
      <c r="F244" s="68"/>
      <c r="G244" s="68"/>
      <c r="H244" s="68"/>
      <c r="I244" s="108"/>
      <c r="J244" s="68"/>
      <c r="K244" s="68"/>
      <c r="L244" s="68"/>
      <c r="M244" s="68"/>
      <c r="N244" s="68"/>
      <c r="O244" s="68"/>
      <c r="P244" s="68"/>
      <c r="Q244" s="68"/>
      <c r="R244" s="68"/>
      <c r="S244" s="68"/>
      <c r="T244" s="68"/>
      <c r="U244" s="68"/>
      <c r="V244" s="71"/>
      <c r="W244" s="72"/>
      <c r="X244" s="72"/>
      <c r="Y244" s="68"/>
      <c r="Z244" s="68"/>
    </row>
    <row r="245" ht="15.75" customHeight="1">
      <c r="A245" s="68"/>
      <c r="B245" s="68"/>
      <c r="C245" s="68"/>
      <c r="D245" s="68"/>
      <c r="E245" s="68"/>
      <c r="F245" s="68"/>
      <c r="G245" s="68"/>
      <c r="H245" s="68"/>
      <c r="I245" s="108"/>
      <c r="J245" s="68"/>
      <c r="K245" s="68"/>
      <c r="L245" s="68"/>
      <c r="M245" s="68"/>
      <c r="N245" s="68"/>
      <c r="O245" s="68"/>
      <c r="P245" s="68"/>
      <c r="Q245" s="68"/>
      <c r="R245" s="68"/>
      <c r="S245" s="68"/>
      <c r="T245" s="68"/>
      <c r="U245" s="68"/>
      <c r="V245" s="71"/>
      <c r="W245" s="72"/>
      <c r="X245" s="72"/>
      <c r="Y245" s="68"/>
      <c r="Z245" s="68"/>
    </row>
    <row r="246" ht="15.75" customHeight="1">
      <c r="A246" s="68"/>
      <c r="B246" s="68"/>
      <c r="C246" s="68"/>
      <c r="D246" s="68"/>
      <c r="E246" s="68"/>
      <c r="F246" s="68"/>
      <c r="G246" s="68"/>
      <c r="H246" s="68"/>
      <c r="I246" s="108"/>
      <c r="J246" s="68"/>
      <c r="K246" s="68"/>
      <c r="L246" s="68"/>
      <c r="M246" s="68"/>
      <c r="N246" s="68"/>
      <c r="O246" s="68"/>
      <c r="P246" s="68"/>
      <c r="Q246" s="68"/>
      <c r="R246" s="68"/>
      <c r="S246" s="68"/>
      <c r="T246" s="68"/>
      <c r="U246" s="68"/>
      <c r="V246" s="71"/>
      <c r="W246" s="72"/>
      <c r="X246" s="72"/>
      <c r="Y246" s="68"/>
      <c r="Z246" s="68"/>
    </row>
    <row r="247" ht="15.75" customHeight="1">
      <c r="A247" s="68"/>
      <c r="B247" s="68"/>
      <c r="C247" s="68"/>
      <c r="D247" s="68"/>
      <c r="E247" s="68"/>
      <c r="F247" s="68"/>
      <c r="G247" s="68"/>
      <c r="H247" s="68"/>
      <c r="I247" s="108"/>
      <c r="J247" s="68"/>
      <c r="K247" s="68"/>
      <c r="L247" s="68"/>
      <c r="M247" s="68"/>
      <c r="N247" s="68"/>
      <c r="O247" s="68"/>
      <c r="P247" s="68"/>
      <c r="Q247" s="68"/>
      <c r="R247" s="68"/>
      <c r="S247" s="68"/>
      <c r="T247" s="68"/>
      <c r="U247" s="68"/>
      <c r="V247" s="71"/>
      <c r="W247" s="72"/>
      <c r="X247" s="72"/>
      <c r="Y247" s="68"/>
      <c r="Z247" s="68"/>
    </row>
    <row r="248" ht="15.75" customHeight="1">
      <c r="A248" s="68"/>
      <c r="B248" s="68"/>
      <c r="C248" s="68"/>
      <c r="D248" s="68"/>
      <c r="E248" s="68"/>
      <c r="F248" s="68"/>
      <c r="G248" s="68"/>
      <c r="H248" s="68"/>
      <c r="I248" s="108"/>
      <c r="J248" s="68"/>
      <c r="K248" s="68"/>
      <c r="L248" s="68"/>
      <c r="M248" s="68"/>
      <c r="N248" s="68"/>
      <c r="O248" s="68"/>
      <c r="P248" s="68"/>
      <c r="Q248" s="68"/>
      <c r="R248" s="68"/>
      <c r="S248" s="68"/>
      <c r="T248" s="68"/>
      <c r="U248" s="68"/>
      <c r="V248" s="71"/>
      <c r="W248" s="72"/>
      <c r="X248" s="72"/>
      <c r="Y248" s="68"/>
      <c r="Z248" s="68"/>
    </row>
    <row r="249" ht="15.75" customHeight="1">
      <c r="A249" s="68"/>
      <c r="B249" s="68"/>
      <c r="C249" s="68"/>
      <c r="D249" s="68"/>
      <c r="E249" s="68"/>
      <c r="F249" s="68"/>
      <c r="G249" s="68"/>
      <c r="H249" s="68"/>
      <c r="I249" s="108"/>
      <c r="J249" s="68"/>
      <c r="K249" s="68"/>
      <c r="L249" s="68"/>
      <c r="M249" s="68"/>
      <c r="N249" s="68"/>
      <c r="O249" s="68"/>
      <c r="P249" s="68"/>
      <c r="Q249" s="68"/>
      <c r="R249" s="68"/>
      <c r="S249" s="68"/>
      <c r="T249" s="68"/>
      <c r="U249" s="68"/>
      <c r="V249" s="71"/>
      <c r="W249" s="72"/>
      <c r="X249" s="72"/>
      <c r="Y249" s="68"/>
      <c r="Z249" s="68"/>
    </row>
    <row r="250" ht="15.75" customHeight="1">
      <c r="A250" s="68"/>
      <c r="B250" s="68"/>
      <c r="C250" s="68"/>
      <c r="D250" s="68"/>
      <c r="E250" s="68"/>
      <c r="F250" s="68"/>
      <c r="G250" s="68"/>
      <c r="H250" s="68"/>
      <c r="I250" s="108"/>
      <c r="J250" s="68"/>
      <c r="K250" s="68"/>
      <c r="L250" s="68"/>
      <c r="M250" s="68"/>
      <c r="N250" s="68"/>
      <c r="O250" s="68"/>
      <c r="P250" s="68"/>
      <c r="Q250" s="68"/>
      <c r="R250" s="68"/>
      <c r="S250" s="68"/>
      <c r="T250" s="68"/>
      <c r="U250" s="68"/>
      <c r="V250" s="71"/>
      <c r="W250" s="72"/>
      <c r="X250" s="72"/>
      <c r="Y250" s="68"/>
      <c r="Z250" s="68"/>
    </row>
    <row r="251" ht="15.75" customHeight="1">
      <c r="A251" s="68"/>
      <c r="B251" s="68"/>
      <c r="C251" s="68"/>
      <c r="D251" s="68"/>
      <c r="E251" s="68"/>
      <c r="F251" s="68"/>
      <c r="G251" s="68"/>
      <c r="H251" s="68"/>
      <c r="I251" s="108"/>
      <c r="J251" s="68"/>
      <c r="K251" s="68"/>
      <c r="L251" s="68"/>
      <c r="M251" s="68"/>
      <c r="N251" s="68"/>
      <c r="O251" s="68"/>
      <c r="P251" s="68"/>
      <c r="Q251" s="68"/>
      <c r="R251" s="68"/>
      <c r="S251" s="68"/>
      <c r="T251" s="68"/>
      <c r="U251" s="68"/>
      <c r="V251" s="71"/>
      <c r="W251" s="72"/>
      <c r="X251" s="72"/>
      <c r="Y251" s="68"/>
      <c r="Z251" s="68"/>
    </row>
    <row r="252" ht="15.75" customHeight="1">
      <c r="A252" s="68"/>
      <c r="B252" s="68"/>
      <c r="C252" s="68"/>
      <c r="D252" s="68"/>
      <c r="E252" s="68"/>
      <c r="F252" s="68"/>
      <c r="G252" s="68"/>
      <c r="H252" s="68"/>
      <c r="I252" s="108"/>
      <c r="J252" s="68"/>
      <c r="K252" s="68"/>
      <c r="L252" s="68"/>
      <c r="M252" s="68"/>
      <c r="N252" s="68"/>
      <c r="O252" s="68"/>
      <c r="P252" s="68"/>
      <c r="Q252" s="68"/>
      <c r="R252" s="68"/>
      <c r="S252" s="68"/>
      <c r="T252" s="68"/>
      <c r="U252" s="68"/>
      <c r="V252" s="71"/>
      <c r="W252" s="72"/>
      <c r="X252" s="72"/>
      <c r="Y252" s="68"/>
      <c r="Z252" s="68"/>
    </row>
    <row r="253" ht="15.75" customHeight="1">
      <c r="A253" s="68"/>
      <c r="B253" s="68"/>
      <c r="C253" s="68"/>
      <c r="D253" s="68"/>
      <c r="E253" s="68"/>
      <c r="F253" s="68"/>
      <c r="G253" s="68"/>
      <c r="H253" s="68"/>
      <c r="I253" s="108"/>
      <c r="J253" s="68"/>
      <c r="K253" s="68"/>
      <c r="L253" s="68"/>
      <c r="M253" s="68"/>
      <c r="N253" s="68"/>
      <c r="O253" s="68"/>
      <c r="P253" s="68"/>
      <c r="Q253" s="68"/>
      <c r="R253" s="68"/>
      <c r="S253" s="68"/>
      <c r="T253" s="68"/>
      <c r="U253" s="68"/>
      <c r="V253" s="71"/>
      <c r="W253" s="72"/>
      <c r="X253" s="72"/>
      <c r="Y253" s="68"/>
      <c r="Z253" s="68"/>
    </row>
    <row r="254" ht="15.75" customHeight="1">
      <c r="A254" s="68"/>
      <c r="B254" s="68"/>
      <c r="C254" s="68"/>
      <c r="D254" s="68"/>
      <c r="E254" s="68"/>
      <c r="F254" s="68"/>
      <c r="G254" s="68"/>
      <c r="H254" s="68"/>
      <c r="I254" s="108"/>
      <c r="J254" s="68"/>
      <c r="K254" s="68"/>
      <c r="L254" s="68"/>
      <c r="M254" s="68"/>
      <c r="N254" s="68"/>
      <c r="O254" s="68"/>
      <c r="P254" s="68"/>
      <c r="Q254" s="68"/>
      <c r="R254" s="68"/>
      <c r="S254" s="68"/>
      <c r="T254" s="68"/>
      <c r="U254" s="68"/>
      <c r="V254" s="71"/>
      <c r="W254" s="72"/>
      <c r="X254" s="72"/>
      <c r="Y254" s="68"/>
      <c r="Z254" s="68"/>
    </row>
    <row r="255" ht="15.75" customHeight="1">
      <c r="A255" s="68"/>
      <c r="B255" s="68"/>
      <c r="C255" s="68"/>
      <c r="D255" s="68"/>
      <c r="E255" s="68"/>
      <c r="F255" s="68"/>
      <c r="G255" s="68"/>
      <c r="H255" s="68"/>
      <c r="I255" s="108"/>
      <c r="J255" s="68"/>
      <c r="K255" s="68"/>
      <c r="L255" s="68"/>
      <c r="M255" s="68"/>
      <c r="N255" s="68"/>
      <c r="O255" s="68"/>
      <c r="P255" s="68"/>
      <c r="Q255" s="68"/>
      <c r="R255" s="68"/>
      <c r="S255" s="68"/>
      <c r="T255" s="68"/>
      <c r="U255" s="68"/>
      <c r="V255" s="71"/>
      <c r="W255" s="72"/>
      <c r="X255" s="72"/>
      <c r="Y255" s="68"/>
      <c r="Z255" s="68"/>
    </row>
    <row r="256" ht="15.75" customHeight="1">
      <c r="A256" s="68"/>
      <c r="B256" s="68"/>
      <c r="C256" s="68"/>
      <c r="D256" s="68"/>
      <c r="E256" s="68"/>
      <c r="F256" s="68"/>
      <c r="G256" s="68"/>
      <c r="H256" s="68"/>
      <c r="I256" s="108"/>
      <c r="J256" s="68"/>
      <c r="K256" s="68"/>
      <c r="L256" s="68"/>
      <c r="M256" s="68"/>
      <c r="N256" s="68"/>
      <c r="O256" s="68"/>
      <c r="P256" s="68"/>
      <c r="Q256" s="68"/>
      <c r="R256" s="68"/>
      <c r="S256" s="68"/>
      <c r="T256" s="68"/>
      <c r="U256" s="68"/>
      <c r="V256" s="71"/>
      <c r="W256" s="72"/>
      <c r="X256" s="72"/>
      <c r="Y256" s="68"/>
      <c r="Z256" s="68"/>
    </row>
    <row r="257" ht="15.75" customHeight="1">
      <c r="A257" s="68"/>
      <c r="B257" s="68"/>
      <c r="C257" s="68"/>
      <c r="D257" s="68"/>
      <c r="E257" s="68"/>
      <c r="F257" s="68"/>
      <c r="G257" s="68"/>
      <c r="H257" s="68"/>
      <c r="I257" s="108"/>
      <c r="J257" s="68"/>
      <c r="K257" s="68"/>
      <c r="L257" s="68"/>
      <c r="M257" s="68"/>
      <c r="N257" s="68"/>
      <c r="O257" s="68"/>
      <c r="P257" s="68"/>
      <c r="Q257" s="68"/>
      <c r="R257" s="68"/>
      <c r="S257" s="68"/>
      <c r="T257" s="68"/>
      <c r="U257" s="68"/>
      <c r="V257" s="71"/>
      <c r="W257" s="72"/>
      <c r="X257" s="72"/>
      <c r="Y257" s="68"/>
      <c r="Z257" s="68"/>
    </row>
    <row r="258" ht="15.75" customHeight="1">
      <c r="A258" s="68"/>
      <c r="B258" s="68"/>
      <c r="C258" s="68"/>
      <c r="D258" s="68"/>
      <c r="E258" s="68"/>
      <c r="F258" s="68"/>
      <c r="G258" s="68"/>
      <c r="H258" s="68"/>
      <c r="I258" s="108"/>
      <c r="J258" s="68"/>
      <c r="K258" s="68"/>
      <c r="L258" s="68"/>
      <c r="M258" s="68"/>
      <c r="N258" s="68"/>
      <c r="O258" s="68"/>
      <c r="P258" s="68"/>
      <c r="Q258" s="68"/>
      <c r="R258" s="68"/>
      <c r="S258" s="68"/>
      <c r="T258" s="68"/>
      <c r="U258" s="68"/>
      <c r="V258" s="71"/>
      <c r="W258" s="72"/>
      <c r="X258" s="72"/>
      <c r="Y258" s="68"/>
      <c r="Z258" s="68"/>
    </row>
    <row r="259" ht="15.75" customHeight="1">
      <c r="A259" s="68"/>
      <c r="B259" s="68"/>
      <c r="C259" s="68"/>
      <c r="D259" s="68"/>
      <c r="E259" s="68"/>
      <c r="F259" s="68"/>
      <c r="G259" s="68"/>
      <c r="H259" s="68"/>
      <c r="I259" s="108"/>
      <c r="J259" s="68"/>
      <c r="K259" s="68"/>
      <c r="L259" s="68"/>
      <c r="M259" s="68"/>
      <c r="N259" s="68"/>
      <c r="O259" s="68"/>
      <c r="P259" s="68"/>
      <c r="Q259" s="68"/>
      <c r="R259" s="68"/>
      <c r="S259" s="68"/>
      <c r="T259" s="68"/>
      <c r="U259" s="68"/>
      <c r="V259" s="71"/>
      <c r="W259" s="72"/>
      <c r="X259" s="72"/>
      <c r="Y259" s="68"/>
      <c r="Z259" s="68"/>
    </row>
    <row r="260" ht="15.75" customHeight="1">
      <c r="A260" s="68"/>
      <c r="B260" s="68"/>
      <c r="C260" s="68"/>
      <c r="D260" s="68"/>
      <c r="E260" s="68"/>
      <c r="F260" s="68"/>
      <c r="G260" s="68"/>
      <c r="H260" s="68"/>
      <c r="I260" s="108"/>
      <c r="J260" s="68"/>
      <c r="K260" s="68"/>
      <c r="L260" s="68"/>
      <c r="M260" s="68"/>
      <c r="N260" s="68"/>
      <c r="O260" s="68"/>
      <c r="P260" s="68"/>
      <c r="Q260" s="68"/>
      <c r="R260" s="68"/>
      <c r="S260" s="68"/>
      <c r="T260" s="68"/>
      <c r="U260" s="68"/>
      <c r="V260" s="71"/>
      <c r="W260" s="72"/>
      <c r="X260" s="72"/>
      <c r="Y260" s="68"/>
      <c r="Z260" s="68"/>
    </row>
    <row r="261" ht="15.75" customHeight="1">
      <c r="A261" s="68"/>
      <c r="B261" s="68"/>
      <c r="C261" s="68"/>
      <c r="D261" s="68"/>
      <c r="E261" s="68"/>
      <c r="F261" s="68"/>
      <c r="G261" s="68"/>
      <c r="H261" s="68"/>
      <c r="I261" s="108"/>
      <c r="J261" s="68"/>
      <c r="K261" s="68"/>
      <c r="L261" s="68"/>
      <c r="M261" s="68"/>
      <c r="N261" s="68"/>
      <c r="O261" s="68"/>
      <c r="P261" s="68"/>
      <c r="Q261" s="68"/>
      <c r="R261" s="68"/>
      <c r="S261" s="68"/>
      <c r="T261" s="68"/>
      <c r="U261" s="68"/>
      <c r="V261" s="71"/>
      <c r="W261" s="72"/>
      <c r="X261" s="72"/>
      <c r="Y261" s="68"/>
      <c r="Z261" s="68"/>
    </row>
    <row r="262" ht="15.75" customHeight="1">
      <c r="A262" s="68"/>
      <c r="B262" s="68"/>
      <c r="C262" s="68"/>
      <c r="D262" s="68"/>
      <c r="E262" s="68"/>
      <c r="F262" s="68"/>
      <c r="G262" s="68"/>
      <c r="H262" s="68"/>
      <c r="I262" s="108"/>
      <c r="J262" s="68"/>
      <c r="K262" s="68"/>
      <c r="L262" s="68"/>
      <c r="M262" s="68"/>
      <c r="N262" s="68"/>
      <c r="O262" s="68"/>
      <c r="P262" s="68"/>
      <c r="Q262" s="68"/>
      <c r="R262" s="68"/>
      <c r="S262" s="68"/>
      <c r="T262" s="68"/>
      <c r="U262" s="68"/>
      <c r="V262" s="71"/>
      <c r="W262" s="72"/>
      <c r="X262" s="72"/>
      <c r="Y262" s="68"/>
      <c r="Z262" s="68"/>
    </row>
    <row r="263" ht="15.75" customHeight="1">
      <c r="A263" s="68"/>
      <c r="B263" s="68"/>
      <c r="C263" s="68"/>
      <c r="D263" s="68"/>
      <c r="E263" s="68"/>
      <c r="F263" s="68"/>
      <c r="G263" s="68"/>
      <c r="H263" s="68"/>
      <c r="I263" s="108"/>
      <c r="J263" s="68"/>
      <c r="K263" s="68"/>
      <c r="L263" s="68"/>
      <c r="M263" s="68"/>
      <c r="N263" s="68"/>
      <c r="O263" s="68"/>
      <c r="P263" s="68"/>
      <c r="Q263" s="68"/>
      <c r="R263" s="68"/>
      <c r="S263" s="68"/>
      <c r="T263" s="68"/>
      <c r="U263" s="68"/>
      <c r="V263" s="71"/>
      <c r="W263" s="72"/>
      <c r="X263" s="72"/>
      <c r="Y263" s="68"/>
      <c r="Z263" s="68"/>
    </row>
    <row r="264" ht="15.75" customHeight="1">
      <c r="A264" s="68"/>
      <c r="B264" s="68"/>
      <c r="C264" s="68"/>
      <c r="D264" s="68"/>
      <c r="E264" s="68"/>
      <c r="F264" s="68"/>
      <c r="G264" s="68"/>
      <c r="H264" s="68"/>
      <c r="I264" s="108"/>
      <c r="J264" s="68"/>
      <c r="K264" s="68"/>
      <c r="L264" s="68"/>
      <c r="M264" s="68"/>
      <c r="N264" s="68"/>
      <c r="O264" s="68"/>
      <c r="P264" s="68"/>
      <c r="Q264" s="68"/>
      <c r="R264" s="68"/>
      <c r="S264" s="68"/>
      <c r="T264" s="68"/>
      <c r="U264" s="68"/>
      <c r="V264" s="71"/>
      <c r="W264" s="72"/>
      <c r="X264" s="72"/>
      <c r="Y264" s="68"/>
      <c r="Z264" s="68"/>
    </row>
    <row r="265" ht="15.75" customHeight="1">
      <c r="A265" s="68"/>
      <c r="B265" s="68"/>
      <c r="C265" s="68"/>
      <c r="D265" s="68"/>
      <c r="E265" s="68"/>
      <c r="F265" s="68"/>
      <c r="G265" s="68"/>
      <c r="H265" s="68"/>
      <c r="I265" s="108"/>
      <c r="J265" s="68"/>
      <c r="K265" s="68"/>
      <c r="L265" s="68"/>
      <c r="M265" s="68"/>
      <c r="N265" s="68"/>
      <c r="O265" s="68"/>
      <c r="P265" s="68"/>
      <c r="Q265" s="68"/>
      <c r="R265" s="68"/>
      <c r="S265" s="68"/>
      <c r="T265" s="68"/>
      <c r="U265" s="68"/>
      <c r="V265" s="71"/>
      <c r="W265" s="72"/>
      <c r="X265" s="72"/>
      <c r="Y265" s="68"/>
      <c r="Z265" s="68"/>
    </row>
    <row r="266" ht="15.75" customHeight="1">
      <c r="A266" s="68"/>
      <c r="B266" s="68"/>
      <c r="C266" s="68"/>
      <c r="D266" s="68"/>
      <c r="E266" s="68"/>
      <c r="F266" s="68"/>
      <c r="G266" s="68"/>
      <c r="H266" s="68"/>
      <c r="I266" s="108"/>
      <c r="J266" s="68"/>
      <c r="K266" s="68"/>
      <c r="L266" s="68"/>
      <c r="M266" s="68"/>
      <c r="N266" s="68"/>
      <c r="O266" s="68"/>
      <c r="P266" s="68"/>
      <c r="Q266" s="68"/>
      <c r="R266" s="68"/>
      <c r="S266" s="68"/>
      <c r="T266" s="68"/>
      <c r="U266" s="68"/>
      <c r="V266" s="71"/>
      <c r="W266" s="72"/>
      <c r="X266" s="72"/>
      <c r="Y266" s="68"/>
      <c r="Z266" s="68"/>
    </row>
    <row r="267" ht="15.75" customHeight="1">
      <c r="A267" s="68"/>
      <c r="B267" s="68"/>
      <c r="C267" s="68"/>
      <c r="D267" s="68"/>
      <c r="E267" s="68"/>
      <c r="F267" s="68"/>
      <c r="G267" s="68"/>
      <c r="H267" s="68"/>
      <c r="I267" s="108"/>
      <c r="J267" s="68"/>
      <c r="K267" s="68"/>
      <c r="L267" s="68"/>
      <c r="M267" s="68"/>
      <c r="N267" s="68"/>
      <c r="O267" s="68"/>
      <c r="P267" s="68"/>
      <c r="Q267" s="68"/>
      <c r="R267" s="68"/>
      <c r="S267" s="68"/>
      <c r="T267" s="68"/>
      <c r="U267" s="68"/>
      <c r="V267" s="71"/>
      <c r="W267" s="72"/>
      <c r="X267" s="72"/>
      <c r="Y267" s="68"/>
      <c r="Z267" s="68"/>
    </row>
    <row r="268" ht="15.75" customHeight="1">
      <c r="A268" s="68"/>
      <c r="B268" s="68"/>
      <c r="C268" s="68"/>
      <c r="D268" s="68"/>
      <c r="E268" s="68"/>
      <c r="F268" s="68"/>
      <c r="G268" s="68"/>
      <c r="H268" s="68"/>
      <c r="I268" s="108"/>
      <c r="J268" s="68"/>
      <c r="K268" s="68"/>
      <c r="L268" s="68"/>
      <c r="M268" s="68"/>
      <c r="N268" s="68"/>
      <c r="O268" s="68"/>
      <c r="P268" s="68"/>
      <c r="Q268" s="68"/>
      <c r="R268" s="68"/>
      <c r="S268" s="68"/>
      <c r="T268" s="68"/>
      <c r="U268" s="68"/>
      <c r="V268" s="71"/>
      <c r="W268" s="72"/>
      <c r="X268" s="72"/>
      <c r="Y268" s="68"/>
      <c r="Z268" s="68"/>
    </row>
    <row r="269" ht="15.75" customHeight="1">
      <c r="A269" s="68"/>
      <c r="B269" s="68"/>
      <c r="C269" s="68"/>
      <c r="D269" s="68"/>
      <c r="E269" s="68"/>
      <c r="F269" s="68"/>
      <c r="G269" s="68"/>
      <c r="H269" s="68"/>
      <c r="I269" s="108"/>
      <c r="J269" s="68"/>
      <c r="K269" s="68"/>
      <c r="L269" s="68"/>
      <c r="M269" s="68"/>
      <c r="N269" s="68"/>
      <c r="O269" s="68"/>
      <c r="P269" s="68"/>
      <c r="Q269" s="68"/>
      <c r="R269" s="68"/>
      <c r="S269" s="68"/>
      <c r="T269" s="68"/>
      <c r="U269" s="68"/>
      <c r="V269" s="71"/>
      <c r="W269" s="72"/>
      <c r="X269" s="72"/>
      <c r="Y269" s="68"/>
      <c r="Z269" s="68"/>
    </row>
    <row r="270" ht="15.75" customHeight="1">
      <c r="A270" s="68"/>
      <c r="B270" s="68"/>
      <c r="C270" s="68"/>
      <c r="D270" s="68"/>
      <c r="E270" s="68"/>
      <c r="F270" s="68"/>
      <c r="G270" s="68"/>
      <c r="H270" s="68"/>
      <c r="I270" s="108"/>
      <c r="J270" s="68"/>
      <c r="K270" s="68"/>
      <c r="L270" s="68"/>
      <c r="M270" s="68"/>
      <c r="N270" s="68"/>
      <c r="O270" s="68"/>
      <c r="P270" s="68"/>
      <c r="Q270" s="68"/>
      <c r="R270" s="68"/>
      <c r="S270" s="68"/>
      <c r="T270" s="68"/>
      <c r="U270" s="68"/>
      <c r="V270" s="71"/>
      <c r="W270" s="72"/>
      <c r="X270" s="72"/>
      <c r="Y270" s="68"/>
      <c r="Z270" s="68"/>
    </row>
    <row r="271" ht="15.75" customHeight="1">
      <c r="A271" s="68"/>
      <c r="B271" s="68"/>
      <c r="C271" s="68"/>
      <c r="D271" s="68"/>
      <c r="E271" s="68"/>
      <c r="F271" s="68"/>
      <c r="G271" s="68"/>
      <c r="H271" s="68"/>
      <c r="I271" s="108"/>
      <c r="J271" s="68"/>
      <c r="K271" s="68"/>
      <c r="L271" s="68"/>
      <c r="M271" s="68"/>
      <c r="N271" s="68"/>
      <c r="O271" s="68"/>
      <c r="P271" s="68"/>
      <c r="Q271" s="68"/>
      <c r="R271" s="68"/>
      <c r="S271" s="68"/>
      <c r="T271" s="68"/>
      <c r="U271" s="68"/>
      <c r="V271" s="71"/>
      <c r="W271" s="72"/>
      <c r="X271" s="72"/>
      <c r="Y271" s="68"/>
      <c r="Z271" s="68"/>
    </row>
    <row r="272" ht="15.75" customHeight="1">
      <c r="A272" s="68"/>
      <c r="B272" s="68"/>
      <c r="C272" s="68"/>
      <c r="D272" s="68"/>
      <c r="E272" s="68"/>
      <c r="F272" s="68"/>
      <c r="G272" s="68"/>
      <c r="H272" s="68"/>
      <c r="I272" s="108"/>
      <c r="J272" s="68"/>
      <c r="K272" s="68"/>
      <c r="L272" s="68"/>
      <c r="M272" s="68"/>
      <c r="N272" s="68"/>
      <c r="O272" s="68"/>
      <c r="P272" s="68"/>
      <c r="Q272" s="68"/>
      <c r="R272" s="68"/>
      <c r="S272" s="68"/>
      <c r="T272" s="68"/>
      <c r="U272" s="68"/>
      <c r="V272" s="71"/>
      <c r="W272" s="72"/>
      <c r="X272" s="72"/>
      <c r="Y272" s="68"/>
      <c r="Z272" s="68"/>
    </row>
    <row r="273" ht="15.75" customHeight="1">
      <c r="A273" s="68"/>
      <c r="B273" s="68"/>
      <c r="C273" s="68"/>
      <c r="D273" s="68"/>
      <c r="E273" s="68"/>
      <c r="F273" s="68"/>
      <c r="G273" s="68"/>
      <c r="H273" s="68"/>
      <c r="I273" s="108"/>
      <c r="J273" s="68"/>
      <c r="K273" s="68"/>
      <c r="L273" s="68"/>
      <c r="M273" s="68"/>
      <c r="N273" s="68"/>
      <c r="O273" s="68"/>
      <c r="P273" s="68"/>
      <c r="Q273" s="68"/>
      <c r="R273" s="68"/>
      <c r="S273" s="68"/>
      <c r="T273" s="68"/>
      <c r="U273" s="68"/>
      <c r="V273" s="71"/>
      <c r="W273" s="72"/>
      <c r="X273" s="72"/>
      <c r="Y273" s="68"/>
      <c r="Z273" s="68"/>
    </row>
    <row r="274" ht="15.75" customHeight="1">
      <c r="A274" s="68"/>
      <c r="B274" s="68"/>
      <c r="C274" s="68"/>
      <c r="D274" s="68"/>
      <c r="E274" s="68"/>
      <c r="F274" s="68"/>
      <c r="G274" s="68"/>
      <c r="H274" s="68"/>
      <c r="I274" s="108"/>
      <c r="J274" s="68"/>
      <c r="K274" s="68"/>
      <c r="L274" s="68"/>
      <c r="M274" s="68"/>
      <c r="N274" s="68"/>
      <c r="O274" s="68"/>
      <c r="P274" s="68"/>
      <c r="Q274" s="68"/>
      <c r="R274" s="68"/>
      <c r="S274" s="68"/>
      <c r="T274" s="68"/>
      <c r="U274" s="68"/>
      <c r="V274" s="71"/>
      <c r="W274" s="72"/>
      <c r="X274" s="72"/>
      <c r="Y274" s="68"/>
      <c r="Z274" s="68"/>
    </row>
    <row r="275" ht="15.75" customHeight="1">
      <c r="A275" s="68"/>
      <c r="B275" s="68"/>
      <c r="C275" s="68"/>
      <c r="D275" s="68"/>
      <c r="E275" s="68"/>
      <c r="F275" s="68"/>
      <c r="G275" s="68"/>
      <c r="H275" s="68"/>
      <c r="I275" s="108"/>
      <c r="J275" s="68"/>
      <c r="K275" s="68"/>
      <c r="L275" s="68"/>
      <c r="M275" s="68"/>
      <c r="N275" s="68"/>
      <c r="O275" s="68"/>
      <c r="P275" s="68"/>
      <c r="Q275" s="68"/>
      <c r="R275" s="68"/>
      <c r="S275" s="68"/>
      <c r="T275" s="68"/>
      <c r="U275" s="68"/>
      <c r="V275" s="71"/>
      <c r="W275" s="72"/>
      <c r="X275" s="72"/>
      <c r="Y275" s="68"/>
      <c r="Z275" s="68"/>
    </row>
    <row r="276" ht="15.75" customHeight="1">
      <c r="A276" s="68"/>
      <c r="B276" s="68"/>
      <c r="C276" s="68"/>
      <c r="D276" s="68"/>
      <c r="E276" s="68"/>
      <c r="F276" s="68"/>
      <c r="G276" s="68"/>
      <c r="H276" s="68"/>
      <c r="I276" s="108"/>
      <c r="J276" s="68"/>
      <c r="K276" s="68"/>
      <c r="L276" s="68"/>
      <c r="M276" s="68"/>
      <c r="N276" s="68"/>
      <c r="O276" s="68"/>
      <c r="P276" s="68"/>
      <c r="Q276" s="68"/>
      <c r="R276" s="68"/>
      <c r="S276" s="68"/>
      <c r="T276" s="68"/>
      <c r="U276" s="68"/>
      <c r="V276" s="71"/>
      <c r="W276" s="72"/>
      <c r="X276" s="72"/>
      <c r="Y276" s="68"/>
      <c r="Z276" s="68"/>
    </row>
    <row r="277" ht="15.75" customHeight="1">
      <c r="A277" s="68"/>
      <c r="B277" s="68"/>
      <c r="C277" s="68"/>
      <c r="D277" s="68"/>
      <c r="E277" s="68"/>
      <c r="F277" s="68"/>
      <c r="G277" s="68"/>
      <c r="H277" s="68"/>
      <c r="I277" s="108"/>
      <c r="J277" s="68"/>
      <c r="K277" s="68"/>
      <c r="L277" s="68"/>
      <c r="M277" s="68"/>
      <c r="N277" s="68"/>
      <c r="O277" s="68"/>
      <c r="P277" s="68"/>
      <c r="Q277" s="68"/>
      <c r="R277" s="68"/>
      <c r="S277" s="68"/>
      <c r="T277" s="68"/>
      <c r="U277" s="68"/>
      <c r="V277" s="71"/>
      <c r="W277" s="72"/>
      <c r="X277" s="72"/>
      <c r="Y277" s="68"/>
      <c r="Z277" s="68"/>
    </row>
    <row r="278" ht="15.75" customHeight="1">
      <c r="A278" s="68"/>
      <c r="B278" s="68"/>
      <c r="C278" s="68"/>
      <c r="D278" s="68"/>
      <c r="E278" s="68"/>
      <c r="F278" s="68"/>
      <c r="G278" s="68"/>
      <c r="H278" s="68"/>
      <c r="I278" s="108"/>
      <c r="J278" s="68"/>
      <c r="K278" s="68"/>
      <c r="L278" s="68"/>
      <c r="M278" s="68"/>
      <c r="N278" s="68"/>
      <c r="O278" s="68"/>
      <c r="P278" s="68"/>
      <c r="Q278" s="68"/>
      <c r="R278" s="68"/>
      <c r="S278" s="68"/>
      <c r="T278" s="68"/>
      <c r="U278" s="68"/>
      <c r="V278" s="71"/>
      <c r="W278" s="72"/>
      <c r="X278" s="72"/>
      <c r="Y278" s="68"/>
      <c r="Z278" s="68"/>
    </row>
    <row r="279" ht="15.75" customHeight="1">
      <c r="A279" s="68"/>
      <c r="B279" s="68"/>
      <c r="C279" s="68"/>
      <c r="D279" s="68"/>
      <c r="E279" s="68"/>
      <c r="F279" s="68"/>
      <c r="G279" s="68"/>
      <c r="H279" s="68"/>
      <c r="I279" s="108"/>
      <c r="J279" s="68"/>
      <c r="K279" s="68"/>
      <c r="L279" s="68"/>
      <c r="M279" s="68"/>
      <c r="N279" s="68"/>
      <c r="O279" s="68"/>
      <c r="P279" s="68"/>
      <c r="Q279" s="68"/>
      <c r="R279" s="68"/>
      <c r="S279" s="68"/>
      <c r="T279" s="68"/>
      <c r="U279" s="68"/>
      <c r="V279" s="71"/>
      <c r="W279" s="72"/>
      <c r="X279" s="72"/>
      <c r="Y279" s="68"/>
      <c r="Z279" s="68"/>
    </row>
    <row r="280" ht="15.75" customHeight="1">
      <c r="A280" s="68"/>
      <c r="B280" s="68"/>
      <c r="C280" s="68"/>
      <c r="D280" s="68"/>
      <c r="E280" s="68"/>
      <c r="F280" s="68"/>
      <c r="G280" s="68"/>
      <c r="H280" s="68"/>
      <c r="I280" s="108"/>
      <c r="J280" s="68"/>
      <c r="K280" s="68"/>
      <c r="L280" s="68"/>
      <c r="M280" s="68"/>
      <c r="N280" s="68"/>
      <c r="O280" s="68"/>
      <c r="P280" s="68"/>
      <c r="Q280" s="68"/>
      <c r="R280" s="68"/>
      <c r="S280" s="68"/>
      <c r="T280" s="68"/>
      <c r="U280" s="68"/>
      <c r="V280" s="71"/>
      <c r="W280" s="72"/>
      <c r="X280" s="72"/>
      <c r="Y280" s="68"/>
      <c r="Z280" s="68"/>
    </row>
    <row r="281" ht="15.75" customHeight="1">
      <c r="A281" s="68"/>
      <c r="B281" s="68"/>
      <c r="C281" s="68"/>
      <c r="D281" s="68"/>
      <c r="E281" s="68"/>
      <c r="F281" s="68"/>
      <c r="G281" s="68"/>
      <c r="H281" s="68"/>
      <c r="I281" s="108"/>
      <c r="J281" s="68"/>
      <c r="K281" s="68"/>
      <c r="L281" s="68"/>
      <c r="M281" s="68"/>
      <c r="N281" s="68"/>
      <c r="O281" s="68"/>
      <c r="P281" s="68"/>
      <c r="Q281" s="68"/>
      <c r="R281" s="68"/>
      <c r="S281" s="68"/>
      <c r="T281" s="68"/>
      <c r="U281" s="68"/>
      <c r="V281" s="71"/>
      <c r="W281" s="72"/>
      <c r="X281" s="72"/>
      <c r="Y281" s="68"/>
      <c r="Z281" s="68"/>
    </row>
    <row r="282" ht="15.75" customHeight="1">
      <c r="A282" s="68"/>
      <c r="B282" s="68"/>
      <c r="C282" s="68"/>
      <c r="D282" s="68"/>
      <c r="E282" s="68"/>
      <c r="F282" s="68"/>
      <c r="G282" s="68"/>
      <c r="H282" s="68"/>
      <c r="I282" s="108"/>
      <c r="J282" s="68"/>
      <c r="K282" s="68"/>
      <c r="L282" s="68"/>
      <c r="M282" s="68"/>
      <c r="N282" s="68"/>
      <c r="O282" s="68"/>
      <c r="P282" s="68"/>
      <c r="Q282" s="68"/>
      <c r="R282" s="68"/>
      <c r="S282" s="68"/>
      <c r="T282" s="68"/>
      <c r="U282" s="68"/>
      <c r="V282" s="71"/>
      <c r="W282" s="72"/>
      <c r="X282" s="72"/>
      <c r="Y282" s="68"/>
      <c r="Z282" s="68"/>
    </row>
    <row r="283" ht="15.75" customHeight="1">
      <c r="A283" s="68"/>
      <c r="B283" s="68"/>
      <c r="C283" s="68"/>
      <c r="D283" s="68"/>
      <c r="E283" s="68"/>
      <c r="F283" s="68"/>
      <c r="G283" s="68"/>
      <c r="H283" s="68"/>
      <c r="I283" s="108"/>
      <c r="J283" s="68"/>
      <c r="K283" s="68"/>
      <c r="L283" s="68"/>
      <c r="M283" s="68"/>
      <c r="N283" s="68"/>
      <c r="O283" s="68"/>
      <c r="P283" s="68"/>
      <c r="Q283" s="68"/>
      <c r="R283" s="68"/>
      <c r="S283" s="68"/>
      <c r="T283" s="68"/>
      <c r="U283" s="68"/>
      <c r="V283" s="71"/>
      <c r="W283" s="72"/>
      <c r="X283" s="72"/>
      <c r="Y283" s="68"/>
      <c r="Z283" s="68"/>
    </row>
    <row r="284" ht="15.75" customHeight="1">
      <c r="A284" s="68"/>
      <c r="B284" s="68"/>
      <c r="C284" s="68"/>
      <c r="D284" s="68"/>
      <c r="E284" s="68"/>
      <c r="F284" s="68"/>
      <c r="G284" s="68"/>
      <c r="H284" s="68"/>
      <c r="I284" s="108"/>
      <c r="J284" s="68"/>
      <c r="K284" s="68"/>
      <c r="L284" s="68"/>
      <c r="M284" s="68"/>
      <c r="N284" s="68"/>
      <c r="O284" s="68"/>
      <c r="P284" s="68"/>
      <c r="Q284" s="68"/>
      <c r="R284" s="68"/>
      <c r="S284" s="68"/>
      <c r="T284" s="68"/>
      <c r="U284" s="68"/>
      <c r="V284" s="71"/>
      <c r="W284" s="72"/>
      <c r="X284" s="72"/>
      <c r="Y284" s="68"/>
      <c r="Z284" s="68"/>
    </row>
    <row r="285" ht="15.75" customHeight="1">
      <c r="A285" s="68"/>
      <c r="B285" s="68"/>
      <c r="C285" s="68"/>
      <c r="D285" s="68"/>
      <c r="E285" s="68"/>
      <c r="F285" s="68"/>
      <c r="G285" s="68"/>
      <c r="H285" s="68"/>
      <c r="I285" s="108"/>
      <c r="J285" s="68"/>
      <c r="K285" s="68"/>
      <c r="L285" s="68"/>
      <c r="M285" s="68"/>
      <c r="N285" s="68"/>
      <c r="O285" s="68"/>
      <c r="P285" s="68"/>
      <c r="Q285" s="68"/>
      <c r="R285" s="68"/>
      <c r="S285" s="68"/>
      <c r="T285" s="68"/>
      <c r="U285" s="68"/>
      <c r="V285" s="71"/>
      <c r="W285" s="72"/>
      <c r="X285" s="72"/>
      <c r="Y285" s="68"/>
      <c r="Z285" s="68"/>
    </row>
    <row r="286" ht="15.75" customHeight="1">
      <c r="A286" s="68"/>
      <c r="B286" s="68"/>
      <c r="C286" s="68"/>
      <c r="D286" s="68"/>
      <c r="E286" s="68"/>
      <c r="F286" s="68"/>
      <c r="G286" s="68"/>
      <c r="H286" s="68"/>
      <c r="I286" s="108"/>
      <c r="J286" s="68"/>
      <c r="K286" s="68"/>
      <c r="L286" s="68"/>
      <c r="M286" s="68"/>
      <c r="N286" s="68"/>
      <c r="O286" s="68"/>
      <c r="P286" s="68"/>
      <c r="Q286" s="68"/>
      <c r="R286" s="68"/>
      <c r="S286" s="68"/>
      <c r="T286" s="68"/>
      <c r="U286" s="68"/>
      <c r="V286" s="71"/>
      <c r="W286" s="72"/>
      <c r="X286" s="72"/>
      <c r="Y286" s="68"/>
      <c r="Z286" s="68"/>
    </row>
    <row r="287" ht="15.75" customHeight="1">
      <c r="A287" s="68"/>
      <c r="B287" s="68"/>
      <c r="C287" s="68"/>
      <c r="D287" s="68"/>
      <c r="E287" s="68"/>
      <c r="F287" s="68"/>
      <c r="G287" s="68"/>
      <c r="H287" s="68"/>
      <c r="I287" s="108"/>
      <c r="J287" s="68"/>
      <c r="K287" s="68"/>
      <c r="L287" s="68"/>
      <c r="M287" s="68"/>
      <c r="N287" s="68"/>
      <c r="O287" s="68"/>
      <c r="P287" s="68"/>
      <c r="Q287" s="68"/>
      <c r="R287" s="68"/>
      <c r="S287" s="68"/>
      <c r="T287" s="68"/>
      <c r="U287" s="68"/>
      <c r="V287" s="71"/>
      <c r="W287" s="72"/>
      <c r="X287" s="72"/>
      <c r="Y287" s="68"/>
      <c r="Z287" s="68"/>
    </row>
    <row r="288" ht="15.75" customHeight="1">
      <c r="A288" s="68"/>
      <c r="B288" s="68"/>
      <c r="C288" s="68"/>
      <c r="D288" s="68"/>
      <c r="E288" s="68"/>
      <c r="F288" s="68"/>
      <c r="G288" s="68"/>
      <c r="H288" s="68"/>
      <c r="I288" s="108"/>
      <c r="J288" s="68"/>
      <c r="K288" s="68"/>
      <c r="L288" s="68"/>
      <c r="M288" s="68"/>
      <c r="N288" s="68"/>
      <c r="O288" s="68"/>
      <c r="P288" s="68"/>
      <c r="Q288" s="68"/>
      <c r="R288" s="68"/>
      <c r="S288" s="68"/>
      <c r="T288" s="68"/>
      <c r="U288" s="68"/>
      <c r="V288" s="71"/>
      <c r="W288" s="72"/>
      <c r="X288" s="72"/>
      <c r="Y288" s="68"/>
      <c r="Z288" s="68"/>
    </row>
    <row r="289" ht="15.75" customHeight="1">
      <c r="A289" s="68"/>
      <c r="B289" s="68"/>
      <c r="C289" s="68"/>
      <c r="D289" s="68"/>
      <c r="E289" s="68"/>
      <c r="F289" s="68"/>
      <c r="G289" s="68"/>
      <c r="H289" s="68"/>
      <c r="I289" s="108"/>
      <c r="J289" s="68"/>
      <c r="K289" s="68"/>
      <c r="L289" s="68"/>
      <c r="M289" s="68"/>
      <c r="N289" s="68"/>
      <c r="O289" s="68"/>
      <c r="P289" s="68"/>
      <c r="Q289" s="68"/>
      <c r="R289" s="68"/>
      <c r="S289" s="68"/>
      <c r="T289" s="68"/>
      <c r="U289" s="68"/>
      <c r="V289" s="71"/>
      <c r="W289" s="72"/>
      <c r="X289" s="72"/>
      <c r="Y289" s="68"/>
      <c r="Z289" s="68"/>
    </row>
    <row r="290" ht="15.75" customHeight="1">
      <c r="A290" s="68"/>
      <c r="B290" s="68"/>
      <c r="C290" s="68"/>
      <c r="D290" s="68"/>
      <c r="E290" s="68"/>
      <c r="F290" s="68"/>
      <c r="G290" s="68"/>
      <c r="H290" s="68"/>
      <c r="I290" s="108"/>
      <c r="J290" s="68"/>
      <c r="K290" s="68"/>
      <c r="L290" s="68"/>
      <c r="M290" s="68"/>
      <c r="N290" s="68"/>
      <c r="O290" s="68"/>
      <c r="P290" s="68"/>
      <c r="Q290" s="68"/>
      <c r="R290" s="68"/>
      <c r="S290" s="68"/>
      <c r="T290" s="68"/>
      <c r="U290" s="68"/>
      <c r="V290" s="71"/>
      <c r="W290" s="72"/>
      <c r="X290" s="72"/>
      <c r="Y290" s="68"/>
      <c r="Z290" s="68"/>
    </row>
    <row r="291" ht="15.75" customHeight="1">
      <c r="A291" s="68"/>
      <c r="B291" s="68"/>
      <c r="C291" s="68"/>
      <c r="D291" s="68"/>
      <c r="E291" s="68"/>
      <c r="F291" s="68"/>
      <c r="G291" s="68"/>
      <c r="H291" s="68"/>
      <c r="I291" s="108"/>
      <c r="J291" s="68"/>
      <c r="K291" s="68"/>
      <c r="L291" s="68"/>
      <c r="M291" s="68"/>
      <c r="N291" s="68"/>
      <c r="O291" s="68"/>
      <c r="P291" s="68"/>
      <c r="Q291" s="68"/>
      <c r="R291" s="68"/>
      <c r="S291" s="68"/>
      <c r="T291" s="68"/>
      <c r="U291" s="68"/>
      <c r="V291" s="71"/>
      <c r="W291" s="72"/>
      <c r="X291" s="72"/>
      <c r="Y291" s="68"/>
      <c r="Z291" s="68"/>
    </row>
    <row r="292" ht="15.75" customHeight="1">
      <c r="A292" s="68"/>
      <c r="B292" s="68"/>
      <c r="C292" s="68"/>
      <c r="D292" s="68"/>
      <c r="E292" s="68"/>
      <c r="F292" s="68"/>
      <c r="G292" s="68"/>
      <c r="H292" s="68"/>
      <c r="I292" s="108"/>
      <c r="J292" s="68"/>
      <c r="K292" s="68"/>
      <c r="L292" s="68"/>
      <c r="M292" s="68"/>
      <c r="N292" s="68"/>
      <c r="O292" s="68"/>
      <c r="P292" s="68"/>
      <c r="Q292" s="68"/>
      <c r="R292" s="68"/>
      <c r="S292" s="68"/>
      <c r="T292" s="68"/>
      <c r="U292" s="68"/>
      <c r="V292" s="71"/>
      <c r="W292" s="72"/>
      <c r="X292" s="72"/>
      <c r="Y292" s="68"/>
      <c r="Z292" s="68"/>
    </row>
    <row r="293" ht="15.75" customHeight="1">
      <c r="A293" s="68"/>
      <c r="B293" s="68"/>
      <c r="C293" s="68"/>
      <c r="D293" s="68"/>
      <c r="E293" s="68"/>
      <c r="F293" s="68"/>
      <c r="G293" s="68"/>
      <c r="H293" s="68"/>
      <c r="I293" s="108"/>
      <c r="J293" s="68"/>
      <c r="K293" s="68"/>
      <c r="L293" s="68"/>
      <c r="M293" s="68"/>
      <c r="N293" s="68"/>
      <c r="O293" s="68"/>
      <c r="P293" s="68"/>
      <c r="Q293" s="68"/>
      <c r="R293" s="68"/>
      <c r="S293" s="68"/>
      <c r="T293" s="68"/>
      <c r="U293" s="68"/>
      <c r="V293" s="71"/>
      <c r="W293" s="72"/>
      <c r="X293" s="72"/>
      <c r="Y293" s="68"/>
      <c r="Z293" s="68"/>
    </row>
    <row r="294" ht="15.75" customHeight="1">
      <c r="A294" s="68"/>
      <c r="B294" s="68"/>
      <c r="C294" s="68"/>
      <c r="D294" s="68"/>
      <c r="E294" s="68"/>
      <c r="F294" s="68"/>
      <c r="G294" s="68"/>
      <c r="H294" s="68"/>
      <c r="I294" s="108"/>
      <c r="J294" s="68"/>
      <c r="K294" s="68"/>
      <c r="L294" s="68"/>
      <c r="M294" s="68"/>
      <c r="N294" s="68"/>
      <c r="O294" s="68"/>
      <c r="P294" s="68"/>
      <c r="Q294" s="68"/>
      <c r="R294" s="68"/>
      <c r="S294" s="68"/>
      <c r="T294" s="68"/>
      <c r="U294" s="68"/>
      <c r="V294" s="71"/>
      <c r="W294" s="72"/>
      <c r="X294" s="72"/>
      <c r="Y294" s="68"/>
      <c r="Z294" s="68"/>
    </row>
    <row r="295" ht="15.75" customHeight="1">
      <c r="A295" s="68"/>
      <c r="B295" s="68"/>
      <c r="C295" s="68"/>
      <c r="D295" s="68"/>
      <c r="E295" s="68"/>
      <c r="F295" s="68"/>
      <c r="G295" s="68"/>
      <c r="H295" s="68"/>
      <c r="I295" s="108"/>
      <c r="J295" s="68"/>
      <c r="K295" s="68"/>
      <c r="L295" s="68"/>
      <c r="M295" s="68"/>
      <c r="N295" s="68"/>
      <c r="O295" s="68"/>
      <c r="P295" s="68"/>
      <c r="Q295" s="68"/>
      <c r="R295" s="68"/>
      <c r="S295" s="68"/>
      <c r="T295" s="68"/>
      <c r="U295" s="68"/>
      <c r="V295" s="71"/>
      <c r="W295" s="72"/>
      <c r="X295" s="72"/>
      <c r="Y295" s="68"/>
      <c r="Z295" s="68"/>
    </row>
    <row r="296" ht="15.75" customHeight="1">
      <c r="A296" s="68"/>
      <c r="B296" s="68"/>
      <c r="C296" s="68"/>
      <c r="D296" s="68"/>
      <c r="E296" s="68"/>
      <c r="F296" s="68"/>
      <c r="G296" s="68"/>
      <c r="H296" s="68"/>
      <c r="I296" s="108"/>
      <c r="J296" s="68"/>
      <c r="K296" s="68"/>
      <c r="L296" s="68"/>
      <c r="M296" s="68"/>
      <c r="N296" s="68"/>
      <c r="O296" s="68"/>
      <c r="P296" s="68"/>
      <c r="Q296" s="68"/>
      <c r="R296" s="68"/>
      <c r="S296" s="68"/>
      <c r="T296" s="68"/>
      <c r="U296" s="68"/>
      <c r="V296" s="71"/>
      <c r="W296" s="72"/>
      <c r="X296" s="72"/>
      <c r="Y296" s="68"/>
      <c r="Z296" s="68"/>
    </row>
    <row r="297" ht="15.75" customHeight="1">
      <c r="A297" s="68"/>
      <c r="B297" s="68"/>
      <c r="C297" s="68"/>
      <c r="D297" s="68"/>
      <c r="E297" s="68"/>
      <c r="F297" s="68"/>
      <c r="G297" s="68"/>
      <c r="H297" s="68"/>
      <c r="I297" s="108"/>
      <c r="J297" s="68"/>
      <c r="K297" s="68"/>
      <c r="L297" s="68"/>
      <c r="M297" s="68"/>
      <c r="N297" s="68"/>
      <c r="O297" s="68"/>
      <c r="P297" s="68"/>
      <c r="Q297" s="68"/>
      <c r="R297" s="68"/>
      <c r="S297" s="68"/>
      <c r="T297" s="68"/>
      <c r="U297" s="68"/>
      <c r="V297" s="71"/>
      <c r="W297" s="72"/>
      <c r="X297" s="72"/>
      <c r="Y297" s="68"/>
      <c r="Z297" s="68"/>
    </row>
    <row r="298" ht="15.75" customHeight="1">
      <c r="A298" s="68"/>
      <c r="B298" s="68"/>
      <c r="C298" s="68"/>
      <c r="D298" s="68"/>
      <c r="E298" s="68"/>
      <c r="F298" s="68"/>
      <c r="G298" s="68"/>
      <c r="H298" s="68"/>
      <c r="I298" s="108"/>
      <c r="J298" s="68"/>
      <c r="K298" s="68"/>
      <c r="L298" s="68"/>
      <c r="M298" s="68"/>
      <c r="N298" s="68"/>
      <c r="O298" s="68"/>
      <c r="P298" s="68"/>
      <c r="Q298" s="68"/>
      <c r="R298" s="68"/>
      <c r="S298" s="68"/>
      <c r="T298" s="68"/>
      <c r="U298" s="68"/>
      <c r="V298" s="71"/>
      <c r="W298" s="72"/>
      <c r="X298" s="72"/>
      <c r="Y298" s="68"/>
      <c r="Z298" s="68"/>
    </row>
    <row r="299" ht="15.75" customHeight="1">
      <c r="A299" s="68"/>
      <c r="B299" s="68"/>
      <c r="C299" s="68"/>
      <c r="D299" s="68"/>
      <c r="E299" s="68"/>
      <c r="F299" s="68"/>
      <c r="G299" s="68"/>
      <c r="H299" s="68"/>
      <c r="I299" s="108"/>
      <c r="J299" s="68"/>
      <c r="K299" s="68"/>
      <c r="L299" s="68"/>
      <c r="M299" s="68"/>
      <c r="N299" s="68"/>
      <c r="O299" s="68"/>
      <c r="P299" s="68"/>
      <c r="Q299" s="68"/>
      <c r="R299" s="68"/>
      <c r="S299" s="68"/>
      <c r="T299" s="68"/>
      <c r="U299" s="68"/>
      <c r="V299" s="71"/>
      <c r="W299" s="72"/>
      <c r="X299" s="72"/>
      <c r="Y299" s="68"/>
      <c r="Z299" s="68"/>
    </row>
    <row r="300" ht="15.75" customHeight="1">
      <c r="A300" s="68"/>
      <c r="B300" s="68"/>
      <c r="C300" s="68"/>
      <c r="D300" s="68"/>
      <c r="E300" s="68"/>
      <c r="F300" s="68"/>
      <c r="G300" s="68"/>
      <c r="H300" s="68"/>
      <c r="I300" s="108"/>
      <c r="J300" s="68"/>
      <c r="K300" s="68"/>
      <c r="L300" s="68"/>
      <c r="M300" s="68"/>
      <c r="N300" s="68"/>
      <c r="O300" s="68"/>
      <c r="P300" s="68"/>
      <c r="Q300" s="68"/>
      <c r="R300" s="68"/>
      <c r="S300" s="68"/>
      <c r="T300" s="68"/>
      <c r="U300" s="68"/>
      <c r="V300" s="71"/>
      <c r="W300" s="72"/>
      <c r="X300" s="72"/>
      <c r="Y300" s="68"/>
      <c r="Z300" s="68"/>
    </row>
    <row r="301" ht="15.75" customHeight="1">
      <c r="A301" s="68"/>
      <c r="B301" s="68"/>
      <c r="C301" s="68"/>
      <c r="D301" s="68"/>
      <c r="E301" s="68"/>
      <c r="F301" s="68"/>
      <c r="G301" s="68"/>
      <c r="H301" s="68"/>
      <c r="I301" s="108"/>
      <c r="J301" s="68"/>
      <c r="K301" s="68"/>
      <c r="L301" s="68"/>
      <c r="M301" s="68"/>
      <c r="N301" s="68"/>
      <c r="O301" s="68"/>
      <c r="P301" s="68"/>
      <c r="Q301" s="68"/>
      <c r="R301" s="68"/>
      <c r="S301" s="68"/>
      <c r="T301" s="68"/>
      <c r="U301" s="68"/>
      <c r="V301" s="71"/>
      <c r="W301" s="72"/>
      <c r="X301" s="72"/>
      <c r="Y301" s="68"/>
      <c r="Z301" s="68"/>
    </row>
    <row r="302" ht="15.75" customHeight="1">
      <c r="A302" s="68"/>
      <c r="B302" s="68"/>
      <c r="C302" s="68"/>
      <c r="D302" s="68"/>
      <c r="E302" s="68"/>
      <c r="F302" s="68"/>
      <c r="G302" s="68"/>
      <c r="H302" s="68"/>
      <c r="I302" s="108"/>
      <c r="J302" s="68"/>
      <c r="K302" s="68"/>
      <c r="L302" s="68"/>
      <c r="M302" s="68"/>
      <c r="N302" s="68"/>
      <c r="O302" s="68"/>
      <c r="P302" s="68"/>
      <c r="Q302" s="68"/>
      <c r="R302" s="68"/>
      <c r="S302" s="68"/>
      <c r="T302" s="68"/>
      <c r="U302" s="68"/>
      <c r="V302" s="71"/>
      <c r="W302" s="72"/>
      <c r="X302" s="72"/>
      <c r="Y302" s="68"/>
      <c r="Z302" s="68"/>
    </row>
    <row r="303" ht="15.75" customHeight="1">
      <c r="A303" s="68"/>
      <c r="B303" s="68"/>
      <c r="C303" s="68"/>
      <c r="D303" s="68"/>
      <c r="E303" s="68"/>
      <c r="F303" s="68"/>
      <c r="G303" s="68"/>
      <c r="H303" s="68"/>
      <c r="I303" s="108"/>
      <c r="J303" s="68"/>
      <c r="K303" s="68"/>
      <c r="L303" s="68"/>
      <c r="M303" s="68"/>
      <c r="N303" s="68"/>
      <c r="O303" s="68"/>
      <c r="P303" s="68"/>
      <c r="Q303" s="68"/>
      <c r="R303" s="68"/>
      <c r="S303" s="68"/>
      <c r="T303" s="68"/>
      <c r="U303" s="68"/>
      <c r="V303" s="71"/>
      <c r="W303" s="72"/>
      <c r="X303" s="72"/>
      <c r="Y303" s="68"/>
      <c r="Z303" s="68"/>
    </row>
    <row r="304" ht="15.75" customHeight="1">
      <c r="A304" s="68"/>
      <c r="B304" s="68"/>
      <c r="C304" s="68"/>
      <c r="D304" s="68"/>
      <c r="E304" s="68"/>
      <c r="F304" s="68"/>
      <c r="G304" s="68"/>
      <c r="H304" s="68"/>
      <c r="I304" s="108"/>
      <c r="J304" s="68"/>
      <c r="K304" s="68"/>
      <c r="L304" s="68"/>
      <c r="M304" s="68"/>
      <c r="N304" s="68"/>
      <c r="O304" s="68"/>
      <c r="P304" s="68"/>
      <c r="Q304" s="68"/>
      <c r="R304" s="68"/>
      <c r="S304" s="68"/>
      <c r="T304" s="68"/>
      <c r="U304" s="68"/>
      <c r="V304" s="71"/>
      <c r="W304" s="72"/>
      <c r="X304" s="72"/>
      <c r="Y304" s="68"/>
      <c r="Z304" s="68"/>
    </row>
    <row r="305" ht="15.75" customHeight="1">
      <c r="A305" s="68"/>
      <c r="B305" s="68"/>
      <c r="C305" s="68"/>
      <c r="D305" s="68"/>
      <c r="E305" s="68"/>
      <c r="F305" s="68"/>
      <c r="G305" s="68"/>
      <c r="H305" s="68"/>
      <c r="I305" s="108"/>
      <c r="J305" s="68"/>
      <c r="K305" s="68"/>
      <c r="L305" s="68"/>
      <c r="M305" s="68"/>
      <c r="N305" s="68"/>
      <c r="O305" s="68"/>
      <c r="P305" s="68"/>
      <c r="Q305" s="68"/>
      <c r="R305" s="68"/>
      <c r="S305" s="68"/>
      <c r="T305" s="68"/>
      <c r="U305" s="68"/>
      <c r="V305" s="71"/>
      <c r="W305" s="72"/>
      <c r="X305" s="72"/>
      <c r="Y305" s="68"/>
      <c r="Z305" s="68"/>
    </row>
    <row r="306" ht="15.75" customHeight="1">
      <c r="A306" s="68"/>
      <c r="B306" s="68"/>
      <c r="C306" s="68"/>
      <c r="D306" s="68"/>
      <c r="E306" s="68"/>
      <c r="F306" s="68"/>
      <c r="G306" s="68"/>
      <c r="H306" s="68"/>
      <c r="I306" s="108"/>
      <c r="J306" s="68"/>
      <c r="K306" s="68"/>
      <c r="L306" s="68"/>
      <c r="M306" s="68"/>
      <c r="N306" s="68"/>
      <c r="O306" s="68"/>
      <c r="P306" s="68"/>
      <c r="Q306" s="68"/>
      <c r="R306" s="68"/>
      <c r="S306" s="68"/>
      <c r="T306" s="68"/>
      <c r="U306" s="68"/>
      <c r="V306" s="71"/>
      <c r="W306" s="72"/>
      <c r="X306" s="72"/>
      <c r="Y306" s="68"/>
      <c r="Z306" s="68"/>
    </row>
    <row r="307" ht="15.75" customHeight="1">
      <c r="A307" s="68"/>
      <c r="B307" s="68"/>
      <c r="C307" s="68"/>
      <c r="D307" s="68"/>
      <c r="E307" s="68"/>
      <c r="F307" s="68"/>
      <c r="G307" s="68"/>
      <c r="H307" s="68"/>
      <c r="I307" s="108"/>
      <c r="J307" s="68"/>
      <c r="K307" s="68"/>
      <c r="L307" s="68"/>
      <c r="M307" s="68"/>
      <c r="N307" s="68"/>
      <c r="O307" s="68"/>
      <c r="P307" s="68"/>
      <c r="Q307" s="68"/>
      <c r="R307" s="68"/>
      <c r="S307" s="68"/>
      <c r="T307" s="68"/>
      <c r="U307" s="68"/>
      <c r="V307" s="71"/>
      <c r="W307" s="72"/>
      <c r="X307" s="72"/>
      <c r="Y307" s="68"/>
      <c r="Z307" s="68"/>
    </row>
    <row r="308" ht="15.75" customHeight="1">
      <c r="A308" s="68"/>
      <c r="B308" s="68"/>
      <c r="C308" s="68"/>
      <c r="D308" s="68"/>
      <c r="E308" s="68"/>
      <c r="F308" s="68"/>
      <c r="G308" s="68"/>
      <c r="H308" s="68"/>
      <c r="I308" s="108"/>
      <c r="J308" s="68"/>
      <c r="K308" s="68"/>
      <c r="L308" s="68"/>
      <c r="M308" s="68"/>
      <c r="N308" s="68"/>
      <c r="O308" s="68"/>
      <c r="P308" s="68"/>
      <c r="Q308" s="68"/>
      <c r="R308" s="68"/>
      <c r="S308" s="68"/>
      <c r="T308" s="68"/>
      <c r="U308" s="68"/>
      <c r="V308" s="71"/>
      <c r="W308" s="72"/>
      <c r="X308" s="72"/>
      <c r="Y308" s="68"/>
      <c r="Z308" s="68"/>
    </row>
    <row r="309" ht="15.75" customHeight="1">
      <c r="A309" s="68"/>
      <c r="B309" s="68"/>
      <c r="C309" s="68"/>
      <c r="D309" s="68"/>
      <c r="E309" s="68"/>
      <c r="F309" s="68"/>
      <c r="G309" s="68"/>
      <c r="H309" s="68"/>
      <c r="I309" s="108"/>
      <c r="J309" s="68"/>
      <c r="K309" s="68"/>
      <c r="L309" s="68"/>
      <c r="M309" s="68"/>
      <c r="N309" s="68"/>
      <c r="O309" s="68"/>
      <c r="P309" s="68"/>
      <c r="Q309" s="68"/>
      <c r="R309" s="68"/>
      <c r="S309" s="68"/>
      <c r="T309" s="68"/>
      <c r="U309" s="68"/>
      <c r="V309" s="71"/>
      <c r="W309" s="72"/>
      <c r="X309" s="72"/>
      <c r="Y309" s="68"/>
      <c r="Z309" s="68"/>
    </row>
    <row r="310" ht="15.75" customHeight="1">
      <c r="A310" s="68"/>
      <c r="B310" s="68"/>
      <c r="C310" s="68"/>
      <c r="D310" s="68"/>
      <c r="E310" s="68"/>
      <c r="F310" s="68"/>
      <c r="G310" s="68"/>
      <c r="H310" s="68"/>
      <c r="I310" s="108"/>
      <c r="J310" s="68"/>
      <c r="K310" s="68"/>
      <c r="L310" s="68"/>
      <c r="M310" s="68"/>
      <c r="N310" s="68"/>
      <c r="O310" s="68"/>
      <c r="P310" s="68"/>
      <c r="Q310" s="68"/>
      <c r="R310" s="68"/>
      <c r="S310" s="68"/>
      <c r="T310" s="68"/>
      <c r="U310" s="68"/>
      <c r="V310" s="71"/>
      <c r="W310" s="72"/>
      <c r="X310" s="72"/>
      <c r="Y310" s="68"/>
      <c r="Z310" s="68"/>
    </row>
    <row r="311" ht="15.75" customHeight="1">
      <c r="A311" s="68"/>
      <c r="B311" s="68"/>
      <c r="C311" s="68"/>
      <c r="D311" s="68"/>
      <c r="E311" s="68"/>
      <c r="F311" s="68"/>
      <c r="G311" s="68"/>
      <c r="H311" s="68"/>
      <c r="I311" s="108"/>
      <c r="J311" s="68"/>
      <c r="K311" s="68"/>
      <c r="L311" s="68"/>
      <c r="M311" s="68"/>
      <c r="N311" s="68"/>
      <c r="O311" s="68"/>
      <c r="P311" s="68"/>
      <c r="Q311" s="68"/>
      <c r="R311" s="68"/>
      <c r="S311" s="68"/>
      <c r="T311" s="68"/>
      <c r="U311" s="68"/>
      <c r="V311" s="71"/>
      <c r="W311" s="72"/>
      <c r="X311" s="72"/>
      <c r="Y311" s="68"/>
      <c r="Z311" s="68"/>
    </row>
    <row r="312" ht="15.75" customHeight="1">
      <c r="A312" s="68"/>
      <c r="B312" s="68"/>
      <c r="C312" s="68"/>
      <c r="D312" s="68"/>
      <c r="E312" s="68"/>
      <c r="F312" s="68"/>
      <c r="G312" s="68"/>
      <c r="H312" s="68"/>
      <c r="I312" s="108"/>
      <c r="J312" s="68"/>
      <c r="K312" s="68"/>
      <c r="L312" s="68"/>
      <c r="M312" s="68"/>
      <c r="N312" s="68"/>
      <c r="O312" s="68"/>
      <c r="P312" s="68"/>
      <c r="Q312" s="68"/>
      <c r="R312" s="68"/>
      <c r="S312" s="68"/>
      <c r="T312" s="68"/>
      <c r="U312" s="68"/>
      <c r="V312" s="71"/>
      <c r="W312" s="72"/>
      <c r="X312" s="72"/>
      <c r="Y312" s="68"/>
      <c r="Z312" s="68"/>
    </row>
    <row r="313" ht="15.75" customHeight="1">
      <c r="A313" s="68"/>
      <c r="B313" s="68"/>
      <c r="C313" s="68"/>
      <c r="D313" s="68"/>
      <c r="E313" s="68"/>
      <c r="F313" s="68"/>
      <c r="G313" s="68"/>
      <c r="H313" s="68"/>
      <c r="I313" s="108"/>
      <c r="J313" s="68"/>
      <c r="K313" s="68"/>
      <c r="L313" s="68"/>
      <c r="M313" s="68"/>
      <c r="N313" s="68"/>
      <c r="O313" s="68"/>
      <c r="P313" s="68"/>
      <c r="Q313" s="68"/>
      <c r="R313" s="68"/>
      <c r="S313" s="68"/>
      <c r="T313" s="68"/>
      <c r="U313" s="68"/>
      <c r="V313" s="71"/>
      <c r="W313" s="72"/>
      <c r="X313" s="72"/>
      <c r="Y313" s="68"/>
      <c r="Z313" s="68"/>
    </row>
    <row r="314" ht="15.75" customHeight="1">
      <c r="A314" s="68"/>
      <c r="B314" s="68"/>
      <c r="C314" s="68"/>
      <c r="D314" s="68"/>
      <c r="E314" s="68"/>
      <c r="F314" s="68"/>
      <c r="G314" s="68"/>
      <c r="H314" s="68"/>
      <c r="I314" s="108"/>
      <c r="J314" s="68"/>
      <c r="K314" s="68"/>
      <c r="L314" s="68"/>
      <c r="M314" s="68"/>
      <c r="N314" s="68"/>
      <c r="O314" s="68"/>
      <c r="P314" s="68"/>
      <c r="Q314" s="68"/>
      <c r="R314" s="68"/>
      <c r="S314" s="68"/>
      <c r="T314" s="68"/>
      <c r="U314" s="68"/>
      <c r="V314" s="71"/>
      <c r="W314" s="72"/>
      <c r="X314" s="72"/>
      <c r="Y314" s="68"/>
      <c r="Z314" s="68"/>
    </row>
    <row r="315" ht="15.75" customHeight="1">
      <c r="A315" s="68"/>
      <c r="B315" s="68"/>
      <c r="C315" s="68"/>
      <c r="D315" s="68"/>
      <c r="E315" s="68"/>
      <c r="F315" s="68"/>
      <c r="G315" s="68"/>
      <c r="H315" s="68"/>
      <c r="I315" s="108"/>
      <c r="J315" s="68"/>
      <c r="K315" s="68"/>
      <c r="L315" s="68"/>
      <c r="M315" s="68"/>
      <c r="N315" s="68"/>
      <c r="O315" s="68"/>
      <c r="P315" s="68"/>
      <c r="Q315" s="68"/>
      <c r="R315" s="68"/>
      <c r="S315" s="68"/>
      <c r="T315" s="68"/>
      <c r="U315" s="68"/>
      <c r="V315" s="71"/>
      <c r="W315" s="72"/>
      <c r="X315" s="72"/>
      <c r="Y315" s="68"/>
      <c r="Z315" s="68"/>
    </row>
    <row r="316" ht="15.75" customHeight="1">
      <c r="A316" s="68"/>
      <c r="B316" s="68"/>
      <c r="C316" s="68"/>
      <c r="D316" s="68"/>
      <c r="E316" s="68"/>
      <c r="F316" s="68"/>
      <c r="G316" s="68"/>
      <c r="H316" s="68"/>
      <c r="I316" s="108"/>
      <c r="J316" s="68"/>
      <c r="K316" s="68"/>
      <c r="L316" s="68"/>
      <c r="M316" s="68"/>
      <c r="N316" s="68"/>
      <c r="O316" s="68"/>
      <c r="P316" s="68"/>
      <c r="Q316" s="68"/>
      <c r="R316" s="68"/>
      <c r="S316" s="68"/>
      <c r="T316" s="68"/>
      <c r="U316" s="68"/>
      <c r="V316" s="71"/>
      <c r="W316" s="72"/>
      <c r="X316" s="72"/>
      <c r="Y316" s="68"/>
      <c r="Z316" s="68"/>
    </row>
    <row r="317" ht="15.75" customHeight="1">
      <c r="A317" s="68"/>
      <c r="B317" s="68"/>
      <c r="C317" s="68"/>
      <c r="D317" s="68"/>
      <c r="E317" s="68"/>
      <c r="F317" s="68"/>
      <c r="G317" s="68"/>
      <c r="H317" s="68"/>
      <c r="I317" s="108"/>
      <c r="J317" s="68"/>
      <c r="K317" s="68"/>
      <c r="L317" s="68"/>
      <c r="M317" s="68"/>
      <c r="N317" s="68"/>
      <c r="O317" s="68"/>
      <c r="P317" s="68"/>
      <c r="Q317" s="68"/>
      <c r="R317" s="68"/>
      <c r="S317" s="68"/>
      <c r="T317" s="68"/>
      <c r="U317" s="68"/>
      <c r="V317" s="71"/>
      <c r="W317" s="72"/>
      <c r="X317" s="72"/>
      <c r="Y317" s="68"/>
      <c r="Z317" s="68"/>
    </row>
    <row r="318" ht="15.75" customHeight="1">
      <c r="A318" s="68"/>
      <c r="B318" s="68"/>
      <c r="C318" s="68"/>
      <c r="D318" s="68"/>
      <c r="E318" s="68"/>
      <c r="F318" s="68"/>
      <c r="G318" s="68"/>
      <c r="H318" s="68"/>
      <c r="I318" s="108"/>
      <c r="J318" s="68"/>
      <c r="K318" s="68"/>
      <c r="L318" s="68"/>
      <c r="M318" s="68"/>
      <c r="N318" s="68"/>
      <c r="O318" s="68"/>
      <c r="P318" s="68"/>
      <c r="Q318" s="68"/>
      <c r="R318" s="68"/>
      <c r="S318" s="68"/>
      <c r="T318" s="68"/>
      <c r="U318" s="68"/>
      <c r="V318" s="71"/>
      <c r="W318" s="72"/>
      <c r="X318" s="72"/>
      <c r="Y318" s="68"/>
      <c r="Z318" s="68"/>
    </row>
    <row r="319" ht="15.75" customHeight="1">
      <c r="A319" s="68"/>
      <c r="B319" s="68"/>
      <c r="C319" s="68"/>
      <c r="D319" s="68"/>
      <c r="E319" s="68"/>
      <c r="F319" s="68"/>
      <c r="G319" s="68"/>
      <c r="H319" s="68"/>
      <c r="I319" s="108"/>
      <c r="J319" s="68"/>
      <c r="K319" s="68"/>
      <c r="L319" s="68"/>
      <c r="M319" s="68"/>
      <c r="N319" s="68"/>
      <c r="O319" s="68"/>
      <c r="P319" s="68"/>
      <c r="Q319" s="68"/>
      <c r="R319" s="68"/>
      <c r="S319" s="68"/>
      <c r="T319" s="68"/>
      <c r="U319" s="68"/>
      <c r="V319" s="71"/>
      <c r="W319" s="72"/>
      <c r="X319" s="72"/>
      <c r="Y319" s="68"/>
      <c r="Z319" s="68"/>
    </row>
    <row r="320" ht="15.75" customHeight="1">
      <c r="A320" s="68"/>
      <c r="B320" s="68"/>
      <c r="C320" s="68"/>
      <c r="D320" s="68"/>
      <c r="E320" s="68"/>
      <c r="F320" s="68"/>
      <c r="G320" s="68"/>
      <c r="H320" s="68"/>
      <c r="I320" s="108"/>
      <c r="J320" s="68"/>
      <c r="K320" s="68"/>
      <c r="L320" s="68"/>
      <c r="M320" s="68"/>
      <c r="N320" s="68"/>
      <c r="O320" s="68"/>
      <c r="P320" s="68"/>
      <c r="Q320" s="68"/>
      <c r="R320" s="68"/>
      <c r="S320" s="68"/>
      <c r="T320" s="68"/>
      <c r="U320" s="68"/>
      <c r="V320" s="71"/>
      <c r="W320" s="72"/>
      <c r="X320" s="72"/>
      <c r="Y320" s="68"/>
      <c r="Z320" s="68"/>
    </row>
    <row r="321" ht="15.75" customHeight="1">
      <c r="A321" s="68"/>
      <c r="B321" s="68"/>
      <c r="C321" s="68"/>
      <c r="D321" s="68"/>
      <c r="E321" s="68"/>
      <c r="F321" s="68"/>
      <c r="G321" s="68"/>
      <c r="H321" s="68"/>
      <c r="I321" s="108"/>
      <c r="J321" s="68"/>
      <c r="K321" s="68"/>
      <c r="L321" s="68"/>
      <c r="M321" s="68"/>
      <c r="N321" s="68"/>
      <c r="O321" s="68"/>
      <c r="P321" s="68"/>
      <c r="Q321" s="68"/>
      <c r="R321" s="68"/>
      <c r="S321" s="68"/>
      <c r="T321" s="68"/>
      <c r="U321" s="68"/>
      <c r="V321" s="71"/>
      <c r="W321" s="72"/>
      <c r="X321" s="72"/>
      <c r="Y321" s="68"/>
      <c r="Z321" s="68"/>
    </row>
    <row r="322" ht="15.75" customHeight="1">
      <c r="A322" s="68"/>
      <c r="B322" s="68"/>
      <c r="C322" s="68"/>
      <c r="D322" s="68"/>
      <c r="E322" s="68"/>
      <c r="F322" s="68"/>
      <c r="G322" s="68"/>
      <c r="H322" s="68"/>
      <c r="I322" s="108"/>
      <c r="J322" s="68"/>
      <c r="K322" s="68"/>
      <c r="L322" s="68"/>
      <c r="M322" s="68"/>
      <c r="N322" s="68"/>
      <c r="O322" s="68"/>
      <c r="P322" s="68"/>
      <c r="Q322" s="68"/>
      <c r="R322" s="68"/>
      <c r="S322" s="68"/>
      <c r="T322" s="68"/>
      <c r="U322" s="68"/>
      <c r="V322" s="71"/>
      <c r="W322" s="72"/>
      <c r="X322" s="72"/>
      <c r="Y322" s="68"/>
      <c r="Z322" s="68"/>
    </row>
    <row r="323" ht="15.75" customHeight="1">
      <c r="A323" s="68"/>
      <c r="B323" s="68"/>
      <c r="C323" s="68"/>
      <c r="D323" s="68"/>
      <c r="E323" s="68"/>
      <c r="F323" s="68"/>
      <c r="G323" s="68"/>
      <c r="H323" s="68"/>
      <c r="I323" s="108"/>
      <c r="J323" s="68"/>
      <c r="K323" s="68"/>
      <c r="L323" s="68"/>
      <c r="M323" s="68"/>
      <c r="N323" s="68"/>
      <c r="O323" s="68"/>
      <c r="P323" s="68"/>
      <c r="Q323" s="68"/>
      <c r="R323" s="68"/>
      <c r="S323" s="68"/>
      <c r="T323" s="68"/>
      <c r="U323" s="68"/>
      <c r="V323" s="71"/>
      <c r="W323" s="72"/>
      <c r="X323" s="72"/>
      <c r="Y323" s="68"/>
      <c r="Z323" s="68"/>
    </row>
    <row r="324" ht="15.75" customHeight="1">
      <c r="A324" s="68"/>
      <c r="B324" s="68"/>
      <c r="C324" s="68"/>
      <c r="D324" s="68"/>
      <c r="E324" s="68"/>
      <c r="F324" s="68"/>
      <c r="G324" s="68"/>
      <c r="H324" s="68"/>
      <c r="I324" s="108"/>
      <c r="J324" s="68"/>
      <c r="K324" s="68"/>
      <c r="L324" s="68"/>
      <c r="M324" s="68"/>
      <c r="N324" s="68"/>
      <c r="O324" s="68"/>
      <c r="P324" s="68"/>
      <c r="Q324" s="68"/>
      <c r="R324" s="68"/>
      <c r="S324" s="68"/>
      <c r="T324" s="68"/>
      <c r="U324" s="68"/>
      <c r="V324" s="71"/>
      <c r="W324" s="72"/>
      <c r="X324" s="72"/>
      <c r="Y324" s="68"/>
      <c r="Z324" s="68"/>
    </row>
    <row r="325" ht="15.75" customHeight="1">
      <c r="A325" s="68"/>
      <c r="B325" s="68"/>
      <c r="C325" s="68"/>
      <c r="D325" s="68"/>
      <c r="E325" s="68"/>
      <c r="F325" s="68"/>
      <c r="G325" s="68"/>
      <c r="H325" s="68"/>
      <c r="I325" s="108"/>
      <c r="J325" s="68"/>
      <c r="K325" s="68"/>
      <c r="L325" s="68"/>
      <c r="M325" s="68"/>
      <c r="N325" s="68"/>
      <c r="O325" s="68"/>
      <c r="P325" s="68"/>
      <c r="Q325" s="68"/>
      <c r="R325" s="68"/>
      <c r="S325" s="68"/>
      <c r="T325" s="68"/>
      <c r="U325" s="68"/>
      <c r="V325" s="71"/>
      <c r="W325" s="72"/>
      <c r="X325" s="72"/>
      <c r="Y325" s="68"/>
      <c r="Z325" s="68"/>
    </row>
    <row r="326" ht="15.75" customHeight="1">
      <c r="A326" s="68"/>
      <c r="B326" s="68"/>
      <c r="C326" s="68"/>
      <c r="D326" s="68"/>
      <c r="E326" s="68"/>
      <c r="F326" s="68"/>
      <c r="G326" s="68"/>
      <c r="H326" s="68"/>
      <c r="I326" s="108"/>
      <c r="J326" s="68"/>
      <c r="K326" s="68"/>
      <c r="L326" s="68"/>
      <c r="M326" s="68"/>
      <c r="N326" s="68"/>
      <c r="O326" s="68"/>
      <c r="P326" s="68"/>
      <c r="Q326" s="68"/>
      <c r="R326" s="68"/>
      <c r="S326" s="68"/>
      <c r="T326" s="68"/>
      <c r="U326" s="68"/>
      <c r="V326" s="71"/>
      <c r="W326" s="72"/>
      <c r="X326" s="72"/>
      <c r="Y326" s="68"/>
      <c r="Z326" s="68"/>
    </row>
    <row r="327" ht="15.75" customHeight="1">
      <c r="A327" s="68"/>
      <c r="B327" s="68"/>
      <c r="C327" s="68"/>
      <c r="D327" s="68"/>
      <c r="E327" s="68"/>
      <c r="F327" s="68"/>
      <c r="G327" s="68"/>
      <c r="H327" s="68"/>
      <c r="I327" s="108"/>
      <c r="J327" s="68"/>
      <c r="K327" s="68"/>
      <c r="L327" s="68"/>
      <c r="M327" s="68"/>
      <c r="N327" s="68"/>
      <c r="O327" s="68"/>
      <c r="P327" s="68"/>
      <c r="Q327" s="68"/>
      <c r="R327" s="68"/>
      <c r="S327" s="68"/>
      <c r="T327" s="68"/>
      <c r="U327" s="68"/>
      <c r="V327" s="71"/>
      <c r="W327" s="72"/>
      <c r="X327" s="72"/>
      <c r="Y327" s="68"/>
      <c r="Z327" s="68"/>
    </row>
    <row r="328" ht="15.75" customHeight="1">
      <c r="A328" s="68"/>
      <c r="B328" s="68"/>
      <c r="C328" s="68"/>
      <c r="D328" s="68"/>
      <c r="E328" s="68"/>
      <c r="F328" s="68"/>
      <c r="G328" s="68"/>
      <c r="H328" s="68"/>
      <c r="I328" s="108"/>
      <c r="J328" s="68"/>
      <c r="K328" s="68"/>
      <c r="L328" s="68"/>
      <c r="M328" s="68"/>
      <c r="N328" s="68"/>
      <c r="O328" s="68"/>
      <c r="P328" s="68"/>
      <c r="Q328" s="68"/>
      <c r="R328" s="68"/>
      <c r="S328" s="68"/>
      <c r="T328" s="68"/>
      <c r="U328" s="68"/>
      <c r="V328" s="71"/>
      <c r="W328" s="72"/>
      <c r="X328" s="72"/>
      <c r="Y328" s="68"/>
      <c r="Z328" s="68"/>
    </row>
    <row r="329" ht="15.75" customHeight="1">
      <c r="A329" s="68"/>
      <c r="B329" s="68"/>
      <c r="C329" s="68"/>
      <c r="D329" s="68"/>
      <c r="E329" s="68"/>
      <c r="F329" s="68"/>
      <c r="G329" s="68"/>
      <c r="H329" s="68"/>
      <c r="I329" s="108"/>
      <c r="J329" s="68"/>
      <c r="K329" s="68"/>
      <c r="L329" s="68"/>
      <c r="M329" s="68"/>
      <c r="N329" s="68"/>
      <c r="O329" s="68"/>
      <c r="P329" s="68"/>
      <c r="Q329" s="68"/>
      <c r="R329" s="68"/>
      <c r="S329" s="68"/>
      <c r="T329" s="68"/>
      <c r="U329" s="68"/>
      <c r="V329" s="71"/>
      <c r="W329" s="72"/>
      <c r="X329" s="72"/>
      <c r="Y329" s="68"/>
      <c r="Z329" s="68"/>
    </row>
    <row r="330" ht="15.75" customHeight="1">
      <c r="A330" s="68"/>
      <c r="B330" s="68"/>
      <c r="C330" s="68"/>
      <c r="D330" s="68"/>
      <c r="E330" s="68"/>
      <c r="F330" s="68"/>
      <c r="G330" s="68"/>
      <c r="H330" s="68"/>
      <c r="I330" s="108"/>
      <c r="J330" s="68"/>
      <c r="K330" s="68"/>
      <c r="L330" s="68"/>
      <c r="M330" s="68"/>
      <c r="N330" s="68"/>
      <c r="O330" s="68"/>
      <c r="P330" s="68"/>
      <c r="Q330" s="68"/>
      <c r="R330" s="68"/>
      <c r="S330" s="68"/>
      <c r="T330" s="68"/>
      <c r="U330" s="68"/>
      <c r="V330" s="71"/>
      <c r="W330" s="72"/>
      <c r="X330" s="72"/>
      <c r="Y330" s="68"/>
      <c r="Z330" s="68"/>
    </row>
    <row r="331" ht="15.75" customHeight="1">
      <c r="A331" s="68"/>
      <c r="B331" s="68"/>
      <c r="C331" s="68"/>
      <c r="D331" s="68"/>
      <c r="E331" s="68"/>
      <c r="F331" s="68"/>
      <c r="G331" s="68"/>
      <c r="H331" s="68"/>
      <c r="I331" s="108"/>
      <c r="J331" s="68"/>
      <c r="K331" s="68"/>
      <c r="L331" s="68"/>
      <c r="M331" s="68"/>
      <c r="N331" s="68"/>
      <c r="O331" s="68"/>
      <c r="P331" s="68"/>
      <c r="Q331" s="68"/>
      <c r="R331" s="68"/>
      <c r="S331" s="68"/>
      <c r="T331" s="68"/>
      <c r="U331" s="68"/>
      <c r="V331" s="71"/>
      <c r="W331" s="72"/>
      <c r="X331" s="72"/>
      <c r="Y331" s="68"/>
      <c r="Z331" s="68"/>
    </row>
    <row r="332" ht="15.75" customHeight="1">
      <c r="A332" s="68"/>
      <c r="B332" s="68"/>
      <c r="C332" s="68"/>
      <c r="D332" s="68"/>
      <c r="E332" s="68"/>
      <c r="F332" s="68"/>
      <c r="G332" s="68"/>
      <c r="H332" s="68"/>
      <c r="I332" s="108"/>
      <c r="J332" s="68"/>
      <c r="K332" s="68"/>
      <c r="L332" s="68"/>
      <c r="M332" s="68"/>
      <c r="N332" s="68"/>
      <c r="O332" s="68"/>
      <c r="P332" s="68"/>
      <c r="Q332" s="68"/>
      <c r="R332" s="68"/>
      <c r="S332" s="68"/>
      <c r="T332" s="68"/>
      <c r="U332" s="68"/>
      <c r="V332" s="71"/>
      <c r="W332" s="72"/>
      <c r="X332" s="72"/>
      <c r="Y332" s="68"/>
      <c r="Z332" s="68"/>
    </row>
    <row r="333" ht="15.75" customHeight="1">
      <c r="A333" s="68"/>
      <c r="B333" s="68"/>
      <c r="C333" s="68"/>
      <c r="D333" s="68"/>
      <c r="E333" s="68"/>
      <c r="F333" s="68"/>
      <c r="G333" s="68"/>
      <c r="H333" s="68"/>
      <c r="I333" s="108"/>
      <c r="J333" s="68"/>
      <c r="K333" s="68"/>
      <c r="L333" s="68"/>
      <c r="M333" s="68"/>
      <c r="N333" s="68"/>
      <c r="O333" s="68"/>
      <c r="P333" s="68"/>
      <c r="Q333" s="68"/>
      <c r="R333" s="68"/>
      <c r="S333" s="68"/>
      <c r="T333" s="68"/>
      <c r="U333" s="68"/>
      <c r="V333" s="71"/>
      <c r="W333" s="72"/>
      <c r="X333" s="72"/>
      <c r="Y333" s="68"/>
      <c r="Z333" s="68"/>
    </row>
    <row r="334" ht="15.75" customHeight="1">
      <c r="A334" s="68"/>
      <c r="B334" s="68"/>
      <c r="C334" s="68"/>
      <c r="D334" s="68"/>
      <c r="E334" s="68"/>
      <c r="F334" s="68"/>
      <c r="G334" s="68"/>
      <c r="H334" s="68"/>
      <c r="I334" s="108"/>
      <c r="J334" s="68"/>
      <c r="K334" s="68"/>
      <c r="L334" s="68"/>
      <c r="M334" s="68"/>
      <c r="N334" s="68"/>
      <c r="O334" s="68"/>
      <c r="P334" s="68"/>
      <c r="Q334" s="68"/>
      <c r="R334" s="68"/>
      <c r="S334" s="68"/>
      <c r="T334" s="68"/>
      <c r="U334" s="68"/>
      <c r="V334" s="71"/>
      <c r="W334" s="72"/>
      <c r="X334" s="72"/>
      <c r="Y334" s="68"/>
      <c r="Z334" s="68"/>
    </row>
    <row r="335" ht="15.75" customHeight="1">
      <c r="A335" s="68"/>
      <c r="B335" s="68"/>
      <c r="C335" s="68"/>
      <c r="D335" s="68"/>
      <c r="E335" s="68"/>
      <c r="F335" s="68"/>
      <c r="G335" s="68"/>
      <c r="H335" s="68"/>
      <c r="I335" s="108"/>
      <c r="J335" s="68"/>
      <c r="K335" s="68"/>
      <c r="L335" s="68"/>
      <c r="M335" s="68"/>
      <c r="N335" s="68"/>
      <c r="O335" s="68"/>
      <c r="P335" s="68"/>
      <c r="Q335" s="68"/>
      <c r="R335" s="68"/>
      <c r="S335" s="68"/>
      <c r="T335" s="68"/>
      <c r="U335" s="68"/>
      <c r="V335" s="71"/>
      <c r="W335" s="72"/>
      <c r="X335" s="72"/>
      <c r="Y335" s="68"/>
      <c r="Z335" s="68"/>
    </row>
    <row r="336" ht="15.75" customHeight="1">
      <c r="A336" s="68"/>
      <c r="B336" s="68"/>
      <c r="C336" s="68"/>
      <c r="D336" s="68"/>
      <c r="E336" s="68"/>
      <c r="F336" s="68"/>
      <c r="G336" s="68"/>
      <c r="H336" s="68"/>
      <c r="I336" s="108"/>
      <c r="J336" s="68"/>
      <c r="K336" s="68"/>
      <c r="L336" s="68"/>
      <c r="M336" s="68"/>
      <c r="N336" s="68"/>
      <c r="O336" s="68"/>
      <c r="P336" s="68"/>
      <c r="Q336" s="68"/>
      <c r="R336" s="68"/>
      <c r="S336" s="68"/>
      <c r="T336" s="68"/>
      <c r="U336" s="68"/>
      <c r="V336" s="71"/>
      <c r="W336" s="72"/>
      <c r="X336" s="72"/>
      <c r="Y336" s="68"/>
      <c r="Z336" s="68"/>
    </row>
    <row r="337" ht="15.75" customHeight="1">
      <c r="A337" s="68"/>
      <c r="B337" s="68"/>
      <c r="C337" s="68"/>
      <c r="D337" s="68"/>
      <c r="E337" s="68"/>
      <c r="F337" s="68"/>
      <c r="G337" s="68"/>
      <c r="H337" s="68"/>
      <c r="I337" s="108"/>
      <c r="J337" s="68"/>
      <c r="K337" s="68"/>
      <c r="L337" s="68"/>
      <c r="M337" s="68"/>
      <c r="N337" s="68"/>
      <c r="O337" s="68"/>
      <c r="P337" s="68"/>
      <c r="Q337" s="68"/>
      <c r="R337" s="68"/>
      <c r="S337" s="68"/>
      <c r="T337" s="68"/>
      <c r="U337" s="68"/>
      <c r="V337" s="71"/>
      <c r="W337" s="72"/>
      <c r="X337" s="72"/>
      <c r="Y337" s="68"/>
      <c r="Z337" s="68"/>
    </row>
    <row r="338" ht="15.75" customHeight="1">
      <c r="A338" s="68"/>
      <c r="B338" s="68"/>
      <c r="C338" s="68"/>
      <c r="D338" s="68"/>
      <c r="E338" s="68"/>
      <c r="F338" s="68"/>
      <c r="G338" s="68"/>
      <c r="H338" s="68"/>
      <c r="I338" s="108"/>
      <c r="J338" s="68"/>
      <c r="K338" s="68"/>
      <c r="L338" s="68"/>
      <c r="M338" s="68"/>
      <c r="N338" s="68"/>
      <c r="O338" s="68"/>
      <c r="P338" s="68"/>
      <c r="Q338" s="68"/>
      <c r="R338" s="68"/>
      <c r="S338" s="68"/>
      <c r="T338" s="68"/>
      <c r="U338" s="68"/>
      <c r="V338" s="71"/>
      <c r="W338" s="72"/>
      <c r="X338" s="72"/>
      <c r="Y338" s="68"/>
      <c r="Z338" s="68"/>
    </row>
    <row r="339" ht="15.75" customHeight="1">
      <c r="A339" s="68"/>
      <c r="B339" s="68"/>
      <c r="C339" s="68"/>
      <c r="D339" s="68"/>
      <c r="E339" s="68"/>
      <c r="F339" s="68"/>
      <c r="G339" s="68"/>
      <c r="H339" s="68"/>
      <c r="I339" s="108"/>
      <c r="J339" s="68"/>
      <c r="K339" s="68"/>
      <c r="L339" s="68"/>
      <c r="M339" s="68"/>
      <c r="N339" s="68"/>
      <c r="O339" s="68"/>
      <c r="P339" s="68"/>
      <c r="Q339" s="68"/>
      <c r="R339" s="68"/>
      <c r="S339" s="68"/>
      <c r="T339" s="68"/>
      <c r="U339" s="68"/>
      <c r="V339" s="71"/>
      <c r="W339" s="72"/>
      <c r="X339" s="72"/>
      <c r="Y339" s="68"/>
      <c r="Z339" s="68"/>
    </row>
    <row r="340" ht="15.75" customHeight="1">
      <c r="A340" s="68"/>
      <c r="B340" s="68"/>
      <c r="C340" s="68"/>
      <c r="D340" s="68"/>
      <c r="E340" s="68"/>
      <c r="F340" s="68"/>
      <c r="G340" s="68"/>
      <c r="H340" s="68"/>
      <c r="I340" s="108"/>
      <c r="J340" s="68"/>
      <c r="K340" s="68"/>
      <c r="L340" s="68"/>
      <c r="M340" s="68"/>
      <c r="N340" s="68"/>
      <c r="O340" s="68"/>
      <c r="P340" s="68"/>
      <c r="Q340" s="68"/>
      <c r="R340" s="68"/>
      <c r="S340" s="68"/>
      <c r="T340" s="68"/>
      <c r="U340" s="68"/>
      <c r="V340" s="71"/>
      <c r="W340" s="72"/>
      <c r="X340" s="72"/>
      <c r="Y340" s="68"/>
      <c r="Z340" s="68"/>
    </row>
    <row r="341" ht="15.75" customHeight="1">
      <c r="A341" s="68"/>
      <c r="B341" s="68"/>
      <c r="C341" s="68"/>
      <c r="D341" s="68"/>
      <c r="E341" s="68"/>
      <c r="F341" s="68"/>
      <c r="G341" s="68"/>
      <c r="H341" s="68"/>
      <c r="I341" s="108"/>
      <c r="J341" s="68"/>
      <c r="K341" s="68"/>
      <c r="L341" s="68"/>
      <c r="M341" s="68"/>
      <c r="N341" s="68"/>
      <c r="O341" s="68"/>
      <c r="P341" s="68"/>
      <c r="Q341" s="68"/>
      <c r="R341" s="68"/>
      <c r="S341" s="68"/>
      <c r="T341" s="68"/>
      <c r="U341" s="68"/>
      <c r="V341" s="71"/>
      <c r="W341" s="72"/>
      <c r="X341" s="72"/>
      <c r="Y341" s="68"/>
      <c r="Z341" s="68"/>
    </row>
    <row r="342" ht="15.75" customHeight="1">
      <c r="A342" s="68"/>
      <c r="B342" s="68"/>
      <c r="C342" s="68"/>
      <c r="D342" s="68"/>
      <c r="E342" s="68"/>
      <c r="F342" s="68"/>
      <c r="G342" s="68"/>
      <c r="H342" s="68"/>
      <c r="I342" s="108"/>
      <c r="J342" s="68"/>
      <c r="K342" s="68"/>
      <c r="L342" s="68"/>
      <c r="M342" s="68"/>
      <c r="N342" s="68"/>
      <c r="O342" s="68"/>
      <c r="P342" s="68"/>
      <c r="Q342" s="68"/>
      <c r="R342" s="68"/>
      <c r="S342" s="68"/>
      <c r="T342" s="68"/>
      <c r="U342" s="68"/>
      <c r="V342" s="71"/>
      <c r="W342" s="72"/>
      <c r="X342" s="72"/>
      <c r="Y342" s="68"/>
      <c r="Z342" s="68"/>
    </row>
    <row r="343" ht="15.75" customHeight="1">
      <c r="A343" s="68"/>
      <c r="B343" s="68"/>
      <c r="C343" s="68"/>
      <c r="D343" s="68"/>
      <c r="E343" s="68"/>
      <c r="F343" s="68"/>
      <c r="G343" s="68"/>
      <c r="H343" s="68"/>
      <c r="I343" s="108"/>
      <c r="J343" s="68"/>
      <c r="K343" s="68"/>
      <c r="L343" s="68"/>
      <c r="M343" s="68"/>
      <c r="N343" s="68"/>
      <c r="O343" s="68"/>
      <c r="P343" s="68"/>
      <c r="Q343" s="68"/>
      <c r="R343" s="68"/>
      <c r="S343" s="68"/>
      <c r="T343" s="68"/>
      <c r="U343" s="68"/>
      <c r="V343" s="71"/>
      <c r="W343" s="72"/>
      <c r="X343" s="72"/>
      <c r="Y343" s="68"/>
      <c r="Z343" s="68"/>
    </row>
    <row r="344" ht="15.75" customHeight="1">
      <c r="A344" s="68"/>
      <c r="B344" s="68"/>
      <c r="C344" s="68"/>
      <c r="D344" s="68"/>
      <c r="E344" s="68"/>
      <c r="F344" s="68"/>
      <c r="G344" s="68"/>
      <c r="H344" s="68"/>
      <c r="I344" s="108"/>
      <c r="J344" s="68"/>
      <c r="K344" s="68"/>
      <c r="L344" s="68"/>
      <c r="M344" s="68"/>
      <c r="N344" s="68"/>
      <c r="O344" s="68"/>
      <c r="P344" s="68"/>
      <c r="Q344" s="68"/>
      <c r="R344" s="68"/>
      <c r="S344" s="68"/>
      <c r="T344" s="68"/>
      <c r="U344" s="68"/>
      <c r="V344" s="71"/>
      <c r="W344" s="72"/>
      <c r="X344" s="72"/>
      <c r="Y344" s="68"/>
      <c r="Z344" s="68"/>
    </row>
    <row r="345" ht="15.75" customHeight="1">
      <c r="A345" s="68"/>
      <c r="B345" s="68"/>
      <c r="C345" s="68"/>
      <c r="D345" s="68"/>
      <c r="E345" s="68"/>
      <c r="F345" s="68"/>
      <c r="G345" s="68"/>
      <c r="H345" s="68"/>
      <c r="I345" s="108"/>
      <c r="J345" s="68"/>
      <c r="K345" s="68"/>
      <c r="L345" s="68"/>
      <c r="M345" s="68"/>
      <c r="N345" s="68"/>
      <c r="O345" s="68"/>
      <c r="P345" s="68"/>
      <c r="Q345" s="68"/>
      <c r="R345" s="68"/>
      <c r="S345" s="68"/>
      <c r="T345" s="68"/>
      <c r="U345" s="68"/>
      <c r="V345" s="71"/>
      <c r="W345" s="72"/>
      <c r="X345" s="72"/>
      <c r="Y345" s="68"/>
      <c r="Z345" s="68"/>
    </row>
    <row r="346" ht="15.75" customHeight="1">
      <c r="A346" s="68"/>
      <c r="B346" s="68"/>
      <c r="C346" s="68"/>
      <c r="D346" s="68"/>
      <c r="E346" s="68"/>
      <c r="F346" s="68"/>
      <c r="G346" s="68"/>
      <c r="H346" s="68"/>
      <c r="I346" s="108"/>
      <c r="J346" s="68"/>
      <c r="K346" s="68"/>
      <c r="L346" s="68"/>
      <c r="M346" s="68"/>
      <c r="N346" s="68"/>
      <c r="O346" s="68"/>
      <c r="P346" s="68"/>
      <c r="Q346" s="68"/>
      <c r="R346" s="68"/>
      <c r="S346" s="68"/>
      <c r="T346" s="68"/>
      <c r="U346" s="68"/>
      <c r="V346" s="71"/>
      <c r="W346" s="72"/>
      <c r="X346" s="72"/>
      <c r="Y346" s="68"/>
      <c r="Z346" s="68"/>
    </row>
    <row r="347" ht="15.75" customHeight="1">
      <c r="A347" s="68"/>
      <c r="B347" s="68"/>
      <c r="C347" s="68"/>
      <c r="D347" s="68"/>
      <c r="E347" s="68"/>
      <c r="F347" s="68"/>
      <c r="G347" s="68"/>
      <c r="H347" s="68"/>
      <c r="I347" s="108"/>
      <c r="J347" s="68"/>
      <c r="K347" s="68"/>
      <c r="L347" s="68"/>
      <c r="M347" s="68"/>
      <c r="N347" s="68"/>
      <c r="O347" s="68"/>
      <c r="P347" s="68"/>
      <c r="Q347" s="68"/>
      <c r="R347" s="68"/>
      <c r="S347" s="68"/>
      <c r="T347" s="68"/>
      <c r="U347" s="68"/>
      <c r="V347" s="71"/>
      <c r="W347" s="72"/>
      <c r="X347" s="72"/>
      <c r="Y347" s="68"/>
      <c r="Z347" s="68"/>
    </row>
    <row r="348" ht="15.75" customHeight="1">
      <c r="A348" s="68"/>
      <c r="B348" s="68"/>
      <c r="C348" s="68"/>
      <c r="D348" s="68"/>
      <c r="E348" s="68"/>
      <c r="F348" s="68"/>
      <c r="G348" s="68"/>
      <c r="H348" s="68"/>
      <c r="I348" s="108"/>
      <c r="J348" s="68"/>
      <c r="K348" s="68"/>
      <c r="L348" s="68"/>
      <c r="M348" s="68"/>
      <c r="N348" s="68"/>
      <c r="O348" s="68"/>
      <c r="P348" s="68"/>
      <c r="Q348" s="68"/>
      <c r="R348" s="68"/>
      <c r="S348" s="68"/>
      <c r="T348" s="68"/>
      <c r="U348" s="68"/>
      <c r="V348" s="71"/>
      <c r="W348" s="72"/>
      <c r="X348" s="72"/>
      <c r="Y348" s="68"/>
      <c r="Z348" s="68"/>
    </row>
    <row r="349" ht="15.75" customHeight="1">
      <c r="A349" s="68"/>
      <c r="B349" s="68"/>
      <c r="C349" s="68"/>
      <c r="D349" s="68"/>
      <c r="E349" s="68"/>
      <c r="F349" s="68"/>
      <c r="G349" s="68"/>
      <c r="H349" s="68"/>
      <c r="I349" s="108"/>
      <c r="J349" s="68"/>
      <c r="K349" s="68"/>
      <c r="L349" s="68"/>
      <c r="M349" s="68"/>
      <c r="N349" s="68"/>
      <c r="O349" s="68"/>
      <c r="P349" s="68"/>
      <c r="Q349" s="68"/>
      <c r="R349" s="68"/>
      <c r="S349" s="68"/>
      <c r="T349" s="68"/>
      <c r="U349" s="68"/>
      <c r="V349" s="71"/>
      <c r="W349" s="72"/>
      <c r="X349" s="72"/>
      <c r="Y349" s="68"/>
      <c r="Z349" s="68"/>
    </row>
    <row r="350" ht="15.75" customHeight="1">
      <c r="A350" s="68"/>
      <c r="B350" s="68"/>
      <c r="C350" s="68"/>
      <c r="D350" s="68"/>
      <c r="E350" s="68"/>
      <c r="F350" s="68"/>
      <c r="G350" s="68"/>
      <c r="H350" s="68"/>
      <c r="I350" s="108"/>
      <c r="J350" s="68"/>
      <c r="K350" s="68"/>
      <c r="L350" s="68"/>
      <c r="M350" s="68"/>
      <c r="N350" s="68"/>
      <c r="O350" s="68"/>
      <c r="P350" s="68"/>
      <c r="Q350" s="68"/>
      <c r="R350" s="68"/>
      <c r="S350" s="68"/>
      <c r="T350" s="68"/>
      <c r="U350" s="68"/>
      <c r="V350" s="71"/>
      <c r="W350" s="72"/>
      <c r="X350" s="72"/>
      <c r="Y350" s="68"/>
      <c r="Z350" s="68"/>
    </row>
    <row r="351" ht="15.75" customHeight="1">
      <c r="A351" s="68"/>
      <c r="B351" s="68"/>
      <c r="C351" s="68"/>
      <c r="D351" s="68"/>
      <c r="E351" s="68"/>
      <c r="F351" s="68"/>
      <c r="G351" s="68"/>
      <c r="H351" s="68"/>
      <c r="I351" s="108"/>
      <c r="J351" s="68"/>
      <c r="K351" s="68"/>
      <c r="L351" s="68"/>
      <c r="M351" s="68"/>
      <c r="N351" s="68"/>
      <c r="O351" s="68"/>
      <c r="P351" s="68"/>
      <c r="Q351" s="68"/>
      <c r="R351" s="68"/>
      <c r="S351" s="68"/>
      <c r="T351" s="68"/>
      <c r="U351" s="68"/>
      <c r="V351" s="71"/>
      <c r="W351" s="72"/>
      <c r="X351" s="72"/>
      <c r="Y351" s="68"/>
      <c r="Z351" s="68"/>
    </row>
    <row r="352" ht="15.75" customHeight="1">
      <c r="A352" s="68"/>
      <c r="B352" s="68"/>
      <c r="C352" s="68"/>
      <c r="D352" s="68"/>
      <c r="E352" s="68"/>
      <c r="F352" s="68"/>
      <c r="G352" s="68"/>
      <c r="H352" s="68"/>
      <c r="I352" s="108"/>
      <c r="J352" s="68"/>
      <c r="K352" s="68"/>
      <c r="L352" s="68"/>
      <c r="M352" s="68"/>
      <c r="N352" s="68"/>
      <c r="O352" s="68"/>
      <c r="P352" s="68"/>
      <c r="Q352" s="68"/>
      <c r="R352" s="68"/>
      <c r="S352" s="68"/>
      <c r="T352" s="68"/>
      <c r="U352" s="68"/>
      <c r="V352" s="71"/>
      <c r="W352" s="72"/>
      <c r="X352" s="72"/>
      <c r="Y352" s="68"/>
      <c r="Z352" s="68"/>
    </row>
    <row r="353" ht="15.75" customHeight="1">
      <c r="A353" s="68"/>
      <c r="B353" s="68"/>
      <c r="C353" s="68"/>
      <c r="D353" s="68"/>
      <c r="E353" s="68"/>
      <c r="F353" s="68"/>
      <c r="G353" s="68"/>
      <c r="H353" s="68"/>
      <c r="I353" s="108"/>
      <c r="J353" s="68"/>
      <c r="K353" s="68"/>
      <c r="L353" s="68"/>
      <c r="M353" s="68"/>
      <c r="N353" s="68"/>
      <c r="O353" s="68"/>
      <c r="P353" s="68"/>
      <c r="Q353" s="68"/>
      <c r="R353" s="68"/>
      <c r="S353" s="68"/>
      <c r="T353" s="68"/>
      <c r="U353" s="68"/>
      <c r="V353" s="71"/>
      <c r="W353" s="72"/>
      <c r="X353" s="72"/>
      <c r="Y353" s="68"/>
      <c r="Z353" s="68"/>
    </row>
    <row r="354" ht="15.75" customHeight="1">
      <c r="A354" s="68"/>
      <c r="B354" s="68"/>
      <c r="C354" s="68"/>
      <c r="D354" s="68"/>
      <c r="E354" s="68"/>
      <c r="F354" s="68"/>
      <c r="G354" s="68"/>
      <c r="H354" s="68"/>
      <c r="I354" s="108"/>
      <c r="J354" s="68"/>
      <c r="K354" s="68"/>
      <c r="L354" s="68"/>
      <c r="M354" s="68"/>
      <c r="N354" s="68"/>
      <c r="O354" s="68"/>
      <c r="P354" s="68"/>
      <c r="Q354" s="68"/>
      <c r="R354" s="68"/>
      <c r="S354" s="68"/>
      <c r="T354" s="68"/>
      <c r="U354" s="68"/>
      <c r="V354" s="71"/>
      <c r="W354" s="72"/>
      <c r="X354" s="72"/>
      <c r="Y354" s="68"/>
      <c r="Z354" s="68"/>
    </row>
    <row r="355" ht="15.75" customHeight="1">
      <c r="A355" s="68"/>
      <c r="B355" s="68"/>
      <c r="C355" s="68"/>
      <c r="D355" s="68"/>
      <c r="E355" s="68"/>
      <c r="F355" s="68"/>
      <c r="G355" s="68"/>
      <c r="H355" s="68"/>
      <c r="I355" s="108"/>
      <c r="J355" s="68"/>
      <c r="K355" s="68"/>
      <c r="L355" s="68"/>
      <c r="M355" s="68"/>
      <c r="N355" s="68"/>
      <c r="O355" s="68"/>
      <c r="P355" s="68"/>
      <c r="Q355" s="68"/>
      <c r="R355" s="68"/>
      <c r="S355" s="68"/>
      <c r="T355" s="68"/>
      <c r="U355" s="68"/>
      <c r="V355" s="71"/>
      <c r="W355" s="72"/>
      <c r="X355" s="72"/>
      <c r="Y355" s="68"/>
      <c r="Z355" s="68"/>
    </row>
    <row r="356" ht="15.75" customHeight="1">
      <c r="A356" s="68"/>
      <c r="B356" s="68"/>
      <c r="C356" s="68"/>
      <c r="D356" s="68"/>
      <c r="E356" s="68"/>
      <c r="F356" s="68"/>
      <c r="G356" s="68"/>
      <c r="H356" s="68"/>
      <c r="I356" s="108"/>
      <c r="J356" s="68"/>
      <c r="K356" s="68"/>
      <c r="L356" s="68"/>
      <c r="M356" s="68"/>
      <c r="N356" s="68"/>
      <c r="O356" s="68"/>
      <c r="P356" s="68"/>
      <c r="Q356" s="68"/>
      <c r="R356" s="68"/>
      <c r="S356" s="68"/>
      <c r="T356" s="68"/>
      <c r="U356" s="68"/>
      <c r="V356" s="71"/>
      <c r="W356" s="72"/>
      <c r="X356" s="72"/>
      <c r="Y356" s="68"/>
      <c r="Z356" s="68"/>
    </row>
    <row r="357" ht="15.75" customHeight="1">
      <c r="A357" s="68"/>
      <c r="B357" s="68"/>
      <c r="C357" s="68"/>
      <c r="D357" s="68"/>
      <c r="E357" s="68"/>
      <c r="F357" s="68"/>
      <c r="G357" s="68"/>
      <c r="H357" s="68"/>
      <c r="I357" s="108"/>
      <c r="J357" s="68"/>
      <c r="K357" s="68"/>
      <c r="L357" s="68"/>
      <c r="M357" s="68"/>
      <c r="N357" s="68"/>
      <c r="O357" s="68"/>
      <c r="P357" s="68"/>
      <c r="Q357" s="68"/>
      <c r="R357" s="68"/>
      <c r="S357" s="68"/>
      <c r="T357" s="68"/>
      <c r="U357" s="68"/>
      <c r="V357" s="71"/>
      <c r="W357" s="72"/>
      <c r="X357" s="72"/>
      <c r="Y357" s="68"/>
      <c r="Z357" s="68"/>
    </row>
    <row r="358" ht="15.75" customHeight="1">
      <c r="A358" s="68"/>
      <c r="B358" s="68"/>
      <c r="C358" s="68"/>
      <c r="D358" s="68"/>
      <c r="E358" s="68"/>
      <c r="F358" s="68"/>
      <c r="G358" s="68"/>
      <c r="H358" s="68"/>
      <c r="I358" s="108"/>
      <c r="J358" s="68"/>
      <c r="K358" s="68"/>
      <c r="L358" s="68"/>
      <c r="M358" s="68"/>
      <c r="N358" s="68"/>
      <c r="O358" s="68"/>
      <c r="P358" s="68"/>
      <c r="Q358" s="68"/>
      <c r="R358" s="68"/>
      <c r="S358" s="68"/>
      <c r="T358" s="68"/>
      <c r="U358" s="68"/>
      <c r="V358" s="71"/>
      <c r="W358" s="72"/>
      <c r="X358" s="72"/>
      <c r="Y358" s="68"/>
      <c r="Z358" s="68"/>
    </row>
    <row r="359" ht="15.75" customHeight="1">
      <c r="A359" s="68"/>
      <c r="B359" s="68"/>
      <c r="C359" s="68"/>
      <c r="D359" s="68"/>
      <c r="E359" s="68"/>
      <c r="F359" s="68"/>
      <c r="G359" s="68"/>
      <c r="H359" s="68"/>
      <c r="I359" s="108"/>
      <c r="J359" s="68"/>
      <c r="K359" s="68"/>
      <c r="L359" s="68"/>
      <c r="M359" s="68"/>
      <c r="N359" s="68"/>
      <c r="O359" s="68"/>
      <c r="P359" s="68"/>
      <c r="Q359" s="68"/>
      <c r="R359" s="68"/>
      <c r="S359" s="68"/>
      <c r="T359" s="68"/>
      <c r="U359" s="68"/>
      <c r="V359" s="71"/>
      <c r="W359" s="72"/>
      <c r="X359" s="72"/>
      <c r="Y359" s="68"/>
      <c r="Z359" s="68"/>
    </row>
    <row r="360" ht="15.75" customHeight="1">
      <c r="A360" s="68"/>
      <c r="B360" s="68"/>
      <c r="C360" s="68"/>
      <c r="D360" s="68"/>
      <c r="E360" s="68"/>
      <c r="F360" s="68"/>
      <c r="G360" s="68"/>
      <c r="H360" s="68"/>
      <c r="I360" s="108"/>
      <c r="J360" s="68"/>
      <c r="K360" s="68"/>
      <c r="L360" s="68"/>
      <c r="M360" s="68"/>
      <c r="N360" s="68"/>
      <c r="O360" s="68"/>
      <c r="P360" s="68"/>
      <c r="Q360" s="68"/>
      <c r="R360" s="68"/>
      <c r="S360" s="68"/>
      <c r="T360" s="68"/>
      <c r="U360" s="68"/>
      <c r="V360" s="71"/>
      <c r="W360" s="72"/>
      <c r="X360" s="72"/>
      <c r="Y360" s="68"/>
      <c r="Z360" s="68"/>
    </row>
    <row r="361" ht="15.75" customHeight="1">
      <c r="A361" s="68"/>
      <c r="B361" s="68"/>
      <c r="C361" s="68"/>
      <c r="D361" s="68"/>
      <c r="E361" s="68"/>
      <c r="F361" s="68"/>
      <c r="G361" s="68"/>
      <c r="H361" s="68"/>
      <c r="I361" s="108"/>
      <c r="J361" s="68"/>
      <c r="K361" s="68"/>
      <c r="L361" s="68"/>
      <c r="M361" s="68"/>
      <c r="N361" s="68"/>
      <c r="O361" s="68"/>
      <c r="P361" s="68"/>
      <c r="Q361" s="68"/>
      <c r="R361" s="68"/>
      <c r="S361" s="68"/>
      <c r="T361" s="68"/>
      <c r="U361" s="68"/>
      <c r="V361" s="71"/>
      <c r="W361" s="72"/>
      <c r="X361" s="72"/>
      <c r="Y361" s="68"/>
      <c r="Z361" s="68"/>
    </row>
    <row r="362" ht="15.75" customHeight="1">
      <c r="A362" s="68"/>
      <c r="B362" s="68"/>
      <c r="C362" s="68"/>
      <c r="D362" s="68"/>
      <c r="E362" s="68"/>
      <c r="F362" s="68"/>
      <c r="G362" s="68"/>
      <c r="H362" s="68"/>
      <c r="I362" s="108"/>
      <c r="J362" s="68"/>
      <c r="K362" s="68"/>
      <c r="L362" s="68"/>
      <c r="M362" s="68"/>
      <c r="N362" s="68"/>
      <c r="O362" s="68"/>
      <c r="P362" s="68"/>
      <c r="Q362" s="68"/>
      <c r="R362" s="68"/>
      <c r="S362" s="68"/>
      <c r="T362" s="68"/>
      <c r="U362" s="68"/>
      <c r="V362" s="71"/>
      <c r="W362" s="72"/>
      <c r="X362" s="72"/>
      <c r="Y362" s="68"/>
      <c r="Z362" s="68"/>
    </row>
    <row r="363" ht="15.75" customHeight="1">
      <c r="A363" s="68"/>
      <c r="B363" s="68"/>
      <c r="C363" s="68"/>
      <c r="D363" s="68"/>
      <c r="E363" s="68"/>
      <c r="F363" s="68"/>
      <c r="G363" s="68"/>
      <c r="H363" s="68"/>
      <c r="I363" s="108"/>
      <c r="J363" s="68"/>
      <c r="K363" s="68"/>
      <c r="L363" s="68"/>
      <c r="M363" s="68"/>
      <c r="N363" s="68"/>
      <c r="O363" s="68"/>
      <c r="P363" s="68"/>
      <c r="Q363" s="68"/>
      <c r="R363" s="68"/>
      <c r="S363" s="68"/>
      <c r="T363" s="68"/>
      <c r="U363" s="68"/>
      <c r="V363" s="71"/>
      <c r="W363" s="72"/>
      <c r="X363" s="72"/>
      <c r="Y363" s="68"/>
      <c r="Z363" s="68"/>
    </row>
    <row r="364" ht="15.75" customHeight="1">
      <c r="A364" s="68"/>
      <c r="B364" s="68"/>
      <c r="C364" s="68"/>
      <c r="D364" s="68"/>
      <c r="E364" s="68"/>
      <c r="F364" s="68"/>
      <c r="G364" s="68"/>
      <c r="H364" s="68"/>
      <c r="I364" s="108"/>
      <c r="J364" s="68"/>
      <c r="K364" s="68"/>
      <c r="L364" s="68"/>
      <c r="M364" s="68"/>
      <c r="N364" s="68"/>
      <c r="O364" s="68"/>
      <c r="P364" s="68"/>
      <c r="Q364" s="68"/>
      <c r="R364" s="68"/>
      <c r="S364" s="68"/>
      <c r="T364" s="68"/>
      <c r="U364" s="68"/>
      <c r="V364" s="71"/>
      <c r="W364" s="72"/>
      <c r="X364" s="72"/>
      <c r="Y364" s="68"/>
      <c r="Z364" s="68"/>
    </row>
    <row r="365" ht="15.75" customHeight="1">
      <c r="A365" s="68"/>
      <c r="B365" s="68"/>
      <c r="C365" s="68"/>
      <c r="D365" s="68"/>
      <c r="E365" s="68"/>
      <c r="F365" s="68"/>
      <c r="G365" s="68"/>
      <c r="H365" s="68"/>
      <c r="I365" s="108"/>
      <c r="J365" s="68"/>
      <c r="K365" s="68"/>
      <c r="L365" s="68"/>
      <c r="M365" s="68"/>
      <c r="N365" s="68"/>
      <c r="O365" s="68"/>
      <c r="P365" s="68"/>
      <c r="Q365" s="68"/>
      <c r="R365" s="68"/>
      <c r="S365" s="68"/>
      <c r="T365" s="68"/>
      <c r="U365" s="68"/>
      <c r="V365" s="71"/>
      <c r="W365" s="72"/>
      <c r="X365" s="72"/>
      <c r="Y365" s="68"/>
      <c r="Z365" s="68"/>
    </row>
    <row r="366" ht="15.75" customHeight="1">
      <c r="A366" s="68"/>
      <c r="B366" s="68"/>
      <c r="C366" s="68"/>
      <c r="D366" s="68"/>
      <c r="E366" s="68"/>
      <c r="F366" s="68"/>
      <c r="G366" s="68"/>
      <c r="H366" s="68"/>
      <c r="I366" s="108"/>
      <c r="J366" s="68"/>
      <c r="K366" s="68"/>
      <c r="L366" s="68"/>
      <c r="M366" s="68"/>
      <c r="N366" s="68"/>
      <c r="O366" s="68"/>
      <c r="P366" s="68"/>
      <c r="Q366" s="68"/>
      <c r="R366" s="68"/>
      <c r="S366" s="68"/>
      <c r="T366" s="68"/>
      <c r="U366" s="68"/>
      <c r="V366" s="71"/>
      <c r="W366" s="72"/>
      <c r="X366" s="72"/>
      <c r="Y366" s="68"/>
      <c r="Z366" s="68"/>
    </row>
    <row r="367" ht="15.75" customHeight="1">
      <c r="A367" s="68"/>
      <c r="B367" s="68"/>
      <c r="C367" s="68"/>
      <c r="D367" s="68"/>
      <c r="E367" s="68"/>
      <c r="F367" s="68"/>
      <c r="G367" s="68"/>
      <c r="H367" s="68"/>
      <c r="I367" s="108"/>
      <c r="J367" s="68"/>
      <c r="K367" s="68"/>
      <c r="L367" s="68"/>
      <c r="M367" s="68"/>
      <c r="N367" s="68"/>
      <c r="O367" s="68"/>
      <c r="P367" s="68"/>
      <c r="Q367" s="68"/>
      <c r="R367" s="68"/>
      <c r="S367" s="68"/>
      <c r="T367" s="68"/>
      <c r="U367" s="68"/>
      <c r="V367" s="71"/>
      <c r="W367" s="72"/>
      <c r="X367" s="72"/>
      <c r="Y367" s="68"/>
      <c r="Z367" s="68"/>
    </row>
    <row r="368" ht="15.75" customHeight="1">
      <c r="A368" s="68"/>
      <c r="B368" s="68"/>
      <c r="C368" s="68"/>
      <c r="D368" s="68"/>
      <c r="E368" s="68"/>
      <c r="F368" s="68"/>
      <c r="G368" s="68"/>
      <c r="H368" s="68"/>
      <c r="I368" s="108"/>
      <c r="J368" s="68"/>
      <c r="K368" s="68"/>
      <c r="L368" s="68"/>
      <c r="M368" s="68"/>
      <c r="N368" s="68"/>
      <c r="O368" s="68"/>
      <c r="P368" s="68"/>
      <c r="Q368" s="68"/>
      <c r="R368" s="68"/>
      <c r="S368" s="68"/>
      <c r="T368" s="68"/>
      <c r="U368" s="68"/>
      <c r="V368" s="71"/>
      <c r="W368" s="72"/>
      <c r="X368" s="72"/>
      <c r="Y368" s="68"/>
      <c r="Z368" s="68"/>
    </row>
    <row r="369" ht="15.75" customHeight="1">
      <c r="A369" s="68"/>
      <c r="B369" s="68"/>
      <c r="C369" s="68"/>
      <c r="D369" s="68"/>
      <c r="E369" s="68"/>
      <c r="F369" s="68"/>
      <c r="G369" s="68"/>
      <c r="H369" s="68"/>
      <c r="I369" s="108"/>
      <c r="J369" s="68"/>
      <c r="K369" s="68"/>
      <c r="L369" s="68"/>
      <c r="M369" s="68"/>
      <c r="N369" s="68"/>
      <c r="O369" s="68"/>
      <c r="P369" s="68"/>
      <c r="Q369" s="68"/>
      <c r="R369" s="68"/>
      <c r="S369" s="68"/>
      <c r="T369" s="68"/>
      <c r="U369" s="68"/>
      <c r="V369" s="71"/>
      <c r="W369" s="72"/>
      <c r="X369" s="72"/>
      <c r="Y369" s="68"/>
      <c r="Z369" s="68"/>
    </row>
    <row r="370" ht="15.75" customHeight="1">
      <c r="A370" s="68"/>
      <c r="B370" s="68"/>
      <c r="C370" s="68"/>
      <c r="D370" s="68"/>
      <c r="E370" s="68"/>
      <c r="F370" s="68"/>
      <c r="G370" s="68"/>
      <c r="H370" s="68"/>
      <c r="I370" s="108"/>
      <c r="J370" s="68"/>
      <c r="K370" s="68"/>
      <c r="L370" s="68"/>
      <c r="M370" s="68"/>
      <c r="N370" s="68"/>
      <c r="O370" s="68"/>
      <c r="P370" s="68"/>
      <c r="Q370" s="68"/>
      <c r="R370" s="68"/>
      <c r="S370" s="68"/>
      <c r="T370" s="68"/>
      <c r="U370" s="68"/>
      <c r="V370" s="71"/>
      <c r="W370" s="72"/>
      <c r="X370" s="72"/>
      <c r="Y370" s="68"/>
      <c r="Z370" s="68"/>
    </row>
    <row r="371" ht="15.75" customHeight="1">
      <c r="A371" s="68"/>
      <c r="B371" s="68"/>
      <c r="C371" s="68"/>
      <c r="D371" s="68"/>
      <c r="E371" s="68"/>
      <c r="F371" s="68"/>
      <c r="G371" s="68"/>
      <c r="H371" s="68"/>
      <c r="I371" s="108"/>
      <c r="J371" s="68"/>
      <c r="K371" s="68"/>
      <c r="L371" s="68"/>
      <c r="M371" s="68"/>
      <c r="N371" s="68"/>
      <c r="O371" s="68"/>
      <c r="P371" s="68"/>
      <c r="Q371" s="68"/>
      <c r="R371" s="68"/>
      <c r="S371" s="68"/>
      <c r="T371" s="68"/>
      <c r="U371" s="68"/>
      <c r="V371" s="71"/>
      <c r="W371" s="72"/>
      <c r="X371" s="72"/>
      <c r="Y371" s="68"/>
      <c r="Z371" s="68"/>
    </row>
    <row r="372" ht="15.75" customHeight="1">
      <c r="A372" s="68"/>
      <c r="B372" s="68"/>
      <c r="C372" s="68"/>
      <c r="D372" s="68"/>
      <c r="E372" s="68"/>
      <c r="F372" s="68"/>
      <c r="G372" s="68"/>
      <c r="H372" s="68"/>
      <c r="I372" s="108"/>
      <c r="J372" s="68"/>
      <c r="K372" s="68"/>
      <c r="L372" s="68"/>
      <c r="M372" s="68"/>
      <c r="N372" s="68"/>
      <c r="O372" s="68"/>
      <c r="P372" s="68"/>
      <c r="Q372" s="68"/>
      <c r="R372" s="68"/>
      <c r="S372" s="68"/>
      <c r="T372" s="68"/>
      <c r="U372" s="68"/>
      <c r="V372" s="71"/>
      <c r="W372" s="72"/>
      <c r="X372" s="72"/>
      <c r="Y372" s="68"/>
      <c r="Z372" s="68"/>
    </row>
    <row r="373" ht="15.75" customHeight="1">
      <c r="A373" s="68"/>
      <c r="B373" s="68"/>
      <c r="C373" s="68"/>
      <c r="D373" s="68"/>
      <c r="E373" s="68"/>
      <c r="F373" s="68"/>
      <c r="G373" s="68"/>
      <c r="H373" s="68"/>
      <c r="I373" s="108"/>
      <c r="J373" s="68"/>
      <c r="K373" s="68"/>
      <c r="L373" s="68"/>
      <c r="M373" s="68"/>
      <c r="N373" s="68"/>
      <c r="O373" s="68"/>
      <c r="P373" s="68"/>
      <c r="Q373" s="68"/>
      <c r="R373" s="68"/>
      <c r="S373" s="68"/>
      <c r="T373" s="68"/>
      <c r="U373" s="68"/>
      <c r="V373" s="71"/>
      <c r="W373" s="72"/>
      <c r="X373" s="72"/>
      <c r="Y373" s="68"/>
      <c r="Z373" s="68"/>
    </row>
    <row r="374" ht="15.75" customHeight="1">
      <c r="A374" s="68"/>
      <c r="B374" s="68"/>
      <c r="C374" s="68"/>
      <c r="D374" s="68"/>
      <c r="E374" s="68"/>
      <c r="F374" s="68"/>
      <c r="G374" s="68"/>
      <c r="H374" s="68"/>
      <c r="I374" s="108"/>
      <c r="J374" s="68"/>
      <c r="K374" s="68"/>
      <c r="L374" s="68"/>
      <c r="M374" s="68"/>
      <c r="N374" s="68"/>
      <c r="O374" s="68"/>
      <c r="P374" s="68"/>
      <c r="Q374" s="68"/>
      <c r="R374" s="68"/>
      <c r="S374" s="68"/>
      <c r="T374" s="68"/>
      <c r="U374" s="68"/>
      <c r="V374" s="71"/>
      <c r="W374" s="72"/>
      <c r="X374" s="72"/>
      <c r="Y374" s="68"/>
      <c r="Z374" s="68"/>
    </row>
    <row r="375" ht="15.75" customHeight="1">
      <c r="A375" s="68"/>
      <c r="B375" s="68"/>
      <c r="C375" s="68"/>
      <c r="D375" s="68"/>
      <c r="E375" s="68"/>
      <c r="F375" s="68"/>
      <c r="G375" s="68"/>
      <c r="H375" s="68"/>
      <c r="I375" s="108"/>
      <c r="J375" s="68"/>
      <c r="K375" s="68"/>
      <c r="L375" s="68"/>
      <c r="M375" s="68"/>
      <c r="N375" s="68"/>
      <c r="O375" s="68"/>
      <c r="P375" s="68"/>
      <c r="Q375" s="68"/>
      <c r="R375" s="68"/>
      <c r="S375" s="68"/>
      <c r="T375" s="68"/>
      <c r="U375" s="68"/>
      <c r="V375" s="71"/>
      <c r="W375" s="72"/>
      <c r="X375" s="72"/>
      <c r="Y375" s="68"/>
      <c r="Z375" s="68"/>
    </row>
    <row r="376" ht="15.75" customHeight="1">
      <c r="A376" s="68"/>
      <c r="B376" s="68"/>
      <c r="C376" s="68"/>
      <c r="D376" s="68"/>
      <c r="E376" s="68"/>
      <c r="F376" s="68"/>
      <c r="G376" s="68"/>
      <c r="H376" s="68"/>
      <c r="I376" s="108"/>
      <c r="J376" s="68"/>
      <c r="K376" s="68"/>
      <c r="L376" s="68"/>
      <c r="M376" s="68"/>
      <c r="N376" s="68"/>
      <c r="O376" s="68"/>
      <c r="P376" s="68"/>
      <c r="Q376" s="68"/>
      <c r="R376" s="68"/>
      <c r="S376" s="68"/>
      <c r="T376" s="68"/>
      <c r="U376" s="68"/>
      <c r="V376" s="71"/>
      <c r="W376" s="72"/>
      <c r="X376" s="72"/>
      <c r="Y376" s="68"/>
      <c r="Z376" s="68"/>
    </row>
    <row r="377" ht="15.75" customHeight="1">
      <c r="A377" s="68"/>
      <c r="B377" s="68"/>
      <c r="C377" s="68"/>
      <c r="D377" s="68"/>
      <c r="E377" s="68"/>
      <c r="F377" s="68"/>
      <c r="G377" s="68"/>
      <c r="H377" s="68"/>
      <c r="I377" s="108"/>
      <c r="J377" s="68"/>
      <c r="K377" s="68"/>
      <c r="L377" s="68"/>
      <c r="M377" s="68"/>
      <c r="N377" s="68"/>
      <c r="O377" s="68"/>
      <c r="P377" s="68"/>
      <c r="Q377" s="68"/>
      <c r="R377" s="68"/>
      <c r="S377" s="68"/>
      <c r="T377" s="68"/>
      <c r="U377" s="68"/>
      <c r="V377" s="71"/>
      <c r="W377" s="72"/>
      <c r="X377" s="72"/>
      <c r="Y377" s="68"/>
      <c r="Z377" s="68"/>
    </row>
    <row r="378" ht="15.75" customHeight="1">
      <c r="A378" s="68"/>
      <c r="B378" s="68"/>
      <c r="C378" s="68"/>
      <c r="D378" s="68"/>
      <c r="E378" s="68"/>
      <c r="F378" s="68"/>
      <c r="G378" s="68"/>
      <c r="H378" s="68"/>
      <c r="I378" s="108"/>
      <c r="J378" s="68"/>
      <c r="K378" s="68"/>
      <c r="L378" s="68"/>
      <c r="M378" s="68"/>
      <c r="N378" s="68"/>
      <c r="O378" s="68"/>
      <c r="P378" s="68"/>
      <c r="Q378" s="68"/>
      <c r="R378" s="68"/>
      <c r="S378" s="68"/>
      <c r="T378" s="68"/>
      <c r="U378" s="68"/>
      <c r="V378" s="71"/>
      <c r="W378" s="72"/>
      <c r="X378" s="72"/>
      <c r="Y378" s="68"/>
      <c r="Z378" s="68"/>
    </row>
    <row r="379" ht="15.75" customHeight="1">
      <c r="A379" s="68"/>
      <c r="B379" s="68"/>
      <c r="C379" s="68"/>
      <c r="D379" s="68"/>
      <c r="E379" s="68"/>
      <c r="F379" s="68"/>
      <c r="G379" s="68"/>
      <c r="H379" s="68"/>
      <c r="I379" s="108"/>
      <c r="J379" s="68"/>
      <c r="K379" s="68"/>
      <c r="L379" s="68"/>
      <c r="M379" s="68"/>
      <c r="N379" s="68"/>
      <c r="O379" s="68"/>
      <c r="P379" s="68"/>
      <c r="Q379" s="68"/>
      <c r="R379" s="68"/>
      <c r="S379" s="68"/>
      <c r="T379" s="68"/>
      <c r="U379" s="68"/>
      <c r="V379" s="71"/>
      <c r="W379" s="72"/>
      <c r="X379" s="72"/>
      <c r="Y379" s="68"/>
      <c r="Z379" s="68"/>
    </row>
    <row r="380" ht="15.75" customHeight="1">
      <c r="A380" s="68"/>
      <c r="B380" s="68"/>
      <c r="C380" s="68"/>
      <c r="D380" s="68"/>
      <c r="E380" s="68"/>
      <c r="F380" s="68"/>
      <c r="G380" s="68"/>
      <c r="H380" s="68"/>
      <c r="I380" s="108"/>
      <c r="J380" s="68"/>
      <c r="K380" s="68"/>
      <c r="L380" s="68"/>
      <c r="M380" s="68"/>
      <c r="N380" s="68"/>
      <c r="O380" s="68"/>
      <c r="P380" s="68"/>
      <c r="Q380" s="68"/>
      <c r="R380" s="68"/>
      <c r="S380" s="68"/>
      <c r="T380" s="68"/>
      <c r="U380" s="68"/>
      <c r="V380" s="71"/>
      <c r="W380" s="72"/>
      <c r="X380" s="72"/>
      <c r="Y380" s="68"/>
      <c r="Z380" s="68"/>
    </row>
    <row r="381" ht="15.75" customHeight="1">
      <c r="A381" s="68"/>
      <c r="B381" s="68"/>
      <c r="C381" s="68"/>
      <c r="D381" s="68"/>
      <c r="E381" s="68"/>
      <c r="F381" s="68"/>
      <c r="G381" s="68"/>
      <c r="H381" s="68"/>
      <c r="I381" s="108"/>
      <c r="J381" s="68"/>
      <c r="K381" s="68"/>
      <c r="L381" s="68"/>
      <c r="M381" s="68"/>
      <c r="N381" s="68"/>
      <c r="O381" s="68"/>
      <c r="P381" s="68"/>
      <c r="Q381" s="68"/>
      <c r="R381" s="68"/>
      <c r="S381" s="68"/>
      <c r="T381" s="68"/>
      <c r="U381" s="68"/>
      <c r="V381" s="71"/>
      <c r="W381" s="72"/>
      <c r="X381" s="72"/>
      <c r="Y381" s="68"/>
      <c r="Z381" s="68"/>
    </row>
    <row r="382" ht="15.75" customHeight="1">
      <c r="A382" s="68"/>
      <c r="B382" s="68"/>
      <c r="C382" s="68"/>
      <c r="D382" s="68"/>
      <c r="E382" s="68"/>
      <c r="F382" s="68"/>
      <c r="G382" s="68"/>
      <c r="H382" s="68"/>
      <c r="I382" s="108"/>
      <c r="J382" s="68"/>
      <c r="K382" s="68"/>
      <c r="L382" s="68"/>
      <c r="M382" s="68"/>
      <c r="N382" s="68"/>
      <c r="O382" s="68"/>
      <c r="P382" s="68"/>
      <c r="Q382" s="68"/>
      <c r="R382" s="68"/>
      <c r="S382" s="68"/>
      <c r="T382" s="68"/>
      <c r="U382" s="68"/>
      <c r="V382" s="71"/>
      <c r="W382" s="72"/>
      <c r="X382" s="72"/>
      <c r="Y382" s="68"/>
      <c r="Z382" s="68"/>
    </row>
    <row r="383" ht="15.75" customHeight="1">
      <c r="A383" s="68"/>
      <c r="B383" s="68"/>
      <c r="C383" s="68"/>
      <c r="D383" s="68"/>
      <c r="E383" s="68"/>
      <c r="F383" s="68"/>
      <c r="G383" s="68"/>
      <c r="H383" s="68"/>
      <c r="I383" s="108"/>
      <c r="J383" s="68"/>
      <c r="K383" s="68"/>
      <c r="L383" s="68"/>
      <c r="M383" s="68"/>
      <c r="N383" s="68"/>
      <c r="O383" s="68"/>
      <c r="P383" s="68"/>
      <c r="Q383" s="68"/>
      <c r="R383" s="68"/>
      <c r="S383" s="68"/>
      <c r="T383" s="68"/>
      <c r="U383" s="68"/>
      <c r="V383" s="71"/>
      <c r="W383" s="72"/>
      <c r="X383" s="72"/>
      <c r="Y383" s="68"/>
      <c r="Z383" s="68"/>
    </row>
    <row r="384" ht="15.75" customHeight="1">
      <c r="A384" s="68"/>
      <c r="B384" s="68"/>
      <c r="C384" s="68"/>
      <c r="D384" s="68"/>
      <c r="E384" s="68"/>
      <c r="F384" s="68"/>
      <c r="G384" s="68"/>
      <c r="H384" s="68"/>
      <c r="I384" s="108"/>
      <c r="J384" s="68"/>
      <c r="K384" s="68"/>
      <c r="L384" s="68"/>
      <c r="M384" s="68"/>
      <c r="N384" s="68"/>
      <c r="O384" s="68"/>
      <c r="P384" s="68"/>
      <c r="Q384" s="68"/>
      <c r="R384" s="68"/>
      <c r="S384" s="68"/>
      <c r="T384" s="68"/>
      <c r="U384" s="68"/>
      <c r="V384" s="71"/>
      <c r="W384" s="72"/>
      <c r="X384" s="72"/>
      <c r="Y384" s="68"/>
      <c r="Z384" s="68"/>
    </row>
    <row r="385" ht="15.75" customHeight="1">
      <c r="A385" s="68"/>
      <c r="B385" s="68"/>
      <c r="C385" s="68"/>
      <c r="D385" s="68"/>
      <c r="E385" s="68"/>
      <c r="F385" s="68"/>
      <c r="G385" s="68"/>
      <c r="H385" s="68"/>
      <c r="I385" s="108"/>
      <c r="J385" s="68"/>
      <c r="K385" s="68"/>
      <c r="L385" s="68"/>
      <c r="M385" s="68"/>
      <c r="N385" s="68"/>
      <c r="O385" s="68"/>
      <c r="P385" s="68"/>
      <c r="Q385" s="68"/>
      <c r="R385" s="68"/>
      <c r="S385" s="68"/>
      <c r="T385" s="68"/>
      <c r="U385" s="68"/>
      <c r="V385" s="71"/>
      <c r="W385" s="72"/>
      <c r="X385" s="72"/>
      <c r="Y385" s="68"/>
      <c r="Z385" s="68"/>
    </row>
    <row r="386" ht="15.75" customHeight="1">
      <c r="A386" s="68"/>
      <c r="B386" s="68"/>
      <c r="C386" s="68"/>
      <c r="D386" s="68"/>
      <c r="E386" s="68"/>
      <c r="F386" s="68"/>
      <c r="G386" s="68"/>
      <c r="H386" s="68"/>
      <c r="I386" s="108"/>
      <c r="J386" s="68"/>
      <c r="K386" s="68"/>
      <c r="L386" s="68"/>
      <c r="M386" s="68"/>
      <c r="N386" s="68"/>
      <c r="O386" s="68"/>
      <c r="P386" s="68"/>
      <c r="Q386" s="68"/>
      <c r="R386" s="68"/>
      <c r="S386" s="68"/>
      <c r="T386" s="68"/>
      <c r="U386" s="68"/>
      <c r="V386" s="71"/>
      <c r="W386" s="72"/>
      <c r="X386" s="72"/>
      <c r="Y386" s="68"/>
      <c r="Z386" s="68"/>
    </row>
    <row r="387" ht="15.75" customHeight="1">
      <c r="A387" s="68"/>
      <c r="B387" s="68"/>
      <c r="C387" s="68"/>
      <c r="D387" s="68"/>
      <c r="E387" s="68"/>
      <c r="F387" s="68"/>
      <c r="G387" s="68"/>
      <c r="H387" s="68"/>
      <c r="I387" s="108"/>
      <c r="J387" s="68"/>
      <c r="K387" s="68"/>
      <c r="L387" s="68"/>
      <c r="M387" s="68"/>
      <c r="N387" s="68"/>
      <c r="O387" s="68"/>
      <c r="P387" s="68"/>
      <c r="Q387" s="68"/>
      <c r="R387" s="68"/>
      <c r="S387" s="68"/>
      <c r="T387" s="68"/>
      <c r="U387" s="68"/>
      <c r="V387" s="71"/>
      <c r="W387" s="72"/>
      <c r="X387" s="72"/>
      <c r="Y387" s="68"/>
      <c r="Z387" s="68"/>
    </row>
    <row r="388" ht="15.75" customHeight="1">
      <c r="A388" s="68"/>
      <c r="B388" s="68"/>
      <c r="C388" s="68"/>
      <c r="D388" s="68"/>
      <c r="E388" s="68"/>
      <c r="F388" s="68"/>
      <c r="G388" s="68"/>
      <c r="H388" s="68"/>
      <c r="I388" s="108"/>
      <c r="J388" s="68"/>
      <c r="K388" s="68"/>
      <c r="L388" s="68"/>
      <c r="M388" s="68"/>
      <c r="N388" s="68"/>
      <c r="O388" s="68"/>
      <c r="P388" s="68"/>
      <c r="Q388" s="68"/>
      <c r="R388" s="68"/>
      <c r="S388" s="68"/>
      <c r="T388" s="68"/>
      <c r="U388" s="68"/>
      <c r="V388" s="71"/>
      <c r="W388" s="72"/>
      <c r="X388" s="72"/>
      <c r="Y388" s="68"/>
      <c r="Z388" s="68"/>
    </row>
    <row r="389" ht="15.75" customHeight="1">
      <c r="A389" s="68"/>
      <c r="B389" s="68"/>
      <c r="C389" s="68"/>
      <c r="D389" s="68"/>
      <c r="E389" s="68"/>
      <c r="F389" s="68"/>
      <c r="G389" s="68"/>
      <c r="H389" s="68"/>
      <c r="I389" s="108"/>
      <c r="J389" s="68"/>
      <c r="K389" s="68"/>
      <c r="L389" s="68"/>
      <c r="M389" s="68"/>
      <c r="N389" s="68"/>
      <c r="O389" s="68"/>
      <c r="P389" s="68"/>
      <c r="Q389" s="68"/>
      <c r="R389" s="68"/>
      <c r="S389" s="68"/>
      <c r="T389" s="68"/>
      <c r="U389" s="68"/>
      <c r="V389" s="71"/>
      <c r="W389" s="72"/>
      <c r="X389" s="72"/>
      <c r="Y389" s="68"/>
      <c r="Z389" s="68"/>
    </row>
    <row r="390" ht="15.75" customHeight="1">
      <c r="A390" s="68"/>
      <c r="B390" s="68"/>
      <c r="C390" s="68"/>
      <c r="D390" s="68"/>
      <c r="E390" s="68"/>
      <c r="F390" s="68"/>
      <c r="G390" s="68"/>
      <c r="H390" s="68"/>
      <c r="I390" s="108"/>
      <c r="J390" s="68"/>
      <c r="K390" s="68"/>
      <c r="L390" s="68"/>
      <c r="M390" s="68"/>
      <c r="N390" s="68"/>
      <c r="O390" s="68"/>
      <c r="P390" s="68"/>
      <c r="Q390" s="68"/>
      <c r="R390" s="68"/>
      <c r="S390" s="68"/>
      <c r="T390" s="68"/>
      <c r="U390" s="68"/>
      <c r="V390" s="71"/>
      <c r="W390" s="72"/>
      <c r="X390" s="72"/>
      <c r="Y390" s="68"/>
      <c r="Z390" s="68"/>
    </row>
    <row r="391" ht="15.75" customHeight="1">
      <c r="A391" s="68"/>
      <c r="B391" s="68"/>
      <c r="C391" s="68"/>
      <c r="D391" s="68"/>
      <c r="E391" s="68"/>
      <c r="F391" s="68"/>
      <c r="G391" s="68"/>
      <c r="H391" s="68"/>
      <c r="I391" s="108"/>
      <c r="J391" s="68"/>
      <c r="K391" s="68"/>
      <c r="L391" s="68"/>
      <c r="M391" s="68"/>
      <c r="N391" s="68"/>
      <c r="O391" s="68"/>
      <c r="P391" s="68"/>
      <c r="Q391" s="68"/>
      <c r="R391" s="68"/>
      <c r="S391" s="68"/>
      <c r="T391" s="68"/>
      <c r="U391" s="68"/>
      <c r="V391" s="71"/>
      <c r="W391" s="72"/>
      <c r="X391" s="72"/>
      <c r="Y391" s="68"/>
      <c r="Z391" s="68"/>
    </row>
    <row r="392" ht="15.75" customHeight="1">
      <c r="A392" s="68"/>
      <c r="B392" s="68"/>
      <c r="C392" s="68"/>
      <c r="D392" s="68"/>
      <c r="E392" s="68"/>
      <c r="F392" s="68"/>
      <c r="G392" s="68"/>
      <c r="H392" s="68"/>
      <c r="I392" s="108"/>
      <c r="J392" s="68"/>
      <c r="K392" s="68"/>
      <c r="L392" s="68"/>
      <c r="M392" s="68"/>
      <c r="N392" s="68"/>
      <c r="O392" s="68"/>
      <c r="P392" s="68"/>
      <c r="Q392" s="68"/>
      <c r="R392" s="68"/>
      <c r="S392" s="68"/>
      <c r="T392" s="68"/>
      <c r="U392" s="68"/>
      <c r="V392" s="71"/>
      <c r="W392" s="72"/>
      <c r="X392" s="72"/>
      <c r="Y392" s="68"/>
      <c r="Z392" s="68"/>
    </row>
    <row r="393" ht="15.75" customHeight="1">
      <c r="A393" s="68"/>
      <c r="B393" s="68"/>
      <c r="C393" s="68"/>
      <c r="D393" s="68"/>
      <c r="E393" s="68"/>
      <c r="F393" s="68"/>
      <c r="G393" s="68"/>
      <c r="H393" s="68"/>
      <c r="I393" s="108"/>
      <c r="J393" s="68"/>
      <c r="K393" s="68"/>
      <c r="L393" s="68"/>
      <c r="M393" s="68"/>
      <c r="N393" s="68"/>
      <c r="O393" s="68"/>
      <c r="P393" s="68"/>
      <c r="Q393" s="68"/>
      <c r="R393" s="68"/>
      <c r="S393" s="68"/>
      <c r="T393" s="68"/>
      <c r="U393" s="68"/>
      <c r="V393" s="71"/>
      <c r="W393" s="72"/>
      <c r="X393" s="72"/>
      <c r="Y393" s="68"/>
      <c r="Z393" s="68"/>
    </row>
    <row r="394" ht="15.75" customHeight="1">
      <c r="A394" s="68"/>
      <c r="B394" s="68"/>
      <c r="C394" s="68"/>
      <c r="D394" s="68"/>
      <c r="E394" s="68"/>
      <c r="F394" s="68"/>
      <c r="G394" s="68"/>
      <c r="H394" s="68"/>
      <c r="I394" s="108"/>
      <c r="J394" s="68"/>
      <c r="K394" s="68"/>
      <c r="L394" s="68"/>
      <c r="M394" s="68"/>
      <c r="N394" s="68"/>
      <c r="O394" s="68"/>
      <c r="P394" s="68"/>
      <c r="Q394" s="68"/>
      <c r="R394" s="68"/>
      <c r="S394" s="68"/>
      <c r="T394" s="68"/>
      <c r="U394" s="68"/>
      <c r="V394" s="71"/>
      <c r="W394" s="72"/>
      <c r="X394" s="72"/>
      <c r="Y394" s="68"/>
      <c r="Z394" s="68"/>
    </row>
    <row r="395" ht="15.75" customHeight="1">
      <c r="A395" s="68"/>
      <c r="B395" s="68"/>
      <c r="C395" s="68"/>
      <c r="D395" s="68"/>
      <c r="E395" s="68"/>
      <c r="F395" s="68"/>
      <c r="G395" s="68"/>
      <c r="H395" s="68"/>
      <c r="I395" s="108"/>
      <c r="J395" s="68"/>
      <c r="K395" s="68"/>
      <c r="L395" s="68"/>
      <c r="M395" s="68"/>
      <c r="N395" s="68"/>
      <c r="O395" s="68"/>
      <c r="P395" s="68"/>
      <c r="Q395" s="68"/>
      <c r="R395" s="68"/>
      <c r="S395" s="68"/>
      <c r="T395" s="68"/>
      <c r="U395" s="68"/>
      <c r="V395" s="71"/>
      <c r="W395" s="72"/>
      <c r="X395" s="72"/>
      <c r="Y395" s="68"/>
      <c r="Z395" s="68"/>
    </row>
    <row r="396" ht="15.75" customHeight="1">
      <c r="A396" s="68"/>
      <c r="B396" s="68"/>
      <c r="C396" s="68"/>
      <c r="D396" s="68"/>
      <c r="E396" s="68"/>
      <c r="F396" s="68"/>
      <c r="G396" s="68"/>
      <c r="H396" s="68"/>
      <c r="I396" s="108"/>
      <c r="J396" s="68"/>
      <c r="K396" s="68"/>
      <c r="L396" s="68"/>
      <c r="M396" s="68"/>
      <c r="N396" s="68"/>
      <c r="O396" s="68"/>
      <c r="P396" s="68"/>
      <c r="Q396" s="68"/>
      <c r="R396" s="68"/>
      <c r="S396" s="68"/>
      <c r="T396" s="68"/>
      <c r="U396" s="68"/>
      <c r="V396" s="71"/>
      <c r="W396" s="72"/>
      <c r="X396" s="72"/>
      <c r="Y396" s="68"/>
      <c r="Z396" s="68"/>
    </row>
    <row r="397" ht="15.75" customHeight="1">
      <c r="A397" s="68"/>
      <c r="B397" s="68"/>
      <c r="C397" s="68"/>
      <c r="D397" s="68"/>
      <c r="E397" s="68"/>
      <c r="F397" s="68"/>
      <c r="G397" s="68"/>
      <c r="H397" s="68"/>
      <c r="I397" s="108"/>
      <c r="J397" s="68"/>
      <c r="K397" s="68"/>
      <c r="L397" s="68"/>
      <c r="M397" s="68"/>
      <c r="N397" s="68"/>
      <c r="O397" s="68"/>
      <c r="P397" s="68"/>
      <c r="Q397" s="68"/>
      <c r="R397" s="68"/>
      <c r="S397" s="68"/>
      <c r="T397" s="68"/>
      <c r="U397" s="68"/>
      <c r="V397" s="71"/>
      <c r="W397" s="72"/>
      <c r="X397" s="72"/>
      <c r="Y397" s="68"/>
      <c r="Z397" s="68"/>
    </row>
    <row r="398" ht="15.75" customHeight="1">
      <c r="A398" s="68"/>
      <c r="B398" s="68"/>
      <c r="C398" s="68"/>
      <c r="D398" s="68"/>
      <c r="E398" s="68"/>
      <c r="F398" s="68"/>
      <c r="G398" s="68"/>
      <c r="H398" s="68"/>
      <c r="I398" s="108"/>
      <c r="J398" s="68"/>
      <c r="K398" s="68"/>
      <c r="L398" s="68"/>
      <c r="M398" s="68"/>
      <c r="N398" s="68"/>
      <c r="O398" s="68"/>
      <c r="P398" s="68"/>
      <c r="Q398" s="68"/>
      <c r="R398" s="68"/>
      <c r="S398" s="68"/>
      <c r="T398" s="68"/>
      <c r="U398" s="68"/>
      <c r="V398" s="71"/>
      <c r="W398" s="72"/>
      <c r="X398" s="72"/>
      <c r="Y398" s="68"/>
      <c r="Z398" s="68"/>
    </row>
    <row r="399" ht="15.75" customHeight="1">
      <c r="A399" s="68"/>
      <c r="B399" s="68"/>
      <c r="C399" s="68"/>
      <c r="D399" s="68"/>
      <c r="E399" s="68"/>
      <c r="F399" s="68"/>
      <c r="G399" s="68"/>
      <c r="H399" s="68"/>
      <c r="I399" s="108"/>
      <c r="J399" s="68"/>
      <c r="K399" s="68"/>
      <c r="L399" s="68"/>
      <c r="M399" s="68"/>
      <c r="N399" s="68"/>
      <c r="O399" s="68"/>
      <c r="P399" s="68"/>
      <c r="Q399" s="68"/>
      <c r="R399" s="68"/>
      <c r="S399" s="68"/>
      <c r="T399" s="68"/>
      <c r="U399" s="68"/>
      <c r="V399" s="71"/>
      <c r="W399" s="72"/>
      <c r="X399" s="72"/>
      <c r="Y399" s="68"/>
      <c r="Z399" s="68"/>
    </row>
    <row r="400" ht="15.75" customHeight="1">
      <c r="A400" s="68"/>
      <c r="B400" s="68"/>
      <c r="C400" s="68"/>
      <c r="D400" s="68"/>
      <c r="E400" s="68"/>
      <c r="F400" s="68"/>
      <c r="G400" s="68"/>
      <c r="H400" s="68"/>
      <c r="I400" s="108"/>
      <c r="J400" s="68"/>
      <c r="K400" s="68"/>
      <c r="L400" s="68"/>
      <c r="M400" s="68"/>
      <c r="N400" s="68"/>
      <c r="O400" s="68"/>
      <c r="P400" s="68"/>
      <c r="Q400" s="68"/>
      <c r="R400" s="68"/>
      <c r="S400" s="68"/>
      <c r="T400" s="68"/>
      <c r="U400" s="68"/>
      <c r="V400" s="71"/>
      <c r="W400" s="72"/>
      <c r="X400" s="72"/>
      <c r="Y400" s="68"/>
      <c r="Z400" s="68"/>
    </row>
    <row r="401" ht="15.75" customHeight="1">
      <c r="A401" s="68"/>
      <c r="B401" s="68"/>
      <c r="C401" s="68"/>
      <c r="D401" s="68"/>
      <c r="E401" s="68"/>
      <c r="F401" s="68"/>
      <c r="G401" s="68"/>
      <c r="H401" s="68"/>
      <c r="I401" s="108"/>
      <c r="J401" s="68"/>
      <c r="K401" s="68"/>
      <c r="L401" s="68"/>
      <c r="M401" s="68"/>
      <c r="N401" s="68"/>
      <c r="O401" s="68"/>
      <c r="P401" s="68"/>
      <c r="Q401" s="68"/>
      <c r="R401" s="68"/>
      <c r="S401" s="68"/>
      <c r="T401" s="68"/>
      <c r="U401" s="68"/>
      <c r="V401" s="71"/>
      <c r="W401" s="72"/>
      <c r="X401" s="72"/>
      <c r="Y401" s="68"/>
      <c r="Z401" s="68"/>
    </row>
    <row r="402" ht="15.75" customHeight="1">
      <c r="A402" s="68"/>
      <c r="B402" s="68"/>
      <c r="C402" s="68"/>
      <c r="D402" s="68"/>
      <c r="E402" s="68"/>
      <c r="F402" s="68"/>
      <c r="G402" s="68"/>
      <c r="H402" s="68"/>
      <c r="I402" s="108"/>
      <c r="J402" s="68"/>
      <c r="K402" s="68"/>
      <c r="L402" s="68"/>
      <c r="M402" s="68"/>
      <c r="N402" s="68"/>
      <c r="O402" s="68"/>
      <c r="P402" s="68"/>
      <c r="Q402" s="68"/>
      <c r="R402" s="68"/>
      <c r="S402" s="68"/>
      <c r="T402" s="68"/>
      <c r="U402" s="68"/>
      <c r="V402" s="71"/>
      <c r="W402" s="72"/>
      <c r="X402" s="72"/>
      <c r="Y402" s="68"/>
      <c r="Z402" s="68"/>
    </row>
    <row r="403" ht="15.75" customHeight="1">
      <c r="A403" s="68"/>
      <c r="B403" s="68"/>
      <c r="C403" s="68"/>
      <c r="D403" s="68"/>
      <c r="E403" s="68"/>
      <c r="F403" s="68"/>
      <c r="G403" s="68"/>
      <c r="H403" s="68"/>
      <c r="I403" s="108"/>
      <c r="J403" s="68"/>
      <c r="K403" s="68"/>
      <c r="L403" s="68"/>
      <c r="M403" s="68"/>
      <c r="N403" s="68"/>
      <c r="O403" s="68"/>
      <c r="P403" s="68"/>
      <c r="Q403" s="68"/>
      <c r="R403" s="68"/>
      <c r="S403" s="68"/>
      <c r="T403" s="68"/>
      <c r="U403" s="68"/>
      <c r="V403" s="71"/>
      <c r="W403" s="72"/>
      <c r="X403" s="72"/>
      <c r="Y403" s="68"/>
      <c r="Z403" s="68"/>
    </row>
    <row r="404" ht="15.75" customHeight="1">
      <c r="A404" s="68"/>
      <c r="B404" s="68"/>
      <c r="C404" s="68"/>
      <c r="D404" s="68"/>
      <c r="E404" s="68"/>
      <c r="F404" s="68"/>
      <c r="G404" s="68"/>
      <c r="H404" s="68"/>
      <c r="I404" s="108"/>
      <c r="J404" s="68"/>
      <c r="K404" s="68"/>
      <c r="L404" s="68"/>
      <c r="M404" s="68"/>
      <c r="N404" s="68"/>
      <c r="O404" s="68"/>
      <c r="P404" s="68"/>
      <c r="Q404" s="68"/>
      <c r="R404" s="68"/>
      <c r="S404" s="68"/>
      <c r="T404" s="68"/>
      <c r="U404" s="68"/>
      <c r="V404" s="71"/>
      <c r="W404" s="72"/>
      <c r="X404" s="72"/>
      <c r="Y404" s="68"/>
      <c r="Z404" s="68"/>
    </row>
    <row r="405" ht="15.75" customHeight="1">
      <c r="A405" s="68"/>
      <c r="B405" s="68"/>
      <c r="C405" s="68"/>
      <c r="D405" s="68"/>
      <c r="E405" s="68"/>
      <c r="F405" s="68"/>
      <c r="G405" s="68"/>
      <c r="H405" s="68"/>
      <c r="I405" s="108"/>
      <c r="J405" s="68"/>
      <c r="K405" s="68"/>
      <c r="L405" s="68"/>
      <c r="M405" s="68"/>
      <c r="N405" s="68"/>
      <c r="O405" s="68"/>
      <c r="P405" s="68"/>
      <c r="Q405" s="68"/>
      <c r="R405" s="68"/>
      <c r="S405" s="68"/>
      <c r="T405" s="68"/>
      <c r="U405" s="68"/>
      <c r="V405" s="71"/>
      <c r="W405" s="72"/>
      <c r="X405" s="72"/>
      <c r="Y405" s="68"/>
      <c r="Z405" s="68"/>
    </row>
    <row r="406" ht="15.75" customHeight="1">
      <c r="A406" s="68"/>
      <c r="B406" s="68"/>
      <c r="C406" s="68"/>
      <c r="D406" s="68"/>
      <c r="E406" s="68"/>
      <c r="F406" s="68"/>
      <c r="G406" s="68"/>
      <c r="H406" s="68"/>
      <c r="I406" s="108"/>
      <c r="J406" s="68"/>
      <c r="K406" s="68"/>
      <c r="L406" s="68"/>
      <c r="M406" s="68"/>
      <c r="N406" s="68"/>
      <c r="O406" s="68"/>
      <c r="P406" s="68"/>
      <c r="Q406" s="68"/>
      <c r="R406" s="68"/>
      <c r="S406" s="68"/>
      <c r="T406" s="68"/>
      <c r="U406" s="68"/>
      <c r="V406" s="71"/>
      <c r="W406" s="72"/>
      <c r="X406" s="72"/>
      <c r="Y406" s="68"/>
      <c r="Z406" s="68"/>
    </row>
    <row r="407" ht="15.75" customHeight="1">
      <c r="A407" s="68"/>
      <c r="B407" s="68"/>
      <c r="C407" s="68"/>
      <c r="D407" s="68"/>
      <c r="E407" s="68"/>
      <c r="F407" s="68"/>
      <c r="G407" s="68"/>
      <c r="H407" s="68"/>
      <c r="I407" s="108"/>
      <c r="J407" s="68"/>
      <c r="K407" s="68"/>
      <c r="L407" s="68"/>
      <c r="M407" s="68"/>
      <c r="N407" s="68"/>
      <c r="O407" s="68"/>
      <c r="P407" s="68"/>
      <c r="Q407" s="68"/>
      <c r="R407" s="68"/>
      <c r="S407" s="68"/>
      <c r="T407" s="68"/>
      <c r="U407" s="68"/>
      <c r="V407" s="71"/>
      <c r="W407" s="72"/>
      <c r="X407" s="72"/>
      <c r="Y407" s="68"/>
      <c r="Z407" s="68"/>
    </row>
    <row r="408" ht="15.75" customHeight="1">
      <c r="A408" s="68"/>
      <c r="B408" s="68"/>
      <c r="C408" s="68"/>
      <c r="D408" s="68"/>
      <c r="E408" s="68"/>
      <c r="F408" s="68"/>
      <c r="G408" s="68"/>
      <c r="H408" s="68"/>
      <c r="I408" s="108"/>
      <c r="J408" s="68"/>
      <c r="K408" s="68"/>
      <c r="L408" s="68"/>
      <c r="M408" s="68"/>
      <c r="N408" s="68"/>
      <c r="O408" s="68"/>
      <c r="P408" s="68"/>
      <c r="Q408" s="68"/>
      <c r="R408" s="68"/>
      <c r="S408" s="68"/>
      <c r="T408" s="68"/>
      <c r="U408" s="68"/>
      <c r="V408" s="71"/>
      <c r="W408" s="72"/>
      <c r="X408" s="72"/>
      <c r="Y408" s="68"/>
      <c r="Z408" s="68"/>
    </row>
    <row r="409" ht="15.75" customHeight="1">
      <c r="A409" s="68"/>
      <c r="B409" s="68"/>
      <c r="C409" s="68"/>
      <c r="D409" s="68"/>
      <c r="E409" s="68"/>
      <c r="F409" s="68"/>
      <c r="G409" s="68"/>
      <c r="H409" s="68"/>
      <c r="I409" s="108"/>
      <c r="J409" s="68"/>
      <c r="K409" s="68"/>
      <c r="L409" s="68"/>
      <c r="M409" s="68"/>
      <c r="N409" s="68"/>
      <c r="O409" s="68"/>
      <c r="P409" s="68"/>
      <c r="Q409" s="68"/>
      <c r="R409" s="68"/>
      <c r="S409" s="68"/>
      <c r="T409" s="68"/>
      <c r="U409" s="68"/>
      <c r="V409" s="71"/>
      <c r="W409" s="72"/>
      <c r="X409" s="72"/>
      <c r="Y409" s="68"/>
      <c r="Z409" s="68"/>
    </row>
    <row r="410" ht="15.75" customHeight="1">
      <c r="A410" s="68"/>
      <c r="B410" s="68"/>
      <c r="C410" s="68"/>
      <c r="D410" s="68"/>
      <c r="E410" s="68"/>
      <c r="F410" s="68"/>
      <c r="G410" s="68"/>
      <c r="H410" s="68"/>
      <c r="I410" s="108"/>
      <c r="J410" s="68"/>
      <c r="K410" s="68"/>
      <c r="L410" s="68"/>
      <c r="M410" s="68"/>
      <c r="N410" s="68"/>
      <c r="O410" s="68"/>
      <c r="P410" s="68"/>
      <c r="Q410" s="68"/>
      <c r="R410" s="68"/>
      <c r="S410" s="68"/>
      <c r="T410" s="68"/>
      <c r="U410" s="68"/>
      <c r="V410" s="71"/>
      <c r="W410" s="72"/>
      <c r="X410" s="72"/>
      <c r="Y410" s="68"/>
      <c r="Z410" s="68"/>
    </row>
    <row r="411" ht="15.75" customHeight="1">
      <c r="A411" s="68"/>
      <c r="B411" s="68"/>
      <c r="C411" s="68"/>
      <c r="D411" s="68"/>
      <c r="E411" s="68"/>
      <c r="F411" s="68"/>
      <c r="G411" s="68"/>
      <c r="H411" s="68"/>
      <c r="I411" s="108"/>
      <c r="J411" s="68"/>
      <c r="K411" s="68"/>
      <c r="L411" s="68"/>
      <c r="M411" s="68"/>
      <c r="N411" s="68"/>
      <c r="O411" s="68"/>
      <c r="P411" s="68"/>
      <c r="Q411" s="68"/>
      <c r="R411" s="68"/>
      <c r="S411" s="68"/>
      <c r="T411" s="68"/>
      <c r="U411" s="68"/>
      <c r="V411" s="71"/>
      <c r="W411" s="72"/>
      <c r="X411" s="72"/>
      <c r="Y411" s="68"/>
      <c r="Z411" s="68"/>
    </row>
    <row r="412" ht="15.75" customHeight="1">
      <c r="A412" s="68"/>
      <c r="B412" s="68"/>
      <c r="C412" s="68"/>
      <c r="D412" s="68"/>
      <c r="E412" s="68"/>
      <c r="F412" s="68"/>
      <c r="G412" s="68"/>
      <c r="H412" s="68"/>
      <c r="I412" s="108"/>
      <c r="J412" s="68"/>
      <c r="K412" s="68"/>
      <c r="L412" s="68"/>
      <c r="M412" s="68"/>
      <c r="N412" s="68"/>
      <c r="O412" s="68"/>
      <c r="P412" s="68"/>
      <c r="Q412" s="68"/>
      <c r="R412" s="68"/>
      <c r="S412" s="68"/>
      <c r="T412" s="68"/>
      <c r="U412" s="68"/>
      <c r="V412" s="71"/>
      <c r="W412" s="72"/>
      <c r="X412" s="72"/>
      <c r="Y412" s="68"/>
      <c r="Z412" s="68"/>
    </row>
    <row r="413" ht="15.75" customHeight="1">
      <c r="A413" s="68"/>
      <c r="B413" s="68"/>
      <c r="C413" s="68"/>
      <c r="D413" s="68"/>
      <c r="E413" s="68"/>
      <c r="F413" s="68"/>
      <c r="G413" s="68"/>
      <c r="H413" s="68"/>
      <c r="I413" s="108"/>
      <c r="J413" s="68"/>
      <c r="K413" s="68"/>
      <c r="L413" s="68"/>
      <c r="M413" s="68"/>
      <c r="N413" s="68"/>
      <c r="O413" s="68"/>
      <c r="P413" s="68"/>
      <c r="Q413" s="68"/>
      <c r="R413" s="68"/>
      <c r="S413" s="68"/>
      <c r="T413" s="68"/>
      <c r="U413" s="68"/>
      <c r="V413" s="71"/>
      <c r="W413" s="72"/>
      <c r="X413" s="72"/>
      <c r="Y413" s="68"/>
      <c r="Z413" s="68"/>
    </row>
    <row r="414" ht="15.75" customHeight="1">
      <c r="A414" s="68"/>
      <c r="B414" s="68"/>
      <c r="C414" s="68"/>
      <c r="D414" s="68"/>
      <c r="E414" s="68"/>
      <c r="F414" s="68"/>
      <c r="G414" s="68"/>
      <c r="H414" s="68"/>
      <c r="I414" s="108"/>
      <c r="J414" s="68"/>
      <c r="K414" s="68"/>
      <c r="L414" s="68"/>
      <c r="M414" s="68"/>
      <c r="N414" s="68"/>
      <c r="O414" s="68"/>
      <c r="P414" s="68"/>
      <c r="Q414" s="68"/>
      <c r="R414" s="68"/>
      <c r="S414" s="68"/>
      <c r="T414" s="68"/>
      <c r="U414" s="68"/>
      <c r="V414" s="71"/>
      <c r="W414" s="72"/>
      <c r="X414" s="72"/>
      <c r="Y414" s="68"/>
      <c r="Z414" s="68"/>
    </row>
    <row r="415" ht="15.75" customHeight="1">
      <c r="A415" s="68"/>
      <c r="B415" s="68"/>
      <c r="C415" s="68"/>
      <c r="D415" s="68"/>
      <c r="E415" s="68"/>
      <c r="F415" s="68"/>
      <c r="G415" s="68"/>
      <c r="H415" s="68"/>
      <c r="I415" s="108"/>
      <c r="J415" s="68"/>
      <c r="K415" s="68"/>
      <c r="L415" s="68"/>
      <c r="M415" s="68"/>
      <c r="N415" s="68"/>
      <c r="O415" s="68"/>
      <c r="P415" s="68"/>
      <c r="Q415" s="68"/>
      <c r="R415" s="68"/>
      <c r="S415" s="68"/>
      <c r="T415" s="68"/>
      <c r="U415" s="68"/>
      <c r="V415" s="71"/>
      <c r="W415" s="72"/>
      <c r="X415" s="72"/>
      <c r="Y415" s="68"/>
      <c r="Z415" s="68"/>
    </row>
    <row r="416" ht="15.75" customHeight="1">
      <c r="A416" s="68"/>
      <c r="B416" s="68"/>
      <c r="C416" s="68"/>
      <c r="D416" s="68"/>
      <c r="E416" s="68"/>
      <c r="F416" s="68"/>
      <c r="G416" s="68"/>
      <c r="H416" s="68"/>
      <c r="I416" s="108"/>
      <c r="J416" s="68"/>
      <c r="K416" s="68"/>
      <c r="L416" s="68"/>
      <c r="M416" s="68"/>
      <c r="N416" s="68"/>
      <c r="O416" s="68"/>
      <c r="P416" s="68"/>
      <c r="Q416" s="68"/>
      <c r="R416" s="68"/>
      <c r="S416" s="68"/>
      <c r="T416" s="68"/>
      <c r="U416" s="68"/>
      <c r="V416" s="71"/>
      <c r="W416" s="72"/>
      <c r="X416" s="72"/>
      <c r="Y416" s="68"/>
      <c r="Z416" s="68"/>
    </row>
    <row r="417" ht="15.75" customHeight="1">
      <c r="A417" s="68"/>
      <c r="B417" s="68"/>
      <c r="C417" s="68"/>
      <c r="D417" s="68"/>
      <c r="E417" s="68"/>
      <c r="F417" s="68"/>
      <c r="G417" s="68"/>
      <c r="H417" s="68"/>
      <c r="I417" s="108"/>
      <c r="J417" s="68"/>
      <c r="K417" s="68"/>
      <c r="L417" s="68"/>
      <c r="M417" s="68"/>
      <c r="N417" s="68"/>
      <c r="O417" s="68"/>
      <c r="P417" s="68"/>
      <c r="Q417" s="68"/>
      <c r="R417" s="68"/>
      <c r="S417" s="68"/>
      <c r="T417" s="68"/>
      <c r="U417" s="68"/>
      <c r="V417" s="71"/>
      <c r="W417" s="72"/>
      <c r="X417" s="72"/>
      <c r="Y417" s="68"/>
      <c r="Z417" s="68"/>
    </row>
    <row r="418" ht="15.75" customHeight="1">
      <c r="A418" s="68"/>
      <c r="B418" s="68"/>
      <c r="C418" s="68"/>
      <c r="D418" s="68"/>
      <c r="E418" s="68"/>
      <c r="F418" s="68"/>
      <c r="G418" s="68"/>
      <c r="H418" s="68"/>
      <c r="I418" s="108"/>
      <c r="J418" s="68"/>
      <c r="K418" s="68"/>
      <c r="L418" s="68"/>
      <c r="M418" s="68"/>
      <c r="N418" s="68"/>
      <c r="O418" s="68"/>
      <c r="P418" s="68"/>
      <c r="Q418" s="68"/>
      <c r="R418" s="68"/>
      <c r="S418" s="68"/>
      <c r="T418" s="68"/>
      <c r="U418" s="68"/>
      <c r="V418" s="71"/>
      <c r="W418" s="72"/>
      <c r="X418" s="72"/>
      <c r="Y418" s="68"/>
      <c r="Z418" s="68"/>
    </row>
    <row r="419" ht="15.75" customHeight="1">
      <c r="A419" s="68"/>
      <c r="B419" s="68"/>
      <c r="C419" s="68"/>
      <c r="D419" s="68"/>
      <c r="E419" s="68"/>
      <c r="F419" s="68"/>
      <c r="G419" s="68"/>
      <c r="H419" s="68"/>
      <c r="I419" s="108"/>
      <c r="J419" s="68"/>
      <c r="K419" s="68"/>
      <c r="L419" s="68"/>
      <c r="M419" s="68"/>
      <c r="N419" s="68"/>
      <c r="O419" s="68"/>
      <c r="P419" s="68"/>
      <c r="Q419" s="68"/>
      <c r="R419" s="68"/>
      <c r="S419" s="68"/>
      <c r="T419" s="68"/>
      <c r="U419" s="68"/>
      <c r="V419" s="71"/>
      <c r="W419" s="72"/>
      <c r="X419" s="72"/>
      <c r="Y419" s="68"/>
      <c r="Z419" s="68"/>
    </row>
    <row r="420" ht="15.75" customHeight="1">
      <c r="A420" s="68"/>
      <c r="B420" s="68"/>
      <c r="C420" s="68"/>
      <c r="D420" s="68"/>
      <c r="E420" s="68"/>
      <c r="F420" s="68"/>
      <c r="G420" s="68"/>
      <c r="H420" s="68"/>
      <c r="I420" s="108"/>
      <c r="J420" s="68"/>
      <c r="K420" s="68"/>
      <c r="L420" s="68"/>
      <c r="M420" s="68"/>
      <c r="N420" s="68"/>
      <c r="O420" s="68"/>
      <c r="P420" s="68"/>
      <c r="Q420" s="68"/>
      <c r="R420" s="68"/>
      <c r="S420" s="68"/>
      <c r="T420" s="68"/>
      <c r="U420" s="68"/>
      <c r="V420" s="71"/>
      <c r="W420" s="72"/>
      <c r="X420" s="72"/>
      <c r="Y420" s="68"/>
      <c r="Z420" s="68"/>
    </row>
    <row r="421" ht="15.75" customHeight="1">
      <c r="A421" s="68"/>
      <c r="B421" s="68"/>
      <c r="C421" s="68"/>
      <c r="D421" s="68"/>
      <c r="E421" s="68"/>
      <c r="F421" s="68"/>
      <c r="G421" s="68"/>
      <c r="H421" s="68"/>
      <c r="I421" s="108"/>
      <c r="J421" s="68"/>
      <c r="K421" s="68"/>
      <c r="L421" s="68"/>
      <c r="M421" s="68"/>
      <c r="N421" s="68"/>
      <c r="O421" s="68"/>
      <c r="P421" s="68"/>
      <c r="Q421" s="68"/>
      <c r="R421" s="68"/>
      <c r="S421" s="68"/>
      <c r="T421" s="68"/>
      <c r="U421" s="68"/>
      <c r="V421" s="71"/>
      <c r="W421" s="72"/>
      <c r="X421" s="72"/>
      <c r="Y421" s="68"/>
      <c r="Z421" s="68"/>
    </row>
    <row r="422" ht="15.75" customHeight="1">
      <c r="A422" s="68"/>
      <c r="B422" s="68"/>
      <c r="C422" s="68"/>
      <c r="D422" s="68"/>
      <c r="E422" s="68"/>
      <c r="F422" s="68"/>
      <c r="G422" s="68"/>
      <c r="H422" s="68"/>
      <c r="I422" s="108"/>
      <c r="J422" s="68"/>
      <c r="K422" s="68"/>
      <c r="L422" s="68"/>
      <c r="M422" s="68"/>
      <c r="N422" s="68"/>
      <c r="O422" s="68"/>
      <c r="P422" s="68"/>
      <c r="Q422" s="68"/>
      <c r="R422" s="68"/>
      <c r="S422" s="68"/>
      <c r="T422" s="68"/>
      <c r="U422" s="68"/>
      <c r="V422" s="71"/>
      <c r="W422" s="72"/>
      <c r="X422" s="72"/>
      <c r="Y422" s="68"/>
      <c r="Z422" s="68"/>
    </row>
    <row r="423" ht="15.75" customHeight="1">
      <c r="A423" s="68"/>
      <c r="B423" s="68"/>
      <c r="C423" s="68"/>
      <c r="D423" s="68"/>
      <c r="E423" s="68"/>
      <c r="F423" s="68"/>
      <c r="G423" s="68"/>
      <c r="H423" s="68"/>
      <c r="I423" s="108"/>
      <c r="J423" s="68"/>
      <c r="K423" s="68"/>
      <c r="L423" s="68"/>
      <c r="M423" s="68"/>
      <c r="N423" s="68"/>
      <c r="O423" s="68"/>
      <c r="P423" s="68"/>
      <c r="Q423" s="68"/>
      <c r="R423" s="68"/>
      <c r="S423" s="68"/>
      <c r="T423" s="68"/>
      <c r="U423" s="68"/>
      <c r="V423" s="71"/>
      <c r="W423" s="72"/>
      <c r="X423" s="72"/>
      <c r="Y423" s="68"/>
      <c r="Z423" s="68"/>
    </row>
    <row r="424" ht="15.75" customHeight="1">
      <c r="A424" s="68"/>
      <c r="B424" s="68"/>
      <c r="C424" s="68"/>
      <c r="D424" s="68"/>
      <c r="E424" s="68"/>
      <c r="F424" s="68"/>
      <c r="G424" s="68"/>
      <c r="H424" s="68"/>
      <c r="I424" s="108"/>
      <c r="J424" s="68"/>
      <c r="K424" s="68"/>
      <c r="L424" s="68"/>
      <c r="M424" s="68"/>
      <c r="N424" s="68"/>
      <c r="O424" s="68"/>
      <c r="P424" s="68"/>
      <c r="Q424" s="68"/>
      <c r="R424" s="68"/>
      <c r="S424" s="68"/>
      <c r="T424" s="68"/>
      <c r="U424" s="68"/>
      <c r="V424" s="71"/>
      <c r="W424" s="72"/>
      <c r="X424" s="72"/>
      <c r="Y424" s="68"/>
      <c r="Z424" s="68"/>
    </row>
    <row r="425" ht="15.75" customHeight="1">
      <c r="A425" s="68"/>
      <c r="B425" s="68"/>
      <c r="C425" s="68"/>
      <c r="D425" s="68"/>
      <c r="E425" s="68"/>
      <c r="F425" s="68"/>
      <c r="G425" s="68"/>
      <c r="H425" s="68"/>
      <c r="I425" s="108"/>
      <c r="J425" s="68"/>
      <c r="K425" s="68"/>
      <c r="L425" s="68"/>
      <c r="M425" s="68"/>
      <c r="N425" s="68"/>
      <c r="O425" s="68"/>
      <c r="P425" s="68"/>
      <c r="Q425" s="68"/>
      <c r="R425" s="68"/>
      <c r="S425" s="68"/>
      <c r="T425" s="68"/>
      <c r="U425" s="68"/>
      <c r="V425" s="71"/>
      <c r="W425" s="72"/>
      <c r="X425" s="72"/>
      <c r="Y425" s="68"/>
      <c r="Z425" s="68"/>
    </row>
    <row r="426" ht="15.75" customHeight="1">
      <c r="A426" s="68"/>
      <c r="B426" s="68"/>
      <c r="C426" s="68"/>
      <c r="D426" s="68"/>
      <c r="E426" s="68"/>
      <c r="F426" s="68"/>
      <c r="G426" s="68"/>
      <c r="H426" s="68"/>
      <c r="I426" s="108"/>
      <c r="J426" s="68"/>
      <c r="K426" s="68"/>
      <c r="L426" s="68"/>
      <c r="M426" s="68"/>
      <c r="N426" s="68"/>
      <c r="O426" s="68"/>
      <c r="P426" s="68"/>
      <c r="Q426" s="68"/>
      <c r="R426" s="68"/>
      <c r="S426" s="68"/>
      <c r="T426" s="68"/>
      <c r="U426" s="68"/>
      <c r="V426" s="71"/>
      <c r="W426" s="72"/>
      <c r="X426" s="72"/>
      <c r="Y426" s="68"/>
      <c r="Z426" s="68"/>
    </row>
    <row r="427" ht="15.75" customHeight="1">
      <c r="A427" s="68"/>
      <c r="B427" s="68"/>
      <c r="C427" s="68"/>
      <c r="D427" s="68"/>
      <c r="E427" s="68"/>
      <c r="F427" s="68"/>
      <c r="G427" s="68"/>
      <c r="H427" s="68"/>
      <c r="I427" s="108"/>
      <c r="J427" s="68"/>
      <c r="K427" s="68"/>
      <c r="L427" s="68"/>
      <c r="M427" s="68"/>
      <c r="N427" s="68"/>
      <c r="O427" s="68"/>
      <c r="P427" s="68"/>
      <c r="Q427" s="68"/>
      <c r="R427" s="68"/>
      <c r="S427" s="68"/>
      <c r="T427" s="68"/>
      <c r="U427" s="68"/>
      <c r="V427" s="71"/>
      <c r="W427" s="72"/>
      <c r="X427" s="72"/>
      <c r="Y427" s="68"/>
      <c r="Z427" s="68"/>
    </row>
    <row r="428" ht="15.75" customHeight="1">
      <c r="A428" s="68"/>
      <c r="B428" s="68"/>
      <c r="C428" s="68"/>
      <c r="D428" s="68"/>
      <c r="E428" s="68"/>
      <c r="F428" s="68"/>
      <c r="G428" s="68"/>
      <c r="H428" s="68"/>
      <c r="I428" s="108"/>
      <c r="J428" s="68"/>
      <c r="K428" s="68"/>
      <c r="L428" s="68"/>
      <c r="M428" s="68"/>
      <c r="N428" s="68"/>
      <c r="O428" s="68"/>
      <c r="P428" s="68"/>
      <c r="Q428" s="68"/>
      <c r="R428" s="68"/>
      <c r="S428" s="68"/>
      <c r="T428" s="68"/>
      <c r="U428" s="68"/>
      <c r="V428" s="71"/>
      <c r="W428" s="72"/>
      <c r="X428" s="72"/>
      <c r="Y428" s="68"/>
      <c r="Z428" s="68"/>
    </row>
    <row r="429" ht="15.75" customHeight="1">
      <c r="A429" s="68"/>
      <c r="B429" s="68"/>
      <c r="C429" s="68"/>
      <c r="D429" s="68"/>
      <c r="E429" s="68"/>
      <c r="F429" s="68"/>
      <c r="G429" s="68"/>
      <c r="H429" s="68"/>
      <c r="I429" s="108"/>
      <c r="J429" s="68"/>
      <c r="K429" s="68"/>
      <c r="L429" s="68"/>
      <c r="M429" s="68"/>
      <c r="N429" s="68"/>
      <c r="O429" s="68"/>
      <c r="P429" s="68"/>
      <c r="Q429" s="68"/>
      <c r="R429" s="68"/>
      <c r="S429" s="68"/>
      <c r="T429" s="68"/>
      <c r="U429" s="68"/>
      <c r="V429" s="71"/>
      <c r="W429" s="72"/>
      <c r="X429" s="72"/>
      <c r="Y429" s="68"/>
      <c r="Z429" s="68"/>
    </row>
    <row r="430" ht="15.75" customHeight="1">
      <c r="A430" s="68"/>
      <c r="B430" s="68"/>
      <c r="C430" s="68"/>
      <c r="D430" s="68"/>
      <c r="E430" s="68"/>
      <c r="F430" s="68"/>
      <c r="G430" s="68"/>
      <c r="H430" s="68"/>
      <c r="I430" s="108"/>
      <c r="J430" s="68"/>
      <c r="K430" s="68"/>
      <c r="L430" s="68"/>
      <c r="M430" s="68"/>
      <c r="N430" s="68"/>
      <c r="O430" s="68"/>
      <c r="P430" s="68"/>
      <c r="Q430" s="68"/>
      <c r="R430" s="68"/>
      <c r="S430" s="68"/>
      <c r="T430" s="68"/>
      <c r="U430" s="68"/>
      <c r="V430" s="71"/>
      <c r="W430" s="72"/>
      <c r="X430" s="72"/>
      <c r="Y430" s="68"/>
      <c r="Z430" s="68"/>
    </row>
    <row r="431" ht="15.75" customHeight="1">
      <c r="A431" s="68"/>
      <c r="B431" s="68"/>
      <c r="C431" s="68"/>
      <c r="D431" s="68"/>
      <c r="E431" s="68"/>
      <c r="F431" s="68"/>
      <c r="G431" s="68"/>
      <c r="H431" s="68"/>
      <c r="I431" s="108"/>
      <c r="J431" s="68"/>
      <c r="K431" s="68"/>
      <c r="L431" s="68"/>
      <c r="M431" s="68"/>
      <c r="N431" s="68"/>
      <c r="O431" s="68"/>
      <c r="P431" s="68"/>
      <c r="Q431" s="68"/>
      <c r="R431" s="68"/>
      <c r="S431" s="68"/>
      <c r="T431" s="68"/>
      <c r="U431" s="68"/>
      <c r="V431" s="71"/>
      <c r="W431" s="72"/>
      <c r="X431" s="72"/>
      <c r="Y431" s="68"/>
      <c r="Z431" s="68"/>
    </row>
    <row r="432" ht="15.75" customHeight="1">
      <c r="A432" s="68"/>
      <c r="B432" s="68"/>
      <c r="C432" s="68"/>
      <c r="D432" s="68"/>
      <c r="E432" s="68"/>
      <c r="F432" s="68"/>
      <c r="G432" s="68"/>
      <c r="H432" s="68"/>
      <c r="I432" s="108"/>
      <c r="J432" s="68"/>
      <c r="K432" s="68"/>
      <c r="L432" s="68"/>
      <c r="M432" s="68"/>
      <c r="N432" s="68"/>
      <c r="O432" s="68"/>
      <c r="P432" s="68"/>
      <c r="Q432" s="68"/>
      <c r="R432" s="68"/>
      <c r="S432" s="68"/>
      <c r="T432" s="68"/>
      <c r="U432" s="68"/>
      <c r="V432" s="71"/>
      <c r="W432" s="72"/>
      <c r="X432" s="72"/>
      <c r="Y432" s="68"/>
      <c r="Z432" s="68"/>
    </row>
    <row r="433" ht="15.75" customHeight="1">
      <c r="A433" s="68"/>
      <c r="B433" s="68"/>
      <c r="C433" s="68"/>
      <c r="D433" s="68"/>
      <c r="E433" s="68"/>
      <c r="F433" s="68"/>
      <c r="G433" s="68"/>
      <c r="H433" s="68"/>
      <c r="I433" s="108"/>
      <c r="J433" s="68"/>
      <c r="K433" s="68"/>
      <c r="L433" s="68"/>
      <c r="M433" s="68"/>
      <c r="N433" s="68"/>
      <c r="O433" s="68"/>
      <c r="P433" s="68"/>
      <c r="Q433" s="68"/>
      <c r="R433" s="68"/>
      <c r="S433" s="68"/>
      <c r="T433" s="68"/>
      <c r="U433" s="68"/>
      <c r="V433" s="71"/>
      <c r="W433" s="72"/>
      <c r="X433" s="72"/>
      <c r="Y433" s="68"/>
      <c r="Z433" s="68"/>
    </row>
    <row r="434" ht="15.75" customHeight="1">
      <c r="A434" s="68"/>
      <c r="B434" s="68"/>
      <c r="C434" s="68"/>
      <c r="D434" s="68"/>
      <c r="E434" s="68"/>
      <c r="F434" s="68"/>
      <c r="G434" s="68"/>
      <c r="H434" s="68"/>
      <c r="I434" s="108"/>
      <c r="J434" s="68"/>
      <c r="K434" s="68"/>
      <c r="L434" s="68"/>
      <c r="M434" s="68"/>
      <c r="N434" s="68"/>
      <c r="O434" s="68"/>
      <c r="P434" s="68"/>
      <c r="Q434" s="68"/>
      <c r="R434" s="68"/>
      <c r="S434" s="68"/>
      <c r="T434" s="68"/>
      <c r="U434" s="68"/>
      <c r="V434" s="71"/>
      <c r="W434" s="72"/>
      <c r="X434" s="72"/>
      <c r="Y434" s="68"/>
      <c r="Z434" s="68"/>
    </row>
    <row r="435" ht="15.75" customHeight="1">
      <c r="A435" s="68"/>
      <c r="B435" s="68"/>
      <c r="C435" s="68"/>
      <c r="D435" s="68"/>
      <c r="E435" s="68"/>
      <c r="F435" s="68"/>
      <c r="G435" s="68"/>
      <c r="H435" s="68"/>
      <c r="I435" s="108"/>
      <c r="J435" s="68"/>
      <c r="K435" s="68"/>
      <c r="L435" s="68"/>
      <c r="M435" s="68"/>
      <c r="N435" s="68"/>
      <c r="O435" s="68"/>
      <c r="P435" s="68"/>
      <c r="Q435" s="68"/>
      <c r="R435" s="68"/>
      <c r="S435" s="68"/>
      <c r="T435" s="68"/>
      <c r="U435" s="68"/>
      <c r="V435" s="71"/>
      <c r="W435" s="72"/>
      <c r="X435" s="72"/>
      <c r="Y435" s="68"/>
      <c r="Z435" s="68"/>
    </row>
    <row r="436" ht="15.75" customHeight="1">
      <c r="A436" s="68"/>
      <c r="B436" s="68"/>
      <c r="C436" s="68"/>
      <c r="D436" s="68"/>
      <c r="E436" s="68"/>
      <c r="F436" s="68"/>
      <c r="G436" s="68"/>
      <c r="H436" s="68"/>
      <c r="I436" s="108"/>
      <c r="J436" s="68"/>
      <c r="K436" s="68"/>
      <c r="L436" s="68"/>
      <c r="M436" s="68"/>
      <c r="N436" s="68"/>
      <c r="O436" s="68"/>
      <c r="P436" s="68"/>
      <c r="Q436" s="68"/>
      <c r="R436" s="68"/>
      <c r="S436" s="68"/>
      <c r="T436" s="68"/>
      <c r="U436" s="68"/>
      <c r="V436" s="71"/>
      <c r="W436" s="72"/>
      <c r="X436" s="72"/>
      <c r="Y436" s="68"/>
      <c r="Z436" s="68"/>
    </row>
    <row r="437" ht="15.75" customHeight="1">
      <c r="A437" s="68"/>
      <c r="B437" s="68"/>
      <c r="C437" s="68"/>
      <c r="D437" s="68"/>
      <c r="E437" s="68"/>
      <c r="F437" s="68"/>
      <c r="G437" s="68"/>
      <c r="H437" s="68"/>
      <c r="I437" s="108"/>
      <c r="J437" s="68"/>
      <c r="K437" s="68"/>
      <c r="L437" s="68"/>
      <c r="M437" s="68"/>
      <c r="N437" s="68"/>
      <c r="O437" s="68"/>
      <c r="P437" s="68"/>
      <c r="Q437" s="68"/>
      <c r="R437" s="68"/>
      <c r="S437" s="68"/>
      <c r="T437" s="68"/>
      <c r="U437" s="68"/>
      <c r="V437" s="71"/>
      <c r="W437" s="72"/>
      <c r="X437" s="72"/>
      <c r="Y437" s="68"/>
      <c r="Z437" s="68"/>
    </row>
    <row r="438" ht="15.75" customHeight="1">
      <c r="A438" s="68"/>
      <c r="B438" s="68"/>
      <c r="C438" s="68"/>
      <c r="D438" s="68"/>
      <c r="E438" s="68"/>
      <c r="F438" s="68"/>
      <c r="G438" s="68"/>
      <c r="H438" s="68"/>
      <c r="I438" s="108"/>
      <c r="J438" s="68"/>
      <c r="K438" s="68"/>
      <c r="L438" s="68"/>
      <c r="M438" s="68"/>
      <c r="N438" s="68"/>
      <c r="O438" s="68"/>
      <c r="P438" s="68"/>
      <c r="Q438" s="68"/>
      <c r="R438" s="68"/>
      <c r="S438" s="68"/>
      <c r="T438" s="68"/>
      <c r="U438" s="68"/>
      <c r="V438" s="71"/>
      <c r="W438" s="72"/>
      <c r="X438" s="72"/>
      <c r="Y438" s="68"/>
      <c r="Z438" s="68"/>
    </row>
    <row r="439" ht="15.75" customHeight="1">
      <c r="A439" s="68"/>
      <c r="B439" s="68"/>
      <c r="C439" s="68"/>
      <c r="D439" s="68"/>
      <c r="E439" s="68"/>
      <c r="F439" s="68"/>
      <c r="G439" s="68"/>
      <c r="H439" s="68"/>
      <c r="I439" s="108"/>
      <c r="J439" s="68"/>
      <c r="K439" s="68"/>
      <c r="L439" s="68"/>
      <c r="M439" s="68"/>
      <c r="N439" s="68"/>
      <c r="O439" s="68"/>
      <c r="P439" s="68"/>
      <c r="Q439" s="68"/>
      <c r="R439" s="68"/>
      <c r="S439" s="68"/>
      <c r="T439" s="68"/>
      <c r="U439" s="68"/>
      <c r="V439" s="71"/>
      <c r="W439" s="72"/>
      <c r="X439" s="72"/>
      <c r="Y439" s="68"/>
      <c r="Z439" s="68"/>
    </row>
    <row r="440" ht="15.75" customHeight="1">
      <c r="A440" s="68"/>
      <c r="B440" s="68"/>
      <c r="C440" s="68"/>
      <c r="D440" s="68"/>
      <c r="E440" s="68"/>
      <c r="F440" s="68"/>
      <c r="G440" s="68"/>
      <c r="H440" s="68"/>
      <c r="I440" s="108"/>
      <c r="J440" s="68"/>
      <c r="K440" s="68"/>
      <c r="L440" s="68"/>
      <c r="M440" s="68"/>
      <c r="N440" s="68"/>
      <c r="O440" s="68"/>
      <c r="P440" s="68"/>
      <c r="Q440" s="68"/>
      <c r="R440" s="68"/>
      <c r="S440" s="68"/>
      <c r="T440" s="68"/>
      <c r="U440" s="68"/>
      <c r="V440" s="71"/>
      <c r="W440" s="72"/>
      <c r="X440" s="72"/>
      <c r="Y440" s="68"/>
      <c r="Z440" s="68"/>
    </row>
    <row r="441" ht="15.75" customHeight="1">
      <c r="A441" s="68"/>
      <c r="B441" s="68"/>
      <c r="C441" s="68"/>
      <c r="D441" s="68"/>
      <c r="E441" s="68"/>
      <c r="F441" s="68"/>
      <c r="G441" s="68"/>
      <c r="H441" s="68"/>
      <c r="I441" s="108"/>
      <c r="J441" s="68"/>
      <c r="K441" s="68"/>
      <c r="L441" s="68"/>
      <c r="M441" s="68"/>
      <c r="N441" s="68"/>
      <c r="O441" s="68"/>
      <c r="P441" s="68"/>
      <c r="Q441" s="68"/>
      <c r="R441" s="68"/>
      <c r="S441" s="68"/>
      <c r="T441" s="68"/>
      <c r="U441" s="68"/>
      <c r="V441" s="71"/>
      <c r="W441" s="72"/>
      <c r="X441" s="72"/>
      <c r="Y441" s="68"/>
      <c r="Z441" s="68"/>
    </row>
    <row r="442" ht="15.75" customHeight="1">
      <c r="A442" s="68"/>
      <c r="B442" s="68"/>
      <c r="C442" s="68"/>
      <c r="D442" s="68"/>
      <c r="E442" s="68"/>
      <c r="F442" s="68"/>
      <c r="G442" s="68"/>
      <c r="H442" s="68"/>
      <c r="I442" s="108"/>
      <c r="J442" s="68"/>
      <c r="K442" s="68"/>
      <c r="L442" s="68"/>
      <c r="M442" s="68"/>
      <c r="N442" s="68"/>
      <c r="O442" s="68"/>
      <c r="P442" s="68"/>
      <c r="Q442" s="68"/>
      <c r="R442" s="68"/>
      <c r="S442" s="68"/>
      <c r="T442" s="68"/>
      <c r="U442" s="68"/>
      <c r="V442" s="71"/>
      <c r="W442" s="72"/>
      <c r="X442" s="72"/>
      <c r="Y442" s="68"/>
      <c r="Z442" s="68"/>
    </row>
    <row r="443" ht="15.75" customHeight="1">
      <c r="A443" s="68"/>
      <c r="B443" s="68"/>
      <c r="C443" s="68"/>
      <c r="D443" s="68"/>
      <c r="E443" s="68"/>
      <c r="F443" s="68"/>
      <c r="G443" s="68"/>
      <c r="H443" s="68"/>
      <c r="I443" s="108"/>
      <c r="J443" s="68"/>
      <c r="K443" s="68"/>
      <c r="L443" s="68"/>
      <c r="M443" s="68"/>
      <c r="N443" s="68"/>
      <c r="O443" s="68"/>
      <c r="P443" s="68"/>
      <c r="Q443" s="68"/>
      <c r="R443" s="68"/>
      <c r="S443" s="68"/>
      <c r="T443" s="68"/>
      <c r="U443" s="68"/>
      <c r="V443" s="71"/>
      <c r="W443" s="72"/>
      <c r="X443" s="72"/>
      <c r="Y443" s="68"/>
      <c r="Z443" s="68"/>
    </row>
    <row r="444" ht="15.75" customHeight="1">
      <c r="A444" s="68"/>
      <c r="B444" s="68"/>
      <c r="C444" s="68"/>
      <c r="D444" s="68"/>
      <c r="E444" s="68"/>
      <c r="F444" s="68"/>
      <c r="G444" s="68"/>
      <c r="H444" s="68"/>
      <c r="I444" s="108"/>
      <c r="J444" s="68"/>
      <c r="K444" s="68"/>
      <c r="L444" s="68"/>
      <c r="M444" s="68"/>
      <c r="N444" s="68"/>
      <c r="O444" s="68"/>
      <c r="P444" s="68"/>
      <c r="Q444" s="68"/>
      <c r="R444" s="68"/>
      <c r="S444" s="68"/>
      <c r="T444" s="68"/>
      <c r="U444" s="68"/>
      <c r="V444" s="71"/>
      <c r="W444" s="72"/>
      <c r="X444" s="72"/>
      <c r="Y444" s="68"/>
      <c r="Z444" s="68"/>
    </row>
    <row r="445" ht="15.75" customHeight="1">
      <c r="A445" s="68"/>
      <c r="B445" s="68"/>
      <c r="C445" s="68"/>
      <c r="D445" s="68"/>
      <c r="E445" s="68"/>
      <c r="F445" s="68"/>
      <c r="G445" s="68"/>
      <c r="H445" s="68"/>
      <c r="I445" s="108"/>
      <c r="J445" s="68"/>
      <c r="K445" s="68"/>
      <c r="L445" s="68"/>
      <c r="M445" s="68"/>
      <c r="N445" s="68"/>
      <c r="O445" s="68"/>
      <c r="P445" s="68"/>
      <c r="Q445" s="68"/>
      <c r="R445" s="68"/>
      <c r="S445" s="68"/>
      <c r="T445" s="68"/>
      <c r="U445" s="68"/>
      <c r="V445" s="71"/>
      <c r="W445" s="72"/>
      <c r="X445" s="72"/>
      <c r="Y445" s="68"/>
      <c r="Z445" s="68"/>
    </row>
    <row r="446" ht="15.75" customHeight="1">
      <c r="A446" s="68"/>
      <c r="B446" s="68"/>
      <c r="C446" s="68"/>
      <c r="D446" s="68"/>
      <c r="E446" s="68"/>
      <c r="F446" s="68"/>
      <c r="G446" s="68"/>
      <c r="H446" s="68"/>
      <c r="I446" s="108"/>
      <c r="J446" s="68"/>
      <c r="K446" s="68"/>
      <c r="L446" s="68"/>
      <c r="M446" s="68"/>
      <c r="N446" s="68"/>
      <c r="O446" s="68"/>
      <c r="P446" s="68"/>
      <c r="Q446" s="68"/>
      <c r="R446" s="68"/>
      <c r="S446" s="68"/>
      <c r="T446" s="68"/>
      <c r="U446" s="68"/>
      <c r="V446" s="71"/>
      <c r="W446" s="72"/>
      <c r="X446" s="72"/>
      <c r="Y446" s="68"/>
      <c r="Z446" s="68"/>
    </row>
    <row r="447" ht="15.75" customHeight="1">
      <c r="A447" s="68"/>
      <c r="B447" s="68"/>
      <c r="C447" s="68"/>
      <c r="D447" s="68"/>
      <c r="E447" s="68"/>
      <c r="F447" s="68"/>
      <c r="G447" s="68"/>
      <c r="H447" s="68"/>
      <c r="I447" s="108"/>
      <c r="J447" s="68"/>
      <c r="K447" s="68"/>
      <c r="L447" s="68"/>
      <c r="M447" s="68"/>
      <c r="N447" s="68"/>
      <c r="O447" s="68"/>
      <c r="P447" s="68"/>
      <c r="Q447" s="68"/>
      <c r="R447" s="68"/>
      <c r="S447" s="68"/>
      <c r="T447" s="68"/>
      <c r="U447" s="68"/>
      <c r="V447" s="71"/>
      <c r="W447" s="72"/>
      <c r="X447" s="72"/>
      <c r="Y447" s="68"/>
      <c r="Z447" s="68"/>
    </row>
    <row r="448" ht="15.75" customHeight="1">
      <c r="A448" s="68"/>
      <c r="B448" s="68"/>
      <c r="C448" s="68"/>
      <c r="D448" s="68"/>
      <c r="E448" s="68"/>
      <c r="F448" s="68"/>
      <c r="G448" s="68"/>
      <c r="H448" s="68"/>
      <c r="I448" s="108"/>
      <c r="J448" s="68"/>
      <c r="K448" s="68"/>
      <c r="L448" s="68"/>
      <c r="M448" s="68"/>
      <c r="N448" s="68"/>
      <c r="O448" s="68"/>
      <c r="P448" s="68"/>
      <c r="Q448" s="68"/>
      <c r="R448" s="68"/>
      <c r="S448" s="68"/>
      <c r="T448" s="68"/>
      <c r="U448" s="68"/>
      <c r="V448" s="71"/>
      <c r="W448" s="72"/>
      <c r="X448" s="72"/>
      <c r="Y448" s="68"/>
      <c r="Z448" s="68"/>
    </row>
    <row r="449" ht="15.75" customHeight="1">
      <c r="A449" s="68"/>
      <c r="B449" s="68"/>
      <c r="C449" s="68"/>
      <c r="D449" s="68"/>
      <c r="E449" s="68"/>
      <c r="F449" s="68"/>
      <c r="G449" s="68"/>
      <c r="H449" s="68"/>
      <c r="I449" s="108"/>
      <c r="J449" s="68"/>
      <c r="K449" s="68"/>
      <c r="L449" s="68"/>
      <c r="M449" s="68"/>
      <c r="N449" s="68"/>
      <c r="O449" s="68"/>
      <c r="P449" s="68"/>
      <c r="Q449" s="68"/>
      <c r="R449" s="68"/>
      <c r="S449" s="68"/>
      <c r="T449" s="68"/>
      <c r="U449" s="68"/>
      <c r="V449" s="71"/>
      <c r="W449" s="72"/>
      <c r="X449" s="72"/>
      <c r="Y449" s="68"/>
      <c r="Z449" s="68"/>
    </row>
    <row r="450" ht="15.75" customHeight="1">
      <c r="A450" s="68"/>
      <c r="B450" s="68"/>
      <c r="C450" s="68"/>
      <c r="D450" s="68"/>
      <c r="E450" s="68"/>
      <c r="F450" s="68"/>
      <c r="G450" s="68"/>
      <c r="H450" s="68"/>
      <c r="I450" s="108"/>
      <c r="J450" s="68"/>
      <c r="K450" s="68"/>
      <c r="L450" s="68"/>
      <c r="M450" s="68"/>
      <c r="N450" s="68"/>
      <c r="O450" s="68"/>
      <c r="P450" s="68"/>
      <c r="Q450" s="68"/>
      <c r="R450" s="68"/>
      <c r="S450" s="68"/>
      <c r="T450" s="68"/>
      <c r="U450" s="68"/>
      <c r="V450" s="71"/>
      <c r="W450" s="72"/>
      <c r="X450" s="72"/>
      <c r="Y450" s="68"/>
      <c r="Z450" s="68"/>
    </row>
    <row r="451" ht="15.75" customHeight="1">
      <c r="A451" s="68"/>
      <c r="B451" s="68"/>
      <c r="C451" s="68"/>
      <c r="D451" s="68"/>
      <c r="E451" s="68"/>
      <c r="F451" s="68"/>
      <c r="G451" s="68"/>
      <c r="H451" s="68"/>
      <c r="I451" s="108"/>
      <c r="J451" s="68"/>
      <c r="K451" s="68"/>
      <c r="L451" s="68"/>
      <c r="M451" s="68"/>
      <c r="N451" s="68"/>
      <c r="O451" s="68"/>
      <c r="P451" s="68"/>
      <c r="Q451" s="68"/>
      <c r="R451" s="68"/>
      <c r="S451" s="68"/>
      <c r="T451" s="68"/>
      <c r="U451" s="68"/>
      <c r="V451" s="71"/>
      <c r="W451" s="72"/>
      <c r="X451" s="72"/>
      <c r="Y451" s="68"/>
      <c r="Z451" s="68"/>
    </row>
    <row r="452" ht="15.75" customHeight="1">
      <c r="A452" s="68"/>
      <c r="B452" s="68"/>
      <c r="C452" s="68"/>
      <c r="D452" s="68"/>
      <c r="E452" s="68"/>
      <c r="F452" s="68"/>
      <c r="G452" s="68"/>
      <c r="H452" s="68"/>
      <c r="I452" s="108"/>
      <c r="J452" s="68"/>
      <c r="K452" s="68"/>
      <c r="L452" s="68"/>
      <c r="M452" s="68"/>
      <c r="N452" s="68"/>
      <c r="O452" s="68"/>
      <c r="P452" s="68"/>
      <c r="Q452" s="68"/>
      <c r="R452" s="68"/>
      <c r="S452" s="68"/>
      <c r="T452" s="68"/>
      <c r="U452" s="68"/>
      <c r="V452" s="71"/>
      <c r="W452" s="72"/>
      <c r="X452" s="72"/>
      <c r="Y452" s="68"/>
      <c r="Z452" s="68"/>
    </row>
    <row r="453" ht="15.75" customHeight="1">
      <c r="A453" s="68"/>
      <c r="B453" s="68"/>
      <c r="C453" s="68"/>
      <c r="D453" s="68"/>
      <c r="E453" s="68"/>
      <c r="F453" s="68"/>
      <c r="G453" s="68"/>
      <c r="H453" s="68"/>
      <c r="I453" s="108"/>
      <c r="J453" s="68"/>
      <c r="K453" s="68"/>
      <c r="L453" s="68"/>
      <c r="M453" s="68"/>
      <c r="N453" s="68"/>
      <c r="O453" s="68"/>
      <c r="P453" s="68"/>
      <c r="Q453" s="68"/>
      <c r="R453" s="68"/>
      <c r="S453" s="68"/>
      <c r="T453" s="68"/>
      <c r="U453" s="68"/>
      <c r="V453" s="71"/>
      <c r="W453" s="72"/>
      <c r="X453" s="72"/>
      <c r="Y453" s="68"/>
      <c r="Z453" s="68"/>
    </row>
    <row r="454" ht="15.75" customHeight="1">
      <c r="A454" s="68"/>
      <c r="B454" s="68"/>
      <c r="C454" s="68"/>
      <c r="D454" s="68"/>
      <c r="E454" s="68"/>
      <c r="F454" s="68"/>
      <c r="G454" s="68"/>
      <c r="H454" s="68"/>
      <c r="I454" s="108"/>
      <c r="J454" s="68"/>
      <c r="K454" s="68"/>
      <c r="L454" s="68"/>
      <c r="M454" s="68"/>
      <c r="N454" s="68"/>
      <c r="O454" s="68"/>
      <c r="P454" s="68"/>
      <c r="Q454" s="68"/>
      <c r="R454" s="68"/>
      <c r="S454" s="68"/>
      <c r="T454" s="68"/>
      <c r="U454" s="68"/>
      <c r="V454" s="71"/>
      <c r="W454" s="72"/>
      <c r="X454" s="72"/>
      <c r="Y454" s="68"/>
      <c r="Z454" s="68"/>
    </row>
    <row r="455" ht="15.75" customHeight="1">
      <c r="A455" s="68"/>
      <c r="B455" s="68"/>
      <c r="C455" s="68"/>
      <c r="D455" s="68"/>
      <c r="E455" s="68"/>
      <c r="F455" s="68"/>
      <c r="G455" s="68"/>
      <c r="H455" s="68"/>
      <c r="I455" s="108"/>
      <c r="J455" s="68"/>
      <c r="K455" s="68"/>
      <c r="L455" s="68"/>
      <c r="M455" s="68"/>
      <c r="N455" s="68"/>
      <c r="O455" s="68"/>
      <c r="P455" s="68"/>
      <c r="Q455" s="68"/>
      <c r="R455" s="68"/>
      <c r="S455" s="68"/>
      <c r="T455" s="68"/>
      <c r="U455" s="68"/>
      <c r="V455" s="71"/>
      <c r="W455" s="72"/>
      <c r="X455" s="72"/>
      <c r="Y455" s="68"/>
      <c r="Z455" s="68"/>
    </row>
    <row r="456" ht="15.75" customHeight="1">
      <c r="A456" s="68"/>
      <c r="B456" s="68"/>
      <c r="C456" s="68"/>
      <c r="D456" s="68"/>
      <c r="E456" s="68"/>
      <c r="F456" s="68"/>
      <c r="G456" s="68"/>
      <c r="H456" s="68"/>
      <c r="I456" s="108"/>
      <c r="J456" s="68"/>
      <c r="K456" s="68"/>
      <c r="L456" s="68"/>
      <c r="M456" s="68"/>
      <c r="N456" s="68"/>
      <c r="O456" s="68"/>
      <c r="P456" s="68"/>
      <c r="Q456" s="68"/>
      <c r="R456" s="68"/>
      <c r="S456" s="68"/>
      <c r="T456" s="68"/>
      <c r="U456" s="68"/>
      <c r="V456" s="71"/>
      <c r="W456" s="72"/>
      <c r="X456" s="72"/>
      <c r="Y456" s="68"/>
      <c r="Z456" s="68"/>
    </row>
    <row r="457" ht="15.75" customHeight="1">
      <c r="A457" s="68"/>
      <c r="B457" s="68"/>
      <c r="C457" s="68"/>
      <c r="D457" s="68"/>
      <c r="E457" s="68"/>
      <c r="F457" s="68"/>
      <c r="G457" s="68"/>
      <c r="H457" s="68"/>
      <c r="I457" s="108"/>
      <c r="J457" s="68"/>
      <c r="K457" s="68"/>
      <c r="L457" s="68"/>
      <c r="M457" s="68"/>
      <c r="N457" s="68"/>
      <c r="O457" s="68"/>
      <c r="P457" s="68"/>
      <c r="Q457" s="68"/>
      <c r="R457" s="68"/>
      <c r="S457" s="68"/>
      <c r="T457" s="68"/>
      <c r="U457" s="68"/>
      <c r="V457" s="71"/>
      <c r="W457" s="72"/>
      <c r="X457" s="72"/>
      <c r="Y457" s="68"/>
      <c r="Z457" s="68"/>
    </row>
    <row r="458" ht="15.75" customHeight="1">
      <c r="A458" s="68"/>
      <c r="B458" s="68"/>
      <c r="C458" s="68"/>
      <c r="D458" s="68"/>
      <c r="E458" s="68"/>
      <c r="F458" s="68"/>
      <c r="G458" s="68"/>
      <c r="H458" s="68"/>
      <c r="I458" s="108"/>
      <c r="J458" s="68"/>
      <c r="K458" s="68"/>
      <c r="L458" s="68"/>
      <c r="M458" s="68"/>
      <c r="N458" s="68"/>
      <c r="O458" s="68"/>
      <c r="P458" s="68"/>
      <c r="Q458" s="68"/>
      <c r="R458" s="68"/>
      <c r="S458" s="68"/>
      <c r="T458" s="68"/>
      <c r="U458" s="68"/>
      <c r="V458" s="71"/>
      <c r="W458" s="72"/>
      <c r="X458" s="72"/>
      <c r="Y458" s="68"/>
      <c r="Z458" s="68"/>
    </row>
    <row r="459" ht="15.75" customHeight="1">
      <c r="A459" s="68"/>
      <c r="B459" s="68"/>
      <c r="C459" s="68"/>
      <c r="D459" s="68"/>
      <c r="E459" s="68"/>
      <c r="F459" s="68"/>
      <c r="G459" s="68"/>
      <c r="H459" s="68"/>
      <c r="I459" s="108"/>
      <c r="J459" s="68"/>
      <c r="K459" s="68"/>
      <c r="L459" s="68"/>
      <c r="M459" s="68"/>
      <c r="N459" s="68"/>
      <c r="O459" s="68"/>
      <c r="P459" s="68"/>
      <c r="Q459" s="68"/>
      <c r="R459" s="68"/>
      <c r="S459" s="68"/>
      <c r="T459" s="68"/>
      <c r="U459" s="68"/>
      <c r="V459" s="71"/>
      <c r="W459" s="72"/>
      <c r="X459" s="72"/>
      <c r="Y459" s="68"/>
      <c r="Z459" s="68"/>
    </row>
    <row r="460" ht="15.75" customHeight="1">
      <c r="A460" s="68"/>
      <c r="B460" s="68"/>
      <c r="C460" s="68"/>
      <c r="D460" s="68"/>
      <c r="E460" s="68"/>
      <c r="F460" s="68"/>
      <c r="G460" s="68"/>
      <c r="H460" s="68"/>
      <c r="I460" s="108"/>
      <c r="J460" s="68"/>
      <c r="K460" s="68"/>
      <c r="L460" s="68"/>
      <c r="M460" s="68"/>
      <c r="N460" s="68"/>
      <c r="O460" s="68"/>
      <c r="P460" s="68"/>
      <c r="Q460" s="68"/>
      <c r="R460" s="68"/>
      <c r="S460" s="68"/>
      <c r="T460" s="68"/>
      <c r="U460" s="68"/>
      <c r="V460" s="71"/>
      <c r="W460" s="72"/>
      <c r="X460" s="72"/>
      <c r="Y460" s="68"/>
      <c r="Z460" s="68"/>
    </row>
    <row r="461" ht="15.75" customHeight="1">
      <c r="A461" s="68"/>
      <c r="B461" s="68"/>
      <c r="C461" s="68"/>
      <c r="D461" s="68"/>
      <c r="E461" s="68"/>
      <c r="F461" s="68"/>
      <c r="G461" s="68"/>
      <c r="H461" s="68"/>
      <c r="I461" s="108"/>
      <c r="J461" s="68"/>
      <c r="K461" s="68"/>
      <c r="L461" s="68"/>
      <c r="M461" s="68"/>
      <c r="N461" s="68"/>
      <c r="O461" s="68"/>
      <c r="P461" s="68"/>
      <c r="Q461" s="68"/>
      <c r="R461" s="68"/>
      <c r="S461" s="68"/>
      <c r="T461" s="68"/>
      <c r="U461" s="68"/>
      <c r="V461" s="71"/>
      <c r="W461" s="72"/>
      <c r="X461" s="72"/>
      <c r="Y461" s="68"/>
      <c r="Z461" s="68"/>
    </row>
    <row r="462" ht="15.75" customHeight="1">
      <c r="A462" s="68"/>
      <c r="B462" s="68"/>
      <c r="C462" s="68"/>
      <c r="D462" s="68"/>
      <c r="E462" s="68"/>
      <c r="F462" s="68"/>
      <c r="G462" s="68"/>
      <c r="H462" s="68"/>
      <c r="I462" s="108"/>
      <c r="J462" s="68"/>
      <c r="K462" s="68"/>
      <c r="L462" s="68"/>
      <c r="M462" s="68"/>
      <c r="N462" s="68"/>
      <c r="O462" s="68"/>
      <c r="P462" s="68"/>
      <c r="Q462" s="68"/>
      <c r="R462" s="68"/>
      <c r="S462" s="68"/>
      <c r="T462" s="68"/>
      <c r="U462" s="68"/>
      <c r="V462" s="71"/>
      <c r="W462" s="72"/>
      <c r="X462" s="72"/>
      <c r="Y462" s="68"/>
      <c r="Z462" s="68"/>
    </row>
    <row r="463" ht="15.75" customHeight="1">
      <c r="A463" s="68"/>
      <c r="B463" s="68"/>
      <c r="C463" s="68"/>
      <c r="D463" s="68"/>
      <c r="E463" s="68"/>
      <c r="F463" s="68"/>
      <c r="G463" s="68"/>
      <c r="H463" s="68"/>
      <c r="I463" s="108"/>
      <c r="J463" s="68"/>
      <c r="K463" s="68"/>
      <c r="L463" s="68"/>
      <c r="M463" s="68"/>
      <c r="N463" s="68"/>
      <c r="O463" s="68"/>
      <c r="P463" s="68"/>
      <c r="Q463" s="68"/>
      <c r="R463" s="68"/>
      <c r="S463" s="68"/>
      <c r="T463" s="68"/>
      <c r="U463" s="68"/>
      <c r="V463" s="71"/>
      <c r="W463" s="72"/>
      <c r="X463" s="72"/>
      <c r="Y463" s="68"/>
      <c r="Z463" s="68"/>
    </row>
    <row r="464" ht="15.75" customHeight="1">
      <c r="A464" s="68"/>
      <c r="B464" s="68"/>
      <c r="C464" s="68"/>
      <c r="D464" s="68"/>
      <c r="E464" s="68"/>
      <c r="F464" s="68"/>
      <c r="G464" s="68"/>
      <c r="H464" s="68"/>
      <c r="I464" s="108"/>
      <c r="J464" s="68"/>
      <c r="K464" s="68"/>
      <c r="L464" s="68"/>
      <c r="M464" s="68"/>
      <c r="N464" s="68"/>
      <c r="O464" s="68"/>
      <c r="P464" s="68"/>
      <c r="Q464" s="68"/>
      <c r="R464" s="68"/>
      <c r="S464" s="68"/>
      <c r="T464" s="68"/>
      <c r="U464" s="68"/>
      <c r="V464" s="71"/>
      <c r="W464" s="72"/>
      <c r="X464" s="72"/>
      <c r="Y464" s="68"/>
      <c r="Z464" s="68"/>
    </row>
    <row r="465" ht="15.75" customHeight="1">
      <c r="A465" s="68"/>
      <c r="B465" s="68"/>
      <c r="C465" s="68"/>
      <c r="D465" s="68"/>
      <c r="E465" s="68"/>
      <c r="F465" s="68"/>
      <c r="G465" s="68"/>
      <c r="H465" s="68"/>
      <c r="I465" s="108"/>
      <c r="J465" s="68"/>
      <c r="K465" s="68"/>
      <c r="L465" s="68"/>
      <c r="M465" s="68"/>
      <c r="N465" s="68"/>
      <c r="O465" s="68"/>
      <c r="P465" s="68"/>
      <c r="Q465" s="68"/>
      <c r="R465" s="68"/>
      <c r="S465" s="68"/>
      <c r="T465" s="68"/>
      <c r="U465" s="68"/>
      <c r="V465" s="71"/>
      <c r="W465" s="72"/>
      <c r="X465" s="72"/>
      <c r="Y465" s="68"/>
      <c r="Z465" s="68"/>
    </row>
    <row r="466" ht="15.75" customHeight="1">
      <c r="A466" s="68"/>
      <c r="B466" s="68"/>
      <c r="C466" s="68"/>
      <c r="D466" s="68"/>
      <c r="E466" s="68"/>
      <c r="F466" s="68"/>
      <c r="G466" s="68"/>
      <c r="H466" s="68"/>
      <c r="I466" s="108"/>
      <c r="J466" s="68"/>
      <c r="K466" s="68"/>
      <c r="L466" s="68"/>
      <c r="M466" s="68"/>
      <c r="N466" s="68"/>
      <c r="O466" s="68"/>
      <c r="P466" s="68"/>
      <c r="Q466" s="68"/>
      <c r="R466" s="68"/>
      <c r="S466" s="68"/>
      <c r="T466" s="68"/>
      <c r="U466" s="68"/>
      <c r="V466" s="71"/>
      <c r="W466" s="72"/>
      <c r="X466" s="72"/>
      <c r="Y466" s="68"/>
      <c r="Z466" s="68"/>
    </row>
    <row r="467" ht="15.75" customHeight="1">
      <c r="A467" s="68"/>
      <c r="B467" s="68"/>
      <c r="C467" s="68"/>
      <c r="D467" s="68"/>
      <c r="E467" s="68"/>
      <c r="F467" s="68"/>
      <c r="G467" s="68"/>
      <c r="H467" s="68"/>
      <c r="I467" s="108"/>
      <c r="J467" s="68"/>
      <c r="K467" s="68"/>
      <c r="L467" s="68"/>
      <c r="M467" s="68"/>
      <c r="N467" s="68"/>
      <c r="O467" s="68"/>
      <c r="P467" s="68"/>
      <c r="Q467" s="68"/>
      <c r="R467" s="68"/>
      <c r="S467" s="68"/>
      <c r="T467" s="68"/>
      <c r="U467" s="68"/>
      <c r="V467" s="71"/>
      <c r="W467" s="72"/>
      <c r="X467" s="72"/>
      <c r="Y467" s="68"/>
      <c r="Z467" s="68"/>
    </row>
    <row r="468" ht="15.75" customHeight="1">
      <c r="A468" s="68"/>
      <c r="B468" s="68"/>
      <c r="C468" s="68"/>
      <c r="D468" s="68"/>
      <c r="E468" s="68"/>
      <c r="F468" s="68"/>
      <c r="G468" s="68"/>
      <c r="H468" s="68"/>
      <c r="I468" s="108"/>
      <c r="J468" s="68"/>
      <c r="K468" s="68"/>
      <c r="L468" s="68"/>
      <c r="M468" s="68"/>
      <c r="N468" s="68"/>
      <c r="O468" s="68"/>
      <c r="P468" s="68"/>
      <c r="Q468" s="68"/>
      <c r="R468" s="68"/>
      <c r="S468" s="68"/>
      <c r="T468" s="68"/>
      <c r="U468" s="68"/>
      <c r="V468" s="71"/>
      <c r="W468" s="72"/>
      <c r="X468" s="72"/>
      <c r="Y468" s="68"/>
      <c r="Z468" s="68"/>
    </row>
    <row r="469" ht="15.75" customHeight="1">
      <c r="A469" s="68"/>
      <c r="B469" s="68"/>
      <c r="C469" s="68"/>
      <c r="D469" s="68"/>
      <c r="E469" s="68"/>
      <c r="F469" s="68"/>
      <c r="G469" s="68"/>
      <c r="H469" s="68"/>
      <c r="I469" s="108"/>
      <c r="J469" s="68"/>
      <c r="K469" s="68"/>
      <c r="L469" s="68"/>
      <c r="M469" s="68"/>
      <c r="N469" s="68"/>
      <c r="O469" s="68"/>
      <c r="P469" s="68"/>
      <c r="Q469" s="68"/>
      <c r="R469" s="68"/>
      <c r="S469" s="68"/>
      <c r="T469" s="68"/>
      <c r="U469" s="68"/>
      <c r="V469" s="71"/>
      <c r="W469" s="72"/>
      <c r="X469" s="72"/>
      <c r="Y469" s="68"/>
      <c r="Z469" s="68"/>
    </row>
    <row r="470" ht="15.75" customHeight="1">
      <c r="A470" s="68"/>
      <c r="B470" s="68"/>
      <c r="C470" s="68"/>
      <c r="D470" s="68"/>
      <c r="E470" s="68"/>
      <c r="F470" s="68"/>
      <c r="G470" s="68"/>
      <c r="H470" s="68"/>
      <c r="I470" s="108"/>
      <c r="J470" s="68"/>
      <c r="K470" s="68"/>
      <c r="L470" s="68"/>
      <c r="M470" s="68"/>
      <c r="N470" s="68"/>
      <c r="O470" s="68"/>
      <c r="P470" s="68"/>
      <c r="Q470" s="68"/>
      <c r="R470" s="68"/>
      <c r="S470" s="68"/>
      <c r="T470" s="68"/>
      <c r="U470" s="68"/>
      <c r="V470" s="71"/>
      <c r="W470" s="72"/>
      <c r="X470" s="72"/>
      <c r="Y470" s="68"/>
      <c r="Z470" s="68"/>
    </row>
    <row r="471" ht="15.75" customHeight="1">
      <c r="A471" s="68"/>
      <c r="B471" s="68"/>
      <c r="C471" s="68"/>
      <c r="D471" s="68"/>
      <c r="E471" s="68"/>
      <c r="F471" s="68"/>
      <c r="G471" s="68"/>
      <c r="H471" s="68"/>
      <c r="I471" s="108"/>
      <c r="J471" s="68"/>
      <c r="K471" s="68"/>
      <c r="L471" s="68"/>
      <c r="M471" s="68"/>
      <c r="N471" s="68"/>
      <c r="O471" s="68"/>
      <c r="P471" s="68"/>
      <c r="Q471" s="68"/>
      <c r="R471" s="68"/>
      <c r="S471" s="68"/>
      <c r="T471" s="68"/>
      <c r="U471" s="68"/>
      <c r="V471" s="71"/>
      <c r="W471" s="72"/>
      <c r="X471" s="72"/>
      <c r="Y471" s="68"/>
      <c r="Z471" s="68"/>
    </row>
    <row r="472" ht="15.75" customHeight="1">
      <c r="A472" s="68"/>
      <c r="B472" s="68"/>
      <c r="C472" s="68"/>
      <c r="D472" s="68"/>
      <c r="E472" s="68"/>
      <c r="F472" s="68"/>
      <c r="G472" s="68"/>
      <c r="H472" s="68"/>
      <c r="I472" s="108"/>
      <c r="J472" s="68"/>
      <c r="K472" s="68"/>
      <c r="L472" s="68"/>
      <c r="M472" s="68"/>
      <c r="N472" s="68"/>
      <c r="O472" s="68"/>
      <c r="P472" s="68"/>
      <c r="Q472" s="68"/>
      <c r="R472" s="68"/>
      <c r="S472" s="68"/>
      <c r="T472" s="68"/>
      <c r="U472" s="68"/>
      <c r="V472" s="71"/>
      <c r="W472" s="72"/>
      <c r="X472" s="72"/>
      <c r="Y472" s="68"/>
      <c r="Z472" s="68"/>
    </row>
    <row r="473" ht="15.75" customHeight="1">
      <c r="A473" s="68"/>
      <c r="B473" s="68"/>
      <c r="C473" s="68"/>
      <c r="D473" s="68"/>
      <c r="E473" s="68"/>
      <c r="F473" s="68"/>
      <c r="G473" s="68"/>
      <c r="H473" s="68"/>
      <c r="I473" s="108"/>
      <c r="J473" s="68"/>
      <c r="K473" s="68"/>
      <c r="L473" s="68"/>
      <c r="M473" s="68"/>
      <c r="N473" s="68"/>
      <c r="O473" s="68"/>
      <c r="P473" s="68"/>
      <c r="Q473" s="68"/>
      <c r="R473" s="68"/>
      <c r="S473" s="68"/>
      <c r="T473" s="68"/>
      <c r="U473" s="68"/>
      <c r="V473" s="71"/>
      <c r="W473" s="72"/>
      <c r="X473" s="72"/>
      <c r="Y473" s="68"/>
      <c r="Z473" s="68"/>
    </row>
    <row r="474" ht="15.75" customHeight="1">
      <c r="A474" s="68"/>
      <c r="B474" s="68"/>
      <c r="C474" s="68"/>
      <c r="D474" s="68"/>
      <c r="E474" s="68"/>
      <c r="F474" s="68"/>
      <c r="G474" s="68"/>
      <c r="H474" s="68"/>
      <c r="I474" s="108"/>
      <c r="J474" s="68"/>
      <c r="K474" s="68"/>
      <c r="L474" s="68"/>
      <c r="M474" s="68"/>
      <c r="N474" s="68"/>
      <c r="O474" s="68"/>
      <c r="P474" s="68"/>
      <c r="Q474" s="68"/>
      <c r="R474" s="68"/>
      <c r="S474" s="68"/>
      <c r="T474" s="68"/>
      <c r="U474" s="68"/>
      <c r="V474" s="71"/>
      <c r="W474" s="72"/>
      <c r="X474" s="72"/>
      <c r="Y474" s="68"/>
      <c r="Z474" s="68"/>
    </row>
    <row r="475" ht="15.75" customHeight="1">
      <c r="A475" s="68"/>
      <c r="B475" s="68"/>
      <c r="C475" s="68"/>
      <c r="D475" s="68"/>
      <c r="E475" s="68"/>
      <c r="F475" s="68"/>
      <c r="G475" s="68"/>
      <c r="H475" s="68"/>
      <c r="I475" s="108"/>
      <c r="J475" s="68"/>
      <c r="K475" s="68"/>
      <c r="L475" s="68"/>
      <c r="M475" s="68"/>
      <c r="N475" s="68"/>
      <c r="O475" s="68"/>
      <c r="P475" s="68"/>
      <c r="Q475" s="68"/>
      <c r="R475" s="68"/>
      <c r="S475" s="68"/>
      <c r="T475" s="68"/>
      <c r="U475" s="68"/>
      <c r="V475" s="71"/>
      <c r="W475" s="72"/>
      <c r="X475" s="72"/>
      <c r="Y475" s="68"/>
      <c r="Z475" s="68"/>
    </row>
    <row r="476" ht="15.75" customHeight="1">
      <c r="A476" s="68"/>
      <c r="B476" s="68"/>
      <c r="C476" s="68"/>
      <c r="D476" s="68"/>
      <c r="E476" s="68"/>
      <c r="F476" s="68"/>
      <c r="G476" s="68"/>
      <c r="H476" s="68"/>
      <c r="I476" s="108"/>
      <c r="J476" s="68"/>
      <c r="K476" s="68"/>
      <c r="L476" s="68"/>
      <c r="M476" s="68"/>
      <c r="N476" s="68"/>
      <c r="O476" s="68"/>
      <c r="P476" s="68"/>
      <c r="Q476" s="68"/>
      <c r="R476" s="68"/>
      <c r="S476" s="68"/>
      <c r="T476" s="68"/>
      <c r="U476" s="68"/>
      <c r="V476" s="71"/>
      <c r="W476" s="72"/>
      <c r="X476" s="72"/>
      <c r="Y476" s="68"/>
      <c r="Z476" s="68"/>
    </row>
    <row r="477" ht="15.75" customHeight="1">
      <c r="A477" s="68"/>
      <c r="B477" s="68"/>
      <c r="C477" s="68"/>
      <c r="D477" s="68"/>
      <c r="E477" s="68"/>
      <c r="F477" s="68"/>
      <c r="G477" s="68"/>
      <c r="H477" s="68"/>
      <c r="I477" s="108"/>
      <c r="J477" s="68"/>
      <c r="K477" s="68"/>
      <c r="L477" s="68"/>
      <c r="M477" s="68"/>
      <c r="N477" s="68"/>
      <c r="O477" s="68"/>
      <c r="P477" s="68"/>
      <c r="Q477" s="68"/>
      <c r="R477" s="68"/>
      <c r="S477" s="68"/>
      <c r="T477" s="68"/>
      <c r="U477" s="68"/>
      <c r="V477" s="71"/>
      <c r="W477" s="72"/>
      <c r="X477" s="72"/>
      <c r="Y477" s="68"/>
      <c r="Z477" s="68"/>
    </row>
    <row r="478" ht="15.75" customHeight="1">
      <c r="A478" s="68"/>
      <c r="B478" s="68"/>
      <c r="C478" s="68"/>
      <c r="D478" s="68"/>
      <c r="E478" s="68"/>
      <c r="F478" s="68"/>
      <c r="G478" s="68"/>
      <c r="H478" s="68"/>
      <c r="I478" s="108"/>
      <c r="J478" s="68"/>
      <c r="K478" s="68"/>
      <c r="L478" s="68"/>
      <c r="M478" s="68"/>
      <c r="N478" s="68"/>
      <c r="O478" s="68"/>
      <c r="P478" s="68"/>
      <c r="Q478" s="68"/>
      <c r="R478" s="68"/>
      <c r="S478" s="68"/>
      <c r="T478" s="68"/>
      <c r="U478" s="68"/>
      <c r="V478" s="71"/>
      <c r="W478" s="72"/>
      <c r="X478" s="72"/>
      <c r="Y478" s="68"/>
      <c r="Z478" s="68"/>
    </row>
    <row r="479" ht="15.75" customHeight="1">
      <c r="A479" s="68"/>
      <c r="B479" s="68"/>
      <c r="C479" s="68"/>
      <c r="D479" s="68"/>
      <c r="E479" s="68"/>
      <c r="F479" s="68"/>
      <c r="G479" s="68"/>
      <c r="H479" s="68"/>
      <c r="I479" s="108"/>
      <c r="J479" s="68"/>
      <c r="K479" s="68"/>
      <c r="L479" s="68"/>
      <c r="M479" s="68"/>
      <c r="N479" s="68"/>
      <c r="O479" s="68"/>
      <c r="P479" s="68"/>
      <c r="Q479" s="68"/>
      <c r="R479" s="68"/>
      <c r="S479" s="68"/>
      <c r="T479" s="68"/>
      <c r="U479" s="68"/>
      <c r="V479" s="71"/>
      <c r="W479" s="72"/>
      <c r="X479" s="72"/>
      <c r="Y479" s="68"/>
      <c r="Z479" s="68"/>
    </row>
    <row r="480" ht="15.75" customHeight="1">
      <c r="A480" s="68"/>
      <c r="B480" s="68"/>
      <c r="C480" s="68"/>
      <c r="D480" s="68"/>
      <c r="E480" s="68"/>
      <c r="F480" s="68"/>
      <c r="G480" s="68"/>
      <c r="H480" s="68"/>
      <c r="I480" s="108"/>
      <c r="J480" s="68"/>
      <c r="K480" s="68"/>
      <c r="L480" s="68"/>
      <c r="M480" s="68"/>
      <c r="N480" s="68"/>
      <c r="O480" s="68"/>
      <c r="P480" s="68"/>
      <c r="Q480" s="68"/>
      <c r="R480" s="68"/>
      <c r="S480" s="68"/>
      <c r="T480" s="68"/>
      <c r="U480" s="68"/>
      <c r="V480" s="71"/>
      <c r="W480" s="72"/>
      <c r="X480" s="72"/>
      <c r="Y480" s="68"/>
      <c r="Z480" s="68"/>
    </row>
    <row r="481" ht="15.75" customHeight="1">
      <c r="A481" s="68"/>
      <c r="B481" s="68"/>
      <c r="C481" s="68"/>
      <c r="D481" s="68"/>
      <c r="E481" s="68"/>
      <c r="F481" s="68"/>
      <c r="G481" s="68"/>
      <c r="H481" s="68"/>
      <c r="I481" s="108"/>
      <c r="J481" s="68"/>
      <c r="K481" s="68"/>
      <c r="L481" s="68"/>
      <c r="M481" s="68"/>
      <c r="N481" s="68"/>
      <c r="O481" s="68"/>
      <c r="P481" s="68"/>
      <c r="Q481" s="68"/>
      <c r="R481" s="68"/>
      <c r="S481" s="68"/>
      <c r="T481" s="68"/>
      <c r="U481" s="68"/>
      <c r="V481" s="71"/>
      <c r="W481" s="72"/>
      <c r="X481" s="72"/>
      <c r="Y481" s="68"/>
      <c r="Z481" s="68"/>
    </row>
    <row r="482" ht="15.75" customHeight="1">
      <c r="A482" s="68"/>
      <c r="B482" s="68"/>
      <c r="C482" s="68"/>
      <c r="D482" s="68"/>
      <c r="E482" s="68"/>
      <c r="F482" s="68"/>
      <c r="G482" s="68"/>
      <c r="H482" s="68"/>
      <c r="I482" s="108"/>
      <c r="J482" s="68"/>
      <c r="K482" s="68"/>
      <c r="L482" s="68"/>
      <c r="M482" s="68"/>
      <c r="N482" s="68"/>
      <c r="O482" s="68"/>
      <c r="P482" s="68"/>
      <c r="Q482" s="68"/>
      <c r="R482" s="68"/>
      <c r="S482" s="68"/>
      <c r="T482" s="68"/>
      <c r="U482" s="68"/>
      <c r="V482" s="71"/>
      <c r="W482" s="72"/>
      <c r="X482" s="72"/>
      <c r="Y482" s="68"/>
      <c r="Z482" s="68"/>
    </row>
    <row r="483" ht="15.75" customHeight="1">
      <c r="A483" s="68"/>
      <c r="B483" s="68"/>
      <c r="C483" s="68"/>
      <c r="D483" s="68"/>
      <c r="E483" s="68"/>
      <c r="F483" s="68"/>
      <c r="G483" s="68"/>
      <c r="H483" s="68"/>
      <c r="I483" s="108"/>
      <c r="J483" s="68"/>
      <c r="K483" s="68"/>
      <c r="L483" s="68"/>
      <c r="M483" s="68"/>
      <c r="N483" s="68"/>
      <c r="O483" s="68"/>
      <c r="P483" s="68"/>
      <c r="Q483" s="68"/>
      <c r="R483" s="68"/>
      <c r="S483" s="68"/>
      <c r="T483" s="68"/>
      <c r="U483" s="68"/>
      <c r="V483" s="71"/>
      <c r="W483" s="72"/>
      <c r="X483" s="72"/>
      <c r="Y483" s="68"/>
      <c r="Z483" s="68"/>
    </row>
    <row r="484" ht="15.75" customHeight="1">
      <c r="A484" s="68"/>
      <c r="B484" s="68"/>
      <c r="C484" s="68"/>
      <c r="D484" s="68"/>
      <c r="E484" s="68"/>
      <c r="F484" s="68"/>
      <c r="G484" s="68"/>
      <c r="H484" s="68"/>
      <c r="I484" s="108"/>
      <c r="J484" s="68"/>
      <c r="K484" s="68"/>
      <c r="L484" s="68"/>
      <c r="M484" s="68"/>
      <c r="N484" s="68"/>
      <c r="O484" s="68"/>
      <c r="P484" s="68"/>
      <c r="Q484" s="68"/>
      <c r="R484" s="68"/>
      <c r="S484" s="68"/>
      <c r="T484" s="68"/>
      <c r="U484" s="68"/>
      <c r="V484" s="71"/>
      <c r="W484" s="72"/>
      <c r="X484" s="72"/>
      <c r="Y484" s="68"/>
      <c r="Z484" s="68"/>
    </row>
    <row r="485" ht="15.75" customHeight="1">
      <c r="A485" s="68"/>
      <c r="B485" s="68"/>
      <c r="C485" s="68"/>
      <c r="D485" s="68"/>
      <c r="E485" s="68"/>
      <c r="F485" s="68"/>
      <c r="G485" s="68"/>
      <c r="H485" s="68"/>
      <c r="I485" s="108"/>
      <c r="J485" s="68"/>
      <c r="K485" s="68"/>
      <c r="L485" s="68"/>
      <c r="M485" s="68"/>
      <c r="N485" s="68"/>
      <c r="O485" s="68"/>
      <c r="P485" s="68"/>
      <c r="Q485" s="68"/>
      <c r="R485" s="68"/>
      <c r="S485" s="68"/>
      <c r="T485" s="68"/>
      <c r="U485" s="68"/>
      <c r="V485" s="71"/>
      <c r="W485" s="72"/>
      <c r="X485" s="72"/>
      <c r="Y485" s="68"/>
      <c r="Z485" s="68"/>
    </row>
    <row r="486" ht="15.75" customHeight="1">
      <c r="A486" s="68"/>
      <c r="B486" s="68"/>
      <c r="C486" s="68"/>
      <c r="D486" s="68"/>
      <c r="E486" s="68"/>
      <c r="F486" s="68"/>
      <c r="G486" s="68"/>
      <c r="H486" s="68"/>
      <c r="I486" s="108"/>
      <c r="J486" s="68"/>
      <c r="K486" s="68"/>
      <c r="L486" s="68"/>
      <c r="M486" s="68"/>
      <c r="N486" s="68"/>
      <c r="O486" s="68"/>
      <c r="P486" s="68"/>
      <c r="Q486" s="68"/>
      <c r="R486" s="68"/>
      <c r="S486" s="68"/>
      <c r="T486" s="68"/>
      <c r="U486" s="68"/>
      <c r="V486" s="71"/>
      <c r="W486" s="72"/>
      <c r="X486" s="72"/>
      <c r="Y486" s="68"/>
      <c r="Z486" s="68"/>
    </row>
    <row r="487" ht="15.75" customHeight="1">
      <c r="A487" s="68"/>
      <c r="B487" s="68"/>
      <c r="C487" s="68"/>
      <c r="D487" s="68"/>
      <c r="E487" s="68"/>
      <c r="F487" s="68"/>
      <c r="G487" s="68"/>
      <c r="H487" s="68"/>
      <c r="I487" s="108"/>
      <c r="J487" s="68"/>
      <c r="K487" s="68"/>
      <c r="L487" s="68"/>
      <c r="M487" s="68"/>
      <c r="N487" s="68"/>
      <c r="O487" s="68"/>
      <c r="P487" s="68"/>
      <c r="Q487" s="68"/>
      <c r="R487" s="68"/>
      <c r="S487" s="68"/>
      <c r="T487" s="68"/>
      <c r="U487" s="68"/>
      <c r="V487" s="71"/>
      <c r="W487" s="72"/>
      <c r="X487" s="72"/>
      <c r="Y487" s="68"/>
      <c r="Z487" s="68"/>
    </row>
    <row r="488" ht="15.75" customHeight="1">
      <c r="A488" s="68"/>
      <c r="B488" s="68"/>
      <c r="C488" s="68"/>
      <c r="D488" s="68"/>
      <c r="E488" s="68"/>
      <c r="F488" s="68"/>
      <c r="G488" s="68"/>
      <c r="H488" s="68"/>
      <c r="I488" s="108"/>
      <c r="J488" s="68"/>
      <c r="K488" s="68"/>
      <c r="L488" s="68"/>
      <c r="M488" s="68"/>
      <c r="N488" s="68"/>
      <c r="O488" s="68"/>
      <c r="P488" s="68"/>
      <c r="Q488" s="68"/>
      <c r="R488" s="68"/>
      <c r="S488" s="68"/>
      <c r="T488" s="68"/>
      <c r="U488" s="68"/>
      <c r="V488" s="71"/>
      <c r="W488" s="72"/>
      <c r="X488" s="72"/>
      <c r="Y488" s="68"/>
      <c r="Z488" s="68"/>
    </row>
    <row r="489" ht="15.75" customHeight="1">
      <c r="A489" s="68"/>
      <c r="B489" s="68"/>
      <c r="C489" s="68"/>
      <c r="D489" s="68"/>
      <c r="E489" s="68"/>
      <c r="F489" s="68"/>
      <c r="G489" s="68"/>
      <c r="H489" s="68"/>
      <c r="I489" s="108"/>
      <c r="J489" s="68"/>
      <c r="K489" s="68"/>
      <c r="L489" s="68"/>
      <c r="M489" s="68"/>
      <c r="N489" s="68"/>
      <c r="O489" s="68"/>
      <c r="P489" s="68"/>
      <c r="Q489" s="68"/>
      <c r="R489" s="68"/>
      <c r="S489" s="68"/>
      <c r="T489" s="68"/>
      <c r="U489" s="68"/>
      <c r="V489" s="71"/>
      <c r="W489" s="72"/>
      <c r="X489" s="72"/>
      <c r="Y489" s="68"/>
      <c r="Z489" s="68"/>
    </row>
    <row r="490" ht="15.75" customHeight="1">
      <c r="A490" s="68"/>
      <c r="B490" s="68"/>
      <c r="C490" s="68"/>
      <c r="D490" s="68"/>
      <c r="E490" s="68"/>
      <c r="F490" s="68"/>
      <c r="G490" s="68"/>
      <c r="H490" s="68"/>
      <c r="I490" s="108"/>
      <c r="J490" s="68"/>
      <c r="K490" s="68"/>
      <c r="L490" s="68"/>
      <c r="M490" s="68"/>
      <c r="N490" s="68"/>
      <c r="O490" s="68"/>
      <c r="P490" s="68"/>
      <c r="Q490" s="68"/>
      <c r="R490" s="68"/>
      <c r="S490" s="68"/>
      <c r="T490" s="68"/>
      <c r="U490" s="68"/>
      <c r="V490" s="71"/>
      <c r="W490" s="72"/>
      <c r="X490" s="72"/>
      <c r="Y490" s="68"/>
      <c r="Z490" s="68"/>
    </row>
    <row r="491" ht="15.75" customHeight="1">
      <c r="A491" s="68"/>
      <c r="B491" s="68"/>
      <c r="C491" s="68"/>
      <c r="D491" s="68"/>
      <c r="E491" s="68"/>
      <c r="F491" s="68"/>
      <c r="G491" s="68"/>
      <c r="H491" s="68"/>
      <c r="I491" s="108"/>
      <c r="J491" s="68"/>
      <c r="K491" s="68"/>
      <c r="L491" s="68"/>
      <c r="M491" s="68"/>
      <c r="N491" s="68"/>
      <c r="O491" s="68"/>
      <c r="P491" s="68"/>
      <c r="Q491" s="68"/>
      <c r="R491" s="68"/>
      <c r="S491" s="68"/>
      <c r="T491" s="68"/>
      <c r="U491" s="68"/>
      <c r="V491" s="71"/>
      <c r="W491" s="72"/>
      <c r="X491" s="72"/>
      <c r="Y491" s="68"/>
      <c r="Z491" s="68"/>
    </row>
    <row r="492" ht="15.75" customHeight="1">
      <c r="A492" s="68"/>
      <c r="B492" s="68"/>
      <c r="C492" s="68"/>
      <c r="D492" s="68"/>
      <c r="E492" s="68"/>
      <c r="F492" s="68"/>
      <c r="G492" s="68"/>
      <c r="H492" s="68"/>
      <c r="I492" s="108"/>
      <c r="J492" s="68"/>
      <c r="K492" s="68"/>
      <c r="L492" s="68"/>
      <c r="M492" s="68"/>
      <c r="N492" s="68"/>
      <c r="O492" s="68"/>
      <c r="P492" s="68"/>
      <c r="Q492" s="68"/>
      <c r="R492" s="68"/>
      <c r="S492" s="68"/>
      <c r="T492" s="68"/>
      <c r="U492" s="68"/>
      <c r="V492" s="71"/>
      <c r="W492" s="72"/>
      <c r="X492" s="72"/>
      <c r="Y492" s="68"/>
      <c r="Z492" s="68"/>
    </row>
    <row r="493" ht="15.75" customHeight="1">
      <c r="A493" s="68"/>
      <c r="B493" s="68"/>
      <c r="C493" s="68"/>
      <c r="D493" s="68"/>
      <c r="E493" s="68"/>
      <c r="F493" s="68"/>
      <c r="G493" s="68"/>
      <c r="H493" s="68"/>
      <c r="I493" s="108"/>
      <c r="J493" s="68"/>
      <c r="K493" s="68"/>
      <c r="L493" s="68"/>
      <c r="M493" s="68"/>
      <c r="N493" s="68"/>
      <c r="O493" s="68"/>
      <c r="P493" s="68"/>
      <c r="Q493" s="68"/>
      <c r="R493" s="68"/>
      <c r="S493" s="68"/>
      <c r="T493" s="68"/>
      <c r="U493" s="68"/>
      <c r="V493" s="71"/>
      <c r="W493" s="72"/>
      <c r="X493" s="72"/>
      <c r="Y493" s="68"/>
      <c r="Z493" s="68"/>
    </row>
    <row r="494" ht="15.75" customHeight="1">
      <c r="A494" s="68"/>
      <c r="B494" s="68"/>
      <c r="C494" s="68"/>
      <c r="D494" s="68"/>
      <c r="E494" s="68"/>
      <c r="F494" s="68"/>
      <c r="G494" s="68"/>
      <c r="H494" s="68"/>
      <c r="I494" s="108"/>
      <c r="J494" s="68"/>
      <c r="K494" s="68"/>
      <c r="L494" s="68"/>
      <c r="M494" s="68"/>
      <c r="N494" s="68"/>
      <c r="O494" s="68"/>
      <c r="P494" s="68"/>
      <c r="Q494" s="68"/>
      <c r="R494" s="68"/>
      <c r="S494" s="68"/>
      <c r="T494" s="68"/>
      <c r="U494" s="68"/>
      <c r="V494" s="71"/>
      <c r="W494" s="72"/>
      <c r="X494" s="72"/>
      <c r="Y494" s="68"/>
      <c r="Z494" s="68"/>
    </row>
    <row r="495" ht="15.75" customHeight="1">
      <c r="A495" s="68"/>
      <c r="B495" s="68"/>
      <c r="C495" s="68"/>
      <c r="D495" s="68"/>
      <c r="E495" s="68"/>
      <c r="F495" s="68"/>
      <c r="G495" s="68"/>
      <c r="H495" s="68"/>
      <c r="I495" s="108"/>
      <c r="J495" s="68"/>
      <c r="K495" s="68"/>
      <c r="L495" s="68"/>
      <c r="M495" s="68"/>
      <c r="N495" s="68"/>
      <c r="O495" s="68"/>
      <c r="P495" s="68"/>
      <c r="Q495" s="68"/>
      <c r="R495" s="68"/>
      <c r="S495" s="68"/>
      <c r="T495" s="68"/>
      <c r="U495" s="68"/>
      <c r="V495" s="71"/>
      <c r="W495" s="72"/>
      <c r="X495" s="72"/>
      <c r="Y495" s="68"/>
      <c r="Z495" s="68"/>
    </row>
    <row r="496" ht="15.75" customHeight="1">
      <c r="A496" s="68"/>
      <c r="B496" s="68"/>
      <c r="C496" s="68"/>
      <c r="D496" s="68"/>
      <c r="E496" s="68"/>
      <c r="F496" s="68"/>
      <c r="G496" s="68"/>
      <c r="H496" s="68"/>
      <c r="I496" s="108"/>
      <c r="J496" s="68"/>
      <c r="K496" s="68"/>
      <c r="L496" s="68"/>
      <c r="M496" s="68"/>
      <c r="N496" s="68"/>
      <c r="O496" s="68"/>
      <c r="P496" s="68"/>
      <c r="Q496" s="68"/>
      <c r="R496" s="68"/>
      <c r="S496" s="68"/>
      <c r="T496" s="68"/>
      <c r="U496" s="68"/>
      <c r="V496" s="71"/>
      <c r="W496" s="72"/>
      <c r="X496" s="72"/>
      <c r="Y496" s="68"/>
      <c r="Z496" s="68"/>
    </row>
    <row r="497" ht="15.75" customHeight="1">
      <c r="A497" s="68"/>
      <c r="B497" s="68"/>
      <c r="C497" s="68"/>
      <c r="D497" s="68"/>
      <c r="E497" s="68"/>
      <c r="F497" s="68"/>
      <c r="G497" s="68"/>
      <c r="H497" s="68"/>
      <c r="I497" s="108"/>
      <c r="J497" s="68"/>
      <c r="K497" s="68"/>
      <c r="L497" s="68"/>
      <c r="M497" s="68"/>
      <c r="N497" s="68"/>
      <c r="O497" s="68"/>
      <c r="P497" s="68"/>
      <c r="Q497" s="68"/>
      <c r="R497" s="68"/>
      <c r="S497" s="68"/>
      <c r="T497" s="68"/>
      <c r="U497" s="68"/>
      <c r="V497" s="71"/>
      <c r="W497" s="72"/>
      <c r="X497" s="72"/>
      <c r="Y497" s="68"/>
      <c r="Z497" s="68"/>
    </row>
    <row r="498" ht="15.75" customHeight="1">
      <c r="A498" s="68"/>
      <c r="B498" s="68"/>
      <c r="C498" s="68"/>
      <c r="D498" s="68"/>
      <c r="E498" s="68"/>
      <c r="F498" s="68"/>
      <c r="G498" s="68"/>
      <c r="H498" s="68"/>
      <c r="I498" s="108"/>
      <c r="J498" s="68"/>
      <c r="K498" s="68"/>
      <c r="L498" s="68"/>
      <c r="M498" s="68"/>
      <c r="N498" s="68"/>
      <c r="O498" s="68"/>
      <c r="P498" s="68"/>
      <c r="Q498" s="68"/>
      <c r="R498" s="68"/>
      <c r="S498" s="68"/>
      <c r="T498" s="68"/>
      <c r="U498" s="68"/>
      <c r="V498" s="71"/>
      <c r="W498" s="72"/>
      <c r="X498" s="72"/>
      <c r="Y498" s="68"/>
      <c r="Z498" s="68"/>
    </row>
    <row r="499" ht="15.75" customHeight="1">
      <c r="A499" s="68"/>
      <c r="B499" s="68"/>
      <c r="C499" s="68"/>
      <c r="D499" s="68"/>
      <c r="E499" s="68"/>
      <c r="F499" s="68"/>
      <c r="G499" s="68"/>
      <c r="H499" s="68"/>
      <c r="I499" s="108"/>
      <c r="J499" s="68"/>
      <c r="K499" s="68"/>
      <c r="L499" s="68"/>
      <c r="M499" s="68"/>
      <c r="N499" s="68"/>
      <c r="O499" s="68"/>
      <c r="P499" s="68"/>
      <c r="Q499" s="68"/>
      <c r="R499" s="68"/>
      <c r="S499" s="68"/>
      <c r="T499" s="68"/>
      <c r="U499" s="68"/>
      <c r="V499" s="71"/>
      <c r="W499" s="72"/>
      <c r="X499" s="72"/>
      <c r="Y499" s="68"/>
      <c r="Z499" s="68"/>
    </row>
    <row r="500" ht="15.75" customHeight="1">
      <c r="A500" s="68"/>
      <c r="B500" s="68"/>
      <c r="C500" s="68"/>
      <c r="D500" s="68"/>
      <c r="E500" s="68"/>
      <c r="F500" s="68"/>
      <c r="G500" s="68"/>
      <c r="H500" s="68"/>
      <c r="I500" s="108"/>
      <c r="J500" s="68"/>
      <c r="K500" s="68"/>
      <c r="L500" s="68"/>
      <c r="M500" s="68"/>
      <c r="N500" s="68"/>
      <c r="O500" s="68"/>
      <c r="P500" s="68"/>
      <c r="Q500" s="68"/>
      <c r="R500" s="68"/>
      <c r="S500" s="68"/>
      <c r="T500" s="68"/>
      <c r="U500" s="68"/>
      <c r="V500" s="71"/>
      <c r="W500" s="72"/>
      <c r="X500" s="72"/>
      <c r="Y500" s="68"/>
      <c r="Z500" s="68"/>
    </row>
    <row r="501" ht="15.75" customHeight="1">
      <c r="A501" s="68"/>
      <c r="B501" s="68"/>
      <c r="C501" s="68"/>
      <c r="D501" s="68"/>
      <c r="E501" s="68"/>
      <c r="F501" s="68"/>
      <c r="G501" s="68"/>
      <c r="H501" s="68"/>
      <c r="I501" s="108"/>
      <c r="J501" s="68"/>
      <c r="K501" s="68"/>
      <c r="L501" s="68"/>
      <c r="M501" s="68"/>
      <c r="N501" s="68"/>
      <c r="O501" s="68"/>
      <c r="P501" s="68"/>
      <c r="Q501" s="68"/>
      <c r="R501" s="68"/>
      <c r="S501" s="68"/>
      <c r="T501" s="68"/>
      <c r="U501" s="68"/>
      <c r="V501" s="71"/>
      <c r="W501" s="72"/>
      <c r="X501" s="72"/>
      <c r="Y501" s="68"/>
      <c r="Z501" s="68"/>
    </row>
    <row r="502" ht="15.75" customHeight="1">
      <c r="A502" s="68"/>
      <c r="B502" s="68"/>
      <c r="C502" s="68"/>
      <c r="D502" s="68"/>
      <c r="E502" s="68"/>
      <c r="F502" s="68"/>
      <c r="G502" s="68"/>
      <c r="H502" s="68"/>
      <c r="I502" s="108"/>
      <c r="J502" s="68"/>
      <c r="K502" s="68"/>
      <c r="L502" s="68"/>
      <c r="M502" s="68"/>
      <c r="N502" s="68"/>
      <c r="O502" s="68"/>
      <c r="P502" s="68"/>
      <c r="Q502" s="68"/>
      <c r="R502" s="68"/>
      <c r="S502" s="68"/>
      <c r="T502" s="68"/>
      <c r="U502" s="68"/>
      <c r="V502" s="71"/>
      <c r="W502" s="72"/>
      <c r="X502" s="72"/>
      <c r="Y502" s="68"/>
      <c r="Z502" s="68"/>
    </row>
    <row r="503" ht="15.75" customHeight="1">
      <c r="A503" s="68"/>
      <c r="B503" s="68"/>
      <c r="C503" s="68"/>
      <c r="D503" s="68"/>
      <c r="E503" s="68"/>
      <c r="F503" s="68"/>
      <c r="G503" s="68"/>
      <c r="H503" s="68"/>
      <c r="I503" s="108"/>
      <c r="J503" s="68"/>
      <c r="K503" s="68"/>
      <c r="L503" s="68"/>
      <c r="M503" s="68"/>
      <c r="N503" s="68"/>
      <c r="O503" s="68"/>
      <c r="P503" s="68"/>
      <c r="Q503" s="68"/>
      <c r="R503" s="68"/>
      <c r="S503" s="68"/>
      <c r="T503" s="68"/>
      <c r="U503" s="68"/>
      <c r="V503" s="71"/>
      <c r="W503" s="72"/>
      <c r="X503" s="72"/>
      <c r="Y503" s="68"/>
      <c r="Z503" s="68"/>
    </row>
    <row r="504" ht="15.75" customHeight="1">
      <c r="A504" s="68"/>
      <c r="B504" s="68"/>
      <c r="C504" s="68"/>
      <c r="D504" s="68"/>
      <c r="E504" s="68"/>
      <c r="F504" s="68"/>
      <c r="G504" s="68"/>
      <c r="H504" s="68"/>
      <c r="I504" s="108"/>
      <c r="J504" s="68"/>
      <c r="K504" s="68"/>
      <c r="L504" s="68"/>
      <c r="M504" s="68"/>
      <c r="N504" s="68"/>
      <c r="O504" s="68"/>
      <c r="P504" s="68"/>
      <c r="Q504" s="68"/>
      <c r="R504" s="68"/>
      <c r="S504" s="68"/>
      <c r="T504" s="68"/>
      <c r="U504" s="68"/>
      <c r="V504" s="71"/>
      <c r="W504" s="72"/>
      <c r="X504" s="72"/>
      <c r="Y504" s="68"/>
      <c r="Z504" s="68"/>
    </row>
    <row r="505" ht="15.75" customHeight="1">
      <c r="A505" s="68"/>
      <c r="B505" s="68"/>
      <c r="C505" s="68"/>
      <c r="D505" s="68"/>
      <c r="E505" s="68"/>
      <c r="F505" s="68"/>
      <c r="G505" s="68"/>
      <c r="H505" s="68"/>
      <c r="I505" s="108"/>
      <c r="J505" s="68"/>
      <c r="K505" s="68"/>
      <c r="L505" s="68"/>
      <c r="M505" s="68"/>
      <c r="N505" s="68"/>
      <c r="O505" s="68"/>
      <c r="P505" s="68"/>
      <c r="Q505" s="68"/>
      <c r="R505" s="68"/>
      <c r="S505" s="68"/>
      <c r="T505" s="68"/>
      <c r="U505" s="68"/>
      <c r="V505" s="71"/>
      <c r="W505" s="72"/>
      <c r="X505" s="72"/>
      <c r="Y505" s="68"/>
      <c r="Z505" s="68"/>
    </row>
    <row r="506" ht="15.75" customHeight="1">
      <c r="A506" s="68"/>
      <c r="B506" s="68"/>
      <c r="C506" s="68"/>
      <c r="D506" s="68"/>
      <c r="E506" s="68"/>
      <c r="F506" s="68"/>
      <c r="G506" s="68"/>
      <c r="H506" s="68"/>
      <c r="I506" s="108"/>
      <c r="J506" s="68"/>
      <c r="K506" s="68"/>
      <c r="L506" s="68"/>
      <c r="M506" s="68"/>
      <c r="N506" s="68"/>
      <c r="O506" s="68"/>
      <c r="P506" s="68"/>
      <c r="Q506" s="68"/>
      <c r="R506" s="68"/>
      <c r="S506" s="68"/>
      <c r="T506" s="68"/>
      <c r="U506" s="68"/>
      <c r="V506" s="71"/>
      <c r="W506" s="72"/>
      <c r="X506" s="72"/>
      <c r="Y506" s="68"/>
      <c r="Z506" s="68"/>
    </row>
    <row r="507" ht="15.75" customHeight="1">
      <c r="A507" s="68"/>
      <c r="B507" s="68"/>
      <c r="C507" s="68"/>
      <c r="D507" s="68"/>
      <c r="E507" s="68"/>
      <c r="F507" s="68"/>
      <c r="G507" s="68"/>
      <c r="H507" s="68"/>
      <c r="I507" s="108"/>
      <c r="J507" s="68"/>
      <c r="K507" s="68"/>
      <c r="L507" s="68"/>
      <c r="M507" s="68"/>
      <c r="N507" s="68"/>
      <c r="O507" s="68"/>
      <c r="P507" s="68"/>
      <c r="Q507" s="68"/>
      <c r="R507" s="68"/>
      <c r="S507" s="68"/>
      <c r="T507" s="68"/>
      <c r="U507" s="68"/>
      <c r="V507" s="71"/>
      <c r="W507" s="72"/>
      <c r="X507" s="72"/>
      <c r="Y507" s="68"/>
      <c r="Z507" s="68"/>
    </row>
    <row r="508" ht="15.75" customHeight="1">
      <c r="A508" s="68"/>
      <c r="B508" s="68"/>
      <c r="C508" s="68"/>
      <c r="D508" s="68"/>
      <c r="E508" s="68"/>
      <c r="F508" s="68"/>
      <c r="G508" s="68"/>
      <c r="H508" s="68"/>
      <c r="I508" s="108"/>
      <c r="J508" s="68"/>
      <c r="K508" s="68"/>
      <c r="L508" s="68"/>
      <c r="M508" s="68"/>
      <c r="N508" s="68"/>
      <c r="O508" s="68"/>
      <c r="P508" s="68"/>
      <c r="Q508" s="68"/>
      <c r="R508" s="68"/>
      <c r="S508" s="68"/>
      <c r="T508" s="68"/>
      <c r="U508" s="68"/>
      <c r="V508" s="71"/>
      <c r="W508" s="72"/>
      <c r="X508" s="72"/>
      <c r="Y508" s="68"/>
      <c r="Z508" s="68"/>
    </row>
    <row r="509" ht="15.75" customHeight="1">
      <c r="A509" s="68"/>
      <c r="B509" s="68"/>
      <c r="C509" s="68"/>
      <c r="D509" s="68"/>
      <c r="E509" s="68"/>
      <c r="F509" s="68"/>
      <c r="G509" s="68"/>
      <c r="H509" s="68"/>
      <c r="I509" s="108"/>
      <c r="J509" s="68"/>
      <c r="K509" s="68"/>
      <c r="L509" s="68"/>
      <c r="M509" s="68"/>
      <c r="N509" s="68"/>
      <c r="O509" s="68"/>
      <c r="P509" s="68"/>
      <c r="Q509" s="68"/>
      <c r="R509" s="68"/>
      <c r="S509" s="68"/>
      <c r="T509" s="68"/>
      <c r="U509" s="68"/>
      <c r="V509" s="71"/>
      <c r="W509" s="72"/>
      <c r="X509" s="72"/>
      <c r="Y509" s="68"/>
      <c r="Z509" s="68"/>
    </row>
    <row r="510" ht="15.75" customHeight="1">
      <c r="A510" s="68"/>
      <c r="B510" s="68"/>
      <c r="C510" s="68"/>
      <c r="D510" s="68"/>
      <c r="E510" s="68"/>
      <c r="F510" s="68"/>
      <c r="G510" s="68"/>
      <c r="H510" s="68"/>
      <c r="I510" s="108"/>
      <c r="J510" s="68"/>
      <c r="K510" s="68"/>
      <c r="L510" s="68"/>
      <c r="M510" s="68"/>
      <c r="N510" s="68"/>
      <c r="O510" s="68"/>
      <c r="P510" s="68"/>
      <c r="Q510" s="68"/>
      <c r="R510" s="68"/>
      <c r="S510" s="68"/>
      <c r="T510" s="68"/>
      <c r="U510" s="68"/>
      <c r="V510" s="71"/>
      <c r="W510" s="72"/>
      <c r="X510" s="72"/>
      <c r="Y510" s="68"/>
      <c r="Z510" s="68"/>
    </row>
    <row r="511" ht="15.75" customHeight="1">
      <c r="A511" s="68"/>
      <c r="B511" s="68"/>
      <c r="C511" s="68"/>
      <c r="D511" s="68"/>
      <c r="E511" s="68"/>
      <c r="F511" s="68"/>
      <c r="G511" s="68"/>
      <c r="H511" s="68"/>
      <c r="I511" s="108"/>
      <c r="J511" s="68"/>
      <c r="K511" s="68"/>
      <c r="L511" s="68"/>
      <c r="M511" s="68"/>
      <c r="N511" s="68"/>
      <c r="O511" s="68"/>
      <c r="P511" s="68"/>
      <c r="Q511" s="68"/>
      <c r="R511" s="68"/>
      <c r="S511" s="68"/>
      <c r="T511" s="68"/>
      <c r="U511" s="68"/>
      <c r="V511" s="71"/>
      <c r="W511" s="72"/>
      <c r="X511" s="72"/>
      <c r="Y511" s="68"/>
      <c r="Z511" s="68"/>
    </row>
    <row r="512" ht="15.75" customHeight="1">
      <c r="A512" s="68"/>
      <c r="B512" s="68"/>
      <c r="C512" s="68"/>
      <c r="D512" s="68"/>
      <c r="E512" s="68"/>
      <c r="F512" s="68"/>
      <c r="G512" s="68"/>
      <c r="H512" s="68"/>
      <c r="I512" s="108"/>
      <c r="J512" s="68"/>
      <c r="K512" s="68"/>
      <c r="L512" s="68"/>
      <c r="M512" s="68"/>
      <c r="N512" s="68"/>
      <c r="O512" s="68"/>
      <c r="P512" s="68"/>
      <c r="Q512" s="68"/>
      <c r="R512" s="68"/>
      <c r="S512" s="68"/>
      <c r="T512" s="68"/>
      <c r="U512" s="68"/>
      <c r="V512" s="71"/>
      <c r="W512" s="72"/>
      <c r="X512" s="72"/>
      <c r="Y512" s="68"/>
      <c r="Z512" s="68"/>
    </row>
    <row r="513" ht="15.75" customHeight="1">
      <c r="A513" s="68"/>
      <c r="B513" s="68"/>
      <c r="C513" s="68"/>
      <c r="D513" s="68"/>
      <c r="E513" s="68"/>
      <c r="F513" s="68"/>
      <c r="G513" s="68"/>
      <c r="H513" s="68"/>
      <c r="I513" s="108"/>
      <c r="J513" s="68"/>
      <c r="K513" s="68"/>
      <c r="L513" s="68"/>
      <c r="M513" s="68"/>
      <c r="N513" s="68"/>
      <c r="O513" s="68"/>
      <c r="P513" s="68"/>
      <c r="Q513" s="68"/>
      <c r="R513" s="68"/>
      <c r="S513" s="68"/>
      <c r="T513" s="68"/>
      <c r="U513" s="68"/>
      <c r="V513" s="71"/>
      <c r="W513" s="72"/>
      <c r="X513" s="72"/>
      <c r="Y513" s="68"/>
      <c r="Z513" s="68"/>
    </row>
    <row r="514" ht="15.75" customHeight="1">
      <c r="A514" s="68"/>
      <c r="B514" s="68"/>
      <c r="C514" s="68"/>
      <c r="D514" s="68"/>
      <c r="E514" s="68"/>
      <c r="F514" s="68"/>
      <c r="G514" s="68"/>
      <c r="H514" s="68"/>
      <c r="I514" s="108"/>
      <c r="J514" s="68"/>
      <c r="K514" s="68"/>
      <c r="L514" s="68"/>
      <c r="M514" s="68"/>
      <c r="N514" s="68"/>
      <c r="O514" s="68"/>
      <c r="P514" s="68"/>
      <c r="Q514" s="68"/>
      <c r="R514" s="68"/>
      <c r="S514" s="68"/>
      <c r="T514" s="68"/>
      <c r="U514" s="68"/>
      <c r="V514" s="71"/>
      <c r="W514" s="72"/>
      <c r="X514" s="72"/>
      <c r="Y514" s="68"/>
      <c r="Z514" s="68"/>
    </row>
    <row r="515" ht="15.75" customHeight="1">
      <c r="A515" s="68"/>
      <c r="B515" s="68"/>
      <c r="C515" s="68"/>
      <c r="D515" s="68"/>
      <c r="E515" s="68"/>
      <c r="F515" s="68"/>
      <c r="G515" s="68"/>
      <c r="H515" s="68"/>
      <c r="I515" s="108"/>
      <c r="J515" s="68"/>
      <c r="K515" s="68"/>
      <c r="L515" s="68"/>
      <c r="M515" s="68"/>
      <c r="N515" s="68"/>
      <c r="O515" s="68"/>
      <c r="P515" s="68"/>
      <c r="Q515" s="68"/>
      <c r="R515" s="68"/>
      <c r="S515" s="68"/>
      <c r="T515" s="68"/>
      <c r="U515" s="68"/>
      <c r="V515" s="71"/>
      <c r="W515" s="72"/>
      <c r="X515" s="72"/>
      <c r="Y515" s="68"/>
      <c r="Z515" s="68"/>
    </row>
    <row r="516" ht="15.75" customHeight="1">
      <c r="A516" s="68"/>
      <c r="B516" s="68"/>
      <c r="C516" s="68"/>
      <c r="D516" s="68"/>
      <c r="E516" s="68"/>
      <c r="F516" s="68"/>
      <c r="G516" s="68"/>
      <c r="H516" s="68"/>
      <c r="I516" s="108"/>
      <c r="J516" s="68"/>
      <c r="K516" s="68"/>
      <c r="L516" s="68"/>
      <c r="M516" s="68"/>
      <c r="N516" s="68"/>
      <c r="O516" s="68"/>
      <c r="P516" s="68"/>
      <c r="Q516" s="68"/>
      <c r="R516" s="68"/>
      <c r="S516" s="68"/>
      <c r="T516" s="68"/>
      <c r="U516" s="68"/>
      <c r="V516" s="71"/>
      <c r="W516" s="72"/>
      <c r="X516" s="72"/>
      <c r="Y516" s="68"/>
      <c r="Z516" s="68"/>
    </row>
    <row r="517" ht="15.75" customHeight="1">
      <c r="A517" s="68"/>
      <c r="B517" s="68"/>
      <c r="C517" s="68"/>
      <c r="D517" s="68"/>
      <c r="E517" s="68"/>
      <c r="F517" s="68"/>
      <c r="G517" s="68"/>
      <c r="H517" s="68"/>
      <c r="I517" s="108"/>
      <c r="J517" s="68"/>
      <c r="K517" s="68"/>
      <c r="L517" s="68"/>
      <c r="M517" s="68"/>
      <c r="N517" s="68"/>
      <c r="O517" s="68"/>
      <c r="P517" s="68"/>
      <c r="Q517" s="68"/>
      <c r="R517" s="68"/>
      <c r="S517" s="68"/>
      <c r="T517" s="68"/>
      <c r="U517" s="68"/>
      <c r="V517" s="71"/>
      <c r="W517" s="72"/>
      <c r="X517" s="72"/>
      <c r="Y517" s="68"/>
      <c r="Z517" s="68"/>
    </row>
    <row r="518" ht="15.75" customHeight="1">
      <c r="A518" s="68"/>
      <c r="B518" s="68"/>
      <c r="C518" s="68"/>
      <c r="D518" s="68"/>
      <c r="E518" s="68"/>
      <c r="F518" s="68"/>
      <c r="G518" s="68"/>
      <c r="H518" s="68"/>
      <c r="I518" s="108"/>
      <c r="J518" s="68"/>
      <c r="K518" s="68"/>
      <c r="L518" s="68"/>
      <c r="M518" s="68"/>
      <c r="N518" s="68"/>
      <c r="O518" s="68"/>
      <c r="P518" s="68"/>
      <c r="Q518" s="68"/>
      <c r="R518" s="68"/>
      <c r="S518" s="68"/>
      <c r="T518" s="68"/>
      <c r="U518" s="68"/>
      <c r="V518" s="71"/>
      <c r="W518" s="72"/>
      <c r="X518" s="72"/>
      <c r="Y518" s="68"/>
      <c r="Z518" s="68"/>
    </row>
    <row r="519" ht="15.75" customHeight="1">
      <c r="A519" s="68"/>
      <c r="B519" s="68"/>
      <c r="C519" s="68"/>
      <c r="D519" s="68"/>
      <c r="E519" s="68"/>
      <c r="F519" s="68"/>
      <c r="G519" s="68"/>
      <c r="H519" s="68"/>
      <c r="I519" s="108"/>
      <c r="J519" s="68"/>
      <c r="K519" s="68"/>
      <c r="L519" s="68"/>
      <c r="M519" s="68"/>
      <c r="N519" s="68"/>
      <c r="O519" s="68"/>
      <c r="P519" s="68"/>
      <c r="Q519" s="68"/>
      <c r="R519" s="68"/>
      <c r="S519" s="68"/>
      <c r="T519" s="68"/>
      <c r="U519" s="68"/>
      <c r="V519" s="71"/>
      <c r="W519" s="72"/>
      <c r="X519" s="72"/>
      <c r="Y519" s="68"/>
      <c r="Z519" s="68"/>
    </row>
    <row r="520" ht="15.75" customHeight="1">
      <c r="A520" s="68"/>
      <c r="B520" s="68"/>
      <c r="C520" s="68"/>
      <c r="D520" s="68"/>
      <c r="E520" s="68"/>
      <c r="F520" s="68"/>
      <c r="G520" s="68"/>
      <c r="H520" s="68"/>
      <c r="I520" s="108"/>
      <c r="J520" s="68"/>
      <c r="K520" s="68"/>
      <c r="L520" s="68"/>
      <c r="M520" s="68"/>
      <c r="N520" s="68"/>
      <c r="O520" s="68"/>
      <c r="P520" s="68"/>
      <c r="Q520" s="68"/>
      <c r="R520" s="68"/>
      <c r="S520" s="68"/>
      <c r="T520" s="68"/>
      <c r="U520" s="68"/>
      <c r="V520" s="71"/>
      <c r="W520" s="72"/>
      <c r="X520" s="72"/>
      <c r="Y520" s="68"/>
      <c r="Z520" s="68"/>
    </row>
    <row r="521" ht="15.75" customHeight="1">
      <c r="A521" s="68"/>
      <c r="B521" s="68"/>
      <c r="C521" s="68"/>
      <c r="D521" s="68"/>
      <c r="E521" s="68"/>
      <c r="F521" s="68"/>
      <c r="G521" s="68"/>
      <c r="H521" s="68"/>
      <c r="I521" s="108"/>
      <c r="J521" s="68"/>
      <c r="K521" s="68"/>
      <c r="L521" s="68"/>
      <c r="M521" s="68"/>
      <c r="N521" s="68"/>
      <c r="O521" s="68"/>
      <c r="P521" s="68"/>
      <c r="Q521" s="68"/>
      <c r="R521" s="68"/>
      <c r="S521" s="68"/>
      <c r="T521" s="68"/>
      <c r="U521" s="68"/>
      <c r="V521" s="71"/>
      <c r="W521" s="72"/>
      <c r="X521" s="72"/>
      <c r="Y521" s="68"/>
      <c r="Z521" s="68"/>
    </row>
    <row r="522" ht="15.75" customHeight="1">
      <c r="A522" s="68"/>
      <c r="B522" s="68"/>
      <c r="C522" s="68"/>
      <c r="D522" s="68"/>
      <c r="E522" s="68"/>
      <c r="F522" s="68"/>
      <c r="G522" s="68"/>
      <c r="H522" s="68"/>
      <c r="I522" s="108"/>
      <c r="J522" s="68"/>
      <c r="K522" s="68"/>
      <c r="L522" s="68"/>
      <c r="M522" s="68"/>
      <c r="N522" s="68"/>
      <c r="O522" s="68"/>
      <c r="P522" s="68"/>
      <c r="Q522" s="68"/>
      <c r="R522" s="68"/>
      <c r="S522" s="68"/>
      <c r="T522" s="68"/>
      <c r="U522" s="68"/>
      <c r="V522" s="71"/>
      <c r="W522" s="72"/>
      <c r="X522" s="72"/>
      <c r="Y522" s="68"/>
      <c r="Z522" s="68"/>
    </row>
    <row r="523" ht="15.75" customHeight="1">
      <c r="A523" s="68"/>
      <c r="B523" s="68"/>
      <c r="C523" s="68"/>
      <c r="D523" s="68"/>
      <c r="E523" s="68"/>
      <c r="F523" s="68"/>
      <c r="G523" s="68"/>
      <c r="H523" s="68"/>
      <c r="I523" s="108"/>
      <c r="J523" s="68"/>
      <c r="K523" s="68"/>
      <c r="L523" s="68"/>
      <c r="M523" s="68"/>
      <c r="N523" s="68"/>
      <c r="O523" s="68"/>
      <c r="P523" s="68"/>
      <c r="Q523" s="68"/>
      <c r="R523" s="68"/>
      <c r="S523" s="68"/>
      <c r="T523" s="68"/>
      <c r="U523" s="68"/>
      <c r="V523" s="71"/>
      <c r="W523" s="72"/>
      <c r="X523" s="72"/>
      <c r="Y523" s="68"/>
      <c r="Z523" s="68"/>
    </row>
    <row r="524" ht="15.75" customHeight="1">
      <c r="A524" s="68"/>
      <c r="B524" s="68"/>
      <c r="C524" s="68"/>
      <c r="D524" s="68"/>
      <c r="E524" s="68"/>
      <c r="F524" s="68"/>
      <c r="G524" s="68"/>
      <c r="H524" s="68"/>
      <c r="I524" s="108"/>
      <c r="J524" s="68"/>
      <c r="K524" s="68"/>
      <c r="L524" s="68"/>
      <c r="M524" s="68"/>
      <c r="N524" s="68"/>
      <c r="O524" s="68"/>
      <c r="P524" s="68"/>
      <c r="Q524" s="68"/>
      <c r="R524" s="68"/>
      <c r="S524" s="68"/>
      <c r="T524" s="68"/>
      <c r="U524" s="68"/>
      <c r="V524" s="71"/>
      <c r="W524" s="72"/>
      <c r="X524" s="72"/>
      <c r="Y524" s="68"/>
      <c r="Z524" s="68"/>
    </row>
    <row r="525" ht="15.75" customHeight="1">
      <c r="A525" s="68"/>
      <c r="B525" s="68"/>
      <c r="C525" s="68"/>
      <c r="D525" s="68"/>
      <c r="E525" s="68"/>
      <c r="F525" s="68"/>
      <c r="G525" s="68"/>
      <c r="H525" s="68"/>
      <c r="I525" s="108"/>
      <c r="J525" s="68"/>
      <c r="K525" s="68"/>
      <c r="L525" s="68"/>
      <c r="M525" s="68"/>
      <c r="N525" s="68"/>
      <c r="O525" s="68"/>
      <c r="P525" s="68"/>
      <c r="Q525" s="68"/>
      <c r="R525" s="68"/>
      <c r="S525" s="68"/>
      <c r="T525" s="68"/>
      <c r="U525" s="68"/>
      <c r="V525" s="71"/>
      <c r="W525" s="72"/>
      <c r="X525" s="72"/>
      <c r="Y525" s="68"/>
      <c r="Z525" s="68"/>
    </row>
    <row r="526" ht="15.75" customHeight="1">
      <c r="A526" s="68"/>
      <c r="B526" s="68"/>
      <c r="C526" s="68"/>
      <c r="D526" s="68"/>
      <c r="E526" s="68"/>
      <c r="F526" s="68"/>
      <c r="G526" s="68"/>
      <c r="H526" s="68"/>
      <c r="I526" s="108"/>
      <c r="J526" s="68"/>
      <c r="K526" s="68"/>
      <c r="L526" s="68"/>
      <c r="M526" s="68"/>
      <c r="N526" s="68"/>
      <c r="O526" s="68"/>
      <c r="P526" s="68"/>
      <c r="Q526" s="68"/>
      <c r="R526" s="68"/>
      <c r="S526" s="68"/>
      <c r="T526" s="68"/>
      <c r="U526" s="68"/>
      <c r="V526" s="71"/>
      <c r="W526" s="72"/>
      <c r="X526" s="72"/>
      <c r="Y526" s="68"/>
      <c r="Z526" s="68"/>
    </row>
    <row r="527" ht="15.75" customHeight="1">
      <c r="A527" s="68"/>
      <c r="B527" s="68"/>
      <c r="C527" s="68"/>
      <c r="D527" s="68"/>
      <c r="E527" s="68"/>
      <c r="F527" s="68"/>
      <c r="G527" s="68"/>
      <c r="H527" s="68"/>
      <c r="I527" s="108"/>
      <c r="J527" s="68"/>
      <c r="K527" s="68"/>
      <c r="L527" s="68"/>
      <c r="M527" s="68"/>
      <c r="N527" s="68"/>
      <c r="O527" s="68"/>
      <c r="P527" s="68"/>
      <c r="Q527" s="68"/>
      <c r="R527" s="68"/>
      <c r="S527" s="68"/>
      <c r="T527" s="68"/>
      <c r="U527" s="68"/>
      <c r="V527" s="71"/>
      <c r="W527" s="72"/>
      <c r="X527" s="72"/>
      <c r="Y527" s="68"/>
      <c r="Z527" s="68"/>
    </row>
    <row r="528" ht="15.75" customHeight="1">
      <c r="A528" s="68"/>
      <c r="B528" s="68"/>
      <c r="C528" s="68"/>
      <c r="D528" s="68"/>
      <c r="E528" s="68"/>
      <c r="F528" s="68"/>
      <c r="G528" s="68"/>
      <c r="H528" s="68"/>
      <c r="I528" s="108"/>
      <c r="J528" s="68"/>
      <c r="K528" s="68"/>
      <c r="L528" s="68"/>
      <c r="M528" s="68"/>
      <c r="N528" s="68"/>
      <c r="O528" s="68"/>
      <c r="P528" s="68"/>
      <c r="Q528" s="68"/>
      <c r="R528" s="68"/>
      <c r="S528" s="68"/>
      <c r="T528" s="68"/>
      <c r="U528" s="68"/>
      <c r="V528" s="71"/>
      <c r="W528" s="72"/>
      <c r="X528" s="72"/>
      <c r="Y528" s="68"/>
      <c r="Z528" s="68"/>
    </row>
    <row r="529" ht="15.75" customHeight="1">
      <c r="A529" s="68"/>
      <c r="B529" s="68"/>
      <c r="C529" s="68"/>
      <c r="D529" s="68"/>
      <c r="E529" s="68"/>
      <c r="F529" s="68"/>
      <c r="G529" s="68"/>
      <c r="H529" s="68"/>
      <c r="I529" s="108"/>
      <c r="J529" s="68"/>
      <c r="K529" s="68"/>
      <c r="L529" s="68"/>
      <c r="M529" s="68"/>
      <c r="N529" s="68"/>
      <c r="O529" s="68"/>
      <c r="P529" s="68"/>
      <c r="Q529" s="68"/>
      <c r="R529" s="68"/>
      <c r="S529" s="68"/>
      <c r="T529" s="68"/>
      <c r="U529" s="68"/>
      <c r="V529" s="71"/>
      <c r="W529" s="72"/>
      <c r="X529" s="72"/>
      <c r="Y529" s="68"/>
      <c r="Z529" s="68"/>
    </row>
    <row r="530" ht="15.75" customHeight="1">
      <c r="A530" s="68"/>
      <c r="B530" s="68"/>
      <c r="C530" s="68"/>
      <c r="D530" s="68"/>
      <c r="E530" s="68"/>
      <c r="F530" s="68"/>
      <c r="G530" s="68"/>
      <c r="H530" s="68"/>
      <c r="I530" s="108"/>
      <c r="J530" s="68"/>
      <c r="K530" s="68"/>
      <c r="L530" s="68"/>
      <c r="M530" s="68"/>
      <c r="N530" s="68"/>
      <c r="O530" s="68"/>
      <c r="P530" s="68"/>
      <c r="Q530" s="68"/>
      <c r="R530" s="68"/>
      <c r="S530" s="68"/>
      <c r="T530" s="68"/>
      <c r="U530" s="68"/>
      <c r="V530" s="71"/>
      <c r="W530" s="72"/>
      <c r="X530" s="72"/>
      <c r="Y530" s="68"/>
      <c r="Z530" s="68"/>
    </row>
    <row r="531" ht="15.75" customHeight="1">
      <c r="A531" s="68"/>
      <c r="B531" s="68"/>
      <c r="C531" s="68"/>
      <c r="D531" s="68"/>
      <c r="E531" s="68"/>
      <c r="F531" s="68"/>
      <c r="G531" s="68"/>
      <c r="H531" s="68"/>
      <c r="I531" s="108"/>
      <c r="J531" s="68"/>
      <c r="K531" s="68"/>
      <c r="L531" s="68"/>
      <c r="M531" s="68"/>
      <c r="N531" s="68"/>
      <c r="O531" s="68"/>
      <c r="P531" s="68"/>
      <c r="Q531" s="68"/>
      <c r="R531" s="68"/>
      <c r="S531" s="68"/>
      <c r="T531" s="68"/>
      <c r="U531" s="68"/>
      <c r="V531" s="71"/>
      <c r="W531" s="72"/>
      <c r="X531" s="72"/>
      <c r="Y531" s="68"/>
      <c r="Z531" s="68"/>
    </row>
    <row r="532" ht="15.75" customHeight="1">
      <c r="A532" s="68"/>
      <c r="B532" s="68"/>
      <c r="C532" s="68"/>
      <c r="D532" s="68"/>
      <c r="E532" s="68"/>
      <c r="F532" s="68"/>
      <c r="G532" s="68"/>
      <c r="H532" s="68"/>
      <c r="I532" s="108"/>
      <c r="J532" s="68"/>
      <c r="K532" s="68"/>
      <c r="L532" s="68"/>
      <c r="M532" s="68"/>
      <c r="N532" s="68"/>
      <c r="O532" s="68"/>
      <c r="P532" s="68"/>
      <c r="Q532" s="68"/>
      <c r="R532" s="68"/>
      <c r="S532" s="68"/>
      <c r="T532" s="68"/>
      <c r="U532" s="68"/>
      <c r="V532" s="71"/>
      <c r="W532" s="72"/>
      <c r="X532" s="72"/>
      <c r="Y532" s="68"/>
      <c r="Z532" s="68"/>
    </row>
    <row r="533" ht="15.75" customHeight="1">
      <c r="A533" s="68"/>
      <c r="B533" s="68"/>
      <c r="C533" s="68"/>
      <c r="D533" s="68"/>
      <c r="E533" s="68"/>
      <c r="F533" s="68"/>
      <c r="G533" s="68"/>
      <c r="H533" s="68"/>
      <c r="I533" s="108"/>
      <c r="J533" s="68"/>
      <c r="K533" s="68"/>
      <c r="L533" s="68"/>
      <c r="M533" s="68"/>
      <c r="N533" s="68"/>
      <c r="O533" s="68"/>
      <c r="P533" s="68"/>
      <c r="Q533" s="68"/>
      <c r="R533" s="68"/>
      <c r="S533" s="68"/>
      <c r="T533" s="68"/>
      <c r="U533" s="68"/>
      <c r="V533" s="71"/>
      <c r="W533" s="72"/>
      <c r="X533" s="72"/>
      <c r="Y533" s="68"/>
      <c r="Z533" s="68"/>
    </row>
    <row r="534" ht="15.75" customHeight="1">
      <c r="A534" s="68"/>
      <c r="B534" s="68"/>
      <c r="C534" s="68"/>
      <c r="D534" s="68"/>
      <c r="E534" s="68"/>
      <c r="F534" s="68"/>
      <c r="G534" s="68"/>
      <c r="H534" s="68"/>
      <c r="I534" s="108"/>
      <c r="J534" s="68"/>
      <c r="K534" s="68"/>
      <c r="L534" s="68"/>
      <c r="M534" s="68"/>
      <c r="N534" s="68"/>
      <c r="O534" s="68"/>
      <c r="P534" s="68"/>
      <c r="Q534" s="68"/>
      <c r="R534" s="68"/>
      <c r="S534" s="68"/>
      <c r="T534" s="68"/>
      <c r="U534" s="68"/>
      <c r="V534" s="71"/>
      <c r="W534" s="72"/>
      <c r="X534" s="72"/>
      <c r="Y534" s="68"/>
      <c r="Z534" s="68"/>
    </row>
    <row r="535" ht="15.75" customHeight="1">
      <c r="A535" s="68"/>
      <c r="B535" s="68"/>
      <c r="C535" s="68"/>
      <c r="D535" s="68"/>
      <c r="E535" s="68"/>
      <c r="F535" s="68"/>
      <c r="G535" s="68"/>
      <c r="H535" s="68"/>
      <c r="I535" s="108"/>
      <c r="J535" s="68"/>
      <c r="K535" s="68"/>
      <c r="L535" s="68"/>
      <c r="M535" s="68"/>
      <c r="N535" s="68"/>
      <c r="O535" s="68"/>
      <c r="P535" s="68"/>
      <c r="Q535" s="68"/>
      <c r="R535" s="68"/>
      <c r="S535" s="68"/>
      <c r="T535" s="68"/>
      <c r="U535" s="68"/>
      <c r="V535" s="71"/>
      <c r="W535" s="72"/>
      <c r="X535" s="72"/>
      <c r="Y535" s="68"/>
      <c r="Z535" s="68"/>
    </row>
    <row r="536" ht="15.75" customHeight="1">
      <c r="A536" s="68"/>
      <c r="B536" s="68"/>
      <c r="C536" s="68"/>
      <c r="D536" s="68"/>
      <c r="E536" s="68"/>
      <c r="F536" s="68"/>
      <c r="G536" s="68"/>
      <c r="H536" s="68"/>
      <c r="I536" s="108"/>
      <c r="J536" s="68"/>
      <c r="K536" s="68"/>
      <c r="L536" s="68"/>
      <c r="M536" s="68"/>
      <c r="N536" s="68"/>
      <c r="O536" s="68"/>
      <c r="P536" s="68"/>
      <c r="Q536" s="68"/>
      <c r="R536" s="68"/>
      <c r="S536" s="68"/>
      <c r="T536" s="68"/>
      <c r="U536" s="68"/>
      <c r="V536" s="71"/>
      <c r="W536" s="72"/>
      <c r="X536" s="72"/>
      <c r="Y536" s="68"/>
      <c r="Z536" s="68"/>
    </row>
    <row r="537" ht="15.75" customHeight="1">
      <c r="A537" s="68"/>
      <c r="B537" s="68"/>
      <c r="C537" s="68"/>
      <c r="D537" s="68"/>
      <c r="E537" s="68"/>
      <c r="F537" s="68"/>
      <c r="G537" s="68"/>
      <c r="H537" s="68"/>
      <c r="I537" s="108"/>
      <c r="J537" s="68"/>
      <c r="K537" s="68"/>
      <c r="L537" s="68"/>
      <c r="M537" s="68"/>
      <c r="N537" s="68"/>
      <c r="O537" s="68"/>
      <c r="P537" s="68"/>
      <c r="Q537" s="68"/>
      <c r="R537" s="68"/>
      <c r="S537" s="68"/>
      <c r="T537" s="68"/>
      <c r="U537" s="68"/>
      <c r="V537" s="71"/>
      <c r="W537" s="72"/>
      <c r="X537" s="72"/>
      <c r="Y537" s="68"/>
      <c r="Z537" s="68"/>
    </row>
    <row r="538" ht="15.75" customHeight="1">
      <c r="A538" s="68"/>
      <c r="B538" s="68"/>
      <c r="C538" s="68"/>
      <c r="D538" s="68"/>
      <c r="E538" s="68"/>
      <c r="F538" s="68"/>
      <c r="G538" s="68"/>
      <c r="H538" s="68"/>
      <c r="I538" s="108"/>
      <c r="J538" s="68"/>
      <c r="K538" s="68"/>
      <c r="L538" s="68"/>
      <c r="M538" s="68"/>
      <c r="N538" s="68"/>
      <c r="O538" s="68"/>
      <c r="P538" s="68"/>
      <c r="Q538" s="68"/>
      <c r="R538" s="68"/>
      <c r="S538" s="68"/>
      <c r="T538" s="68"/>
      <c r="U538" s="68"/>
      <c r="V538" s="71"/>
      <c r="W538" s="72"/>
      <c r="X538" s="72"/>
      <c r="Y538" s="68"/>
      <c r="Z538" s="68"/>
    </row>
    <row r="539" ht="15.75" customHeight="1">
      <c r="A539" s="68"/>
      <c r="B539" s="68"/>
      <c r="C539" s="68"/>
      <c r="D539" s="68"/>
      <c r="E539" s="68"/>
      <c r="F539" s="68"/>
      <c r="G539" s="68"/>
      <c r="H539" s="68"/>
      <c r="I539" s="108"/>
      <c r="J539" s="68"/>
      <c r="K539" s="68"/>
      <c r="L539" s="68"/>
      <c r="M539" s="68"/>
      <c r="N539" s="68"/>
      <c r="O539" s="68"/>
      <c r="P539" s="68"/>
      <c r="Q539" s="68"/>
      <c r="R539" s="68"/>
      <c r="S539" s="68"/>
      <c r="T539" s="68"/>
      <c r="U539" s="68"/>
      <c r="V539" s="71"/>
      <c r="W539" s="72"/>
      <c r="X539" s="72"/>
      <c r="Y539" s="68"/>
      <c r="Z539" s="68"/>
    </row>
    <row r="540" ht="15.75" customHeight="1">
      <c r="A540" s="68"/>
      <c r="B540" s="68"/>
      <c r="C540" s="68"/>
      <c r="D540" s="68"/>
      <c r="E540" s="68"/>
      <c r="F540" s="68"/>
      <c r="G540" s="68"/>
      <c r="H540" s="68"/>
      <c r="I540" s="108"/>
      <c r="J540" s="68"/>
      <c r="K540" s="68"/>
      <c r="L540" s="68"/>
      <c r="M540" s="68"/>
      <c r="N540" s="68"/>
      <c r="O540" s="68"/>
      <c r="P540" s="68"/>
      <c r="Q540" s="68"/>
      <c r="R540" s="68"/>
      <c r="S540" s="68"/>
      <c r="T540" s="68"/>
      <c r="U540" s="68"/>
      <c r="V540" s="71"/>
      <c r="W540" s="72"/>
      <c r="X540" s="72"/>
      <c r="Y540" s="68"/>
      <c r="Z540" s="68"/>
    </row>
    <row r="541" ht="15.75" customHeight="1">
      <c r="A541" s="68"/>
      <c r="B541" s="68"/>
      <c r="C541" s="68"/>
      <c r="D541" s="68"/>
      <c r="E541" s="68"/>
      <c r="F541" s="68"/>
      <c r="G541" s="68"/>
      <c r="H541" s="68"/>
      <c r="I541" s="108"/>
      <c r="J541" s="68"/>
      <c r="K541" s="68"/>
      <c r="L541" s="68"/>
      <c r="M541" s="68"/>
      <c r="N541" s="68"/>
      <c r="O541" s="68"/>
      <c r="P541" s="68"/>
      <c r="Q541" s="68"/>
      <c r="R541" s="68"/>
      <c r="S541" s="68"/>
      <c r="T541" s="68"/>
      <c r="U541" s="68"/>
      <c r="V541" s="71"/>
      <c r="W541" s="72"/>
      <c r="X541" s="72"/>
      <c r="Y541" s="68"/>
      <c r="Z541" s="68"/>
    </row>
    <row r="542" ht="15.75" customHeight="1">
      <c r="A542" s="68"/>
      <c r="B542" s="68"/>
      <c r="C542" s="68"/>
      <c r="D542" s="68"/>
      <c r="E542" s="68"/>
      <c r="F542" s="68"/>
      <c r="G542" s="68"/>
      <c r="H542" s="68"/>
      <c r="I542" s="108"/>
      <c r="J542" s="68"/>
      <c r="K542" s="68"/>
      <c r="L542" s="68"/>
      <c r="M542" s="68"/>
      <c r="N542" s="68"/>
      <c r="O542" s="68"/>
      <c r="P542" s="68"/>
      <c r="Q542" s="68"/>
      <c r="R542" s="68"/>
      <c r="S542" s="68"/>
      <c r="T542" s="68"/>
      <c r="U542" s="68"/>
      <c r="V542" s="71"/>
      <c r="W542" s="72"/>
      <c r="X542" s="72"/>
      <c r="Y542" s="68"/>
      <c r="Z542" s="68"/>
    </row>
    <row r="543" ht="15.75" customHeight="1">
      <c r="A543" s="68"/>
      <c r="B543" s="68"/>
      <c r="C543" s="68"/>
      <c r="D543" s="68"/>
      <c r="E543" s="68"/>
      <c r="F543" s="68"/>
      <c r="G543" s="68"/>
      <c r="H543" s="68"/>
      <c r="I543" s="108"/>
      <c r="J543" s="68"/>
      <c r="K543" s="68"/>
      <c r="L543" s="68"/>
      <c r="M543" s="68"/>
      <c r="N543" s="68"/>
      <c r="O543" s="68"/>
      <c r="P543" s="68"/>
      <c r="Q543" s="68"/>
      <c r="R543" s="68"/>
      <c r="S543" s="68"/>
      <c r="T543" s="68"/>
      <c r="U543" s="68"/>
      <c r="V543" s="71"/>
      <c r="W543" s="72"/>
      <c r="X543" s="72"/>
      <c r="Y543" s="68"/>
      <c r="Z543" s="68"/>
    </row>
    <row r="544" ht="15.75" customHeight="1">
      <c r="A544" s="68"/>
      <c r="B544" s="68"/>
      <c r="C544" s="68"/>
      <c r="D544" s="68"/>
      <c r="E544" s="68"/>
      <c r="F544" s="68"/>
      <c r="G544" s="68"/>
      <c r="H544" s="68"/>
      <c r="I544" s="108"/>
      <c r="J544" s="68"/>
      <c r="K544" s="68"/>
      <c r="L544" s="68"/>
      <c r="M544" s="68"/>
      <c r="N544" s="68"/>
      <c r="O544" s="68"/>
      <c r="P544" s="68"/>
      <c r="Q544" s="68"/>
      <c r="R544" s="68"/>
      <c r="S544" s="68"/>
      <c r="T544" s="68"/>
      <c r="U544" s="68"/>
      <c r="V544" s="71"/>
      <c r="W544" s="72"/>
      <c r="X544" s="72"/>
      <c r="Y544" s="68"/>
      <c r="Z544" s="68"/>
    </row>
    <row r="545" ht="15.75" customHeight="1">
      <c r="A545" s="68"/>
      <c r="B545" s="68"/>
      <c r="C545" s="68"/>
      <c r="D545" s="68"/>
      <c r="E545" s="68"/>
      <c r="F545" s="68"/>
      <c r="G545" s="68"/>
      <c r="H545" s="68"/>
      <c r="I545" s="108"/>
      <c r="J545" s="68"/>
      <c r="K545" s="68"/>
      <c r="L545" s="68"/>
      <c r="M545" s="68"/>
      <c r="N545" s="68"/>
      <c r="O545" s="68"/>
      <c r="P545" s="68"/>
      <c r="Q545" s="68"/>
      <c r="R545" s="68"/>
      <c r="S545" s="68"/>
      <c r="T545" s="68"/>
      <c r="U545" s="68"/>
      <c r="V545" s="71"/>
      <c r="W545" s="72"/>
      <c r="X545" s="72"/>
      <c r="Y545" s="68"/>
      <c r="Z545" s="68"/>
    </row>
    <row r="546" ht="15.75" customHeight="1">
      <c r="A546" s="68"/>
      <c r="B546" s="68"/>
      <c r="C546" s="68"/>
      <c r="D546" s="68"/>
      <c r="E546" s="68"/>
      <c r="F546" s="68"/>
      <c r="G546" s="68"/>
      <c r="H546" s="68"/>
      <c r="I546" s="108"/>
      <c r="J546" s="68"/>
      <c r="K546" s="68"/>
      <c r="L546" s="68"/>
      <c r="M546" s="68"/>
      <c r="N546" s="68"/>
      <c r="O546" s="68"/>
      <c r="P546" s="68"/>
      <c r="Q546" s="68"/>
      <c r="R546" s="68"/>
      <c r="S546" s="68"/>
      <c r="T546" s="68"/>
      <c r="U546" s="68"/>
      <c r="V546" s="71"/>
      <c r="W546" s="72"/>
      <c r="X546" s="72"/>
      <c r="Y546" s="68"/>
      <c r="Z546" s="68"/>
    </row>
    <row r="547" ht="15.75" customHeight="1">
      <c r="A547" s="68"/>
      <c r="B547" s="68"/>
      <c r="C547" s="68"/>
      <c r="D547" s="68"/>
      <c r="E547" s="68"/>
      <c r="F547" s="68"/>
      <c r="G547" s="68"/>
      <c r="H547" s="68"/>
      <c r="I547" s="108"/>
      <c r="J547" s="68"/>
      <c r="K547" s="68"/>
      <c r="L547" s="68"/>
      <c r="M547" s="68"/>
      <c r="N547" s="68"/>
      <c r="O547" s="68"/>
      <c r="P547" s="68"/>
      <c r="Q547" s="68"/>
      <c r="R547" s="68"/>
      <c r="S547" s="68"/>
      <c r="T547" s="68"/>
      <c r="U547" s="68"/>
      <c r="V547" s="71"/>
      <c r="W547" s="72"/>
      <c r="X547" s="72"/>
      <c r="Y547" s="68"/>
      <c r="Z547" s="68"/>
    </row>
    <row r="548" ht="15.75" customHeight="1">
      <c r="A548" s="68"/>
      <c r="B548" s="68"/>
      <c r="C548" s="68"/>
      <c r="D548" s="68"/>
      <c r="E548" s="68"/>
      <c r="F548" s="68"/>
      <c r="G548" s="68"/>
      <c r="H548" s="68"/>
      <c r="I548" s="108"/>
      <c r="J548" s="68"/>
      <c r="K548" s="68"/>
      <c r="L548" s="68"/>
      <c r="M548" s="68"/>
      <c r="N548" s="68"/>
      <c r="O548" s="68"/>
      <c r="P548" s="68"/>
      <c r="Q548" s="68"/>
      <c r="R548" s="68"/>
      <c r="S548" s="68"/>
      <c r="T548" s="68"/>
      <c r="U548" s="68"/>
      <c r="V548" s="71"/>
      <c r="W548" s="72"/>
      <c r="X548" s="72"/>
      <c r="Y548" s="68"/>
      <c r="Z548" s="68"/>
    </row>
    <row r="549" ht="15.75" customHeight="1">
      <c r="A549" s="68"/>
      <c r="B549" s="68"/>
      <c r="C549" s="68"/>
      <c r="D549" s="68"/>
      <c r="E549" s="68"/>
      <c r="F549" s="68"/>
      <c r="G549" s="68"/>
      <c r="H549" s="68"/>
      <c r="I549" s="108"/>
      <c r="J549" s="68"/>
      <c r="K549" s="68"/>
      <c r="L549" s="68"/>
      <c r="M549" s="68"/>
      <c r="N549" s="68"/>
      <c r="O549" s="68"/>
      <c r="P549" s="68"/>
      <c r="Q549" s="68"/>
      <c r="R549" s="68"/>
      <c r="S549" s="68"/>
      <c r="T549" s="68"/>
      <c r="U549" s="68"/>
      <c r="V549" s="71"/>
      <c r="W549" s="72"/>
      <c r="X549" s="72"/>
      <c r="Y549" s="68"/>
      <c r="Z549" s="68"/>
    </row>
    <row r="550" ht="15.75" customHeight="1">
      <c r="A550" s="68"/>
      <c r="B550" s="68"/>
      <c r="C550" s="68"/>
      <c r="D550" s="68"/>
      <c r="E550" s="68"/>
      <c r="F550" s="68"/>
      <c r="G550" s="68"/>
      <c r="H550" s="68"/>
      <c r="I550" s="108"/>
      <c r="J550" s="68"/>
      <c r="K550" s="68"/>
      <c r="L550" s="68"/>
      <c r="M550" s="68"/>
      <c r="N550" s="68"/>
      <c r="O550" s="68"/>
      <c r="P550" s="68"/>
      <c r="Q550" s="68"/>
      <c r="R550" s="68"/>
      <c r="S550" s="68"/>
      <c r="T550" s="68"/>
      <c r="U550" s="68"/>
      <c r="V550" s="71"/>
      <c r="W550" s="72"/>
      <c r="X550" s="72"/>
      <c r="Y550" s="68"/>
      <c r="Z550" s="68"/>
    </row>
    <row r="551" ht="15.75" customHeight="1">
      <c r="A551" s="68"/>
      <c r="B551" s="68"/>
      <c r="C551" s="68"/>
      <c r="D551" s="68"/>
      <c r="E551" s="68"/>
      <c r="F551" s="68"/>
      <c r="G551" s="68"/>
      <c r="H551" s="68"/>
      <c r="I551" s="108"/>
      <c r="J551" s="68"/>
      <c r="K551" s="68"/>
      <c r="L551" s="68"/>
      <c r="M551" s="68"/>
      <c r="N551" s="68"/>
      <c r="O551" s="68"/>
      <c r="P551" s="68"/>
      <c r="Q551" s="68"/>
      <c r="R551" s="68"/>
      <c r="S551" s="68"/>
      <c r="T551" s="68"/>
      <c r="U551" s="68"/>
      <c r="V551" s="71"/>
      <c r="W551" s="72"/>
      <c r="X551" s="72"/>
      <c r="Y551" s="68"/>
      <c r="Z551" s="68"/>
    </row>
    <row r="552" ht="15.75" customHeight="1">
      <c r="A552" s="68"/>
      <c r="B552" s="68"/>
      <c r="C552" s="68"/>
      <c r="D552" s="68"/>
      <c r="E552" s="68"/>
      <c r="F552" s="68"/>
      <c r="G552" s="68"/>
      <c r="H552" s="68"/>
      <c r="I552" s="108"/>
      <c r="J552" s="68"/>
      <c r="K552" s="68"/>
      <c r="L552" s="68"/>
      <c r="M552" s="68"/>
      <c r="N552" s="68"/>
      <c r="O552" s="68"/>
      <c r="P552" s="68"/>
      <c r="Q552" s="68"/>
      <c r="R552" s="68"/>
      <c r="S552" s="68"/>
      <c r="T552" s="68"/>
      <c r="U552" s="68"/>
      <c r="V552" s="71"/>
      <c r="W552" s="72"/>
      <c r="X552" s="72"/>
      <c r="Y552" s="68"/>
      <c r="Z552" s="68"/>
    </row>
    <row r="553" ht="15.75" customHeight="1">
      <c r="A553" s="68"/>
      <c r="B553" s="68"/>
      <c r="C553" s="68"/>
      <c r="D553" s="68"/>
      <c r="E553" s="68"/>
      <c r="F553" s="68"/>
      <c r="G553" s="68"/>
      <c r="H553" s="68"/>
      <c r="I553" s="108"/>
      <c r="J553" s="68"/>
      <c r="K553" s="68"/>
      <c r="L553" s="68"/>
      <c r="M553" s="68"/>
      <c r="N553" s="68"/>
      <c r="O553" s="68"/>
      <c r="P553" s="68"/>
      <c r="Q553" s="68"/>
      <c r="R553" s="68"/>
      <c r="S553" s="68"/>
      <c r="T553" s="68"/>
      <c r="U553" s="68"/>
      <c r="V553" s="71"/>
      <c r="W553" s="72"/>
      <c r="X553" s="72"/>
      <c r="Y553" s="68"/>
      <c r="Z553" s="68"/>
    </row>
    <row r="554" ht="15.75" customHeight="1">
      <c r="A554" s="68"/>
      <c r="B554" s="68"/>
      <c r="C554" s="68"/>
      <c r="D554" s="68"/>
      <c r="E554" s="68"/>
      <c r="F554" s="68"/>
      <c r="G554" s="68"/>
      <c r="H554" s="68"/>
      <c r="I554" s="108"/>
      <c r="J554" s="68"/>
      <c r="K554" s="68"/>
      <c r="L554" s="68"/>
      <c r="M554" s="68"/>
      <c r="N554" s="68"/>
      <c r="O554" s="68"/>
      <c r="P554" s="68"/>
      <c r="Q554" s="68"/>
      <c r="R554" s="68"/>
      <c r="S554" s="68"/>
      <c r="T554" s="68"/>
      <c r="U554" s="68"/>
      <c r="V554" s="71"/>
      <c r="W554" s="72"/>
      <c r="X554" s="72"/>
      <c r="Y554" s="68"/>
      <c r="Z554" s="68"/>
    </row>
    <row r="555" ht="15.75" customHeight="1">
      <c r="A555" s="68"/>
      <c r="B555" s="68"/>
      <c r="C555" s="68"/>
      <c r="D555" s="68"/>
      <c r="E555" s="68"/>
      <c r="F555" s="68"/>
      <c r="G555" s="68"/>
      <c r="H555" s="68"/>
      <c r="I555" s="108"/>
      <c r="J555" s="68"/>
      <c r="K555" s="68"/>
      <c r="L555" s="68"/>
      <c r="M555" s="68"/>
      <c r="N555" s="68"/>
      <c r="O555" s="68"/>
      <c r="P555" s="68"/>
      <c r="Q555" s="68"/>
      <c r="R555" s="68"/>
      <c r="S555" s="68"/>
      <c r="T555" s="68"/>
      <c r="U555" s="68"/>
      <c r="V555" s="71"/>
      <c r="W555" s="72"/>
      <c r="X555" s="72"/>
      <c r="Y555" s="68"/>
      <c r="Z555" s="68"/>
    </row>
    <row r="556" ht="15.75" customHeight="1">
      <c r="A556" s="68"/>
      <c r="B556" s="68"/>
      <c r="C556" s="68"/>
      <c r="D556" s="68"/>
      <c r="E556" s="68"/>
      <c r="F556" s="68"/>
      <c r="G556" s="68"/>
      <c r="H556" s="68"/>
      <c r="I556" s="108"/>
      <c r="J556" s="68"/>
      <c r="K556" s="68"/>
      <c r="L556" s="68"/>
      <c r="M556" s="68"/>
      <c r="N556" s="68"/>
      <c r="O556" s="68"/>
      <c r="P556" s="68"/>
      <c r="Q556" s="68"/>
      <c r="R556" s="68"/>
      <c r="S556" s="68"/>
      <c r="T556" s="68"/>
      <c r="U556" s="68"/>
      <c r="V556" s="71"/>
      <c r="W556" s="72"/>
      <c r="X556" s="72"/>
      <c r="Y556" s="68"/>
      <c r="Z556" s="68"/>
    </row>
    <row r="557" ht="15.75" customHeight="1">
      <c r="A557" s="68"/>
      <c r="B557" s="68"/>
      <c r="C557" s="68"/>
      <c r="D557" s="68"/>
      <c r="E557" s="68"/>
      <c r="F557" s="68"/>
      <c r="G557" s="68"/>
      <c r="H557" s="68"/>
      <c r="I557" s="108"/>
      <c r="J557" s="68"/>
      <c r="K557" s="68"/>
      <c r="L557" s="68"/>
      <c r="M557" s="68"/>
      <c r="N557" s="68"/>
      <c r="O557" s="68"/>
      <c r="P557" s="68"/>
      <c r="Q557" s="68"/>
      <c r="R557" s="68"/>
      <c r="S557" s="68"/>
      <c r="T557" s="68"/>
      <c r="U557" s="68"/>
      <c r="V557" s="71"/>
      <c r="W557" s="72"/>
      <c r="X557" s="72"/>
      <c r="Y557" s="68"/>
      <c r="Z557" s="68"/>
    </row>
    <row r="558" ht="15.75" customHeight="1">
      <c r="A558" s="68"/>
      <c r="B558" s="68"/>
      <c r="C558" s="68"/>
      <c r="D558" s="68"/>
      <c r="E558" s="68"/>
      <c r="F558" s="68"/>
      <c r="G558" s="68"/>
      <c r="H558" s="68"/>
      <c r="I558" s="108"/>
      <c r="J558" s="68"/>
      <c r="K558" s="68"/>
      <c r="L558" s="68"/>
      <c r="M558" s="68"/>
      <c r="N558" s="68"/>
      <c r="O558" s="68"/>
      <c r="P558" s="68"/>
      <c r="Q558" s="68"/>
      <c r="R558" s="68"/>
      <c r="S558" s="68"/>
      <c r="T558" s="68"/>
      <c r="U558" s="68"/>
      <c r="V558" s="71"/>
      <c r="W558" s="72"/>
      <c r="X558" s="72"/>
      <c r="Y558" s="68"/>
      <c r="Z558" s="68"/>
    </row>
    <row r="559" ht="15.75" customHeight="1">
      <c r="A559" s="68"/>
      <c r="B559" s="68"/>
      <c r="C559" s="68"/>
      <c r="D559" s="68"/>
      <c r="E559" s="68"/>
      <c r="F559" s="68"/>
      <c r="G559" s="68"/>
      <c r="H559" s="68"/>
      <c r="I559" s="108"/>
      <c r="J559" s="68"/>
      <c r="K559" s="68"/>
      <c r="L559" s="68"/>
      <c r="M559" s="68"/>
      <c r="N559" s="68"/>
      <c r="O559" s="68"/>
      <c r="P559" s="68"/>
      <c r="Q559" s="68"/>
      <c r="R559" s="68"/>
      <c r="S559" s="68"/>
      <c r="T559" s="68"/>
      <c r="U559" s="68"/>
      <c r="V559" s="71"/>
      <c r="W559" s="72"/>
      <c r="X559" s="72"/>
      <c r="Y559" s="68"/>
      <c r="Z559" s="68"/>
    </row>
    <row r="560" ht="15.75" customHeight="1">
      <c r="A560" s="68"/>
      <c r="B560" s="68"/>
      <c r="C560" s="68"/>
      <c r="D560" s="68"/>
      <c r="E560" s="68"/>
      <c r="F560" s="68"/>
      <c r="G560" s="68"/>
      <c r="H560" s="68"/>
      <c r="I560" s="108"/>
      <c r="J560" s="68"/>
      <c r="K560" s="68"/>
      <c r="L560" s="68"/>
      <c r="M560" s="68"/>
      <c r="N560" s="68"/>
      <c r="O560" s="68"/>
      <c r="P560" s="68"/>
      <c r="Q560" s="68"/>
      <c r="R560" s="68"/>
      <c r="S560" s="68"/>
      <c r="T560" s="68"/>
      <c r="U560" s="68"/>
      <c r="V560" s="71"/>
      <c r="W560" s="72"/>
      <c r="X560" s="72"/>
      <c r="Y560" s="68"/>
      <c r="Z560" s="68"/>
    </row>
    <row r="561" ht="15.75" customHeight="1">
      <c r="A561" s="68"/>
      <c r="B561" s="68"/>
      <c r="C561" s="68"/>
      <c r="D561" s="68"/>
      <c r="E561" s="68"/>
      <c r="F561" s="68"/>
      <c r="G561" s="68"/>
      <c r="H561" s="68"/>
      <c r="I561" s="108"/>
      <c r="J561" s="68"/>
      <c r="K561" s="68"/>
      <c r="L561" s="68"/>
      <c r="M561" s="68"/>
      <c r="N561" s="68"/>
      <c r="O561" s="68"/>
      <c r="P561" s="68"/>
      <c r="Q561" s="68"/>
      <c r="R561" s="68"/>
      <c r="S561" s="68"/>
      <c r="T561" s="68"/>
      <c r="U561" s="68"/>
      <c r="V561" s="71"/>
      <c r="W561" s="72"/>
      <c r="X561" s="72"/>
      <c r="Y561" s="68"/>
      <c r="Z561" s="68"/>
    </row>
    <row r="562" ht="15.75" customHeight="1">
      <c r="A562" s="68"/>
      <c r="B562" s="68"/>
      <c r="C562" s="68"/>
      <c r="D562" s="68"/>
      <c r="E562" s="68"/>
      <c r="F562" s="68"/>
      <c r="G562" s="68"/>
      <c r="H562" s="68"/>
      <c r="I562" s="108"/>
      <c r="J562" s="68"/>
      <c r="K562" s="68"/>
      <c r="L562" s="68"/>
      <c r="M562" s="68"/>
      <c r="N562" s="68"/>
      <c r="O562" s="68"/>
      <c r="P562" s="68"/>
      <c r="Q562" s="68"/>
      <c r="R562" s="68"/>
      <c r="S562" s="68"/>
      <c r="T562" s="68"/>
      <c r="U562" s="68"/>
      <c r="V562" s="71"/>
      <c r="W562" s="72"/>
      <c r="X562" s="72"/>
      <c r="Y562" s="68"/>
      <c r="Z562" s="68"/>
    </row>
    <row r="563" ht="15.75" customHeight="1">
      <c r="A563" s="68"/>
      <c r="B563" s="68"/>
      <c r="C563" s="68"/>
      <c r="D563" s="68"/>
      <c r="E563" s="68"/>
      <c r="F563" s="68"/>
      <c r="G563" s="68"/>
      <c r="H563" s="68"/>
      <c r="I563" s="108"/>
      <c r="J563" s="68"/>
      <c r="K563" s="68"/>
      <c r="L563" s="68"/>
      <c r="M563" s="68"/>
      <c r="N563" s="68"/>
      <c r="O563" s="68"/>
      <c r="P563" s="68"/>
      <c r="Q563" s="68"/>
      <c r="R563" s="68"/>
      <c r="S563" s="68"/>
      <c r="T563" s="68"/>
      <c r="U563" s="68"/>
      <c r="V563" s="71"/>
      <c r="W563" s="72"/>
      <c r="X563" s="72"/>
      <c r="Y563" s="68"/>
      <c r="Z563" s="68"/>
    </row>
    <row r="564" ht="15.75" customHeight="1">
      <c r="A564" s="68"/>
      <c r="B564" s="68"/>
      <c r="C564" s="68"/>
      <c r="D564" s="68"/>
      <c r="E564" s="68"/>
      <c r="F564" s="68"/>
      <c r="G564" s="68"/>
      <c r="H564" s="68"/>
      <c r="I564" s="108"/>
      <c r="J564" s="68"/>
      <c r="K564" s="68"/>
      <c r="L564" s="68"/>
      <c r="M564" s="68"/>
      <c r="N564" s="68"/>
      <c r="O564" s="68"/>
      <c r="P564" s="68"/>
      <c r="Q564" s="68"/>
      <c r="R564" s="68"/>
      <c r="S564" s="68"/>
      <c r="T564" s="68"/>
      <c r="U564" s="68"/>
      <c r="V564" s="71"/>
      <c r="W564" s="72"/>
      <c r="X564" s="72"/>
      <c r="Y564" s="68"/>
      <c r="Z564" s="68"/>
    </row>
    <row r="565" ht="15.75" customHeight="1">
      <c r="A565" s="68"/>
      <c r="B565" s="68"/>
      <c r="C565" s="68"/>
      <c r="D565" s="68"/>
      <c r="E565" s="68"/>
      <c r="F565" s="68"/>
      <c r="G565" s="68"/>
      <c r="H565" s="68"/>
      <c r="I565" s="108"/>
      <c r="J565" s="68"/>
      <c r="K565" s="68"/>
      <c r="L565" s="68"/>
      <c r="M565" s="68"/>
      <c r="N565" s="68"/>
      <c r="O565" s="68"/>
      <c r="P565" s="68"/>
      <c r="Q565" s="68"/>
      <c r="R565" s="68"/>
      <c r="S565" s="68"/>
      <c r="T565" s="68"/>
      <c r="U565" s="68"/>
      <c r="V565" s="71"/>
      <c r="W565" s="72"/>
      <c r="X565" s="72"/>
      <c r="Y565" s="68"/>
      <c r="Z565" s="68"/>
    </row>
    <row r="566" ht="15.75" customHeight="1">
      <c r="A566" s="68"/>
      <c r="B566" s="68"/>
      <c r="C566" s="68"/>
      <c r="D566" s="68"/>
      <c r="E566" s="68"/>
      <c r="F566" s="68"/>
      <c r="G566" s="68"/>
      <c r="H566" s="68"/>
      <c r="I566" s="108"/>
      <c r="J566" s="68"/>
      <c r="K566" s="68"/>
      <c r="L566" s="68"/>
      <c r="M566" s="68"/>
      <c r="N566" s="68"/>
      <c r="O566" s="68"/>
      <c r="P566" s="68"/>
      <c r="Q566" s="68"/>
      <c r="R566" s="68"/>
      <c r="S566" s="68"/>
      <c r="T566" s="68"/>
      <c r="U566" s="68"/>
      <c r="V566" s="71"/>
      <c r="W566" s="72"/>
      <c r="X566" s="72"/>
      <c r="Y566" s="68"/>
      <c r="Z566" s="68"/>
    </row>
    <row r="567" ht="15.75" customHeight="1">
      <c r="A567" s="68"/>
      <c r="B567" s="68"/>
      <c r="C567" s="68"/>
      <c r="D567" s="68"/>
      <c r="E567" s="68"/>
      <c r="F567" s="68"/>
      <c r="G567" s="68"/>
      <c r="H567" s="68"/>
      <c r="I567" s="108"/>
      <c r="J567" s="68"/>
      <c r="K567" s="68"/>
      <c r="L567" s="68"/>
      <c r="M567" s="68"/>
      <c r="N567" s="68"/>
      <c r="O567" s="68"/>
      <c r="P567" s="68"/>
      <c r="Q567" s="68"/>
      <c r="R567" s="68"/>
      <c r="S567" s="68"/>
      <c r="T567" s="68"/>
      <c r="U567" s="68"/>
      <c r="V567" s="71"/>
      <c r="W567" s="72"/>
      <c r="X567" s="72"/>
      <c r="Y567" s="68"/>
      <c r="Z567" s="68"/>
    </row>
    <row r="568" ht="15.75" customHeight="1">
      <c r="A568" s="68"/>
      <c r="B568" s="68"/>
      <c r="C568" s="68"/>
      <c r="D568" s="68"/>
      <c r="E568" s="68"/>
      <c r="F568" s="68"/>
      <c r="G568" s="68"/>
      <c r="H568" s="68"/>
      <c r="I568" s="108"/>
      <c r="J568" s="68"/>
      <c r="K568" s="68"/>
      <c r="L568" s="68"/>
      <c r="M568" s="68"/>
      <c r="N568" s="68"/>
      <c r="O568" s="68"/>
      <c r="P568" s="68"/>
      <c r="Q568" s="68"/>
      <c r="R568" s="68"/>
      <c r="S568" s="68"/>
      <c r="T568" s="68"/>
      <c r="U568" s="68"/>
      <c r="V568" s="71"/>
      <c r="W568" s="72"/>
      <c r="X568" s="72"/>
      <c r="Y568" s="68"/>
      <c r="Z568" s="68"/>
    </row>
    <row r="569" ht="15.75" customHeight="1">
      <c r="A569" s="68"/>
      <c r="B569" s="68"/>
      <c r="C569" s="68"/>
      <c r="D569" s="68"/>
      <c r="E569" s="68"/>
      <c r="F569" s="68"/>
      <c r="G569" s="68"/>
      <c r="H569" s="68"/>
      <c r="I569" s="108"/>
      <c r="J569" s="68"/>
      <c r="K569" s="68"/>
      <c r="L569" s="68"/>
      <c r="M569" s="68"/>
      <c r="N569" s="68"/>
      <c r="O569" s="68"/>
      <c r="P569" s="68"/>
      <c r="Q569" s="68"/>
      <c r="R569" s="68"/>
      <c r="S569" s="68"/>
      <c r="T569" s="68"/>
      <c r="U569" s="68"/>
      <c r="V569" s="71"/>
      <c r="W569" s="72"/>
      <c r="X569" s="72"/>
      <c r="Y569" s="68"/>
      <c r="Z569" s="68"/>
    </row>
    <row r="570" ht="15.75" customHeight="1">
      <c r="A570" s="68"/>
      <c r="B570" s="68"/>
      <c r="C570" s="68"/>
      <c r="D570" s="68"/>
      <c r="E570" s="68"/>
      <c r="F570" s="68"/>
      <c r="G570" s="68"/>
      <c r="H570" s="68"/>
      <c r="I570" s="108"/>
      <c r="J570" s="68"/>
      <c r="K570" s="68"/>
      <c r="L570" s="68"/>
      <c r="M570" s="68"/>
      <c r="N570" s="68"/>
      <c r="O570" s="68"/>
      <c r="P570" s="68"/>
      <c r="Q570" s="68"/>
      <c r="R570" s="68"/>
      <c r="S570" s="68"/>
      <c r="T570" s="68"/>
      <c r="U570" s="68"/>
      <c r="V570" s="71"/>
      <c r="W570" s="72"/>
      <c r="X570" s="72"/>
      <c r="Y570" s="68"/>
      <c r="Z570" s="68"/>
    </row>
    <row r="571" ht="15.75" customHeight="1">
      <c r="A571" s="68"/>
      <c r="B571" s="68"/>
      <c r="C571" s="68"/>
      <c r="D571" s="68"/>
      <c r="E571" s="68"/>
      <c r="F571" s="68"/>
      <c r="G571" s="68"/>
      <c r="H571" s="68"/>
      <c r="I571" s="108"/>
      <c r="J571" s="68"/>
      <c r="K571" s="68"/>
      <c r="L571" s="68"/>
      <c r="M571" s="68"/>
      <c r="N571" s="68"/>
      <c r="O571" s="68"/>
      <c r="P571" s="68"/>
      <c r="Q571" s="68"/>
      <c r="R571" s="68"/>
      <c r="S571" s="68"/>
      <c r="T571" s="68"/>
      <c r="U571" s="68"/>
      <c r="V571" s="71"/>
      <c r="W571" s="72"/>
      <c r="X571" s="72"/>
      <c r="Y571" s="68"/>
      <c r="Z571" s="68"/>
    </row>
    <row r="572" ht="15.75" customHeight="1">
      <c r="A572" s="68"/>
      <c r="B572" s="68"/>
      <c r="C572" s="68"/>
      <c r="D572" s="68"/>
      <c r="E572" s="68"/>
      <c r="F572" s="68"/>
      <c r="G572" s="68"/>
      <c r="H572" s="68"/>
      <c r="I572" s="108"/>
      <c r="J572" s="68"/>
      <c r="K572" s="68"/>
      <c r="L572" s="68"/>
      <c r="M572" s="68"/>
      <c r="N572" s="68"/>
      <c r="O572" s="68"/>
      <c r="P572" s="68"/>
      <c r="Q572" s="68"/>
      <c r="R572" s="68"/>
      <c r="S572" s="68"/>
      <c r="T572" s="68"/>
      <c r="U572" s="68"/>
      <c r="V572" s="71"/>
      <c r="W572" s="72"/>
      <c r="X572" s="72"/>
      <c r="Y572" s="68"/>
      <c r="Z572" s="68"/>
    </row>
    <row r="573" ht="15.75" customHeight="1">
      <c r="A573" s="68"/>
      <c r="B573" s="68"/>
      <c r="C573" s="68"/>
      <c r="D573" s="68"/>
      <c r="E573" s="68"/>
      <c r="F573" s="68"/>
      <c r="G573" s="68"/>
      <c r="H573" s="68"/>
      <c r="I573" s="108"/>
      <c r="J573" s="68"/>
      <c r="K573" s="68"/>
      <c r="L573" s="68"/>
      <c r="M573" s="68"/>
      <c r="N573" s="68"/>
      <c r="O573" s="68"/>
      <c r="P573" s="68"/>
      <c r="Q573" s="68"/>
      <c r="R573" s="68"/>
      <c r="S573" s="68"/>
      <c r="T573" s="68"/>
      <c r="U573" s="68"/>
      <c r="V573" s="71"/>
      <c r="W573" s="72"/>
      <c r="X573" s="72"/>
      <c r="Y573" s="68"/>
      <c r="Z573" s="68"/>
    </row>
    <row r="574" ht="15.75" customHeight="1">
      <c r="A574" s="68"/>
      <c r="B574" s="68"/>
      <c r="C574" s="68"/>
      <c r="D574" s="68"/>
      <c r="E574" s="68"/>
      <c r="F574" s="68"/>
      <c r="G574" s="68"/>
      <c r="H574" s="68"/>
      <c r="I574" s="108"/>
      <c r="J574" s="68"/>
      <c r="K574" s="68"/>
      <c r="L574" s="68"/>
      <c r="M574" s="68"/>
      <c r="N574" s="68"/>
      <c r="O574" s="68"/>
      <c r="P574" s="68"/>
      <c r="Q574" s="68"/>
      <c r="R574" s="68"/>
      <c r="S574" s="68"/>
      <c r="T574" s="68"/>
      <c r="U574" s="68"/>
      <c r="V574" s="71"/>
      <c r="W574" s="72"/>
      <c r="X574" s="72"/>
      <c r="Y574" s="68"/>
      <c r="Z574" s="68"/>
    </row>
    <row r="575" ht="15.75" customHeight="1">
      <c r="A575" s="68"/>
      <c r="B575" s="68"/>
      <c r="C575" s="68"/>
      <c r="D575" s="68"/>
      <c r="E575" s="68"/>
      <c r="F575" s="68"/>
      <c r="G575" s="68"/>
      <c r="H575" s="68"/>
      <c r="I575" s="108"/>
      <c r="J575" s="68"/>
      <c r="K575" s="68"/>
      <c r="L575" s="68"/>
      <c r="M575" s="68"/>
      <c r="N575" s="68"/>
      <c r="O575" s="68"/>
      <c r="P575" s="68"/>
      <c r="Q575" s="68"/>
      <c r="R575" s="68"/>
      <c r="S575" s="68"/>
      <c r="T575" s="68"/>
      <c r="U575" s="68"/>
      <c r="V575" s="71"/>
      <c r="W575" s="72"/>
      <c r="X575" s="72"/>
      <c r="Y575" s="68"/>
      <c r="Z575" s="68"/>
    </row>
    <row r="576" ht="15.75" customHeight="1">
      <c r="A576" s="68"/>
      <c r="B576" s="68"/>
      <c r="C576" s="68"/>
      <c r="D576" s="68"/>
      <c r="E576" s="68"/>
      <c r="F576" s="68"/>
      <c r="G576" s="68"/>
      <c r="H576" s="68"/>
      <c r="I576" s="108"/>
      <c r="J576" s="68"/>
      <c r="K576" s="68"/>
      <c r="L576" s="68"/>
      <c r="M576" s="68"/>
      <c r="N576" s="68"/>
      <c r="O576" s="68"/>
      <c r="P576" s="68"/>
      <c r="Q576" s="68"/>
      <c r="R576" s="68"/>
      <c r="S576" s="68"/>
      <c r="T576" s="68"/>
      <c r="U576" s="68"/>
      <c r="V576" s="71"/>
      <c r="W576" s="72"/>
      <c r="X576" s="72"/>
      <c r="Y576" s="68"/>
      <c r="Z576" s="68"/>
    </row>
    <row r="577" ht="15.75" customHeight="1">
      <c r="A577" s="68"/>
      <c r="B577" s="68"/>
      <c r="C577" s="68"/>
      <c r="D577" s="68"/>
      <c r="E577" s="68"/>
      <c r="F577" s="68"/>
      <c r="G577" s="68"/>
      <c r="H577" s="68"/>
      <c r="I577" s="108"/>
      <c r="J577" s="68"/>
      <c r="K577" s="68"/>
      <c r="L577" s="68"/>
      <c r="M577" s="68"/>
      <c r="N577" s="68"/>
      <c r="O577" s="68"/>
      <c r="P577" s="68"/>
      <c r="Q577" s="68"/>
      <c r="R577" s="68"/>
      <c r="S577" s="68"/>
      <c r="T577" s="68"/>
      <c r="U577" s="68"/>
      <c r="V577" s="71"/>
      <c r="W577" s="72"/>
      <c r="X577" s="72"/>
      <c r="Y577" s="68"/>
      <c r="Z577" s="68"/>
    </row>
    <row r="578" ht="15.75" customHeight="1">
      <c r="A578" s="68"/>
      <c r="B578" s="68"/>
      <c r="C578" s="68"/>
      <c r="D578" s="68"/>
      <c r="E578" s="68"/>
      <c r="F578" s="68"/>
      <c r="G578" s="68"/>
      <c r="H578" s="68"/>
      <c r="I578" s="108"/>
      <c r="J578" s="68"/>
      <c r="K578" s="68"/>
      <c r="L578" s="68"/>
      <c r="M578" s="68"/>
      <c r="N578" s="68"/>
      <c r="O578" s="68"/>
      <c r="P578" s="68"/>
      <c r="Q578" s="68"/>
      <c r="R578" s="68"/>
      <c r="S578" s="68"/>
      <c r="T578" s="68"/>
      <c r="U578" s="68"/>
      <c r="V578" s="71"/>
      <c r="W578" s="72"/>
      <c r="X578" s="72"/>
      <c r="Y578" s="68"/>
      <c r="Z578" s="68"/>
    </row>
    <row r="579" ht="15.75" customHeight="1">
      <c r="A579" s="68"/>
      <c r="B579" s="68"/>
      <c r="C579" s="68"/>
      <c r="D579" s="68"/>
      <c r="E579" s="68"/>
      <c r="F579" s="68"/>
      <c r="G579" s="68"/>
      <c r="H579" s="68"/>
      <c r="I579" s="108"/>
      <c r="J579" s="68"/>
      <c r="K579" s="68"/>
      <c r="L579" s="68"/>
      <c r="M579" s="68"/>
      <c r="N579" s="68"/>
      <c r="O579" s="68"/>
      <c r="P579" s="68"/>
      <c r="Q579" s="68"/>
      <c r="R579" s="68"/>
      <c r="S579" s="68"/>
      <c r="T579" s="68"/>
      <c r="U579" s="68"/>
      <c r="V579" s="71"/>
      <c r="W579" s="72"/>
      <c r="X579" s="72"/>
      <c r="Y579" s="68"/>
      <c r="Z579" s="68"/>
    </row>
    <row r="580" ht="15.75" customHeight="1">
      <c r="A580" s="68"/>
      <c r="B580" s="68"/>
      <c r="C580" s="68"/>
      <c r="D580" s="68"/>
      <c r="E580" s="68"/>
      <c r="F580" s="68"/>
      <c r="G580" s="68"/>
      <c r="H580" s="68"/>
      <c r="I580" s="108"/>
      <c r="J580" s="68"/>
      <c r="K580" s="68"/>
      <c r="L580" s="68"/>
      <c r="M580" s="68"/>
      <c r="N580" s="68"/>
      <c r="O580" s="68"/>
      <c r="P580" s="68"/>
      <c r="Q580" s="68"/>
      <c r="R580" s="68"/>
      <c r="S580" s="68"/>
      <c r="T580" s="68"/>
      <c r="U580" s="68"/>
      <c r="V580" s="71"/>
      <c r="W580" s="72"/>
      <c r="X580" s="72"/>
      <c r="Y580" s="68"/>
      <c r="Z580" s="68"/>
    </row>
    <row r="581" ht="15.75" customHeight="1">
      <c r="A581" s="68"/>
      <c r="B581" s="68"/>
      <c r="C581" s="68"/>
      <c r="D581" s="68"/>
      <c r="E581" s="68"/>
      <c r="F581" s="68"/>
      <c r="G581" s="68"/>
      <c r="H581" s="68"/>
      <c r="I581" s="108"/>
      <c r="J581" s="68"/>
      <c r="K581" s="68"/>
      <c r="L581" s="68"/>
      <c r="M581" s="68"/>
      <c r="N581" s="68"/>
      <c r="O581" s="68"/>
      <c r="P581" s="68"/>
      <c r="Q581" s="68"/>
      <c r="R581" s="68"/>
      <c r="S581" s="68"/>
      <c r="T581" s="68"/>
      <c r="U581" s="68"/>
      <c r="V581" s="71"/>
      <c r="W581" s="72"/>
      <c r="X581" s="72"/>
      <c r="Y581" s="68"/>
      <c r="Z581" s="68"/>
    </row>
    <row r="582" ht="15.75" customHeight="1">
      <c r="A582" s="68"/>
      <c r="B582" s="68"/>
      <c r="C582" s="68"/>
      <c r="D582" s="68"/>
      <c r="E582" s="68"/>
      <c r="F582" s="68"/>
      <c r="G582" s="68"/>
      <c r="H582" s="68"/>
      <c r="I582" s="108"/>
      <c r="J582" s="68"/>
      <c r="K582" s="68"/>
      <c r="L582" s="68"/>
      <c r="M582" s="68"/>
      <c r="N582" s="68"/>
      <c r="O582" s="68"/>
      <c r="P582" s="68"/>
      <c r="Q582" s="68"/>
      <c r="R582" s="68"/>
      <c r="S582" s="68"/>
      <c r="T582" s="68"/>
      <c r="U582" s="68"/>
      <c r="V582" s="71"/>
      <c r="W582" s="72"/>
      <c r="X582" s="72"/>
      <c r="Y582" s="68"/>
      <c r="Z582" s="68"/>
    </row>
    <row r="583" ht="15.75" customHeight="1">
      <c r="A583" s="68"/>
      <c r="B583" s="68"/>
      <c r="C583" s="68"/>
      <c r="D583" s="68"/>
      <c r="E583" s="68"/>
      <c r="F583" s="68"/>
      <c r="G583" s="68"/>
      <c r="H583" s="68"/>
      <c r="I583" s="108"/>
      <c r="J583" s="68"/>
      <c r="K583" s="68"/>
      <c r="L583" s="68"/>
      <c r="M583" s="68"/>
      <c r="N583" s="68"/>
      <c r="O583" s="68"/>
      <c r="P583" s="68"/>
      <c r="Q583" s="68"/>
      <c r="R583" s="68"/>
      <c r="S583" s="68"/>
      <c r="T583" s="68"/>
      <c r="U583" s="68"/>
      <c r="V583" s="71"/>
      <c r="W583" s="72"/>
      <c r="X583" s="72"/>
      <c r="Y583" s="68"/>
      <c r="Z583" s="68"/>
    </row>
    <row r="584" ht="15.75" customHeight="1">
      <c r="A584" s="68"/>
      <c r="B584" s="68"/>
      <c r="C584" s="68"/>
      <c r="D584" s="68"/>
      <c r="E584" s="68"/>
      <c r="F584" s="68"/>
      <c r="G584" s="68"/>
      <c r="H584" s="68"/>
      <c r="I584" s="108"/>
      <c r="J584" s="68"/>
      <c r="K584" s="68"/>
      <c r="L584" s="68"/>
      <c r="M584" s="68"/>
      <c r="N584" s="68"/>
      <c r="O584" s="68"/>
      <c r="P584" s="68"/>
      <c r="Q584" s="68"/>
      <c r="R584" s="68"/>
      <c r="S584" s="68"/>
      <c r="T584" s="68"/>
      <c r="U584" s="68"/>
      <c r="V584" s="71"/>
      <c r="W584" s="72"/>
      <c r="X584" s="72"/>
      <c r="Y584" s="68"/>
      <c r="Z584" s="68"/>
    </row>
    <row r="585" ht="15.75" customHeight="1">
      <c r="A585" s="68"/>
      <c r="B585" s="68"/>
      <c r="C585" s="68"/>
      <c r="D585" s="68"/>
      <c r="E585" s="68"/>
      <c r="F585" s="68"/>
      <c r="G585" s="68"/>
      <c r="H585" s="68"/>
      <c r="I585" s="108"/>
      <c r="J585" s="68"/>
      <c r="K585" s="68"/>
      <c r="L585" s="68"/>
      <c r="M585" s="68"/>
      <c r="N585" s="68"/>
      <c r="O585" s="68"/>
      <c r="P585" s="68"/>
      <c r="Q585" s="68"/>
      <c r="R585" s="68"/>
      <c r="S585" s="68"/>
      <c r="T585" s="68"/>
      <c r="U585" s="68"/>
      <c r="V585" s="71"/>
      <c r="W585" s="72"/>
      <c r="X585" s="72"/>
      <c r="Y585" s="68"/>
      <c r="Z585" s="68"/>
    </row>
    <row r="586" ht="15.75" customHeight="1">
      <c r="A586" s="68"/>
      <c r="B586" s="68"/>
      <c r="C586" s="68"/>
      <c r="D586" s="68"/>
      <c r="E586" s="68"/>
      <c r="F586" s="68"/>
      <c r="G586" s="68"/>
      <c r="H586" s="68"/>
      <c r="I586" s="108"/>
      <c r="J586" s="68"/>
      <c r="K586" s="68"/>
      <c r="L586" s="68"/>
      <c r="M586" s="68"/>
      <c r="N586" s="68"/>
      <c r="O586" s="68"/>
      <c r="P586" s="68"/>
      <c r="Q586" s="68"/>
      <c r="R586" s="68"/>
      <c r="S586" s="68"/>
      <c r="T586" s="68"/>
      <c r="U586" s="68"/>
      <c r="V586" s="71"/>
      <c r="W586" s="72"/>
      <c r="X586" s="72"/>
      <c r="Y586" s="68"/>
      <c r="Z586" s="68"/>
    </row>
    <row r="587" ht="15.75" customHeight="1">
      <c r="A587" s="68"/>
      <c r="B587" s="68"/>
      <c r="C587" s="68"/>
      <c r="D587" s="68"/>
      <c r="E587" s="68"/>
      <c r="F587" s="68"/>
      <c r="G587" s="68"/>
      <c r="H587" s="68"/>
      <c r="I587" s="108"/>
      <c r="J587" s="68"/>
      <c r="K587" s="68"/>
      <c r="L587" s="68"/>
      <c r="M587" s="68"/>
      <c r="N587" s="68"/>
      <c r="O587" s="68"/>
      <c r="P587" s="68"/>
      <c r="Q587" s="68"/>
      <c r="R587" s="68"/>
      <c r="S587" s="68"/>
      <c r="T587" s="68"/>
      <c r="U587" s="68"/>
      <c r="V587" s="71"/>
      <c r="W587" s="72"/>
      <c r="X587" s="72"/>
      <c r="Y587" s="68"/>
      <c r="Z587" s="68"/>
    </row>
    <row r="588" ht="15.75" customHeight="1">
      <c r="A588" s="68"/>
      <c r="B588" s="68"/>
      <c r="C588" s="68"/>
      <c r="D588" s="68"/>
      <c r="E588" s="68"/>
      <c r="F588" s="68"/>
      <c r="G588" s="68"/>
      <c r="H588" s="68"/>
      <c r="I588" s="108"/>
      <c r="J588" s="68"/>
      <c r="K588" s="68"/>
      <c r="L588" s="68"/>
      <c r="M588" s="68"/>
      <c r="N588" s="68"/>
      <c r="O588" s="68"/>
      <c r="P588" s="68"/>
      <c r="Q588" s="68"/>
      <c r="R588" s="68"/>
      <c r="S588" s="68"/>
      <c r="T588" s="68"/>
      <c r="U588" s="68"/>
      <c r="V588" s="71"/>
      <c r="W588" s="72"/>
      <c r="X588" s="72"/>
      <c r="Y588" s="68"/>
      <c r="Z588" s="68"/>
    </row>
    <row r="589" ht="15.75" customHeight="1">
      <c r="A589" s="68"/>
      <c r="B589" s="68"/>
      <c r="C589" s="68"/>
      <c r="D589" s="68"/>
      <c r="E589" s="68"/>
      <c r="F589" s="68"/>
      <c r="G589" s="68"/>
      <c r="H589" s="68"/>
      <c r="I589" s="108"/>
      <c r="J589" s="68"/>
      <c r="K589" s="68"/>
      <c r="L589" s="68"/>
      <c r="M589" s="68"/>
      <c r="N589" s="68"/>
      <c r="O589" s="68"/>
      <c r="P589" s="68"/>
      <c r="Q589" s="68"/>
      <c r="R589" s="68"/>
      <c r="S589" s="68"/>
      <c r="T589" s="68"/>
      <c r="U589" s="68"/>
      <c r="V589" s="71"/>
      <c r="W589" s="72"/>
      <c r="X589" s="72"/>
      <c r="Y589" s="68"/>
      <c r="Z589" s="68"/>
    </row>
    <row r="590" ht="15.75" customHeight="1">
      <c r="A590" s="68"/>
      <c r="B590" s="68"/>
      <c r="C590" s="68"/>
      <c r="D590" s="68"/>
      <c r="E590" s="68"/>
      <c r="F590" s="68"/>
      <c r="G590" s="68"/>
      <c r="H590" s="68"/>
      <c r="I590" s="108"/>
      <c r="J590" s="68"/>
      <c r="K590" s="68"/>
      <c r="L590" s="68"/>
      <c r="M590" s="68"/>
      <c r="N590" s="68"/>
      <c r="O590" s="68"/>
      <c r="P590" s="68"/>
      <c r="Q590" s="68"/>
      <c r="R590" s="68"/>
      <c r="S590" s="68"/>
      <c r="T590" s="68"/>
      <c r="U590" s="68"/>
      <c r="V590" s="71"/>
      <c r="W590" s="72"/>
      <c r="X590" s="72"/>
      <c r="Y590" s="68"/>
      <c r="Z590" s="68"/>
    </row>
    <row r="591" ht="15.75" customHeight="1">
      <c r="A591" s="68"/>
      <c r="B591" s="68"/>
      <c r="C591" s="68"/>
      <c r="D591" s="68"/>
      <c r="E591" s="68"/>
      <c r="F591" s="68"/>
      <c r="G591" s="68"/>
      <c r="H591" s="68"/>
      <c r="I591" s="108"/>
      <c r="J591" s="68"/>
      <c r="K591" s="68"/>
      <c r="L591" s="68"/>
      <c r="M591" s="68"/>
      <c r="N591" s="68"/>
      <c r="O591" s="68"/>
      <c r="P591" s="68"/>
      <c r="Q591" s="68"/>
      <c r="R591" s="68"/>
      <c r="S591" s="68"/>
      <c r="T591" s="68"/>
      <c r="U591" s="68"/>
      <c r="V591" s="71"/>
      <c r="W591" s="72"/>
      <c r="X591" s="72"/>
      <c r="Y591" s="68"/>
      <c r="Z591" s="68"/>
    </row>
    <row r="592" ht="15.75" customHeight="1">
      <c r="A592" s="68"/>
      <c r="B592" s="68"/>
      <c r="C592" s="68"/>
      <c r="D592" s="68"/>
      <c r="E592" s="68"/>
      <c r="F592" s="68"/>
      <c r="G592" s="68"/>
      <c r="H592" s="68"/>
      <c r="I592" s="108"/>
      <c r="J592" s="68"/>
      <c r="K592" s="68"/>
      <c r="L592" s="68"/>
      <c r="M592" s="68"/>
      <c r="N592" s="68"/>
      <c r="O592" s="68"/>
      <c r="P592" s="68"/>
      <c r="Q592" s="68"/>
      <c r="R592" s="68"/>
      <c r="S592" s="68"/>
      <c r="T592" s="68"/>
      <c r="U592" s="68"/>
      <c r="V592" s="71"/>
      <c r="W592" s="72"/>
      <c r="X592" s="72"/>
      <c r="Y592" s="68"/>
      <c r="Z592" s="68"/>
    </row>
    <row r="593" ht="15.75" customHeight="1">
      <c r="A593" s="68"/>
      <c r="B593" s="68"/>
      <c r="C593" s="68"/>
      <c r="D593" s="68"/>
      <c r="E593" s="68"/>
      <c r="F593" s="68"/>
      <c r="G593" s="68"/>
      <c r="H593" s="68"/>
      <c r="I593" s="108"/>
      <c r="J593" s="68"/>
      <c r="K593" s="68"/>
      <c r="L593" s="68"/>
      <c r="M593" s="68"/>
      <c r="N593" s="68"/>
      <c r="O593" s="68"/>
      <c r="P593" s="68"/>
      <c r="Q593" s="68"/>
      <c r="R593" s="68"/>
      <c r="S593" s="68"/>
      <c r="T593" s="68"/>
      <c r="U593" s="68"/>
      <c r="V593" s="71"/>
      <c r="W593" s="72"/>
      <c r="X593" s="72"/>
      <c r="Y593" s="68"/>
      <c r="Z593" s="68"/>
    </row>
    <row r="594" ht="15.75" customHeight="1">
      <c r="A594" s="68"/>
      <c r="B594" s="68"/>
      <c r="C594" s="68"/>
      <c r="D594" s="68"/>
      <c r="E594" s="68"/>
      <c r="F594" s="68"/>
      <c r="G594" s="68"/>
      <c r="H594" s="68"/>
      <c r="I594" s="108"/>
      <c r="J594" s="68"/>
      <c r="K594" s="68"/>
      <c r="L594" s="68"/>
      <c r="M594" s="68"/>
      <c r="N594" s="68"/>
      <c r="O594" s="68"/>
      <c r="P594" s="68"/>
      <c r="Q594" s="68"/>
      <c r="R594" s="68"/>
      <c r="S594" s="68"/>
      <c r="T594" s="68"/>
      <c r="U594" s="68"/>
      <c r="V594" s="71"/>
      <c r="W594" s="72"/>
      <c r="X594" s="72"/>
      <c r="Y594" s="68"/>
      <c r="Z594" s="68"/>
    </row>
    <row r="595" ht="15.75" customHeight="1">
      <c r="A595" s="68"/>
      <c r="B595" s="68"/>
      <c r="C595" s="68"/>
      <c r="D595" s="68"/>
      <c r="E595" s="68"/>
      <c r="F595" s="68"/>
      <c r="G595" s="68"/>
      <c r="H595" s="68"/>
      <c r="I595" s="108"/>
      <c r="J595" s="68"/>
      <c r="K595" s="68"/>
      <c r="L595" s="68"/>
      <c r="M595" s="68"/>
      <c r="N595" s="68"/>
      <c r="O595" s="68"/>
      <c r="P595" s="68"/>
      <c r="Q595" s="68"/>
      <c r="R595" s="68"/>
      <c r="S595" s="68"/>
      <c r="T595" s="68"/>
      <c r="U595" s="68"/>
      <c r="V595" s="71"/>
      <c r="W595" s="72"/>
      <c r="X595" s="72"/>
      <c r="Y595" s="68"/>
      <c r="Z595" s="68"/>
    </row>
    <row r="596" ht="15.75" customHeight="1">
      <c r="A596" s="68"/>
      <c r="B596" s="68"/>
      <c r="C596" s="68"/>
      <c r="D596" s="68"/>
      <c r="E596" s="68"/>
      <c r="F596" s="68"/>
      <c r="G596" s="68"/>
      <c r="H596" s="68"/>
      <c r="I596" s="108"/>
      <c r="J596" s="68"/>
      <c r="K596" s="68"/>
      <c r="L596" s="68"/>
      <c r="M596" s="68"/>
      <c r="N596" s="68"/>
      <c r="O596" s="68"/>
      <c r="P596" s="68"/>
      <c r="Q596" s="68"/>
      <c r="R596" s="68"/>
      <c r="S596" s="68"/>
      <c r="T596" s="68"/>
      <c r="U596" s="68"/>
      <c r="V596" s="71"/>
      <c r="W596" s="72"/>
      <c r="X596" s="72"/>
      <c r="Y596" s="68"/>
      <c r="Z596" s="68"/>
    </row>
    <row r="597" ht="15.75" customHeight="1">
      <c r="A597" s="68"/>
      <c r="B597" s="68"/>
      <c r="C597" s="68"/>
      <c r="D597" s="68"/>
      <c r="E597" s="68"/>
      <c r="F597" s="68"/>
      <c r="G597" s="68"/>
      <c r="H597" s="68"/>
      <c r="I597" s="108"/>
      <c r="J597" s="68"/>
      <c r="K597" s="68"/>
      <c r="L597" s="68"/>
      <c r="M597" s="68"/>
      <c r="N597" s="68"/>
      <c r="O597" s="68"/>
      <c r="P597" s="68"/>
      <c r="Q597" s="68"/>
      <c r="R597" s="68"/>
      <c r="S597" s="68"/>
      <c r="T597" s="68"/>
      <c r="U597" s="68"/>
      <c r="V597" s="71"/>
      <c r="W597" s="72"/>
      <c r="X597" s="72"/>
      <c r="Y597" s="68"/>
      <c r="Z597" s="68"/>
    </row>
    <row r="598" ht="15.75" customHeight="1">
      <c r="A598" s="68"/>
      <c r="B598" s="68"/>
      <c r="C598" s="68"/>
      <c r="D598" s="68"/>
      <c r="E598" s="68"/>
      <c r="F598" s="68"/>
      <c r="G598" s="68"/>
      <c r="H598" s="68"/>
      <c r="I598" s="108"/>
      <c r="J598" s="68"/>
      <c r="K598" s="68"/>
      <c r="L598" s="68"/>
      <c r="M598" s="68"/>
      <c r="N598" s="68"/>
      <c r="O598" s="68"/>
      <c r="P598" s="68"/>
      <c r="Q598" s="68"/>
      <c r="R598" s="68"/>
      <c r="S598" s="68"/>
      <c r="T598" s="68"/>
      <c r="U598" s="68"/>
      <c r="V598" s="71"/>
      <c r="W598" s="72"/>
      <c r="X598" s="72"/>
      <c r="Y598" s="68"/>
      <c r="Z598" s="68"/>
    </row>
    <row r="599" ht="15.75" customHeight="1">
      <c r="A599" s="68"/>
      <c r="B599" s="68"/>
      <c r="C599" s="68"/>
      <c r="D599" s="68"/>
      <c r="E599" s="68"/>
      <c r="F599" s="68"/>
      <c r="G599" s="68"/>
      <c r="H599" s="68"/>
      <c r="I599" s="108"/>
      <c r="J599" s="68"/>
      <c r="K599" s="68"/>
      <c r="L599" s="68"/>
      <c r="M599" s="68"/>
      <c r="N599" s="68"/>
      <c r="O599" s="68"/>
      <c r="P599" s="68"/>
      <c r="Q599" s="68"/>
      <c r="R599" s="68"/>
      <c r="S599" s="68"/>
      <c r="T599" s="68"/>
      <c r="U599" s="68"/>
      <c r="V599" s="71"/>
      <c r="W599" s="72"/>
      <c r="X599" s="72"/>
      <c r="Y599" s="68"/>
      <c r="Z599" s="68"/>
    </row>
    <row r="600" ht="15.75" customHeight="1">
      <c r="A600" s="68"/>
      <c r="B600" s="68"/>
      <c r="C600" s="68"/>
      <c r="D600" s="68"/>
      <c r="E600" s="68"/>
      <c r="F600" s="68"/>
      <c r="G600" s="68"/>
      <c r="H600" s="68"/>
      <c r="I600" s="108"/>
      <c r="J600" s="68"/>
      <c r="K600" s="68"/>
      <c r="L600" s="68"/>
      <c r="M600" s="68"/>
      <c r="N600" s="68"/>
      <c r="O600" s="68"/>
      <c r="P600" s="68"/>
      <c r="Q600" s="68"/>
      <c r="R600" s="68"/>
      <c r="S600" s="68"/>
      <c r="T600" s="68"/>
      <c r="U600" s="68"/>
      <c r="V600" s="71"/>
      <c r="W600" s="72"/>
      <c r="X600" s="72"/>
      <c r="Y600" s="68"/>
      <c r="Z600" s="68"/>
    </row>
    <row r="601" ht="15.75" customHeight="1">
      <c r="A601" s="68"/>
      <c r="B601" s="68"/>
      <c r="C601" s="68"/>
      <c r="D601" s="68"/>
      <c r="E601" s="68"/>
      <c r="F601" s="68"/>
      <c r="G601" s="68"/>
      <c r="H601" s="68"/>
      <c r="I601" s="108"/>
      <c r="J601" s="68"/>
      <c r="K601" s="68"/>
      <c r="L601" s="68"/>
      <c r="M601" s="68"/>
      <c r="N601" s="68"/>
      <c r="O601" s="68"/>
      <c r="P601" s="68"/>
      <c r="Q601" s="68"/>
      <c r="R601" s="68"/>
      <c r="S601" s="68"/>
      <c r="T601" s="68"/>
      <c r="U601" s="68"/>
      <c r="V601" s="71"/>
      <c r="W601" s="72"/>
      <c r="X601" s="72"/>
      <c r="Y601" s="68"/>
      <c r="Z601" s="68"/>
    </row>
    <row r="602" ht="15.75" customHeight="1">
      <c r="A602" s="68"/>
      <c r="B602" s="68"/>
      <c r="C602" s="68"/>
      <c r="D602" s="68"/>
      <c r="E602" s="68"/>
      <c r="F602" s="68"/>
      <c r="G602" s="68"/>
      <c r="H602" s="68"/>
      <c r="I602" s="108"/>
      <c r="J602" s="68"/>
      <c r="K602" s="68"/>
      <c r="L602" s="68"/>
      <c r="M602" s="68"/>
      <c r="N602" s="68"/>
      <c r="O602" s="68"/>
      <c r="P602" s="68"/>
      <c r="Q602" s="68"/>
      <c r="R602" s="68"/>
      <c r="S602" s="68"/>
      <c r="T602" s="68"/>
      <c r="U602" s="68"/>
      <c r="V602" s="71"/>
      <c r="W602" s="72"/>
      <c r="X602" s="72"/>
      <c r="Y602" s="68"/>
      <c r="Z602" s="68"/>
    </row>
    <row r="603" ht="15.75" customHeight="1">
      <c r="A603" s="68"/>
      <c r="B603" s="68"/>
      <c r="C603" s="68"/>
      <c r="D603" s="68"/>
      <c r="E603" s="68"/>
      <c r="F603" s="68"/>
      <c r="G603" s="68"/>
      <c r="H603" s="68"/>
      <c r="I603" s="108"/>
      <c r="J603" s="68"/>
      <c r="K603" s="68"/>
      <c r="L603" s="68"/>
      <c r="M603" s="68"/>
      <c r="N603" s="68"/>
      <c r="O603" s="68"/>
      <c r="P603" s="68"/>
      <c r="Q603" s="68"/>
      <c r="R603" s="68"/>
      <c r="S603" s="68"/>
      <c r="T603" s="68"/>
      <c r="U603" s="68"/>
      <c r="V603" s="71"/>
      <c r="W603" s="72"/>
      <c r="X603" s="72"/>
      <c r="Y603" s="68"/>
      <c r="Z603" s="68"/>
    </row>
    <row r="604" ht="15.75" customHeight="1">
      <c r="A604" s="68"/>
      <c r="B604" s="68"/>
      <c r="C604" s="68"/>
      <c r="D604" s="68"/>
      <c r="E604" s="68"/>
      <c r="F604" s="68"/>
      <c r="G604" s="68"/>
      <c r="H604" s="68"/>
      <c r="I604" s="108"/>
      <c r="J604" s="68"/>
      <c r="K604" s="68"/>
      <c r="L604" s="68"/>
      <c r="M604" s="68"/>
      <c r="N604" s="68"/>
      <c r="O604" s="68"/>
      <c r="P604" s="68"/>
      <c r="Q604" s="68"/>
      <c r="R604" s="68"/>
      <c r="S604" s="68"/>
      <c r="T604" s="68"/>
      <c r="U604" s="68"/>
      <c r="V604" s="71"/>
      <c r="W604" s="72"/>
      <c r="X604" s="72"/>
      <c r="Y604" s="68"/>
      <c r="Z604" s="68"/>
    </row>
    <row r="605" ht="15.75" customHeight="1">
      <c r="A605" s="68"/>
      <c r="B605" s="68"/>
      <c r="C605" s="68"/>
      <c r="D605" s="68"/>
      <c r="E605" s="68"/>
      <c r="F605" s="68"/>
      <c r="G605" s="68"/>
      <c r="H605" s="68"/>
      <c r="I605" s="108"/>
      <c r="J605" s="68"/>
      <c r="K605" s="68"/>
      <c r="L605" s="68"/>
      <c r="M605" s="68"/>
      <c r="N605" s="68"/>
      <c r="O605" s="68"/>
      <c r="P605" s="68"/>
      <c r="Q605" s="68"/>
      <c r="R605" s="68"/>
      <c r="S605" s="68"/>
      <c r="T605" s="68"/>
      <c r="U605" s="68"/>
      <c r="V605" s="71"/>
      <c r="W605" s="72"/>
      <c r="X605" s="72"/>
      <c r="Y605" s="68"/>
      <c r="Z605" s="68"/>
    </row>
    <row r="606" ht="15.75" customHeight="1">
      <c r="A606" s="68"/>
      <c r="B606" s="68"/>
      <c r="C606" s="68"/>
      <c r="D606" s="68"/>
      <c r="E606" s="68"/>
      <c r="F606" s="68"/>
      <c r="G606" s="68"/>
      <c r="H606" s="68"/>
      <c r="I606" s="108"/>
      <c r="J606" s="68"/>
      <c r="K606" s="68"/>
      <c r="L606" s="68"/>
      <c r="M606" s="68"/>
      <c r="N606" s="68"/>
      <c r="O606" s="68"/>
      <c r="P606" s="68"/>
      <c r="Q606" s="68"/>
      <c r="R606" s="68"/>
      <c r="S606" s="68"/>
      <c r="T606" s="68"/>
      <c r="U606" s="68"/>
      <c r="V606" s="71"/>
      <c r="W606" s="72"/>
      <c r="X606" s="72"/>
      <c r="Y606" s="68"/>
      <c r="Z606" s="68"/>
    </row>
    <row r="607" ht="15.75" customHeight="1">
      <c r="A607" s="68"/>
      <c r="B607" s="68"/>
      <c r="C607" s="68"/>
      <c r="D607" s="68"/>
      <c r="E607" s="68"/>
      <c r="F607" s="68"/>
      <c r="G607" s="68"/>
      <c r="H607" s="68"/>
      <c r="I607" s="108"/>
      <c r="J607" s="68"/>
      <c r="K607" s="68"/>
      <c r="L607" s="68"/>
      <c r="M607" s="68"/>
      <c r="N607" s="68"/>
      <c r="O607" s="68"/>
      <c r="P607" s="68"/>
      <c r="Q607" s="68"/>
      <c r="R607" s="68"/>
      <c r="S607" s="68"/>
      <c r="T607" s="68"/>
      <c r="U607" s="68"/>
      <c r="V607" s="71"/>
      <c r="W607" s="72"/>
      <c r="X607" s="72"/>
      <c r="Y607" s="68"/>
      <c r="Z607" s="68"/>
    </row>
    <row r="608" ht="15.75" customHeight="1">
      <c r="A608" s="68"/>
      <c r="B608" s="68"/>
      <c r="C608" s="68"/>
      <c r="D608" s="68"/>
      <c r="E608" s="68"/>
      <c r="F608" s="68"/>
      <c r="G608" s="68"/>
      <c r="H608" s="68"/>
      <c r="I608" s="108"/>
      <c r="J608" s="68"/>
      <c r="K608" s="68"/>
      <c r="L608" s="68"/>
      <c r="M608" s="68"/>
      <c r="N608" s="68"/>
      <c r="O608" s="68"/>
      <c r="P608" s="68"/>
      <c r="Q608" s="68"/>
      <c r="R608" s="68"/>
      <c r="S608" s="68"/>
      <c r="T608" s="68"/>
      <c r="U608" s="68"/>
      <c r="V608" s="71"/>
      <c r="W608" s="72"/>
      <c r="X608" s="72"/>
      <c r="Y608" s="68"/>
      <c r="Z608" s="68"/>
    </row>
    <row r="609" ht="15.75" customHeight="1">
      <c r="A609" s="68"/>
      <c r="B609" s="68"/>
      <c r="C609" s="68"/>
      <c r="D609" s="68"/>
      <c r="E609" s="68"/>
      <c r="F609" s="68"/>
      <c r="G609" s="68"/>
      <c r="H609" s="68"/>
      <c r="I609" s="108"/>
      <c r="J609" s="68"/>
      <c r="K609" s="68"/>
      <c r="L609" s="68"/>
      <c r="M609" s="68"/>
      <c r="N609" s="68"/>
      <c r="O609" s="68"/>
      <c r="P609" s="68"/>
      <c r="Q609" s="68"/>
      <c r="R609" s="68"/>
      <c r="S609" s="68"/>
      <c r="T609" s="68"/>
      <c r="U609" s="68"/>
      <c r="V609" s="71"/>
      <c r="W609" s="72"/>
      <c r="X609" s="72"/>
      <c r="Y609" s="68"/>
      <c r="Z609" s="68"/>
    </row>
    <row r="610" ht="15.75" customHeight="1">
      <c r="A610" s="68"/>
      <c r="B610" s="68"/>
      <c r="C610" s="68"/>
      <c r="D610" s="68"/>
      <c r="E610" s="68"/>
      <c r="F610" s="68"/>
      <c r="G610" s="68"/>
      <c r="H610" s="68"/>
      <c r="I610" s="108"/>
      <c r="J610" s="68"/>
      <c r="K610" s="68"/>
      <c r="L610" s="68"/>
      <c r="M610" s="68"/>
      <c r="N610" s="68"/>
      <c r="O610" s="68"/>
      <c r="P610" s="68"/>
      <c r="Q610" s="68"/>
      <c r="R610" s="68"/>
      <c r="S610" s="68"/>
      <c r="T610" s="68"/>
      <c r="U610" s="68"/>
      <c r="V610" s="71"/>
      <c r="W610" s="72"/>
      <c r="X610" s="72"/>
      <c r="Y610" s="68"/>
      <c r="Z610" s="68"/>
    </row>
    <row r="611" ht="15.75" customHeight="1">
      <c r="A611" s="68"/>
      <c r="B611" s="68"/>
      <c r="C611" s="68"/>
      <c r="D611" s="68"/>
      <c r="E611" s="68"/>
      <c r="F611" s="68"/>
      <c r="G611" s="68"/>
      <c r="H611" s="68"/>
      <c r="I611" s="108"/>
      <c r="J611" s="68"/>
      <c r="K611" s="68"/>
      <c r="L611" s="68"/>
      <c r="M611" s="68"/>
      <c r="N611" s="68"/>
      <c r="O611" s="68"/>
      <c r="P611" s="68"/>
      <c r="Q611" s="68"/>
      <c r="R611" s="68"/>
      <c r="S611" s="68"/>
      <c r="T611" s="68"/>
      <c r="U611" s="68"/>
      <c r="V611" s="71"/>
      <c r="W611" s="72"/>
      <c r="X611" s="72"/>
      <c r="Y611" s="68"/>
      <c r="Z611" s="68"/>
    </row>
    <row r="612" ht="15.75" customHeight="1">
      <c r="A612" s="68"/>
      <c r="B612" s="68"/>
      <c r="C612" s="68"/>
      <c r="D612" s="68"/>
      <c r="E612" s="68"/>
      <c r="F612" s="68"/>
      <c r="G612" s="68"/>
      <c r="H612" s="68"/>
      <c r="I612" s="108"/>
      <c r="J612" s="68"/>
      <c r="K612" s="68"/>
      <c r="L612" s="68"/>
      <c r="M612" s="68"/>
      <c r="N612" s="68"/>
      <c r="O612" s="68"/>
      <c r="P612" s="68"/>
      <c r="Q612" s="68"/>
      <c r="R612" s="68"/>
      <c r="S612" s="68"/>
      <c r="T612" s="68"/>
      <c r="U612" s="68"/>
      <c r="V612" s="71"/>
      <c r="W612" s="72"/>
      <c r="X612" s="72"/>
      <c r="Y612" s="68"/>
      <c r="Z612" s="68"/>
    </row>
    <row r="613" ht="15.75" customHeight="1">
      <c r="A613" s="68"/>
      <c r="B613" s="68"/>
      <c r="C613" s="68"/>
      <c r="D613" s="68"/>
      <c r="E613" s="68"/>
      <c r="F613" s="68"/>
      <c r="G613" s="68"/>
      <c r="H613" s="68"/>
      <c r="I613" s="108"/>
      <c r="J613" s="68"/>
      <c r="K613" s="68"/>
      <c r="L613" s="68"/>
      <c r="M613" s="68"/>
      <c r="N613" s="68"/>
      <c r="O613" s="68"/>
      <c r="P613" s="68"/>
      <c r="Q613" s="68"/>
      <c r="R613" s="68"/>
      <c r="S613" s="68"/>
      <c r="T613" s="68"/>
      <c r="U613" s="68"/>
      <c r="V613" s="71"/>
      <c r="W613" s="72"/>
      <c r="X613" s="72"/>
      <c r="Y613" s="68"/>
      <c r="Z613" s="68"/>
    </row>
    <row r="614" ht="15.75" customHeight="1">
      <c r="A614" s="68"/>
      <c r="B614" s="68"/>
      <c r="C614" s="68"/>
      <c r="D614" s="68"/>
      <c r="E614" s="68"/>
      <c r="F614" s="68"/>
      <c r="G614" s="68"/>
      <c r="H614" s="68"/>
      <c r="I614" s="108"/>
      <c r="J614" s="68"/>
      <c r="K614" s="68"/>
      <c r="L614" s="68"/>
      <c r="M614" s="68"/>
      <c r="N614" s="68"/>
      <c r="O614" s="68"/>
      <c r="P614" s="68"/>
      <c r="Q614" s="68"/>
      <c r="R614" s="68"/>
      <c r="S614" s="68"/>
      <c r="T614" s="68"/>
      <c r="U614" s="68"/>
      <c r="V614" s="71"/>
      <c r="W614" s="72"/>
      <c r="X614" s="72"/>
      <c r="Y614" s="68"/>
      <c r="Z614" s="68"/>
    </row>
    <row r="615" ht="15.75" customHeight="1">
      <c r="A615" s="68"/>
      <c r="B615" s="68"/>
      <c r="C615" s="68"/>
      <c r="D615" s="68"/>
      <c r="E615" s="68"/>
      <c r="F615" s="68"/>
      <c r="G615" s="68"/>
      <c r="H615" s="68"/>
      <c r="I615" s="108"/>
      <c r="J615" s="68"/>
      <c r="K615" s="68"/>
      <c r="L615" s="68"/>
      <c r="M615" s="68"/>
      <c r="N615" s="68"/>
      <c r="O615" s="68"/>
      <c r="P615" s="68"/>
      <c r="Q615" s="68"/>
      <c r="R615" s="68"/>
      <c r="S615" s="68"/>
      <c r="T615" s="68"/>
      <c r="U615" s="68"/>
      <c r="V615" s="71"/>
      <c r="W615" s="72"/>
      <c r="X615" s="72"/>
      <c r="Y615" s="68"/>
      <c r="Z615" s="68"/>
    </row>
    <row r="616" ht="15.75" customHeight="1">
      <c r="A616" s="68"/>
      <c r="B616" s="68"/>
      <c r="C616" s="68"/>
      <c r="D616" s="68"/>
      <c r="E616" s="68"/>
      <c r="F616" s="68"/>
      <c r="G616" s="68"/>
      <c r="H616" s="68"/>
      <c r="I616" s="108"/>
      <c r="J616" s="68"/>
      <c r="K616" s="68"/>
      <c r="L616" s="68"/>
      <c r="M616" s="68"/>
      <c r="N616" s="68"/>
      <c r="O616" s="68"/>
      <c r="P616" s="68"/>
      <c r="Q616" s="68"/>
      <c r="R616" s="68"/>
      <c r="S616" s="68"/>
      <c r="T616" s="68"/>
      <c r="U616" s="68"/>
      <c r="V616" s="71"/>
      <c r="W616" s="72"/>
      <c r="X616" s="72"/>
      <c r="Y616" s="68"/>
      <c r="Z616" s="68"/>
    </row>
    <row r="617" ht="15.75" customHeight="1">
      <c r="A617" s="68"/>
      <c r="B617" s="68"/>
      <c r="C617" s="68"/>
      <c r="D617" s="68"/>
      <c r="E617" s="68"/>
      <c r="F617" s="68"/>
      <c r="G617" s="68"/>
      <c r="H617" s="68"/>
      <c r="I617" s="108"/>
      <c r="J617" s="68"/>
      <c r="K617" s="68"/>
      <c r="L617" s="68"/>
      <c r="M617" s="68"/>
      <c r="N617" s="68"/>
      <c r="O617" s="68"/>
      <c r="P617" s="68"/>
      <c r="Q617" s="68"/>
      <c r="R617" s="68"/>
      <c r="S617" s="68"/>
      <c r="T617" s="68"/>
      <c r="U617" s="68"/>
      <c r="V617" s="71"/>
      <c r="W617" s="72"/>
      <c r="X617" s="72"/>
      <c r="Y617" s="68"/>
      <c r="Z617" s="68"/>
    </row>
    <row r="618" ht="15.75" customHeight="1">
      <c r="A618" s="68"/>
      <c r="B618" s="68"/>
      <c r="C618" s="68"/>
      <c r="D618" s="68"/>
      <c r="E618" s="68"/>
      <c r="F618" s="68"/>
      <c r="G618" s="68"/>
      <c r="H618" s="68"/>
      <c r="I618" s="108"/>
      <c r="J618" s="68"/>
      <c r="K618" s="68"/>
      <c r="L618" s="68"/>
      <c r="M618" s="68"/>
      <c r="N618" s="68"/>
      <c r="O618" s="68"/>
      <c r="P618" s="68"/>
      <c r="Q618" s="68"/>
      <c r="R618" s="68"/>
      <c r="S618" s="68"/>
      <c r="T618" s="68"/>
      <c r="U618" s="68"/>
      <c r="V618" s="71"/>
      <c r="W618" s="72"/>
      <c r="X618" s="72"/>
      <c r="Y618" s="68"/>
      <c r="Z618" s="68"/>
    </row>
    <row r="619" ht="15.75" customHeight="1">
      <c r="A619" s="68"/>
      <c r="B619" s="68"/>
      <c r="C619" s="68"/>
      <c r="D619" s="68"/>
      <c r="E619" s="68"/>
      <c r="F619" s="68"/>
      <c r="G619" s="68"/>
      <c r="H619" s="68"/>
      <c r="I619" s="108"/>
      <c r="J619" s="68"/>
      <c r="K619" s="68"/>
      <c r="L619" s="68"/>
      <c r="M619" s="68"/>
      <c r="N619" s="68"/>
      <c r="O619" s="68"/>
      <c r="P619" s="68"/>
      <c r="Q619" s="68"/>
      <c r="R619" s="68"/>
      <c r="S619" s="68"/>
      <c r="T619" s="68"/>
      <c r="U619" s="68"/>
      <c r="V619" s="71"/>
      <c r="W619" s="72"/>
      <c r="X619" s="72"/>
      <c r="Y619" s="68"/>
      <c r="Z619" s="68"/>
    </row>
    <row r="620" ht="15.75" customHeight="1">
      <c r="A620" s="68"/>
      <c r="B620" s="68"/>
      <c r="C620" s="68"/>
      <c r="D620" s="68"/>
      <c r="E620" s="68"/>
      <c r="F620" s="68"/>
      <c r="G620" s="68"/>
      <c r="H620" s="68"/>
      <c r="I620" s="108"/>
      <c r="J620" s="68"/>
      <c r="K620" s="68"/>
      <c r="L620" s="68"/>
      <c r="M620" s="68"/>
      <c r="N620" s="68"/>
      <c r="O620" s="68"/>
      <c r="P620" s="68"/>
      <c r="Q620" s="68"/>
      <c r="R620" s="68"/>
      <c r="S620" s="68"/>
      <c r="T620" s="68"/>
      <c r="U620" s="68"/>
      <c r="V620" s="71"/>
      <c r="W620" s="72"/>
      <c r="X620" s="72"/>
      <c r="Y620" s="68"/>
      <c r="Z620" s="68"/>
    </row>
    <row r="621" ht="15.75" customHeight="1">
      <c r="A621" s="68"/>
      <c r="B621" s="68"/>
      <c r="C621" s="68"/>
      <c r="D621" s="68"/>
      <c r="E621" s="68"/>
      <c r="F621" s="68"/>
      <c r="G621" s="68"/>
      <c r="H621" s="68"/>
      <c r="I621" s="108"/>
      <c r="J621" s="68"/>
      <c r="K621" s="68"/>
      <c r="L621" s="68"/>
      <c r="M621" s="68"/>
      <c r="N621" s="68"/>
      <c r="O621" s="68"/>
      <c r="P621" s="68"/>
      <c r="Q621" s="68"/>
      <c r="R621" s="68"/>
      <c r="S621" s="68"/>
      <c r="T621" s="68"/>
      <c r="U621" s="68"/>
      <c r="V621" s="71"/>
      <c r="W621" s="72"/>
      <c r="X621" s="72"/>
      <c r="Y621" s="68"/>
      <c r="Z621" s="68"/>
    </row>
    <row r="622" ht="15.75" customHeight="1">
      <c r="A622" s="68"/>
      <c r="B622" s="68"/>
      <c r="C622" s="68"/>
      <c r="D622" s="68"/>
      <c r="E622" s="68"/>
      <c r="F622" s="68"/>
      <c r="G622" s="68"/>
      <c r="H622" s="68"/>
      <c r="I622" s="108"/>
      <c r="J622" s="68"/>
      <c r="K622" s="68"/>
      <c r="L622" s="68"/>
      <c r="M622" s="68"/>
      <c r="N622" s="68"/>
      <c r="O622" s="68"/>
      <c r="P622" s="68"/>
      <c r="Q622" s="68"/>
      <c r="R622" s="68"/>
      <c r="S622" s="68"/>
      <c r="T622" s="68"/>
      <c r="U622" s="68"/>
      <c r="V622" s="71"/>
      <c r="W622" s="72"/>
      <c r="X622" s="72"/>
      <c r="Y622" s="68"/>
      <c r="Z622" s="68"/>
    </row>
    <row r="623" ht="15.75" customHeight="1">
      <c r="A623" s="68"/>
      <c r="B623" s="68"/>
      <c r="C623" s="68"/>
      <c r="D623" s="68"/>
      <c r="E623" s="68"/>
      <c r="F623" s="68"/>
      <c r="G623" s="68"/>
      <c r="H623" s="68"/>
      <c r="I623" s="108"/>
      <c r="J623" s="68"/>
      <c r="K623" s="68"/>
      <c r="L623" s="68"/>
      <c r="M623" s="68"/>
      <c r="N623" s="68"/>
      <c r="O623" s="68"/>
      <c r="P623" s="68"/>
      <c r="Q623" s="68"/>
      <c r="R623" s="68"/>
      <c r="S623" s="68"/>
      <c r="T623" s="68"/>
      <c r="U623" s="68"/>
      <c r="V623" s="71"/>
      <c r="W623" s="72"/>
      <c r="X623" s="72"/>
      <c r="Y623" s="68"/>
      <c r="Z623" s="68"/>
    </row>
    <row r="624" ht="15.75" customHeight="1">
      <c r="A624" s="68"/>
      <c r="B624" s="68"/>
      <c r="C624" s="68"/>
      <c r="D624" s="68"/>
      <c r="E624" s="68"/>
      <c r="F624" s="68"/>
      <c r="G624" s="68"/>
      <c r="H624" s="68"/>
      <c r="I624" s="108"/>
      <c r="J624" s="68"/>
      <c r="K624" s="68"/>
      <c r="L624" s="68"/>
      <c r="M624" s="68"/>
      <c r="N624" s="68"/>
      <c r="O624" s="68"/>
      <c r="P624" s="68"/>
      <c r="Q624" s="68"/>
      <c r="R624" s="68"/>
      <c r="S624" s="68"/>
      <c r="T624" s="68"/>
      <c r="U624" s="68"/>
      <c r="V624" s="71"/>
      <c r="W624" s="72"/>
      <c r="X624" s="72"/>
      <c r="Y624" s="68"/>
      <c r="Z624" s="68"/>
    </row>
    <row r="625" ht="15.75" customHeight="1">
      <c r="A625" s="68"/>
      <c r="B625" s="68"/>
      <c r="C625" s="68"/>
      <c r="D625" s="68"/>
      <c r="E625" s="68"/>
      <c r="F625" s="68"/>
      <c r="G625" s="68"/>
      <c r="H625" s="68"/>
      <c r="I625" s="108"/>
      <c r="J625" s="68"/>
      <c r="K625" s="68"/>
      <c r="L625" s="68"/>
      <c r="M625" s="68"/>
      <c r="N625" s="68"/>
      <c r="O625" s="68"/>
      <c r="P625" s="68"/>
      <c r="Q625" s="68"/>
      <c r="R625" s="68"/>
      <c r="S625" s="68"/>
      <c r="T625" s="68"/>
      <c r="U625" s="68"/>
      <c r="V625" s="71"/>
      <c r="W625" s="72"/>
      <c r="X625" s="72"/>
      <c r="Y625" s="68"/>
      <c r="Z625" s="68"/>
    </row>
    <row r="626" ht="15.75" customHeight="1">
      <c r="A626" s="68"/>
      <c r="B626" s="68"/>
      <c r="C626" s="68"/>
      <c r="D626" s="68"/>
      <c r="E626" s="68"/>
      <c r="F626" s="68"/>
      <c r="G626" s="68"/>
      <c r="H626" s="68"/>
      <c r="I626" s="108"/>
      <c r="J626" s="68"/>
      <c r="K626" s="68"/>
      <c r="L626" s="68"/>
      <c r="M626" s="68"/>
      <c r="N626" s="68"/>
      <c r="O626" s="68"/>
      <c r="P626" s="68"/>
      <c r="Q626" s="68"/>
      <c r="R626" s="68"/>
      <c r="S626" s="68"/>
      <c r="T626" s="68"/>
      <c r="U626" s="68"/>
      <c r="V626" s="71"/>
      <c r="W626" s="72"/>
      <c r="X626" s="72"/>
      <c r="Y626" s="68"/>
      <c r="Z626" s="68"/>
    </row>
    <row r="627" ht="15.75" customHeight="1">
      <c r="A627" s="68"/>
      <c r="B627" s="68"/>
      <c r="C627" s="68"/>
      <c r="D627" s="68"/>
      <c r="E627" s="68"/>
      <c r="F627" s="68"/>
      <c r="G627" s="68"/>
      <c r="H627" s="68"/>
      <c r="I627" s="108"/>
      <c r="J627" s="68"/>
      <c r="K627" s="68"/>
      <c r="L627" s="68"/>
      <c r="M627" s="68"/>
      <c r="N627" s="68"/>
      <c r="O627" s="68"/>
      <c r="P627" s="68"/>
      <c r="Q627" s="68"/>
      <c r="R627" s="68"/>
      <c r="S627" s="68"/>
      <c r="T627" s="68"/>
      <c r="U627" s="68"/>
      <c r="V627" s="71"/>
      <c r="W627" s="72"/>
      <c r="X627" s="72"/>
      <c r="Y627" s="68"/>
      <c r="Z627" s="68"/>
    </row>
    <row r="628" ht="15.75" customHeight="1">
      <c r="A628" s="68"/>
      <c r="B628" s="68"/>
      <c r="C628" s="68"/>
      <c r="D628" s="68"/>
      <c r="E628" s="68"/>
      <c r="F628" s="68"/>
      <c r="G628" s="68"/>
      <c r="H628" s="68"/>
      <c r="I628" s="108"/>
      <c r="J628" s="68"/>
      <c r="K628" s="68"/>
      <c r="L628" s="68"/>
      <c r="M628" s="68"/>
      <c r="N628" s="68"/>
      <c r="O628" s="68"/>
      <c r="P628" s="68"/>
      <c r="Q628" s="68"/>
      <c r="R628" s="68"/>
      <c r="S628" s="68"/>
      <c r="T628" s="68"/>
      <c r="U628" s="68"/>
      <c r="V628" s="71"/>
      <c r="W628" s="72"/>
      <c r="X628" s="72"/>
      <c r="Y628" s="68"/>
      <c r="Z628" s="68"/>
    </row>
    <row r="629" ht="15.75" customHeight="1">
      <c r="A629" s="68"/>
      <c r="B629" s="68"/>
      <c r="C629" s="68"/>
      <c r="D629" s="68"/>
      <c r="E629" s="68"/>
      <c r="F629" s="68"/>
      <c r="G629" s="68"/>
      <c r="H629" s="68"/>
      <c r="I629" s="108"/>
      <c r="J629" s="68"/>
      <c r="K629" s="68"/>
      <c r="L629" s="68"/>
      <c r="M629" s="68"/>
      <c r="N629" s="68"/>
      <c r="O629" s="68"/>
      <c r="P629" s="68"/>
      <c r="Q629" s="68"/>
      <c r="R629" s="68"/>
      <c r="S629" s="68"/>
      <c r="T629" s="68"/>
      <c r="U629" s="68"/>
      <c r="V629" s="71"/>
      <c r="W629" s="72"/>
      <c r="X629" s="72"/>
      <c r="Y629" s="68"/>
      <c r="Z629" s="68"/>
    </row>
    <row r="630" ht="15.75" customHeight="1">
      <c r="A630" s="68"/>
      <c r="B630" s="68"/>
      <c r="C630" s="68"/>
      <c r="D630" s="68"/>
      <c r="E630" s="68"/>
      <c r="F630" s="68"/>
      <c r="G630" s="68"/>
      <c r="H630" s="68"/>
      <c r="I630" s="108"/>
      <c r="J630" s="68"/>
      <c r="K630" s="68"/>
      <c r="L630" s="68"/>
      <c r="M630" s="68"/>
      <c r="N630" s="68"/>
      <c r="O630" s="68"/>
      <c r="P630" s="68"/>
      <c r="Q630" s="68"/>
      <c r="R630" s="68"/>
      <c r="S630" s="68"/>
      <c r="T630" s="68"/>
      <c r="U630" s="68"/>
      <c r="V630" s="71"/>
      <c r="W630" s="72"/>
      <c r="X630" s="72"/>
      <c r="Y630" s="68"/>
      <c r="Z630" s="68"/>
    </row>
    <row r="631" ht="15.75" customHeight="1">
      <c r="A631" s="68"/>
      <c r="B631" s="68"/>
      <c r="C631" s="68"/>
      <c r="D631" s="68"/>
      <c r="E631" s="68"/>
      <c r="F631" s="68"/>
      <c r="G631" s="68"/>
      <c r="H631" s="68"/>
      <c r="I631" s="108"/>
      <c r="J631" s="68"/>
      <c r="K631" s="68"/>
      <c r="L631" s="68"/>
      <c r="M631" s="68"/>
      <c r="N631" s="68"/>
      <c r="O631" s="68"/>
      <c r="P631" s="68"/>
      <c r="Q631" s="68"/>
      <c r="R631" s="68"/>
      <c r="S631" s="68"/>
      <c r="T631" s="68"/>
      <c r="U631" s="68"/>
      <c r="V631" s="71"/>
      <c r="W631" s="72"/>
      <c r="X631" s="72"/>
      <c r="Y631" s="68"/>
      <c r="Z631" s="68"/>
    </row>
    <row r="632" ht="15.75" customHeight="1">
      <c r="A632" s="68"/>
      <c r="B632" s="68"/>
      <c r="C632" s="68"/>
      <c r="D632" s="68"/>
      <c r="E632" s="68"/>
      <c r="F632" s="68"/>
      <c r="G632" s="68"/>
      <c r="H632" s="68"/>
      <c r="I632" s="108"/>
      <c r="J632" s="68"/>
      <c r="K632" s="68"/>
      <c r="L632" s="68"/>
      <c r="M632" s="68"/>
      <c r="N632" s="68"/>
      <c r="O632" s="68"/>
      <c r="P632" s="68"/>
      <c r="Q632" s="68"/>
      <c r="R632" s="68"/>
      <c r="S632" s="68"/>
      <c r="T632" s="68"/>
      <c r="U632" s="68"/>
      <c r="V632" s="71"/>
      <c r="W632" s="72"/>
      <c r="X632" s="72"/>
      <c r="Y632" s="68"/>
      <c r="Z632" s="68"/>
    </row>
    <row r="633" ht="15.75" customHeight="1">
      <c r="A633" s="68"/>
      <c r="B633" s="68"/>
      <c r="C633" s="68"/>
      <c r="D633" s="68"/>
      <c r="E633" s="68"/>
      <c r="F633" s="68"/>
      <c r="G633" s="68"/>
      <c r="H633" s="68"/>
      <c r="I633" s="108"/>
      <c r="J633" s="68"/>
      <c r="K633" s="68"/>
      <c r="L633" s="68"/>
      <c r="M633" s="68"/>
      <c r="N633" s="68"/>
      <c r="O633" s="68"/>
      <c r="P633" s="68"/>
      <c r="Q633" s="68"/>
      <c r="R633" s="68"/>
      <c r="S633" s="68"/>
      <c r="T633" s="68"/>
      <c r="U633" s="68"/>
      <c r="V633" s="71"/>
      <c r="W633" s="72"/>
      <c r="X633" s="72"/>
      <c r="Y633" s="68"/>
      <c r="Z633" s="68"/>
    </row>
    <row r="634" ht="15.75" customHeight="1">
      <c r="A634" s="68"/>
      <c r="B634" s="68"/>
      <c r="C634" s="68"/>
      <c r="D634" s="68"/>
      <c r="E634" s="68"/>
      <c r="F634" s="68"/>
      <c r="G634" s="68"/>
      <c r="H634" s="68"/>
      <c r="I634" s="108"/>
      <c r="J634" s="68"/>
      <c r="K634" s="68"/>
      <c r="L634" s="68"/>
      <c r="M634" s="68"/>
      <c r="N634" s="68"/>
      <c r="O634" s="68"/>
      <c r="P634" s="68"/>
      <c r="Q634" s="68"/>
      <c r="R634" s="68"/>
      <c r="S634" s="68"/>
      <c r="T634" s="68"/>
      <c r="U634" s="68"/>
      <c r="V634" s="71"/>
      <c r="W634" s="72"/>
      <c r="X634" s="72"/>
      <c r="Y634" s="68"/>
      <c r="Z634" s="68"/>
    </row>
    <row r="635" ht="15.75" customHeight="1">
      <c r="A635" s="68"/>
      <c r="B635" s="68"/>
      <c r="C635" s="68"/>
      <c r="D635" s="68"/>
      <c r="E635" s="68"/>
      <c r="F635" s="68"/>
      <c r="G635" s="68"/>
      <c r="H635" s="68"/>
      <c r="I635" s="108"/>
      <c r="J635" s="68"/>
      <c r="K635" s="68"/>
      <c r="L635" s="68"/>
      <c r="M635" s="68"/>
      <c r="N635" s="68"/>
      <c r="O635" s="68"/>
      <c r="P635" s="68"/>
      <c r="Q635" s="68"/>
      <c r="R635" s="68"/>
      <c r="S635" s="68"/>
      <c r="T635" s="68"/>
      <c r="U635" s="68"/>
      <c r="V635" s="71"/>
      <c r="W635" s="72"/>
      <c r="X635" s="72"/>
      <c r="Y635" s="68"/>
      <c r="Z635" s="68"/>
    </row>
    <row r="636" ht="15.75" customHeight="1">
      <c r="A636" s="68"/>
      <c r="B636" s="68"/>
      <c r="C636" s="68"/>
      <c r="D636" s="68"/>
      <c r="E636" s="68"/>
      <c r="F636" s="68"/>
      <c r="G636" s="68"/>
      <c r="H636" s="68"/>
      <c r="I636" s="108"/>
      <c r="J636" s="68"/>
      <c r="K636" s="68"/>
      <c r="L636" s="68"/>
      <c r="M636" s="68"/>
      <c r="N636" s="68"/>
      <c r="O636" s="68"/>
      <c r="P636" s="68"/>
      <c r="Q636" s="68"/>
      <c r="R636" s="68"/>
      <c r="S636" s="68"/>
      <c r="T636" s="68"/>
      <c r="U636" s="68"/>
      <c r="V636" s="71"/>
      <c r="W636" s="72"/>
      <c r="X636" s="72"/>
      <c r="Y636" s="68"/>
      <c r="Z636" s="68"/>
    </row>
    <row r="637" ht="15.75" customHeight="1">
      <c r="A637" s="68"/>
      <c r="B637" s="68"/>
      <c r="C637" s="68"/>
      <c r="D637" s="68"/>
      <c r="E637" s="68"/>
      <c r="F637" s="68"/>
      <c r="G637" s="68"/>
      <c r="H637" s="68"/>
      <c r="I637" s="108"/>
      <c r="J637" s="68"/>
      <c r="K637" s="68"/>
      <c r="L637" s="68"/>
      <c r="M637" s="68"/>
      <c r="N637" s="68"/>
      <c r="O637" s="68"/>
      <c r="P637" s="68"/>
      <c r="Q637" s="68"/>
      <c r="R637" s="68"/>
      <c r="S637" s="68"/>
      <c r="T637" s="68"/>
      <c r="U637" s="68"/>
      <c r="V637" s="71"/>
      <c r="W637" s="72"/>
      <c r="X637" s="72"/>
      <c r="Y637" s="68"/>
      <c r="Z637" s="68"/>
    </row>
    <row r="638" ht="15.75" customHeight="1">
      <c r="A638" s="68"/>
      <c r="B638" s="68"/>
      <c r="C638" s="68"/>
      <c r="D638" s="68"/>
      <c r="E638" s="68"/>
      <c r="F638" s="68"/>
      <c r="G638" s="68"/>
      <c r="H638" s="68"/>
      <c r="I638" s="108"/>
      <c r="J638" s="68"/>
      <c r="K638" s="68"/>
      <c r="L638" s="68"/>
      <c r="M638" s="68"/>
      <c r="N638" s="68"/>
      <c r="O638" s="68"/>
      <c r="P638" s="68"/>
      <c r="Q638" s="68"/>
      <c r="R638" s="68"/>
      <c r="S638" s="68"/>
      <c r="T638" s="68"/>
      <c r="U638" s="68"/>
      <c r="V638" s="71"/>
      <c r="W638" s="72"/>
      <c r="X638" s="72"/>
      <c r="Y638" s="68"/>
      <c r="Z638" s="68"/>
    </row>
    <row r="639" ht="15.75" customHeight="1">
      <c r="A639" s="68"/>
      <c r="B639" s="68"/>
      <c r="C639" s="68"/>
      <c r="D639" s="68"/>
      <c r="E639" s="68"/>
      <c r="F639" s="68"/>
      <c r="G639" s="68"/>
      <c r="H639" s="68"/>
      <c r="I639" s="108"/>
      <c r="J639" s="68"/>
      <c r="K639" s="68"/>
      <c r="L639" s="68"/>
      <c r="M639" s="68"/>
      <c r="N639" s="68"/>
      <c r="O639" s="68"/>
      <c r="P639" s="68"/>
      <c r="Q639" s="68"/>
      <c r="R639" s="68"/>
      <c r="S639" s="68"/>
      <c r="T639" s="68"/>
      <c r="U639" s="68"/>
      <c r="V639" s="71"/>
      <c r="W639" s="72"/>
      <c r="X639" s="72"/>
      <c r="Y639" s="68"/>
      <c r="Z639" s="68"/>
    </row>
    <row r="640" ht="15.75" customHeight="1">
      <c r="A640" s="68"/>
      <c r="B640" s="68"/>
      <c r="C640" s="68"/>
      <c r="D640" s="68"/>
      <c r="E640" s="68"/>
      <c r="F640" s="68"/>
      <c r="G640" s="68"/>
      <c r="H640" s="68"/>
      <c r="I640" s="108"/>
      <c r="J640" s="68"/>
      <c r="K640" s="68"/>
      <c r="L640" s="68"/>
      <c r="M640" s="68"/>
      <c r="N640" s="68"/>
      <c r="O640" s="68"/>
      <c r="P640" s="68"/>
      <c r="Q640" s="68"/>
      <c r="R640" s="68"/>
      <c r="S640" s="68"/>
      <c r="T640" s="68"/>
      <c r="U640" s="68"/>
      <c r="V640" s="71"/>
      <c r="W640" s="72"/>
      <c r="X640" s="72"/>
      <c r="Y640" s="68"/>
      <c r="Z640" s="68"/>
    </row>
    <row r="641" ht="15.75" customHeight="1">
      <c r="A641" s="68"/>
      <c r="B641" s="68"/>
      <c r="C641" s="68"/>
      <c r="D641" s="68"/>
      <c r="E641" s="68"/>
      <c r="F641" s="68"/>
      <c r="G641" s="68"/>
      <c r="H641" s="68"/>
      <c r="I641" s="108"/>
      <c r="J641" s="68"/>
      <c r="K641" s="68"/>
      <c r="L641" s="68"/>
      <c r="M641" s="68"/>
      <c r="N641" s="68"/>
      <c r="O641" s="68"/>
      <c r="P641" s="68"/>
      <c r="Q641" s="68"/>
      <c r="R641" s="68"/>
      <c r="S641" s="68"/>
      <c r="T641" s="68"/>
      <c r="U641" s="68"/>
      <c r="V641" s="71"/>
      <c r="W641" s="72"/>
      <c r="X641" s="72"/>
      <c r="Y641" s="68"/>
      <c r="Z641" s="68"/>
    </row>
    <row r="642" ht="15.75" customHeight="1">
      <c r="A642" s="68"/>
      <c r="B642" s="68"/>
      <c r="C642" s="68"/>
      <c r="D642" s="68"/>
      <c r="E642" s="68"/>
      <c r="F642" s="68"/>
      <c r="G642" s="68"/>
      <c r="H642" s="68"/>
      <c r="I642" s="108"/>
      <c r="J642" s="68"/>
      <c r="K642" s="68"/>
      <c r="L642" s="68"/>
      <c r="M642" s="68"/>
      <c r="N642" s="68"/>
      <c r="O642" s="68"/>
      <c r="P642" s="68"/>
      <c r="Q642" s="68"/>
      <c r="R642" s="68"/>
      <c r="S642" s="68"/>
      <c r="T642" s="68"/>
      <c r="U642" s="68"/>
      <c r="V642" s="71"/>
      <c r="W642" s="72"/>
      <c r="X642" s="72"/>
      <c r="Y642" s="68"/>
      <c r="Z642" s="68"/>
    </row>
    <row r="643" ht="15.75" customHeight="1">
      <c r="A643" s="68"/>
      <c r="B643" s="68"/>
      <c r="C643" s="68"/>
      <c r="D643" s="68"/>
      <c r="E643" s="68"/>
      <c r="F643" s="68"/>
      <c r="G643" s="68"/>
      <c r="H643" s="68"/>
      <c r="I643" s="108"/>
      <c r="J643" s="68"/>
      <c r="K643" s="68"/>
      <c r="L643" s="68"/>
      <c r="M643" s="68"/>
      <c r="N643" s="68"/>
      <c r="O643" s="68"/>
      <c r="P643" s="68"/>
      <c r="Q643" s="68"/>
      <c r="R643" s="68"/>
      <c r="S643" s="68"/>
      <c r="T643" s="68"/>
      <c r="U643" s="68"/>
      <c r="V643" s="71"/>
      <c r="W643" s="72"/>
      <c r="X643" s="72"/>
      <c r="Y643" s="68"/>
      <c r="Z643" s="68"/>
    </row>
    <row r="644" ht="15.75" customHeight="1">
      <c r="A644" s="68"/>
      <c r="B644" s="68"/>
      <c r="C644" s="68"/>
      <c r="D644" s="68"/>
      <c r="E644" s="68"/>
      <c r="F644" s="68"/>
      <c r="G644" s="68"/>
      <c r="H644" s="68"/>
      <c r="I644" s="108"/>
      <c r="J644" s="68"/>
      <c r="K644" s="68"/>
      <c r="L644" s="68"/>
      <c r="M644" s="68"/>
      <c r="N644" s="68"/>
      <c r="O644" s="68"/>
      <c r="P644" s="68"/>
      <c r="Q644" s="68"/>
      <c r="R644" s="68"/>
      <c r="S644" s="68"/>
      <c r="T644" s="68"/>
      <c r="U644" s="68"/>
      <c r="V644" s="71"/>
      <c r="W644" s="72"/>
      <c r="X644" s="72"/>
      <c r="Y644" s="68"/>
      <c r="Z644" s="68"/>
    </row>
    <row r="645" ht="15.75" customHeight="1">
      <c r="A645" s="68"/>
      <c r="B645" s="68"/>
      <c r="C645" s="68"/>
      <c r="D645" s="68"/>
      <c r="E645" s="68"/>
      <c r="F645" s="68"/>
      <c r="G645" s="68"/>
      <c r="H645" s="68"/>
      <c r="I645" s="108"/>
      <c r="J645" s="68"/>
      <c r="K645" s="68"/>
      <c r="L645" s="68"/>
      <c r="M645" s="68"/>
      <c r="N645" s="68"/>
      <c r="O645" s="68"/>
      <c r="P645" s="68"/>
      <c r="Q645" s="68"/>
      <c r="R645" s="68"/>
      <c r="S645" s="68"/>
      <c r="T645" s="68"/>
      <c r="U645" s="68"/>
      <c r="V645" s="71"/>
      <c r="W645" s="72"/>
      <c r="X645" s="72"/>
      <c r="Y645" s="68"/>
      <c r="Z645" s="68"/>
    </row>
    <row r="646" ht="15.75" customHeight="1">
      <c r="A646" s="68"/>
      <c r="B646" s="68"/>
      <c r="C646" s="68"/>
      <c r="D646" s="68"/>
      <c r="E646" s="68"/>
      <c r="F646" s="68"/>
      <c r="G646" s="68"/>
      <c r="H646" s="68"/>
      <c r="I646" s="108"/>
      <c r="J646" s="68"/>
      <c r="K646" s="68"/>
      <c r="L646" s="68"/>
      <c r="M646" s="68"/>
      <c r="N646" s="68"/>
      <c r="O646" s="68"/>
      <c r="P646" s="68"/>
      <c r="Q646" s="68"/>
      <c r="R646" s="68"/>
      <c r="S646" s="68"/>
      <c r="T646" s="68"/>
      <c r="U646" s="68"/>
      <c r="V646" s="71"/>
      <c r="W646" s="72"/>
      <c r="X646" s="72"/>
      <c r="Y646" s="68"/>
      <c r="Z646" s="68"/>
    </row>
    <row r="647" ht="15.75" customHeight="1">
      <c r="A647" s="68"/>
      <c r="B647" s="68"/>
      <c r="C647" s="68"/>
      <c r="D647" s="68"/>
      <c r="E647" s="68"/>
      <c r="F647" s="68"/>
      <c r="G647" s="68"/>
      <c r="H647" s="68"/>
      <c r="I647" s="108"/>
      <c r="J647" s="68"/>
      <c r="K647" s="68"/>
      <c r="L647" s="68"/>
      <c r="M647" s="68"/>
      <c r="N647" s="68"/>
      <c r="O647" s="68"/>
      <c r="P647" s="68"/>
      <c r="Q647" s="68"/>
      <c r="R647" s="68"/>
      <c r="S647" s="68"/>
      <c r="T647" s="68"/>
      <c r="U647" s="68"/>
      <c r="V647" s="71"/>
      <c r="W647" s="72"/>
      <c r="X647" s="72"/>
      <c r="Y647" s="68"/>
      <c r="Z647" s="68"/>
    </row>
    <row r="648" ht="15.75" customHeight="1">
      <c r="A648" s="68"/>
      <c r="B648" s="68"/>
      <c r="C648" s="68"/>
      <c r="D648" s="68"/>
      <c r="E648" s="68"/>
      <c r="F648" s="68"/>
      <c r="G648" s="68"/>
      <c r="H648" s="68"/>
      <c r="I648" s="108"/>
      <c r="J648" s="68"/>
      <c r="K648" s="68"/>
      <c r="L648" s="68"/>
      <c r="M648" s="68"/>
      <c r="N648" s="68"/>
      <c r="O648" s="68"/>
      <c r="P648" s="68"/>
      <c r="Q648" s="68"/>
      <c r="R648" s="68"/>
      <c r="S648" s="68"/>
      <c r="T648" s="68"/>
      <c r="U648" s="68"/>
      <c r="V648" s="71"/>
      <c r="W648" s="72"/>
      <c r="X648" s="72"/>
      <c r="Y648" s="68"/>
      <c r="Z648" s="68"/>
    </row>
    <row r="649" ht="15.75" customHeight="1">
      <c r="A649" s="68"/>
      <c r="B649" s="68"/>
      <c r="C649" s="68"/>
      <c r="D649" s="68"/>
      <c r="E649" s="68"/>
      <c r="F649" s="68"/>
      <c r="G649" s="68"/>
      <c r="H649" s="68"/>
      <c r="I649" s="108"/>
      <c r="J649" s="68"/>
      <c r="K649" s="68"/>
      <c r="L649" s="68"/>
      <c r="M649" s="68"/>
      <c r="N649" s="68"/>
      <c r="O649" s="68"/>
      <c r="P649" s="68"/>
      <c r="Q649" s="68"/>
      <c r="R649" s="68"/>
      <c r="S649" s="68"/>
      <c r="T649" s="68"/>
      <c r="U649" s="68"/>
      <c r="V649" s="71"/>
      <c r="W649" s="72"/>
      <c r="X649" s="72"/>
      <c r="Y649" s="68"/>
      <c r="Z649" s="68"/>
    </row>
    <row r="650" ht="15.75" customHeight="1">
      <c r="A650" s="68"/>
      <c r="B650" s="68"/>
      <c r="C650" s="68"/>
      <c r="D650" s="68"/>
      <c r="E650" s="68"/>
      <c r="F650" s="68"/>
      <c r="G650" s="68"/>
      <c r="H650" s="68"/>
      <c r="I650" s="108"/>
      <c r="J650" s="68"/>
      <c r="K650" s="68"/>
      <c r="L650" s="68"/>
      <c r="M650" s="68"/>
      <c r="N650" s="68"/>
      <c r="O650" s="68"/>
      <c r="P650" s="68"/>
      <c r="Q650" s="68"/>
      <c r="R650" s="68"/>
      <c r="S650" s="68"/>
      <c r="T650" s="68"/>
      <c r="U650" s="68"/>
      <c r="V650" s="71"/>
      <c r="W650" s="72"/>
      <c r="X650" s="72"/>
      <c r="Y650" s="68"/>
      <c r="Z650" s="68"/>
    </row>
    <row r="651" ht="15.75" customHeight="1">
      <c r="A651" s="68"/>
      <c r="B651" s="68"/>
      <c r="C651" s="68"/>
      <c r="D651" s="68"/>
      <c r="E651" s="68"/>
      <c r="F651" s="68"/>
      <c r="G651" s="68"/>
      <c r="H651" s="68"/>
      <c r="I651" s="108"/>
      <c r="J651" s="68"/>
      <c r="K651" s="68"/>
      <c r="L651" s="68"/>
      <c r="M651" s="68"/>
      <c r="N651" s="68"/>
      <c r="O651" s="68"/>
      <c r="P651" s="68"/>
      <c r="Q651" s="68"/>
      <c r="R651" s="68"/>
      <c r="S651" s="68"/>
      <c r="T651" s="68"/>
      <c r="U651" s="68"/>
      <c r="V651" s="71"/>
      <c r="W651" s="72"/>
      <c r="X651" s="72"/>
      <c r="Y651" s="68"/>
      <c r="Z651" s="68"/>
    </row>
    <row r="652" ht="15.75" customHeight="1">
      <c r="A652" s="68"/>
      <c r="B652" s="68"/>
      <c r="C652" s="68"/>
      <c r="D652" s="68"/>
      <c r="E652" s="68"/>
      <c r="F652" s="68"/>
      <c r="G652" s="68"/>
      <c r="H652" s="68"/>
      <c r="I652" s="108"/>
      <c r="J652" s="68"/>
      <c r="K652" s="68"/>
      <c r="L652" s="68"/>
      <c r="M652" s="68"/>
      <c r="N652" s="68"/>
      <c r="O652" s="68"/>
      <c r="P652" s="68"/>
      <c r="Q652" s="68"/>
      <c r="R652" s="68"/>
      <c r="S652" s="68"/>
      <c r="T652" s="68"/>
      <c r="U652" s="68"/>
      <c r="V652" s="71"/>
      <c r="W652" s="72"/>
      <c r="X652" s="72"/>
      <c r="Y652" s="68"/>
      <c r="Z652" s="68"/>
    </row>
    <row r="653" ht="15.75" customHeight="1">
      <c r="A653" s="68"/>
      <c r="B653" s="68"/>
      <c r="C653" s="68"/>
      <c r="D653" s="68"/>
      <c r="E653" s="68"/>
      <c r="F653" s="68"/>
      <c r="G653" s="68"/>
      <c r="H653" s="68"/>
      <c r="I653" s="108"/>
      <c r="J653" s="68"/>
      <c r="K653" s="68"/>
      <c r="L653" s="68"/>
      <c r="M653" s="68"/>
      <c r="N653" s="68"/>
      <c r="O653" s="68"/>
      <c r="P653" s="68"/>
      <c r="Q653" s="68"/>
      <c r="R653" s="68"/>
      <c r="S653" s="68"/>
      <c r="T653" s="68"/>
      <c r="U653" s="68"/>
      <c r="V653" s="71"/>
      <c r="W653" s="72"/>
      <c r="X653" s="72"/>
      <c r="Y653" s="68"/>
      <c r="Z653" s="68"/>
    </row>
    <row r="654" ht="15.75" customHeight="1">
      <c r="A654" s="68"/>
      <c r="B654" s="68"/>
      <c r="C654" s="68"/>
      <c r="D654" s="68"/>
      <c r="E654" s="68"/>
      <c r="F654" s="68"/>
      <c r="G654" s="68"/>
      <c r="H654" s="68"/>
      <c r="I654" s="108"/>
      <c r="J654" s="68"/>
      <c r="K654" s="68"/>
      <c r="L654" s="68"/>
      <c r="M654" s="68"/>
      <c r="N654" s="68"/>
      <c r="O654" s="68"/>
      <c r="P654" s="68"/>
      <c r="Q654" s="68"/>
      <c r="R654" s="68"/>
      <c r="S654" s="68"/>
      <c r="T654" s="68"/>
      <c r="U654" s="68"/>
      <c r="V654" s="71"/>
      <c r="W654" s="72"/>
      <c r="X654" s="72"/>
      <c r="Y654" s="68"/>
      <c r="Z654" s="68"/>
    </row>
    <row r="655" ht="15.75" customHeight="1">
      <c r="A655" s="68"/>
      <c r="B655" s="68"/>
      <c r="C655" s="68"/>
      <c r="D655" s="68"/>
      <c r="E655" s="68"/>
      <c r="F655" s="68"/>
      <c r="G655" s="68"/>
      <c r="H655" s="68"/>
      <c r="I655" s="108"/>
      <c r="J655" s="68"/>
      <c r="K655" s="68"/>
      <c r="L655" s="68"/>
      <c r="M655" s="68"/>
      <c r="N655" s="68"/>
      <c r="O655" s="68"/>
      <c r="P655" s="68"/>
      <c r="Q655" s="68"/>
      <c r="R655" s="68"/>
      <c r="S655" s="68"/>
      <c r="T655" s="68"/>
      <c r="U655" s="68"/>
      <c r="V655" s="71"/>
      <c r="W655" s="72"/>
      <c r="X655" s="72"/>
      <c r="Y655" s="68"/>
      <c r="Z655" s="68"/>
    </row>
    <row r="656" ht="15.75" customHeight="1">
      <c r="A656" s="68"/>
      <c r="B656" s="68"/>
      <c r="C656" s="68"/>
      <c r="D656" s="68"/>
      <c r="E656" s="68"/>
      <c r="F656" s="68"/>
      <c r="G656" s="68"/>
      <c r="H656" s="68"/>
      <c r="I656" s="108"/>
      <c r="J656" s="68"/>
      <c r="K656" s="68"/>
      <c r="L656" s="68"/>
      <c r="M656" s="68"/>
      <c r="N656" s="68"/>
      <c r="O656" s="68"/>
      <c r="P656" s="68"/>
      <c r="Q656" s="68"/>
      <c r="R656" s="68"/>
      <c r="S656" s="68"/>
      <c r="T656" s="68"/>
      <c r="U656" s="68"/>
      <c r="V656" s="71"/>
      <c r="W656" s="72"/>
      <c r="X656" s="72"/>
      <c r="Y656" s="68"/>
      <c r="Z656" s="68"/>
    </row>
    <row r="657" ht="15.75" customHeight="1">
      <c r="A657" s="68"/>
      <c r="B657" s="68"/>
      <c r="C657" s="68"/>
      <c r="D657" s="68"/>
      <c r="E657" s="68"/>
      <c r="F657" s="68"/>
      <c r="G657" s="68"/>
      <c r="H657" s="68"/>
      <c r="I657" s="108"/>
      <c r="J657" s="68"/>
      <c r="K657" s="68"/>
      <c r="L657" s="68"/>
      <c r="M657" s="68"/>
      <c r="N657" s="68"/>
      <c r="O657" s="68"/>
      <c r="P657" s="68"/>
      <c r="Q657" s="68"/>
      <c r="R657" s="68"/>
      <c r="S657" s="68"/>
      <c r="T657" s="68"/>
      <c r="U657" s="68"/>
      <c r="V657" s="71"/>
      <c r="W657" s="72"/>
      <c r="X657" s="72"/>
      <c r="Y657" s="68"/>
      <c r="Z657" s="68"/>
    </row>
    <row r="658" ht="15.75" customHeight="1">
      <c r="A658" s="68"/>
      <c r="B658" s="68"/>
      <c r="C658" s="68"/>
      <c r="D658" s="68"/>
      <c r="E658" s="68"/>
      <c r="F658" s="68"/>
      <c r="G658" s="68"/>
      <c r="H658" s="68"/>
      <c r="I658" s="108"/>
      <c r="J658" s="68"/>
      <c r="K658" s="68"/>
      <c r="L658" s="68"/>
      <c r="M658" s="68"/>
      <c r="N658" s="68"/>
      <c r="O658" s="68"/>
      <c r="P658" s="68"/>
      <c r="Q658" s="68"/>
      <c r="R658" s="68"/>
      <c r="S658" s="68"/>
      <c r="T658" s="68"/>
      <c r="U658" s="68"/>
      <c r="V658" s="71"/>
      <c r="W658" s="72"/>
      <c r="X658" s="72"/>
      <c r="Y658" s="68"/>
      <c r="Z658" s="68"/>
    </row>
    <row r="659" ht="15.75" customHeight="1">
      <c r="A659" s="68"/>
      <c r="B659" s="68"/>
      <c r="C659" s="68"/>
      <c r="D659" s="68"/>
      <c r="E659" s="68"/>
      <c r="F659" s="68"/>
      <c r="G659" s="68"/>
      <c r="H659" s="68"/>
      <c r="I659" s="108"/>
      <c r="J659" s="68"/>
      <c r="K659" s="68"/>
      <c r="L659" s="68"/>
      <c r="M659" s="68"/>
      <c r="N659" s="68"/>
      <c r="O659" s="68"/>
      <c r="P659" s="68"/>
      <c r="Q659" s="68"/>
      <c r="R659" s="68"/>
      <c r="S659" s="68"/>
      <c r="T659" s="68"/>
      <c r="U659" s="68"/>
      <c r="V659" s="71"/>
      <c r="W659" s="72"/>
      <c r="X659" s="72"/>
      <c r="Y659" s="68"/>
      <c r="Z659" s="68"/>
    </row>
    <row r="660" ht="15.75" customHeight="1">
      <c r="A660" s="68"/>
      <c r="B660" s="68"/>
      <c r="C660" s="68"/>
      <c r="D660" s="68"/>
      <c r="E660" s="68"/>
      <c r="F660" s="68"/>
      <c r="G660" s="68"/>
      <c r="H660" s="68"/>
      <c r="I660" s="108"/>
      <c r="J660" s="68"/>
      <c r="K660" s="68"/>
      <c r="L660" s="68"/>
      <c r="M660" s="68"/>
      <c r="N660" s="68"/>
      <c r="O660" s="68"/>
      <c r="P660" s="68"/>
      <c r="Q660" s="68"/>
      <c r="R660" s="68"/>
      <c r="S660" s="68"/>
      <c r="T660" s="68"/>
      <c r="U660" s="68"/>
      <c r="V660" s="71"/>
      <c r="W660" s="72"/>
      <c r="X660" s="72"/>
      <c r="Y660" s="68"/>
      <c r="Z660" s="68"/>
    </row>
    <row r="661" ht="15.75" customHeight="1">
      <c r="A661" s="68"/>
      <c r="B661" s="68"/>
      <c r="C661" s="68"/>
      <c r="D661" s="68"/>
      <c r="E661" s="68"/>
      <c r="F661" s="68"/>
      <c r="G661" s="68"/>
      <c r="H661" s="68"/>
      <c r="I661" s="108"/>
      <c r="J661" s="68"/>
      <c r="K661" s="68"/>
      <c r="L661" s="68"/>
      <c r="M661" s="68"/>
      <c r="N661" s="68"/>
      <c r="O661" s="68"/>
      <c r="P661" s="68"/>
      <c r="Q661" s="68"/>
      <c r="R661" s="68"/>
      <c r="S661" s="68"/>
      <c r="T661" s="68"/>
      <c r="U661" s="68"/>
      <c r="V661" s="71"/>
      <c r="W661" s="72"/>
      <c r="X661" s="72"/>
      <c r="Y661" s="68"/>
      <c r="Z661" s="68"/>
    </row>
    <row r="662" ht="15.75" customHeight="1">
      <c r="A662" s="68"/>
      <c r="B662" s="68"/>
      <c r="C662" s="68"/>
      <c r="D662" s="68"/>
      <c r="E662" s="68"/>
      <c r="F662" s="68"/>
      <c r="G662" s="68"/>
      <c r="H662" s="68"/>
      <c r="I662" s="108"/>
      <c r="J662" s="68"/>
      <c r="K662" s="68"/>
      <c r="L662" s="68"/>
      <c r="M662" s="68"/>
      <c r="N662" s="68"/>
      <c r="O662" s="68"/>
      <c r="P662" s="68"/>
      <c r="Q662" s="68"/>
      <c r="R662" s="68"/>
      <c r="S662" s="68"/>
      <c r="T662" s="68"/>
      <c r="U662" s="68"/>
      <c r="V662" s="71"/>
      <c r="W662" s="72"/>
      <c r="X662" s="72"/>
      <c r="Y662" s="68"/>
      <c r="Z662" s="68"/>
    </row>
    <row r="663" ht="15.75" customHeight="1">
      <c r="A663" s="68"/>
      <c r="B663" s="68"/>
      <c r="C663" s="68"/>
      <c r="D663" s="68"/>
      <c r="E663" s="68"/>
      <c r="F663" s="68"/>
      <c r="G663" s="68"/>
      <c r="H663" s="68"/>
      <c r="I663" s="108"/>
      <c r="J663" s="68"/>
      <c r="K663" s="68"/>
      <c r="L663" s="68"/>
      <c r="M663" s="68"/>
      <c r="N663" s="68"/>
      <c r="O663" s="68"/>
      <c r="P663" s="68"/>
      <c r="Q663" s="68"/>
      <c r="R663" s="68"/>
      <c r="S663" s="68"/>
      <c r="T663" s="68"/>
      <c r="U663" s="68"/>
      <c r="V663" s="71"/>
      <c r="W663" s="72"/>
      <c r="X663" s="72"/>
      <c r="Y663" s="68"/>
      <c r="Z663" s="68"/>
    </row>
    <row r="664" ht="15.75" customHeight="1">
      <c r="A664" s="68"/>
      <c r="B664" s="68"/>
      <c r="C664" s="68"/>
      <c r="D664" s="68"/>
      <c r="E664" s="68"/>
      <c r="F664" s="68"/>
      <c r="G664" s="68"/>
      <c r="H664" s="68"/>
      <c r="I664" s="108"/>
      <c r="J664" s="68"/>
      <c r="K664" s="68"/>
      <c r="L664" s="68"/>
      <c r="M664" s="68"/>
      <c r="N664" s="68"/>
      <c r="O664" s="68"/>
      <c r="P664" s="68"/>
      <c r="Q664" s="68"/>
      <c r="R664" s="68"/>
      <c r="S664" s="68"/>
      <c r="T664" s="68"/>
      <c r="U664" s="68"/>
      <c r="V664" s="71"/>
      <c r="W664" s="72"/>
      <c r="X664" s="72"/>
      <c r="Y664" s="68"/>
      <c r="Z664" s="68"/>
    </row>
    <row r="665" ht="15.75" customHeight="1">
      <c r="A665" s="68"/>
      <c r="B665" s="68"/>
      <c r="C665" s="68"/>
      <c r="D665" s="68"/>
      <c r="E665" s="68"/>
      <c r="F665" s="68"/>
      <c r="G665" s="68"/>
      <c r="H665" s="68"/>
      <c r="I665" s="108"/>
      <c r="J665" s="68"/>
      <c r="K665" s="68"/>
      <c r="L665" s="68"/>
      <c r="M665" s="68"/>
      <c r="N665" s="68"/>
      <c r="O665" s="68"/>
      <c r="P665" s="68"/>
      <c r="Q665" s="68"/>
      <c r="R665" s="68"/>
      <c r="S665" s="68"/>
      <c r="T665" s="68"/>
      <c r="U665" s="68"/>
      <c r="V665" s="71"/>
      <c r="W665" s="72"/>
      <c r="X665" s="72"/>
      <c r="Y665" s="68"/>
      <c r="Z665" s="68"/>
    </row>
    <row r="666" ht="15.75" customHeight="1">
      <c r="A666" s="68"/>
      <c r="B666" s="68"/>
      <c r="C666" s="68"/>
      <c r="D666" s="68"/>
      <c r="E666" s="68"/>
      <c r="F666" s="68"/>
      <c r="G666" s="68"/>
      <c r="H666" s="68"/>
      <c r="I666" s="108"/>
      <c r="J666" s="68"/>
      <c r="K666" s="68"/>
      <c r="L666" s="68"/>
      <c r="M666" s="68"/>
      <c r="N666" s="68"/>
      <c r="O666" s="68"/>
      <c r="P666" s="68"/>
      <c r="Q666" s="68"/>
      <c r="R666" s="68"/>
      <c r="S666" s="68"/>
      <c r="T666" s="68"/>
      <c r="U666" s="68"/>
      <c r="V666" s="71"/>
      <c r="W666" s="72"/>
      <c r="X666" s="72"/>
      <c r="Y666" s="68"/>
      <c r="Z666" s="68"/>
    </row>
    <row r="667" ht="15.75" customHeight="1">
      <c r="A667" s="68"/>
      <c r="B667" s="68"/>
      <c r="C667" s="68"/>
      <c r="D667" s="68"/>
      <c r="E667" s="68"/>
      <c r="F667" s="68"/>
      <c r="G667" s="68"/>
      <c r="H667" s="68"/>
      <c r="I667" s="108"/>
      <c r="J667" s="68"/>
      <c r="K667" s="68"/>
      <c r="L667" s="68"/>
      <c r="M667" s="68"/>
      <c r="N667" s="68"/>
      <c r="O667" s="68"/>
      <c r="P667" s="68"/>
      <c r="Q667" s="68"/>
      <c r="R667" s="68"/>
      <c r="S667" s="68"/>
      <c r="T667" s="68"/>
      <c r="U667" s="68"/>
      <c r="V667" s="71"/>
      <c r="W667" s="72"/>
      <c r="X667" s="72"/>
      <c r="Y667" s="68"/>
      <c r="Z667" s="68"/>
    </row>
    <row r="668" ht="15.75" customHeight="1">
      <c r="A668" s="68"/>
      <c r="B668" s="68"/>
      <c r="C668" s="68"/>
      <c r="D668" s="68"/>
      <c r="E668" s="68"/>
      <c r="F668" s="68"/>
      <c r="G668" s="68"/>
      <c r="H668" s="68"/>
      <c r="I668" s="108"/>
      <c r="J668" s="68"/>
      <c r="K668" s="68"/>
      <c r="L668" s="68"/>
      <c r="M668" s="68"/>
      <c r="N668" s="68"/>
      <c r="O668" s="68"/>
      <c r="P668" s="68"/>
      <c r="Q668" s="68"/>
      <c r="R668" s="68"/>
      <c r="S668" s="68"/>
      <c r="T668" s="68"/>
      <c r="U668" s="68"/>
      <c r="V668" s="71"/>
      <c r="W668" s="72"/>
      <c r="X668" s="72"/>
      <c r="Y668" s="68"/>
      <c r="Z668" s="68"/>
    </row>
    <row r="669" ht="15.75" customHeight="1">
      <c r="A669" s="68"/>
      <c r="B669" s="68"/>
      <c r="C669" s="68"/>
      <c r="D669" s="68"/>
      <c r="E669" s="68"/>
      <c r="F669" s="68"/>
      <c r="G669" s="68"/>
      <c r="H669" s="68"/>
      <c r="I669" s="108"/>
      <c r="J669" s="68"/>
      <c r="K669" s="68"/>
      <c r="L669" s="68"/>
      <c r="M669" s="68"/>
      <c r="N669" s="68"/>
      <c r="O669" s="68"/>
      <c r="P669" s="68"/>
      <c r="Q669" s="68"/>
      <c r="R669" s="68"/>
      <c r="S669" s="68"/>
      <c r="T669" s="68"/>
      <c r="U669" s="68"/>
      <c r="V669" s="71"/>
      <c r="W669" s="72"/>
      <c r="X669" s="72"/>
      <c r="Y669" s="68"/>
      <c r="Z669" s="68"/>
    </row>
    <row r="670" ht="15.75" customHeight="1">
      <c r="A670" s="68"/>
      <c r="B670" s="68"/>
      <c r="C670" s="68"/>
      <c r="D670" s="68"/>
      <c r="E670" s="68"/>
      <c r="F670" s="68"/>
      <c r="G670" s="68"/>
      <c r="H670" s="68"/>
      <c r="I670" s="108"/>
      <c r="J670" s="68"/>
      <c r="K670" s="68"/>
      <c r="L670" s="68"/>
      <c r="M670" s="68"/>
      <c r="N670" s="68"/>
      <c r="O670" s="68"/>
      <c r="P670" s="68"/>
      <c r="Q670" s="68"/>
      <c r="R670" s="68"/>
      <c r="S670" s="68"/>
      <c r="T670" s="68"/>
      <c r="U670" s="68"/>
      <c r="V670" s="71"/>
      <c r="W670" s="72"/>
      <c r="X670" s="72"/>
      <c r="Y670" s="68"/>
      <c r="Z670" s="68"/>
    </row>
    <row r="671" ht="15.75" customHeight="1">
      <c r="A671" s="68"/>
      <c r="B671" s="68"/>
      <c r="C671" s="68"/>
      <c r="D671" s="68"/>
      <c r="E671" s="68"/>
      <c r="F671" s="68"/>
      <c r="G671" s="68"/>
      <c r="H671" s="68"/>
      <c r="I671" s="108"/>
      <c r="J671" s="68"/>
      <c r="K671" s="68"/>
      <c r="L671" s="68"/>
      <c r="M671" s="68"/>
      <c r="N671" s="68"/>
      <c r="O671" s="68"/>
      <c r="P671" s="68"/>
      <c r="Q671" s="68"/>
      <c r="R671" s="68"/>
      <c r="S671" s="68"/>
      <c r="T671" s="68"/>
      <c r="U671" s="68"/>
      <c r="V671" s="71"/>
      <c r="W671" s="72"/>
      <c r="X671" s="72"/>
      <c r="Y671" s="68"/>
      <c r="Z671" s="68"/>
    </row>
    <row r="672" ht="15.75" customHeight="1">
      <c r="A672" s="68"/>
      <c r="B672" s="68"/>
      <c r="C672" s="68"/>
      <c r="D672" s="68"/>
      <c r="E672" s="68"/>
      <c r="F672" s="68"/>
      <c r="G672" s="68"/>
      <c r="H672" s="68"/>
      <c r="I672" s="108"/>
      <c r="J672" s="68"/>
      <c r="K672" s="68"/>
      <c r="L672" s="68"/>
      <c r="M672" s="68"/>
      <c r="N672" s="68"/>
      <c r="O672" s="68"/>
      <c r="P672" s="68"/>
      <c r="Q672" s="68"/>
      <c r="R672" s="68"/>
      <c r="S672" s="68"/>
      <c r="T672" s="68"/>
      <c r="U672" s="68"/>
      <c r="V672" s="71"/>
      <c r="W672" s="72"/>
      <c r="X672" s="72"/>
      <c r="Y672" s="68"/>
      <c r="Z672" s="68"/>
    </row>
    <row r="673" ht="15.75" customHeight="1">
      <c r="A673" s="68"/>
      <c r="B673" s="68"/>
      <c r="C673" s="68"/>
      <c r="D673" s="68"/>
      <c r="E673" s="68"/>
      <c r="F673" s="68"/>
      <c r="G673" s="68"/>
      <c r="H673" s="68"/>
      <c r="I673" s="108"/>
      <c r="J673" s="68"/>
      <c r="K673" s="68"/>
      <c r="L673" s="68"/>
      <c r="M673" s="68"/>
      <c r="N673" s="68"/>
      <c r="O673" s="68"/>
      <c r="P673" s="68"/>
      <c r="Q673" s="68"/>
      <c r="R673" s="68"/>
      <c r="S673" s="68"/>
      <c r="T673" s="68"/>
      <c r="U673" s="68"/>
      <c r="V673" s="71"/>
      <c r="W673" s="72"/>
      <c r="X673" s="72"/>
      <c r="Y673" s="68"/>
      <c r="Z673" s="68"/>
    </row>
    <row r="674" ht="15.75" customHeight="1">
      <c r="A674" s="68"/>
      <c r="B674" s="68"/>
      <c r="C674" s="68"/>
      <c r="D674" s="68"/>
      <c r="E674" s="68"/>
      <c r="F674" s="68"/>
      <c r="G674" s="68"/>
      <c r="H674" s="68"/>
      <c r="I674" s="108"/>
      <c r="J674" s="68"/>
      <c r="K674" s="68"/>
      <c r="L674" s="68"/>
      <c r="M674" s="68"/>
      <c r="N674" s="68"/>
      <c r="O674" s="68"/>
      <c r="P674" s="68"/>
      <c r="Q674" s="68"/>
      <c r="R674" s="68"/>
      <c r="S674" s="68"/>
      <c r="T674" s="68"/>
      <c r="U674" s="68"/>
      <c r="V674" s="71"/>
      <c r="W674" s="72"/>
      <c r="X674" s="72"/>
      <c r="Y674" s="68"/>
      <c r="Z674" s="68"/>
    </row>
    <row r="675" ht="15.75" customHeight="1">
      <c r="A675" s="68"/>
      <c r="B675" s="68"/>
      <c r="C675" s="68"/>
      <c r="D675" s="68"/>
      <c r="E675" s="68"/>
      <c r="F675" s="68"/>
      <c r="G675" s="68"/>
      <c r="H675" s="68"/>
      <c r="I675" s="108"/>
      <c r="J675" s="68"/>
      <c r="K675" s="68"/>
      <c r="L675" s="68"/>
      <c r="M675" s="68"/>
      <c r="N675" s="68"/>
      <c r="O675" s="68"/>
      <c r="P675" s="68"/>
      <c r="Q675" s="68"/>
      <c r="R675" s="68"/>
      <c r="S675" s="68"/>
      <c r="T675" s="68"/>
      <c r="U675" s="68"/>
      <c r="V675" s="71"/>
      <c r="W675" s="72"/>
      <c r="X675" s="72"/>
      <c r="Y675" s="68"/>
      <c r="Z675" s="68"/>
    </row>
    <row r="676" ht="15.75" customHeight="1">
      <c r="A676" s="68"/>
      <c r="B676" s="68"/>
      <c r="C676" s="68"/>
      <c r="D676" s="68"/>
      <c r="E676" s="68"/>
      <c r="F676" s="68"/>
      <c r="G676" s="68"/>
      <c r="H676" s="68"/>
      <c r="I676" s="108"/>
      <c r="J676" s="68"/>
      <c r="K676" s="68"/>
      <c r="L676" s="68"/>
      <c r="M676" s="68"/>
      <c r="N676" s="68"/>
      <c r="O676" s="68"/>
      <c r="P676" s="68"/>
      <c r="Q676" s="68"/>
      <c r="R676" s="68"/>
      <c r="S676" s="68"/>
      <c r="T676" s="68"/>
      <c r="U676" s="68"/>
      <c r="V676" s="71"/>
      <c r="W676" s="72"/>
      <c r="X676" s="72"/>
      <c r="Y676" s="68"/>
      <c r="Z676" s="68"/>
    </row>
    <row r="677" ht="15.75" customHeight="1">
      <c r="A677" s="68"/>
      <c r="B677" s="68"/>
      <c r="C677" s="68"/>
      <c r="D677" s="68"/>
      <c r="E677" s="68"/>
      <c r="F677" s="68"/>
      <c r="G677" s="68"/>
      <c r="H677" s="68"/>
      <c r="I677" s="108"/>
      <c r="J677" s="68"/>
      <c r="K677" s="68"/>
      <c r="L677" s="68"/>
      <c r="M677" s="68"/>
      <c r="N677" s="68"/>
      <c r="O677" s="68"/>
      <c r="P677" s="68"/>
      <c r="Q677" s="68"/>
      <c r="R677" s="68"/>
      <c r="S677" s="68"/>
      <c r="T677" s="68"/>
      <c r="U677" s="68"/>
      <c r="V677" s="71"/>
      <c r="W677" s="72"/>
      <c r="X677" s="72"/>
      <c r="Y677" s="68"/>
      <c r="Z677" s="68"/>
    </row>
    <row r="678" ht="15.75" customHeight="1">
      <c r="A678" s="68"/>
      <c r="B678" s="68"/>
      <c r="C678" s="68"/>
      <c r="D678" s="68"/>
      <c r="E678" s="68"/>
      <c r="F678" s="68"/>
      <c r="G678" s="68"/>
      <c r="H678" s="68"/>
      <c r="I678" s="108"/>
      <c r="J678" s="68"/>
      <c r="K678" s="68"/>
      <c r="L678" s="68"/>
      <c r="M678" s="68"/>
      <c r="N678" s="68"/>
      <c r="O678" s="68"/>
      <c r="P678" s="68"/>
      <c r="Q678" s="68"/>
      <c r="R678" s="68"/>
      <c r="S678" s="68"/>
      <c r="T678" s="68"/>
      <c r="U678" s="68"/>
      <c r="V678" s="71"/>
      <c r="W678" s="72"/>
      <c r="X678" s="72"/>
      <c r="Y678" s="68"/>
      <c r="Z678" s="68"/>
    </row>
    <row r="679" ht="15.75" customHeight="1">
      <c r="A679" s="68"/>
      <c r="B679" s="68"/>
      <c r="C679" s="68"/>
      <c r="D679" s="68"/>
      <c r="E679" s="68"/>
      <c r="F679" s="68"/>
      <c r="G679" s="68"/>
      <c r="H679" s="68"/>
      <c r="I679" s="108"/>
      <c r="J679" s="68"/>
      <c r="K679" s="68"/>
      <c r="L679" s="68"/>
      <c r="M679" s="68"/>
      <c r="N679" s="68"/>
      <c r="O679" s="68"/>
      <c r="P679" s="68"/>
      <c r="Q679" s="68"/>
      <c r="R679" s="68"/>
      <c r="S679" s="68"/>
      <c r="T679" s="68"/>
      <c r="U679" s="68"/>
      <c r="V679" s="71"/>
      <c r="W679" s="72"/>
      <c r="X679" s="72"/>
      <c r="Y679" s="68"/>
      <c r="Z679" s="68"/>
    </row>
    <row r="680" ht="15.75" customHeight="1">
      <c r="A680" s="68"/>
      <c r="B680" s="68"/>
      <c r="C680" s="68"/>
      <c r="D680" s="68"/>
      <c r="E680" s="68"/>
      <c r="F680" s="68"/>
      <c r="G680" s="68"/>
      <c r="H680" s="68"/>
      <c r="I680" s="108"/>
      <c r="J680" s="68"/>
      <c r="K680" s="68"/>
      <c r="L680" s="68"/>
      <c r="M680" s="68"/>
      <c r="N680" s="68"/>
      <c r="O680" s="68"/>
      <c r="P680" s="68"/>
      <c r="Q680" s="68"/>
      <c r="R680" s="68"/>
      <c r="S680" s="68"/>
      <c r="T680" s="68"/>
      <c r="U680" s="68"/>
      <c r="V680" s="71"/>
      <c r="W680" s="72"/>
      <c r="X680" s="72"/>
      <c r="Y680" s="68"/>
      <c r="Z680" s="68"/>
    </row>
    <row r="681" ht="15.75" customHeight="1">
      <c r="A681" s="68"/>
      <c r="B681" s="68"/>
      <c r="C681" s="68"/>
      <c r="D681" s="68"/>
      <c r="E681" s="68"/>
      <c r="F681" s="68"/>
      <c r="G681" s="68"/>
      <c r="H681" s="68"/>
      <c r="I681" s="108"/>
      <c r="J681" s="68"/>
      <c r="K681" s="68"/>
      <c r="L681" s="68"/>
      <c r="M681" s="68"/>
      <c r="N681" s="68"/>
      <c r="O681" s="68"/>
      <c r="P681" s="68"/>
      <c r="Q681" s="68"/>
      <c r="R681" s="68"/>
      <c r="S681" s="68"/>
      <c r="T681" s="68"/>
      <c r="U681" s="68"/>
      <c r="V681" s="71"/>
      <c r="W681" s="72"/>
      <c r="X681" s="72"/>
      <c r="Y681" s="68"/>
      <c r="Z681" s="68"/>
    </row>
    <row r="682" ht="15.75" customHeight="1">
      <c r="A682" s="68"/>
      <c r="B682" s="68"/>
      <c r="C682" s="68"/>
      <c r="D682" s="68"/>
      <c r="E682" s="68"/>
      <c r="F682" s="68"/>
      <c r="G682" s="68"/>
      <c r="H682" s="68"/>
      <c r="I682" s="108"/>
      <c r="J682" s="68"/>
      <c r="K682" s="68"/>
      <c r="L682" s="68"/>
      <c r="M682" s="68"/>
      <c r="N682" s="68"/>
      <c r="O682" s="68"/>
      <c r="P682" s="68"/>
      <c r="Q682" s="68"/>
      <c r="R682" s="68"/>
      <c r="S682" s="68"/>
      <c r="T682" s="68"/>
      <c r="U682" s="68"/>
      <c r="V682" s="71"/>
      <c r="W682" s="72"/>
      <c r="X682" s="72"/>
      <c r="Y682" s="68"/>
      <c r="Z682" s="68"/>
    </row>
    <row r="683" ht="15.75" customHeight="1">
      <c r="A683" s="68"/>
      <c r="B683" s="68"/>
      <c r="C683" s="68"/>
      <c r="D683" s="68"/>
      <c r="E683" s="68"/>
      <c r="F683" s="68"/>
      <c r="G683" s="68"/>
      <c r="H683" s="68"/>
      <c r="I683" s="108"/>
      <c r="J683" s="68"/>
      <c r="K683" s="68"/>
      <c r="L683" s="68"/>
      <c r="M683" s="68"/>
      <c r="N683" s="68"/>
      <c r="O683" s="68"/>
      <c r="P683" s="68"/>
      <c r="Q683" s="68"/>
      <c r="R683" s="68"/>
      <c r="S683" s="68"/>
      <c r="T683" s="68"/>
      <c r="U683" s="68"/>
      <c r="V683" s="71"/>
      <c r="W683" s="72"/>
      <c r="X683" s="72"/>
      <c r="Y683" s="68"/>
      <c r="Z683" s="68"/>
    </row>
    <row r="684" ht="15.75" customHeight="1">
      <c r="A684" s="68"/>
      <c r="B684" s="68"/>
      <c r="C684" s="68"/>
      <c r="D684" s="68"/>
      <c r="E684" s="68"/>
      <c r="F684" s="68"/>
      <c r="G684" s="68"/>
      <c r="H684" s="68"/>
      <c r="I684" s="108"/>
      <c r="J684" s="68"/>
      <c r="K684" s="68"/>
      <c r="L684" s="68"/>
      <c r="M684" s="68"/>
      <c r="N684" s="68"/>
      <c r="O684" s="68"/>
      <c r="P684" s="68"/>
      <c r="Q684" s="68"/>
      <c r="R684" s="68"/>
      <c r="S684" s="68"/>
      <c r="T684" s="68"/>
      <c r="U684" s="68"/>
      <c r="V684" s="71"/>
      <c r="W684" s="72"/>
      <c r="X684" s="72"/>
      <c r="Y684" s="68"/>
      <c r="Z684" s="68"/>
    </row>
    <row r="685" ht="15.75" customHeight="1">
      <c r="A685" s="68"/>
      <c r="B685" s="68"/>
      <c r="C685" s="68"/>
      <c r="D685" s="68"/>
      <c r="E685" s="68"/>
      <c r="F685" s="68"/>
      <c r="G685" s="68"/>
      <c r="H685" s="68"/>
      <c r="I685" s="108"/>
      <c r="J685" s="68"/>
      <c r="K685" s="68"/>
      <c r="L685" s="68"/>
      <c r="M685" s="68"/>
      <c r="N685" s="68"/>
      <c r="O685" s="68"/>
      <c r="P685" s="68"/>
      <c r="Q685" s="68"/>
      <c r="R685" s="68"/>
      <c r="S685" s="68"/>
      <c r="T685" s="68"/>
      <c r="U685" s="68"/>
      <c r="V685" s="71"/>
      <c r="W685" s="72"/>
      <c r="X685" s="72"/>
      <c r="Y685" s="68"/>
      <c r="Z685" s="68"/>
    </row>
    <row r="686" ht="15.75" customHeight="1">
      <c r="A686" s="68"/>
      <c r="B686" s="68"/>
      <c r="C686" s="68"/>
      <c r="D686" s="68"/>
      <c r="E686" s="68"/>
      <c r="F686" s="68"/>
      <c r="G686" s="68"/>
      <c r="H686" s="68"/>
      <c r="I686" s="108"/>
      <c r="J686" s="68"/>
      <c r="K686" s="68"/>
      <c r="L686" s="68"/>
      <c r="M686" s="68"/>
      <c r="N686" s="68"/>
      <c r="O686" s="68"/>
      <c r="P686" s="68"/>
      <c r="Q686" s="68"/>
      <c r="R686" s="68"/>
      <c r="S686" s="68"/>
      <c r="T686" s="68"/>
      <c r="U686" s="68"/>
      <c r="V686" s="71"/>
      <c r="W686" s="72"/>
      <c r="X686" s="72"/>
      <c r="Y686" s="68"/>
      <c r="Z686" s="68"/>
    </row>
    <row r="687" ht="15.75" customHeight="1">
      <c r="A687" s="68"/>
      <c r="B687" s="68"/>
      <c r="C687" s="68"/>
      <c r="D687" s="68"/>
      <c r="E687" s="68"/>
      <c r="F687" s="68"/>
      <c r="G687" s="68"/>
      <c r="H687" s="68"/>
      <c r="I687" s="108"/>
      <c r="J687" s="68"/>
      <c r="K687" s="68"/>
      <c r="L687" s="68"/>
      <c r="M687" s="68"/>
      <c r="N687" s="68"/>
      <c r="O687" s="68"/>
      <c r="P687" s="68"/>
      <c r="Q687" s="68"/>
      <c r="R687" s="68"/>
      <c r="S687" s="68"/>
      <c r="T687" s="68"/>
      <c r="U687" s="68"/>
      <c r="V687" s="71"/>
      <c r="W687" s="72"/>
      <c r="X687" s="72"/>
      <c r="Y687" s="68"/>
      <c r="Z687" s="68"/>
    </row>
    <row r="688" ht="15.75" customHeight="1">
      <c r="A688" s="68"/>
      <c r="B688" s="68"/>
      <c r="C688" s="68"/>
      <c r="D688" s="68"/>
      <c r="E688" s="68"/>
      <c r="F688" s="68"/>
      <c r="G688" s="68"/>
      <c r="H688" s="68"/>
      <c r="I688" s="108"/>
      <c r="J688" s="68"/>
      <c r="K688" s="68"/>
      <c r="L688" s="68"/>
      <c r="M688" s="68"/>
      <c r="N688" s="68"/>
      <c r="O688" s="68"/>
      <c r="P688" s="68"/>
      <c r="Q688" s="68"/>
      <c r="R688" s="68"/>
      <c r="S688" s="68"/>
      <c r="T688" s="68"/>
      <c r="U688" s="68"/>
      <c r="V688" s="71"/>
      <c r="W688" s="72"/>
      <c r="X688" s="72"/>
      <c r="Y688" s="68"/>
      <c r="Z688" s="68"/>
    </row>
    <row r="689" ht="15.75" customHeight="1">
      <c r="A689" s="68"/>
      <c r="B689" s="68"/>
      <c r="C689" s="68"/>
      <c r="D689" s="68"/>
      <c r="E689" s="68"/>
      <c r="F689" s="68"/>
      <c r="G689" s="68"/>
      <c r="H689" s="68"/>
      <c r="I689" s="108"/>
      <c r="J689" s="68"/>
      <c r="K689" s="68"/>
      <c r="L689" s="68"/>
      <c r="M689" s="68"/>
      <c r="N689" s="68"/>
      <c r="O689" s="68"/>
      <c r="P689" s="68"/>
      <c r="Q689" s="68"/>
      <c r="R689" s="68"/>
      <c r="S689" s="68"/>
      <c r="T689" s="68"/>
      <c r="U689" s="68"/>
      <c r="V689" s="71"/>
      <c r="W689" s="72"/>
      <c r="X689" s="72"/>
      <c r="Y689" s="68"/>
      <c r="Z689" s="68"/>
    </row>
    <row r="690" ht="15.75" customHeight="1">
      <c r="A690" s="68"/>
      <c r="B690" s="68"/>
      <c r="C690" s="68"/>
      <c r="D690" s="68"/>
      <c r="E690" s="68"/>
      <c r="F690" s="68"/>
      <c r="G690" s="68"/>
      <c r="H690" s="68"/>
      <c r="I690" s="108"/>
      <c r="J690" s="68"/>
      <c r="K690" s="68"/>
      <c r="L690" s="68"/>
      <c r="M690" s="68"/>
      <c r="N690" s="68"/>
      <c r="O690" s="68"/>
      <c r="P690" s="68"/>
      <c r="Q690" s="68"/>
      <c r="R690" s="68"/>
      <c r="S690" s="68"/>
      <c r="T690" s="68"/>
      <c r="U690" s="68"/>
      <c r="V690" s="71"/>
      <c r="W690" s="72"/>
      <c r="X690" s="72"/>
      <c r="Y690" s="68"/>
      <c r="Z690" s="68"/>
    </row>
    <row r="691" ht="15.75" customHeight="1">
      <c r="A691" s="68"/>
      <c r="B691" s="68"/>
      <c r="C691" s="68"/>
      <c r="D691" s="68"/>
      <c r="E691" s="68"/>
      <c r="F691" s="68"/>
      <c r="G691" s="68"/>
      <c r="H691" s="68"/>
      <c r="I691" s="108"/>
      <c r="J691" s="68"/>
      <c r="K691" s="68"/>
      <c r="L691" s="68"/>
      <c r="M691" s="68"/>
      <c r="N691" s="68"/>
      <c r="O691" s="68"/>
      <c r="P691" s="68"/>
      <c r="Q691" s="68"/>
      <c r="R691" s="68"/>
      <c r="S691" s="68"/>
      <c r="T691" s="68"/>
      <c r="U691" s="68"/>
      <c r="V691" s="71"/>
      <c r="W691" s="72"/>
      <c r="X691" s="72"/>
      <c r="Y691" s="68"/>
      <c r="Z691" s="68"/>
    </row>
    <row r="692" ht="15.75" customHeight="1">
      <c r="A692" s="68"/>
      <c r="B692" s="68"/>
      <c r="C692" s="68"/>
      <c r="D692" s="68"/>
      <c r="E692" s="68"/>
      <c r="F692" s="68"/>
      <c r="G692" s="68"/>
      <c r="H692" s="68"/>
      <c r="I692" s="108"/>
      <c r="J692" s="68"/>
      <c r="K692" s="68"/>
      <c r="L692" s="68"/>
      <c r="M692" s="68"/>
      <c r="N692" s="68"/>
      <c r="O692" s="68"/>
      <c r="P692" s="68"/>
      <c r="Q692" s="68"/>
      <c r="R692" s="68"/>
      <c r="S692" s="68"/>
      <c r="T692" s="68"/>
      <c r="U692" s="68"/>
      <c r="V692" s="71"/>
      <c r="W692" s="72"/>
      <c r="X692" s="72"/>
      <c r="Y692" s="68"/>
      <c r="Z692" s="68"/>
    </row>
    <row r="693" ht="15.75" customHeight="1">
      <c r="A693" s="68"/>
      <c r="B693" s="68"/>
      <c r="C693" s="68"/>
      <c r="D693" s="68"/>
      <c r="E693" s="68"/>
      <c r="F693" s="68"/>
      <c r="G693" s="68"/>
      <c r="H693" s="68"/>
      <c r="I693" s="108"/>
      <c r="J693" s="68"/>
      <c r="K693" s="68"/>
      <c r="L693" s="68"/>
      <c r="M693" s="68"/>
      <c r="N693" s="68"/>
      <c r="O693" s="68"/>
      <c r="P693" s="68"/>
      <c r="Q693" s="68"/>
      <c r="R693" s="68"/>
      <c r="S693" s="68"/>
      <c r="T693" s="68"/>
      <c r="U693" s="68"/>
      <c r="V693" s="71"/>
      <c r="W693" s="72"/>
      <c r="X693" s="72"/>
      <c r="Y693" s="68"/>
      <c r="Z693" s="68"/>
    </row>
    <row r="694" ht="15.75" customHeight="1">
      <c r="A694" s="68"/>
      <c r="B694" s="68"/>
      <c r="C694" s="68"/>
      <c r="D694" s="68"/>
      <c r="E694" s="68"/>
      <c r="F694" s="68"/>
      <c r="G694" s="68"/>
      <c r="H694" s="68"/>
      <c r="I694" s="108"/>
      <c r="J694" s="68"/>
      <c r="K694" s="68"/>
      <c r="L694" s="68"/>
      <c r="M694" s="68"/>
      <c r="N694" s="68"/>
      <c r="O694" s="68"/>
      <c r="P694" s="68"/>
      <c r="Q694" s="68"/>
      <c r="R694" s="68"/>
      <c r="S694" s="68"/>
      <c r="T694" s="68"/>
      <c r="U694" s="68"/>
      <c r="V694" s="71"/>
      <c r="W694" s="72"/>
      <c r="X694" s="72"/>
      <c r="Y694" s="68"/>
      <c r="Z694" s="68"/>
    </row>
    <row r="695" ht="15.75" customHeight="1">
      <c r="A695" s="68"/>
      <c r="B695" s="68"/>
      <c r="C695" s="68"/>
      <c r="D695" s="68"/>
      <c r="E695" s="68"/>
      <c r="F695" s="68"/>
      <c r="G695" s="68"/>
      <c r="H695" s="68"/>
      <c r="I695" s="108"/>
      <c r="J695" s="68"/>
      <c r="K695" s="68"/>
      <c r="L695" s="68"/>
      <c r="M695" s="68"/>
      <c r="N695" s="68"/>
      <c r="O695" s="68"/>
      <c r="P695" s="68"/>
      <c r="Q695" s="68"/>
      <c r="R695" s="68"/>
      <c r="S695" s="68"/>
      <c r="T695" s="68"/>
      <c r="U695" s="68"/>
      <c r="V695" s="71"/>
      <c r="W695" s="72"/>
      <c r="X695" s="72"/>
      <c r="Y695" s="68"/>
      <c r="Z695" s="68"/>
    </row>
    <row r="696" ht="15.75" customHeight="1">
      <c r="A696" s="68"/>
      <c r="B696" s="68"/>
      <c r="C696" s="68"/>
      <c r="D696" s="68"/>
      <c r="E696" s="68"/>
      <c r="F696" s="68"/>
      <c r="G696" s="68"/>
      <c r="H696" s="68"/>
      <c r="I696" s="108"/>
      <c r="J696" s="68"/>
      <c r="K696" s="68"/>
      <c r="L696" s="68"/>
      <c r="M696" s="68"/>
      <c r="N696" s="68"/>
      <c r="O696" s="68"/>
      <c r="P696" s="68"/>
      <c r="Q696" s="68"/>
      <c r="R696" s="68"/>
      <c r="S696" s="68"/>
      <c r="T696" s="68"/>
      <c r="U696" s="68"/>
      <c r="V696" s="71"/>
      <c r="W696" s="72"/>
      <c r="X696" s="72"/>
      <c r="Y696" s="68"/>
      <c r="Z696" s="68"/>
    </row>
    <row r="697" ht="15.75" customHeight="1">
      <c r="A697" s="68"/>
      <c r="B697" s="68"/>
      <c r="C697" s="68"/>
      <c r="D697" s="68"/>
      <c r="E697" s="68"/>
      <c r="F697" s="68"/>
      <c r="G697" s="68"/>
      <c r="H697" s="68"/>
      <c r="I697" s="108"/>
      <c r="J697" s="68"/>
      <c r="K697" s="68"/>
      <c r="L697" s="68"/>
      <c r="M697" s="68"/>
      <c r="N697" s="68"/>
      <c r="O697" s="68"/>
      <c r="P697" s="68"/>
      <c r="Q697" s="68"/>
      <c r="R697" s="68"/>
      <c r="S697" s="68"/>
      <c r="T697" s="68"/>
      <c r="U697" s="68"/>
      <c r="V697" s="71"/>
      <c r="W697" s="72"/>
      <c r="X697" s="72"/>
      <c r="Y697" s="68"/>
      <c r="Z697" s="68"/>
    </row>
    <row r="698" ht="15.75" customHeight="1">
      <c r="A698" s="68"/>
      <c r="B698" s="68"/>
      <c r="C698" s="68"/>
      <c r="D698" s="68"/>
      <c r="E698" s="68"/>
      <c r="F698" s="68"/>
      <c r="G698" s="68"/>
      <c r="H698" s="68"/>
      <c r="I698" s="108"/>
      <c r="J698" s="68"/>
      <c r="K698" s="68"/>
      <c r="L698" s="68"/>
      <c r="M698" s="68"/>
      <c r="N698" s="68"/>
      <c r="O698" s="68"/>
      <c r="P698" s="68"/>
      <c r="Q698" s="68"/>
      <c r="R698" s="68"/>
      <c r="S698" s="68"/>
      <c r="T698" s="68"/>
      <c r="U698" s="68"/>
      <c r="V698" s="71"/>
      <c r="W698" s="72"/>
      <c r="X698" s="72"/>
      <c r="Y698" s="68"/>
      <c r="Z698" s="68"/>
    </row>
    <row r="699" ht="15.75" customHeight="1">
      <c r="A699" s="68"/>
      <c r="B699" s="68"/>
      <c r="C699" s="68"/>
      <c r="D699" s="68"/>
      <c r="E699" s="68"/>
      <c r="F699" s="68"/>
      <c r="G699" s="68"/>
      <c r="H699" s="68"/>
      <c r="I699" s="108"/>
      <c r="J699" s="68"/>
      <c r="K699" s="68"/>
      <c r="L699" s="68"/>
      <c r="M699" s="68"/>
      <c r="N699" s="68"/>
      <c r="O699" s="68"/>
      <c r="P699" s="68"/>
      <c r="Q699" s="68"/>
      <c r="R699" s="68"/>
      <c r="S699" s="68"/>
      <c r="T699" s="68"/>
      <c r="U699" s="68"/>
      <c r="V699" s="71"/>
      <c r="W699" s="72"/>
      <c r="X699" s="72"/>
      <c r="Y699" s="68"/>
      <c r="Z699" s="68"/>
    </row>
    <row r="700" ht="15.75" customHeight="1">
      <c r="A700" s="68"/>
      <c r="B700" s="68"/>
      <c r="C700" s="68"/>
      <c r="D700" s="68"/>
      <c r="E700" s="68"/>
      <c r="F700" s="68"/>
      <c r="G700" s="68"/>
      <c r="H700" s="68"/>
      <c r="I700" s="108"/>
      <c r="J700" s="68"/>
      <c r="K700" s="68"/>
      <c r="L700" s="68"/>
      <c r="M700" s="68"/>
      <c r="N700" s="68"/>
      <c r="O700" s="68"/>
      <c r="P700" s="68"/>
      <c r="Q700" s="68"/>
      <c r="R700" s="68"/>
      <c r="S700" s="68"/>
      <c r="T700" s="68"/>
      <c r="U700" s="68"/>
      <c r="V700" s="71"/>
      <c r="W700" s="72"/>
      <c r="X700" s="72"/>
      <c r="Y700" s="68"/>
      <c r="Z700" s="68"/>
    </row>
    <row r="701" ht="15.75" customHeight="1">
      <c r="A701" s="68"/>
      <c r="B701" s="68"/>
      <c r="C701" s="68"/>
      <c r="D701" s="68"/>
      <c r="E701" s="68"/>
      <c r="F701" s="68"/>
      <c r="G701" s="68"/>
      <c r="H701" s="68"/>
      <c r="I701" s="108"/>
      <c r="J701" s="68"/>
      <c r="K701" s="68"/>
      <c r="L701" s="68"/>
      <c r="M701" s="68"/>
      <c r="N701" s="68"/>
      <c r="O701" s="68"/>
      <c r="P701" s="68"/>
      <c r="Q701" s="68"/>
      <c r="R701" s="68"/>
      <c r="S701" s="68"/>
      <c r="T701" s="68"/>
      <c r="U701" s="68"/>
      <c r="V701" s="71"/>
      <c r="W701" s="72"/>
      <c r="X701" s="72"/>
      <c r="Y701" s="68"/>
      <c r="Z701" s="68"/>
    </row>
    <row r="702" ht="15.75" customHeight="1">
      <c r="A702" s="68"/>
      <c r="B702" s="68"/>
      <c r="C702" s="68"/>
      <c r="D702" s="68"/>
      <c r="E702" s="68"/>
      <c r="F702" s="68"/>
      <c r="G702" s="68"/>
      <c r="H702" s="68"/>
      <c r="I702" s="108"/>
      <c r="J702" s="68"/>
      <c r="K702" s="68"/>
      <c r="L702" s="68"/>
      <c r="M702" s="68"/>
      <c r="N702" s="68"/>
      <c r="O702" s="68"/>
      <c r="P702" s="68"/>
      <c r="Q702" s="68"/>
      <c r="R702" s="68"/>
      <c r="S702" s="68"/>
      <c r="T702" s="68"/>
      <c r="U702" s="68"/>
      <c r="V702" s="71"/>
      <c r="W702" s="72"/>
      <c r="X702" s="72"/>
      <c r="Y702" s="68"/>
      <c r="Z702" s="68"/>
    </row>
    <row r="703" ht="15.75" customHeight="1">
      <c r="A703" s="68"/>
      <c r="B703" s="68"/>
      <c r="C703" s="68"/>
      <c r="D703" s="68"/>
      <c r="E703" s="68"/>
      <c r="F703" s="68"/>
      <c r="G703" s="68"/>
      <c r="H703" s="68"/>
      <c r="I703" s="108"/>
      <c r="J703" s="68"/>
      <c r="K703" s="68"/>
      <c r="L703" s="68"/>
      <c r="M703" s="68"/>
      <c r="N703" s="68"/>
      <c r="O703" s="68"/>
      <c r="P703" s="68"/>
      <c r="Q703" s="68"/>
      <c r="R703" s="68"/>
      <c r="S703" s="68"/>
      <c r="T703" s="68"/>
      <c r="U703" s="68"/>
      <c r="V703" s="71"/>
      <c r="W703" s="72"/>
      <c r="X703" s="72"/>
      <c r="Y703" s="68"/>
      <c r="Z703" s="68"/>
    </row>
    <row r="704" ht="15.75" customHeight="1">
      <c r="A704" s="68"/>
      <c r="B704" s="68"/>
      <c r="C704" s="68"/>
      <c r="D704" s="68"/>
      <c r="E704" s="68"/>
      <c r="F704" s="68"/>
      <c r="G704" s="68"/>
      <c r="H704" s="68"/>
      <c r="I704" s="108"/>
      <c r="J704" s="68"/>
      <c r="K704" s="68"/>
      <c r="L704" s="68"/>
      <c r="M704" s="68"/>
      <c r="N704" s="68"/>
      <c r="O704" s="68"/>
      <c r="P704" s="68"/>
      <c r="Q704" s="68"/>
      <c r="R704" s="68"/>
      <c r="S704" s="68"/>
      <c r="T704" s="68"/>
      <c r="U704" s="68"/>
      <c r="V704" s="71"/>
      <c r="W704" s="72"/>
      <c r="X704" s="72"/>
      <c r="Y704" s="68"/>
      <c r="Z704" s="68"/>
    </row>
    <row r="705" ht="15.75" customHeight="1">
      <c r="A705" s="68"/>
      <c r="B705" s="68"/>
      <c r="C705" s="68"/>
      <c r="D705" s="68"/>
      <c r="E705" s="68"/>
      <c r="F705" s="68"/>
      <c r="G705" s="68"/>
      <c r="H705" s="68"/>
      <c r="I705" s="108"/>
      <c r="J705" s="68"/>
      <c r="K705" s="68"/>
      <c r="L705" s="68"/>
      <c r="M705" s="68"/>
      <c r="N705" s="68"/>
      <c r="O705" s="68"/>
      <c r="P705" s="68"/>
      <c r="Q705" s="68"/>
      <c r="R705" s="68"/>
      <c r="S705" s="68"/>
      <c r="T705" s="68"/>
      <c r="U705" s="68"/>
      <c r="V705" s="71"/>
      <c r="W705" s="72"/>
      <c r="X705" s="72"/>
      <c r="Y705" s="68"/>
      <c r="Z705" s="68"/>
    </row>
    <row r="706" ht="15.75" customHeight="1">
      <c r="A706" s="68"/>
      <c r="B706" s="68"/>
      <c r="C706" s="68"/>
      <c r="D706" s="68"/>
      <c r="E706" s="68"/>
      <c r="F706" s="68"/>
      <c r="G706" s="68"/>
      <c r="H706" s="68"/>
      <c r="I706" s="108"/>
      <c r="J706" s="68"/>
      <c r="K706" s="68"/>
      <c r="L706" s="68"/>
      <c r="M706" s="68"/>
      <c r="N706" s="68"/>
      <c r="O706" s="68"/>
      <c r="P706" s="68"/>
      <c r="Q706" s="68"/>
      <c r="R706" s="68"/>
      <c r="S706" s="68"/>
      <c r="T706" s="68"/>
      <c r="U706" s="68"/>
      <c r="V706" s="71"/>
      <c r="W706" s="72"/>
      <c r="X706" s="72"/>
      <c r="Y706" s="68"/>
      <c r="Z706" s="68"/>
    </row>
    <row r="707" ht="15.75" customHeight="1">
      <c r="A707" s="68"/>
      <c r="B707" s="68"/>
      <c r="C707" s="68"/>
      <c r="D707" s="68"/>
      <c r="E707" s="68"/>
      <c r="F707" s="68"/>
      <c r="G707" s="68"/>
      <c r="H707" s="68"/>
      <c r="I707" s="108"/>
      <c r="J707" s="68"/>
      <c r="K707" s="68"/>
      <c r="L707" s="68"/>
      <c r="M707" s="68"/>
      <c r="N707" s="68"/>
      <c r="O707" s="68"/>
      <c r="P707" s="68"/>
      <c r="Q707" s="68"/>
      <c r="R707" s="68"/>
      <c r="S707" s="68"/>
      <c r="T707" s="68"/>
      <c r="U707" s="68"/>
      <c r="V707" s="71"/>
      <c r="W707" s="72"/>
      <c r="X707" s="72"/>
      <c r="Y707" s="68"/>
      <c r="Z707" s="68"/>
    </row>
    <row r="708" ht="15.75" customHeight="1">
      <c r="A708" s="68"/>
      <c r="B708" s="68"/>
      <c r="C708" s="68"/>
      <c r="D708" s="68"/>
      <c r="E708" s="68"/>
      <c r="F708" s="68"/>
      <c r="G708" s="68"/>
      <c r="H708" s="68"/>
      <c r="I708" s="108"/>
      <c r="J708" s="68"/>
      <c r="K708" s="68"/>
      <c r="L708" s="68"/>
      <c r="M708" s="68"/>
      <c r="N708" s="68"/>
      <c r="O708" s="68"/>
      <c r="P708" s="68"/>
      <c r="Q708" s="68"/>
      <c r="R708" s="68"/>
      <c r="S708" s="68"/>
      <c r="T708" s="68"/>
      <c r="U708" s="68"/>
      <c r="V708" s="71"/>
      <c r="W708" s="72"/>
      <c r="X708" s="72"/>
      <c r="Y708" s="68"/>
      <c r="Z708" s="68"/>
    </row>
    <row r="709" ht="15.75" customHeight="1">
      <c r="A709" s="68"/>
      <c r="B709" s="68"/>
      <c r="C709" s="68"/>
      <c r="D709" s="68"/>
      <c r="E709" s="68"/>
      <c r="F709" s="68"/>
      <c r="G709" s="68"/>
      <c r="H709" s="68"/>
      <c r="I709" s="108"/>
      <c r="J709" s="68"/>
      <c r="K709" s="68"/>
      <c r="L709" s="68"/>
      <c r="M709" s="68"/>
      <c r="N709" s="68"/>
      <c r="O709" s="68"/>
      <c r="P709" s="68"/>
      <c r="Q709" s="68"/>
      <c r="R709" s="68"/>
      <c r="S709" s="68"/>
      <c r="T709" s="68"/>
      <c r="U709" s="68"/>
      <c r="V709" s="71"/>
      <c r="W709" s="72"/>
      <c r="X709" s="72"/>
      <c r="Y709" s="68"/>
      <c r="Z709" s="68"/>
    </row>
    <row r="710" ht="15.75" customHeight="1">
      <c r="A710" s="68"/>
      <c r="B710" s="68"/>
      <c r="C710" s="68"/>
      <c r="D710" s="68"/>
      <c r="E710" s="68"/>
      <c r="F710" s="68"/>
      <c r="G710" s="68"/>
      <c r="H710" s="68"/>
      <c r="I710" s="108"/>
      <c r="J710" s="68"/>
      <c r="K710" s="68"/>
      <c r="L710" s="68"/>
      <c r="M710" s="68"/>
      <c r="N710" s="68"/>
      <c r="O710" s="68"/>
      <c r="P710" s="68"/>
      <c r="Q710" s="68"/>
      <c r="R710" s="68"/>
      <c r="S710" s="68"/>
      <c r="T710" s="68"/>
      <c r="U710" s="68"/>
      <c r="V710" s="71"/>
      <c r="W710" s="72"/>
      <c r="X710" s="72"/>
      <c r="Y710" s="68"/>
      <c r="Z710" s="68"/>
    </row>
    <row r="711" ht="15.75" customHeight="1">
      <c r="A711" s="68"/>
      <c r="B711" s="68"/>
      <c r="C711" s="68"/>
      <c r="D711" s="68"/>
      <c r="E711" s="68"/>
      <c r="F711" s="68"/>
      <c r="G711" s="68"/>
      <c r="H711" s="68"/>
      <c r="I711" s="108"/>
      <c r="J711" s="68"/>
      <c r="K711" s="68"/>
      <c r="L711" s="68"/>
      <c r="M711" s="68"/>
      <c r="N711" s="68"/>
      <c r="O711" s="68"/>
      <c r="P711" s="68"/>
      <c r="Q711" s="68"/>
      <c r="R711" s="68"/>
      <c r="S711" s="68"/>
      <c r="T711" s="68"/>
      <c r="U711" s="68"/>
      <c r="V711" s="71"/>
      <c r="W711" s="72"/>
      <c r="X711" s="72"/>
      <c r="Y711" s="68"/>
      <c r="Z711" s="68"/>
    </row>
    <row r="712" ht="15.75" customHeight="1">
      <c r="A712" s="68"/>
      <c r="B712" s="68"/>
      <c r="C712" s="68"/>
      <c r="D712" s="68"/>
      <c r="E712" s="68"/>
      <c r="F712" s="68"/>
      <c r="G712" s="68"/>
      <c r="H712" s="68"/>
      <c r="I712" s="108"/>
      <c r="J712" s="68"/>
      <c r="K712" s="68"/>
      <c r="L712" s="68"/>
      <c r="M712" s="68"/>
      <c r="N712" s="68"/>
      <c r="O712" s="68"/>
      <c r="P712" s="68"/>
      <c r="Q712" s="68"/>
      <c r="R712" s="68"/>
      <c r="S712" s="68"/>
      <c r="T712" s="68"/>
      <c r="U712" s="68"/>
      <c r="V712" s="71"/>
      <c r="W712" s="72"/>
      <c r="X712" s="72"/>
      <c r="Y712" s="68"/>
      <c r="Z712" s="68"/>
    </row>
    <row r="713" ht="15.75" customHeight="1">
      <c r="A713" s="68"/>
      <c r="B713" s="68"/>
      <c r="C713" s="68"/>
      <c r="D713" s="68"/>
      <c r="E713" s="68"/>
      <c r="F713" s="68"/>
      <c r="G713" s="68"/>
      <c r="H713" s="68"/>
      <c r="I713" s="108"/>
      <c r="J713" s="68"/>
      <c r="K713" s="68"/>
      <c r="L713" s="68"/>
      <c r="M713" s="68"/>
      <c r="N713" s="68"/>
      <c r="O713" s="68"/>
      <c r="P713" s="68"/>
      <c r="Q713" s="68"/>
      <c r="R713" s="68"/>
      <c r="S713" s="68"/>
      <c r="T713" s="68"/>
      <c r="U713" s="68"/>
      <c r="V713" s="71"/>
      <c r="W713" s="72"/>
      <c r="X713" s="72"/>
      <c r="Y713" s="68"/>
      <c r="Z713" s="68"/>
    </row>
    <row r="714" ht="15.75" customHeight="1">
      <c r="A714" s="68"/>
      <c r="B714" s="68"/>
      <c r="C714" s="68"/>
      <c r="D714" s="68"/>
      <c r="E714" s="68"/>
      <c r="F714" s="68"/>
      <c r="G714" s="68"/>
      <c r="H714" s="68"/>
      <c r="I714" s="108"/>
      <c r="J714" s="68"/>
      <c r="K714" s="68"/>
      <c r="L714" s="68"/>
      <c r="M714" s="68"/>
      <c r="N714" s="68"/>
      <c r="O714" s="68"/>
      <c r="P714" s="68"/>
      <c r="Q714" s="68"/>
      <c r="R714" s="68"/>
      <c r="S714" s="68"/>
      <c r="T714" s="68"/>
      <c r="U714" s="68"/>
      <c r="V714" s="71"/>
      <c r="W714" s="72"/>
      <c r="X714" s="72"/>
      <c r="Y714" s="68"/>
      <c r="Z714" s="68"/>
    </row>
    <row r="715" ht="15.75" customHeight="1">
      <c r="A715" s="68"/>
      <c r="B715" s="68"/>
      <c r="C715" s="68"/>
      <c r="D715" s="68"/>
      <c r="E715" s="68"/>
      <c r="F715" s="68"/>
      <c r="G715" s="68"/>
      <c r="H715" s="68"/>
      <c r="I715" s="108"/>
      <c r="J715" s="68"/>
      <c r="K715" s="68"/>
      <c r="L715" s="68"/>
      <c r="M715" s="68"/>
      <c r="N715" s="68"/>
      <c r="O715" s="68"/>
      <c r="P715" s="68"/>
      <c r="Q715" s="68"/>
      <c r="R715" s="68"/>
      <c r="S715" s="68"/>
      <c r="T715" s="68"/>
      <c r="U715" s="68"/>
      <c r="V715" s="71"/>
      <c r="W715" s="72"/>
      <c r="X715" s="72"/>
      <c r="Y715" s="68"/>
      <c r="Z715" s="68"/>
    </row>
    <row r="716" ht="15.75" customHeight="1">
      <c r="A716" s="68"/>
      <c r="B716" s="68"/>
      <c r="C716" s="68"/>
      <c r="D716" s="68"/>
      <c r="E716" s="68"/>
      <c r="F716" s="68"/>
      <c r="G716" s="68"/>
      <c r="H716" s="68"/>
      <c r="I716" s="108"/>
      <c r="J716" s="68"/>
      <c r="K716" s="68"/>
      <c r="L716" s="68"/>
      <c r="M716" s="68"/>
      <c r="N716" s="68"/>
      <c r="O716" s="68"/>
      <c r="P716" s="68"/>
      <c r="Q716" s="68"/>
      <c r="R716" s="68"/>
      <c r="S716" s="68"/>
      <c r="T716" s="68"/>
      <c r="U716" s="68"/>
      <c r="V716" s="71"/>
      <c r="W716" s="72"/>
      <c r="X716" s="72"/>
      <c r="Y716" s="68"/>
      <c r="Z716" s="68"/>
    </row>
    <row r="717" ht="15.75" customHeight="1">
      <c r="A717" s="68"/>
      <c r="B717" s="68"/>
      <c r="C717" s="68"/>
      <c r="D717" s="68"/>
      <c r="E717" s="68"/>
      <c r="F717" s="68"/>
      <c r="G717" s="68"/>
      <c r="H717" s="68"/>
      <c r="I717" s="108"/>
      <c r="J717" s="68"/>
      <c r="K717" s="68"/>
      <c r="L717" s="68"/>
      <c r="M717" s="68"/>
      <c r="N717" s="68"/>
      <c r="O717" s="68"/>
      <c r="P717" s="68"/>
      <c r="Q717" s="68"/>
      <c r="R717" s="68"/>
      <c r="S717" s="68"/>
      <c r="T717" s="68"/>
      <c r="U717" s="68"/>
      <c r="V717" s="71"/>
      <c r="W717" s="72"/>
      <c r="X717" s="72"/>
      <c r="Y717" s="68"/>
      <c r="Z717" s="68"/>
    </row>
    <row r="718" ht="15.75" customHeight="1">
      <c r="A718" s="68"/>
      <c r="B718" s="68"/>
      <c r="C718" s="68"/>
      <c r="D718" s="68"/>
      <c r="E718" s="68"/>
      <c r="F718" s="68"/>
      <c r="G718" s="68"/>
      <c r="H718" s="68"/>
      <c r="I718" s="108"/>
      <c r="J718" s="68"/>
      <c r="K718" s="68"/>
      <c r="L718" s="68"/>
      <c r="M718" s="68"/>
      <c r="N718" s="68"/>
      <c r="O718" s="68"/>
      <c r="P718" s="68"/>
      <c r="Q718" s="68"/>
      <c r="R718" s="68"/>
      <c r="S718" s="68"/>
      <c r="T718" s="68"/>
      <c r="U718" s="68"/>
      <c r="V718" s="71"/>
      <c r="W718" s="72"/>
      <c r="X718" s="72"/>
      <c r="Y718" s="68"/>
      <c r="Z718" s="68"/>
    </row>
    <row r="719" ht="15.75" customHeight="1">
      <c r="A719" s="68"/>
      <c r="B719" s="68"/>
      <c r="C719" s="68"/>
      <c r="D719" s="68"/>
      <c r="E719" s="68"/>
      <c r="F719" s="68"/>
      <c r="G719" s="68"/>
      <c r="H719" s="68"/>
      <c r="I719" s="108"/>
      <c r="J719" s="68"/>
      <c r="K719" s="68"/>
      <c r="L719" s="68"/>
      <c r="M719" s="68"/>
      <c r="N719" s="68"/>
      <c r="O719" s="68"/>
      <c r="P719" s="68"/>
      <c r="Q719" s="68"/>
      <c r="R719" s="68"/>
      <c r="S719" s="68"/>
      <c r="T719" s="68"/>
      <c r="U719" s="68"/>
      <c r="V719" s="71"/>
      <c r="W719" s="72"/>
      <c r="X719" s="72"/>
      <c r="Y719" s="68"/>
      <c r="Z719" s="68"/>
    </row>
    <row r="720" ht="15.75" customHeight="1">
      <c r="A720" s="68"/>
      <c r="B720" s="68"/>
      <c r="C720" s="68"/>
      <c r="D720" s="68"/>
      <c r="E720" s="68"/>
      <c r="F720" s="68"/>
      <c r="G720" s="68"/>
      <c r="H720" s="68"/>
      <c r="I720" s="108"/>
      <c r="J720" s="68"/>
      <c r="K720" s="68"/>
      <c r="L720" s="68"/>
      <c r="M720" s="68"/>
      <c r="N720" s="68"/>
      <c r="O720" s="68"/>
      <c r="P720" s="68"/>
      <c r="Q720" s="68"/>
      <c r="R720" s="68"/>
      <c r="S720" s="68"/>
      <c r="T720" s="68"/>
      <c r="U720" s="68"/>
      <c r="V720" s="71"/>
      <c r="W720" s="72"/>
      <c r="X720" s="72"/>
      <c r="Y720" s="68"/>
      <c r="Z720" s="68"/>
    </row>
    <row r="721" ht="15.75" customHeight="1">
      <c r="A721" s="68"/>
      <c r="B721" s="68"/>
      <c r="C721" s="68"/>
      <c r="D721" s="68"/>
      <c r="E721" s="68"/>
      <c r="F721" s="68"/>
      <c r="G721" s="68"/>
      <c r="H721" s="68"/>
      <c r="I721" s="108"/>
      <c r="J721" s="68"/>
      <c r="K721" s="68"/>
      <c r="L721" s="68"/>
      <c r="M721" s="68"/>
      <c r="N721" s="68"/>
      <c r="O721" s="68"/>
      <c r="P721" s="68"/>
      <c r="Q721" s="68"/>
      <c r="R721" s="68"/>
      <c r="S721" s="68"/>
      <c r="T721" s="68"/>
      <c r="U721" s="68"/>
      <c r="V721" s="71"/>
      <c r="W721" s="72"/>
      <c r="X721" s="72"/>
      <c r="Y721" s="68"/>
      <c r="Z721" s="68"/>
    </row>
    <row r="722" ht="15.75" customHeight="1">
      <c r="A722" s="68"/>
      <c r="B722" s="68"/>
      <c r="C722" s="68"/>
      <c r="D722" s="68"/>
      <c r="E722" s="68"/>
      <c r="F722" s="68"/>
      <c r="G722" s="68"/>
      <c r="H722" s="68"/>
      <c r="I722" s="108"/>
      <c r="J722" s="68"/>
      <c r="K722" s="68"/>
      <c r="L722" s="68"/>
      <c r="M722" s="68"/>
      <c r="N722" s="68"/>
      <c r="O722" s="68"/>
      <c r="P722" s="68"/>
      <c r="Q722" s="68"/>
      <c r="R722" s="68"/>
      <c r="S722" s="68"/>
      <c r="T722" s="68"/>
      <c r="U722" s="68"/>
      <c r="V722" s="71"/>
      <c r="W722" s="72"/>
      <c r="X722" s="72"/>
      <c r="Y722" s="68"/>
      <c r="Z722" s="68"/>
    </row>
    <row r="723" ht="15.75" customHeight="1">
      <c r="A723" s="68"/>
      <c r="B723" s="68"/>
      <c r="C723" s="68"/>
      <c r="D723" s="68"/>
      <c r="E723" s="68"/>
      <c r="F723" s="68"/>
      <c r="G723" s="68"/>
      <c r="H723" s="68"/>
      <c r="I723" s="108"/>
      <c r="J723" s="68"/>
      <c r="K723" s="68"/>
      <c r="L723" s="68"/>
      <c r="M723" s="68"/>
      <c r="N723" s="68"/>
      <c r="O723" s="68"/>
      <c r="P723" s="68"/>
      <c r="Q723" s="68"/>
      <c r="R723" s="68"/>
      <c r="S723" s="68"/>
      <c r="T723" s="68"/>
      <c r="U723" s="68"/>
      <c r="V723" s="71"/>
      <c r="W723" s="72"/>
      <c r="X723" s="72"/>
      <c r="Y723" s="68"/>
      <c r="Z723" s="68"/>
    </row>
    <row r="724" ht="15.75" customHeight="1">
      <c r="A724" s="68"/>
      <c r="B724" s="68"/>
      <c r="C724" s="68"/>
      <c r="D724" s="68"/>
      <c r="E724" s="68"/>
      <c r="F724" s="68"/>
      <c r="G724" s="68"/>
      <c r="H724" s="68"/>
      <c r="I724" s="108"/>
      <c r="J724" s="68"/>
      <c r="K724" s="68"/>
      <c r="L724" s="68"/>
      <c r="M724" s="68"/>
      <c r="N724" s="68"/>
      <c r="O724" s="68"/>
      <c r="P724" s="68"/>
      <c r="Q724" s="68"/>
      <c r="R724" s="68"/>
      <c r="S724" s="68"/>
      <c r="T724" s="68"/>
      <c r="U724" s="68"/>
      <c r="V724" s="71"/>
      <c r="W724" s="72"/>
      <c r="X724" s="72"/>
      <c r="Y724" s="68"/>
      <c r="Z724" s="68"/>
    </row>
    <row r="725" ht="15.75" customHeight="1">
      <c r="A725" s="68"/>
      <c r="B725" s="68"/>
      <c r="C725" s="68"/>
      <c r="D725" s="68"/>
      <c r="E725" s="68"/>
      <c r="F725" s="68"/>
      <c r="G725" s="68"/>
      <c r="H725" s="68"/>
      <c r="I725" s="108"/>
      <c r="J725" s="68"/>
      <c r="K725" s="68"/>
      <c r="L725" s="68"/>
      <c r="M725" s="68"/>
      <c r="N725" s="68"/>
      <c r="O725" s="68"/>
      <c r="P725" s="68"/>
      <c r="Q725" s="68"/>
      <c r="R725" s="68"/>
      <c r="S725" s="68"/>
      <c r="T725" s="68"/>
      <c r="U725" s="68"/>
      <c r="V725" s="71"/>
      <c r="W725" s="72"/>
      <c r="X725" s="72"/>
      <c r="Y725" s="68"/>
      <c r="Z725" s="68"/>
    </row>
    <row r="726" ht="15.75" customHeight="1">
      <c r="A726" s="68"/>
      <c r="B726" s="68"/>
      <c r="C726" s="68"/>
      <c r="D726" s="68"/>
      <c r="E726" s="68"/>
      <c r="F726" s="68"/>
      <c r="G726" s="68"/>
      <c r="H726" s="68"/>
      <c r="I726" s="108"/>
      <c r="J726" s="68"/>
      <c r="K726" s="68"/>
      <c r="L726" s="68"/>
      <c r="M726" s="68"/>
      <c r="N726" s="68"/>
      <c r="O726" s="68"/>
      <c r="P726" s="68"/>
      <c r="Q726" s="68"/>
      <c r="R726" s="68"/>
      <c r="S726" s="68"/>
      <c r="T726" s="68"/>
      <c r="U726" s="68"/>
      <c r="V726" s="71"/>
      <c r="W726" s="72"/>
      <c r="X726" s="72"/>
      <c r="Y726" s="68"/>
      <c r="Z726" s="68"/>
    </row>
    <row r="727" ht="15.75" customHeight="1">
      <c r="A727" s="68"/>
      <c r="B727" s="68"/>
      <c r="C727" s="68"/>
      <c r="D727" s="68"/>
      <c r="E727" s="68"/>
      <c r="F727" s="68"/>
      <c r="G727" s="68"/>
      <c r="H727" s="68"/>
      <c r="I727" s="108"/>
      <c r="J727" s="68"/>
      <c r="K727" s="68"/>
      <c r="L727" s="68"/>
      <c r="M727" s="68"/>
      <c r="N727" s="68"/>
      <c r="O727" s="68"/>
      <c r="P727" s="68"/>
      <c r="Q727" s="68"/>
      <c r="R727" s="68"/>
      <c r="S727" s="68"/>
      <c r="T727" s="68"/>
      <c r="U727" s="68"/>
      <c r="V727" s="71"/>
      <c r="W727" s="72"/>
      <c r="X727" s="72"/>
      <c r="Y727" s="68"/>
      <c r="Z727" s="68"/>
    </row>
    <row r="728" ht="15.75" customHeight="1">
      <c r="A728" s="68"/>
      <c r="B728" s="68"/>
      <c r="C728" s="68"/>
      <c r="D728" s="68"/>
      <c r="E728" s="68"/>
      <c r="F728" s="68"/>
      <c r="G728" s="68"/>
      <c r="H728" s="68"/>
      <c r="I728" s="108"/>
      <c r="J728" s="68"/>
      <c r="K728" s="68"/>
      <c r="L728" s="68"/>
      <c r="M728" s="68"/>
      <c r="N728" s="68"/>
      <c r="O728" s="68"/>
      <c r="P728" s="68"/>
      <c r="Q728" s="68"/>
      <c r="R728" s="68"/>
      <c r="S728" s="68"/>
      <c r="T728" s="68"/>
      <c r="U728" s="68"/>
      <c r="V728" s="71"/>
      <c r="W728" s="72"/>
      <c r="X728" s="72"/>
      <c r="Y728" s="68"/>
      <c r="Z728" s="68"/>
    </row>
    <row r="729" ht="15.75" customHeight="1">
      <c r="A729" s="68"/>
      <c r="B729" s="68"/>
      <c r="C729" s="68"/>
      <c r="D729" s="68"/>
      <c r="E729" s="68"/>
      <c r="F729" s="68"/>
      <c r="G729" s="68"/>
      <c r="H729" s="68"/>
      <c r="I729" s="108"/>
      <c r="J729" s="68"/>
      <c r="K729" s="68"/>
      <c r="L729" s="68"/>
      <c r="M729" s="68"/>
      <c r="N729" s="68"/>
      <c r="O729" s="68"/>
      <c r="P729" s="68"/>
      <c r="Q729" s="68"/>
      <c r="R729" s="68"/>
      <c r="S729" s="68"/>
      <c r="T729" s="68"/>
      <c r="U729" s="68"/>
      <c r="V729" s="71"/>
      <c r="W729" s="72"/>
      <c r="X729" s="72"/>
      <c r="Y729" s="68"/>
      <c r="Z729" s="68"/>
    </row>
    <row r="730" ht="15.75" customHeight="1">
      <c r="A730" s="68"/>
      <c r="B730" s="68"/>
      <c r="C730" s="68"/>
      <c r="D730" s="68"/>
      <c r="E730" s="68"/>
      <c r="F730" s="68"/>
      <c r="G730" s="68"/>
      <c r="H730" s="68"/>
      <c r="I730" s="108"/>
      <c r="J730" s="68"/>
      <c r="K730" s="68"/>
      <c r="L730" s="68"/>
      <c r="M730" s="68"/>
      <c r="N730" s="68"/>
      <c r="O730" s="68"/>
      <c r="P730" s="68"/>
      <c r="Q730" s="68"/>
      <c r="R730" s="68"/>
      <c r="S730" s="68"/>
      <c r="T730" s="68"/>
      <c r="U730" s="68"/>
      <c r="V730" s="71"/>
      <c r="W730" s="72"/>
      <c r="X730" s="72"/>
      <c r="Y730" s="68"/>
      <c r="Z730" s="68"/>
    </row>
    <row r="731" ht="15.75" customHeight="1">
      <c r="A731" s="68"/>
      <c r="B731" s="68"/>
      <c r="C731" s="68"/>
      <c r="D731" s="68"/>
      <c r="E731" s="68"/>
      <c r="F731" s="68"/>
      <c r="G731" s="68"/>
      <c r="H731" s="68"/>
      <c r="I731" s="108"/>
      <c r="J731" s="68"/>
      <c r="K731" s="68"/>
      <c r="L731" s="68"/>
      <c r="M731" s="68"/>
      <c r="N731" s="68"/>
      <c r="O731" s="68"/>
      <c r="P731" s="68"/>
      <c r="Q731" s="68"/>
      <c r="R731" s="68"/>
      <c r="S731" s="68"/>
      <c r="T731" s="68"/>
      <c r="U731" s="68"/>
      <c r="V731" s="71"/>
      <c r="W731" s="72"/>
      <c r="X731" s="72"/>
      <c r="Y731" s="68"/>
      <c r="Z731" s="68"/>
    </row>
    <row r="732" ht="15.75" customHeight="1">
      <c r="A732" s="68"/>
      <c r="B732" s="68"/>
      <c r="C732" s="68"/>
      <c r="D732" s="68"/>
      <c r="E732" s="68"/>
      <c r="F732" s="68"/>
      <c r="G732" s="68"/>
      <c r="H732" s="68"/>
      <c r="I732" s="108"/>
      <c r="J732" s="68"/>
      <c r="K732" s="68"/>
      <c r="L732" s="68"/>
      <c r="M732" s="68"/>
      <c r="N732" s="68"/>
      <c r="O732" s="68"/>
      <c r="P732" s="68"/>
      <c r="Q732" s="68"/>
      <c r="R732" s="68"/>
      <c r="S732" s="68"/>
      <c r="T732" s="68"/>
      <c r="U732" s="68"/>
      <c r="V732" s="71"/>
      <c r="W732" s="72"/>
      <c r="X732" s="72"/>
      <c r="Y732" s="68"/>
      <c r="Z732" s="68"/>
    </row>
    <row r="733" ht="15.75" customHeight="1">
      <c r="A733" s="68"/>
      <c r="B733" s="68"/>
      <c r="C733" s="68"/>
      <c r="D733" s="68"/>
      <c r="E733" s="68"/>
      <c r="F733" s="68"/>
      <c r="G733" s="68"/>
      <c r="H733" s="68"/>
      <c r="I733" s="108"/>
      <c r="J733" s="68"/>
      <c r="K733" s="68"/>
      <c r="L733" s="68"/>
      <c r="M733" s="68"/>
      <c r="N733" s="68"/>
      <c r="O733" s="68"/>
      <c r="P733" s="68"/>
      <c r="Q733" s="68"/>
      <c r="R733" s="68"/>
      <c r="S733" s="68"/>
      <c r="T733" s="68"/>
      <c r="U733" s="68"/>
      <c r="V733" s="71"/>
      <c r="W733" s="72"/>
      <c r="X733" s="72"/>
      <c r="Y733" s="68"/>
      <c r="Z733" s="68"/>
    </row>
    <row r="734" ht="15.75" customHeight="1">
      <c r="A734" s="68"/>
      <c r="B734" s="68"/>
      <c r="C734" s="68"/>
      <c r="D734" s="68"/>
      <c r="E734" s="68"/>
      <c r="F734" s="68"/>
      <c r="G734" s="68"/>
      <c r="H734" s="68"/>
      <c r="I734" s="108"/>
      <c r="J734" s="68"/>
      <c r="K734" s="68"/>
      <c r="L734" s="68"/>
      <c r="M734" s="68"/>
      <c r="N734" s="68"/>
      <c r="O734" s="68"/>
      <c r="P734" s="68"/>
      <c r="Q734" s="68"/>
      <c r="R734" s="68"/>
      <c r="S734" s="68"/>
      <c r="T734" s="68"/>
      <c r="U734" s="68"/>
      <c r="V734" s="71"/>
      <c r="W734" s="72"/>
      <c r="X734" s="72"/>
      <c r="Y734" s="68"/>
      <c r="Z734" s="68"/>
    </row>
    <row r="735" ht="15.75" customHeight="1">
      <c r="A735" s="68"/>
      <c r="B735" s="68"/>
      <c r="C735" s="68"/>
      <c r="D735" s="68"/>
      <c r="E735" s="68"/>
      <c r="F735" s="68"/>
      <c r="G735" s="68"/>
      <c r="H735" s="68"/>
      <c r="I735" s="108"/>
      <c r="J735" s="68"/>
      <c r="K735" s="68"/>
      <c r="L735" s="68"/>
      <c r="M735" s="68"/>
      <c r="N735" s="68"/>
      <c r="O735" s="68"/>
      <c r="P735" s="68"/>
      <c r="Q735" s="68"/>
      <c r="R735" s="68"/>
      <c r="S735" s="68"/>
      <c r="T735" s="68"/>
      <c r="U735" s="68"/>
      <c r="V735" s="71"/>
      <c r="W735" s="72"/>
      <c r="X735" s="72"/>
      <c r="Y735" s="68"/>
      <c r="Z735" s="68"/>
    </row>
    <row r="736" ht="15.75" customHeight="1">
      <c r="A736" s="68"/>
      <c r="B736" s="68"/>
      <c r="C736" s="68"/>
      <c r="D736" s="68"/>
      <c r="E736" s="68"/>
      <c r="F736" s="68"/>
      <c r="G736" s="68"/>
      <c r="H736" s="68"/>
      <c r="I736" s="108"/>
      <c r="J736" s="68"/>
      <c r="K736" s="68"/>
      <c r="L736" s="68"/>
      <c r="M736" s="68"/>
      <c r="N736" s="68"/>
      <c r="O736" s="68"/>
      <c r="P736" s="68"/>
      <c r="Q736" s="68"/>
      <c r="R736" s="68"/>
      <c r="S736" s="68"/>
      <c r="T736" s="68"/>
      <c r="U736" s="68"/>
      <c r="V736" s="71"/>
      <c r="W736" s="72"/>
      <c r="X736" s="72"/>
      <c r="Y736" s="68"/>
      <c r="Z736" s="68"/>
    </row>
    <row r="737" ht="15.75" customHeight="1">
      <c r="A737" s="68"/>
      <c r="B737" s="68"/>
      <c r="C737" s="68"/>
      <c r="D737" s="68"/>
      <c r="E737" s="68"/>
      <c r="F737" s="68"/>
      <c r="G737" s="68"/>
      <c r="H737" s="68"/>
      <c r="I737" s="108"/>
      <c r="J737" s="68"/>
      <c r="K737" s="68"/>
      <c r="L737" s="68"/>
      <c r="M737" s="68"/>
      <c r="N737" s="68"/>
      <c r="O737" s="68"/>
      <c r="P737" s="68"/>
      <c r="Q737" s="68"/>
      <c r="R737" s="68"/>
      <c r="S737" s="68"/>
      <c r="T737" s="68"/>
      <c r="U737" s="68"/>
      <c r="V737" s="71"/>
      <c r="W737" s="72"/>
      <c r="X737" s="72"/>
      <c r="Y737" s="68"/>
      <c r="Z737" s="68"/>
    </row>
    <row r="738" ht="15.75" customHeight="1">
      <c r="A738" s="68"/>
      <c r="B738" s="68"/>
      <c r="C738" s="68"/>
      <c r="D738" s="68"/>
      <c r="E738" s="68"/>
      <c r="F738" s="68"/>
      <c r="G738" s="68"/>
      <c r="H738" s="68"/>
      <c r="I738" s="108"/>
      <c r="J738" s="68"/>
      <c r="K738" s="68"/>
      <c r="L738" s="68"/>
      <c r="M738" s="68"/>
      <c r="N738" s="68"/>
      <c r="O738" s="68"/>
      <c r="P738" s="68"/>
      <c r="Q738" s="68"/>
      <c r="R738" s="68"/>
      <c r="S738" s="68"/>
      <c r="T738" s="68"/>
      <c r="U738" s="68"/>
      <c r="V738" s="71"/>
      <c r="W738" s="72"/>
      <c r="X738" s="72"/>
      <c r="Y738" s="68"/>
      <c r="Z738" s="68"/>
    </row>
    <row r="739" ht="15.75" customHeight="1">
      <c r="A739" s="68"/>
      <c r="B739" s="68"/>
      <c r="C739" s="68"/>
      <c r="D739" s="68"/>
      <c r="E739" s="68"/>
      <c r="F739" s="68"/>
      <c r="G739" s="68"/>
      <c r="H739" s="68"/>
      <c r="I739" s="108"/>
      <c r="J739" s="68"/>
      <c r="K739" s="68"/>
      <c r="L739" s="68"/>
      <c r="M739" s="68"/>
      <c r="N739" s="68"/>
      <c r="O739" s="68"/>
      <c r="P739" s="68"/>
      <c r="Q739" s="68"/>
      <c r="R739" s="68"/>
      <c r="S739" s="68"/>
      <c r="T739" s="68"/>
      <c r="U739" s="68"/>
      <c r="V739" s="71"/>
      <c r="W739" s="72"/>
      <c r="X739" s="72"/>
      <c r="Y739" s="68"/>
      <c r="Z739" s="68"/>
    </row>
    <row r="740" ht="15.75" customHeight="1">
      <c r="A740" s="68"/>
      <c r="B740" s="68"/>
      <c r="C740" s="68"/>
      <c r="D740" s="68"/>
      <c r="E740" s="68"/>
      <c r="F740" s="68"/>
      <c r="G740" s="68"/>
      <c r="H740" s="68"/>
      <c r="I740" s="108"/>
      <c r="J740" s="68"/>
      <c r="K740" s="68"/>
      <c r="L740" s="68"/>
      <c r="M740" s="68"/>
      <c r="N740" s="68"/>
      <c r="O740" s="68"/>
      <c r="P740" s="68"/>
      <c r="Q740" s="68"/>
      <c r="R740" s="68"/>
      <c r="S740" s="68"/>
      <c r="T740" s="68"/>
      <c r="U740" s="68"/>
      <c r="V740" s="71"/>
      <c r="W740" s="72"/>
      <c r="X740" s="72"/>
      <c r="Y740" s="68"/>
      <c r="Z740" s="68"/>
    </row>
    <row r="741" ht="15.75" customHeight="1">
      <c r="A741" s="68"/>
      <c r="B741" s="68"/>
      <c r="C741" s="68"/>
      <c r="D741" s="68"/>
      <c r="E741" s="68"/>
      <c r="F741" s="68"/>
      <c r="G741" s="68"/>
      <c r="H741" s="68"/>
      <c r="I741" s="108"/>
      <c r="J741" s="68"/>
      <c r="K741" s="68"/>
      <c r="L741" s="68"/>
      <c r="M741" s="68"/>
      <c r="N741" s="68"/>
      <c r="O741" s="68"/>
      <c r="P741" s="68"/>
      <c r="Q741" s="68"/>
      <c r="R741" s="68"/>
      <c r="S741" s="68"/>
      <c r="T741" s="68"/>
      <c r="U741" s="68"/>
      <c r="V741" s="71"/>
      <c r="W741" s="72"/>
      <c r="X741" s="72"/>
      <c r="Y741" s="68"/>
      <c r="Z741" s="68"/>
    </row>
    <row r="742" ht="15.75" customHeight="1">
      <c r="A742" s="68"/>
      <c r="B742" s="68"/>
      <c r="C742" s="68"/>
      <c r="D742" s="68"/>
      <c r="E742" s="68"/>
      <c r="F742" s="68"/>
      <c r="G742" s="68"/>
      <c r="H742" s="68"/>
      <c r="I742" s="108"/>
      <c r="J742" s="68"/>
      <c r="K742" s="68"/>
      <c r="L742" s="68"/>
      <c r="M742" s="68"/>
      <c r="N742" s="68"/>
      <c r="O742" s="68"/>
      <c r="P742" s="68"/>
      <c r="Q742" s="68"/>
      <c r="R742" s="68"/>
      <c r="S742" s="68"/>
      <c r="T742" s="68"/>
      <c r="U742" s="68"/>
      <c r="V742" s="71"/>
      <c r="W742" s="72"/>
      <c r="X742" s="72"/>
      <c r="Y742" s="68"/>
      <c r="Z742" s="68"/>
    </row>
    <row r="743" ht="15.75" customHeight="1">
      <c r="A743" s="68"/>
      <c r="B743" s="68"/>
      <c r="C743" s="68"/>
      <c r="D743" s="68"/>
      <c r="E743" s="68"/>
      <c r="F743" s="68"/>
      <c r="G743" s="68"/>
      <c r="H743" s="68"/>
      <c r="I743" s="108"/>
      <c r="J743" s="68"/>
      <c r="K743" s="68"/>
      <c r="L743" s="68"/>
      <c r="M743" s="68"/>
      <c r="N743" s="68"/>
      <c r="O743" s="68"/>
      <c r="P743" s="68"/>
      <c r="Q743" s="68"/>
      <c r="R743" s="68"/>
      <c r="S743" s="68"/>
      <c r="T743" s="68"/>
      <c r="U743" s="68"/>
      <c r="V743" s="71"/>
      <c r="W743" s="72"/>
      <c r="X743" s="72"/>
      <c r="Y743" s="68"/>
      <c r="Z743" s="68"/>
    </row>
    <row r="744" ht="15.75" customHeight="1">
      <c r="A744" s="68"/>
      <c r="B744" s="68"/>
      <c r="C744" s="68"/>
      <c r="D744" s="68"/>
      <c r="E744" s="68"/>
      <c r="F744" s="68"/>
      <c r="G744" s="68"/>
      <c r="H744" s="68"/>
      <c r="I744" s="108"/>
      <c r="J744" s="68"/>
      <c r="K744" s="68"/>
      <c r="L744" s="68"/>
      <c r="M744" s="68"/>
      <c r="N744" s="68"/>
      <c r="O744" s="68"/>
      <c r="P744" s="68"/>
      <c r="Q744" s="68"/>
      <c r="R744" s="68"/>
      <c r="S744" s="68"/>
      <c r="T744" s="68"/>
      <c r="U744" s="68"/>
      <c r="V744" s="71"/>
      <c r="W744" s="72"/>
      <c r="X744" s="72"/>
      <c r="Y744" s="68"/>
      <c r="Z744" s="68"/>
    </row>
    <row r="745" ht="15.75" customHeight="1">
      <c r="A745" s="68"/>
      <c r="B745" s="68"/>
      <c r="C745" s="68"/>
      <c r="D745" s="68"/>
      <c r="E745" s="68"/>
      <c r="F745" s="68"/>
      <c r="G745" s="68"/>
      <c r="H745" s="68"/>
      <c r="I745" s="108"/>
      <c r="J745" s="68"/>
      <c r="K745" s="68"/>
      <c r="L745" s="68"/>
      <c r="M745" s="68"/>
      <c r="N745" s="68"/>
      <c r="O745" s="68"/>
      <c r="P745" s="68"/>
      <c r="Q745" s="68"/>
      <c r="R745" s="68"/>
      <c r="S745" s="68"/>
      <c r="T745" s="68"/>
      <c r="U745" s="68"/>
      <c r="V745" s="71"/>
      <c r="W745" s="72"/>
      <c r="X745" s="72"/>
      <c r="Y745" s="68"/>
      <c r="Z745" s="68"/>
    </row>
    <row r="746" ht="15.75" customHeight="1">
      <c r="A746" s="68"/>
      <c r="B746" s="68"/>
      <c r="C746" s="68"/>
      <c r="D746" s="68"/>
      <c r="E746" s="68"/>
      <c r="F746" s="68"/>
      <c r="G746" s="68"/>
      <c r="H746" s="68"/>
      <c r="I746" s="108"/>
      <c r="J746" s="68"/>
      <c r="K746" s="68"/>
      <c r="L746" s="68"/>
      <c r="M746" s="68"/>
      <c r="N746" s="68"/>
      <c r="O746" s="68"/>
      <c r="P746" s="68"/>
      <c r="Q746" s="68"/>
      <c r="R746" s="68"/>
      <c r="S746" s="68"/>
      <c r="T746" s="68"/>
      <c r="U746" s="68"/>
      <c r="V746" s="71"/>
      <c r="W746" s="72"/>
      <c r="X746" s="72"/>
      <c r="Y746" s="68"/>
      <c r="Z746" s="68"/>
    </row>
    <row r="747" ht="15.75" customHeight="1">
      <c r="A747" s="68"/>
      <c r="B747" s="68"/>
      <c r="C747" s="68"/>
      <c r="D747" s="68"/>
      <c r="E747" s="68"/>
      <c r="F747" s="68"/>
      <c r="G747" s="68"/>
      <c r="H747" s="68"/>
      <c r="I747" s="108"/>
      <c r="J747" s="68"/>
      <c r="K747" s="68"/>
      <c r="L747" s="68"/>
      <c r="M747" s="68"/>
      <c r="N747" s="68"/>
      <c r="O747" s="68"/>
      <c r="P747" s="68"/>
      <c r="Q747" s="68"/>
      <c r="R747" s="68"/>
      <c r="S747" s="68"/>
      <c r="T747" s="68"/>
      <c r="U747" s="68"/>
      <c r="V747" s="71"/>
      <c r="W747" s="72"/>
      <c r="X747" s="72"/>
      <c r="Y747" s="68"/>
      <c r="Z747" s="68"/>
    </row>
    <row r="748" ht="15.75" customHeight="1">
      <c r="A748" s="68"/>
      <c r="B748" s="68"/>
      <c r="C748" s="68"/>
      <c r="D748" s="68"/>
      <c r="E748" s="68"/>
      <c r="F748" s="68"/>
      <c r="G748" s="68"/>
      <c r="H748" s="68"/>
      <c r="I748" s="108"/>
      <c r="J748" s="68"/>
      <c r="K748" s="68"/>
      <c r="L748" s="68"/>
      <c r="M748" s="68"/>
      <c r="N748" s="68"/>
      <c r="O748" s="68"/>
      <c r="P748" s="68"/>
      <c r="Q748" s="68"/>
      <c r="R748" s="68"/>
      <c r="S748" s="68"/>
      <c r="T748" s="68"/>
      <c r="U748" s="68"/>
      <c r="V748" s="71"/>
      <c r="W748" s="72"/>
      <c r="X748" s="72"/>
      <c r="Y748" s="68"/>
      <c r="Z748" s="68"/>
    </row>
    <row r="749" ht="15.75" customHeight="1">
      <c r="A749" s="68"/>
      <c r="B749" s="68"/>
      <c r="C749" s="68"/>
      <c r="D749" s="68"/>
      <c r="E749" s="68"/>
      <c r="F749" s="68"/>
      <c r="G749" s="68"/>
      <c r="H749" s="68"/>
      <c r="I749" s="108"/>
      <c r="J749" s="68"/>
      <c r="K749" s="68"/>
      <c r="L749" s="68"/>
      <c r="M749" s="68"/>
      <c r="N749" s="68"/>
      <c r="O749" s="68"/>
      <c r="P749" s="68"/>
      <c r="Q749" s="68"/>
      <c r="R749" s="68"/>
      <c r="S749" s="68"/>
      <c r="T749" s="68"/>
      <c r="U749" s="68"/>
      <c r="V749" s="71"/>
      <c r="W749" s="72"/>
      <c r="X749" s="72"/>
      <c r="Y749" s="68"/>
      <c r="Z749" s="68"/>
    </row>
    <row r="750" ht="15.75" customHeight="1">
      <c r="A750" s="68"/>
      <c r="B750" s="68"/>
      <c r="C750" s="68"/>
      <c r="D750" s="68"/>
      <c r="E750" s="68"/>
      <c r="F750" s="68"/>
      <c r="G750" s="68"/>
      <c r="H750" s="68"/>
      <c r="I750" s="108"/>
      <c r="J750" s="68"/>
      <c r="K750" s="68"/>
      <c r="L750" s="68"/>
      <c r="M750" s="68"/>
      <c r="N750" s="68"/>
      <c r="O750" s="68"/>
      <c r="P750" s="68"/>
      <c r="Q750" s="68"/>
      <c r="R750" s="68"/>
      <c r="S750" s="68"/>
      <c r="T750" s="68"/>
      <c r="U750" s="68"/>
      <c r="V750" s="71"/>
      <c r="W750" s="72"/>
      <c r="X750" s="72"/>
      <c r="Y750" s="68"/>
      <c r="Z750" s="68"/>
    </row>
    <row r="751" ht="15.75" customHeight="1">
      <c r="A751" s="68"/>
      <c r="B751" s="68"/>
      <c r="C751" s="68"/>
      <c r="D751" s="68"/>
      <c r="E751" s="68"/>
      <c r="F751" s="68"/>
      <c r="G751" s="68"/>
      <c r="H751" s="68"/>
      <c r="I751" s="108"/>
      <c r="J751" s="68"/>
      <c r="K751" s="68"/>
      <c r="L751" s="68"/>
      <c r="M751" s="68"/>
      <c r="N751" s="68"/>
      <c r="O751" s="68"/>
      <c r="P751" s="68"/>
      <c r="Q751" s="68"/>
      <c r="R751" s="68"/>
      <c r="S751" s="68"/>
      <c r="T751" s="68"/>
      <c r="U751" s="68"/>
      <c r="V751" s="71"/>
      <c r="W751" s="72"/>
      <c r="X751" s="72"/>
      <c r="Y751" s="68"/>
      <c r="Z751" s="68"/>
    </row>
    <row r="752" ht="15.75" customHeight="1">
      <c r="A752" s="68"/>
      <c r="B752" s="68"/>
      <c r="C752" s="68"/>
      <c r="D752" s="68"/>
      <c r="E752" s="68"/>
      <c r="F752" s="68"/>
      <c r="G752" s="68"/>
      <c r="H752" s="68"/>
      <c r="I752" s="108"/>
      <c r="J752" s="68"/>
      <c r="K752" s="68"/>
      <c r="L752" s="68"/>
      <c r="M752" s="68"/>
      <c r="N752" s="68"/>
      <c r="O752" s="68"/>
      <c r="P752" s="68"/>
      <c r="Q752" s="68"/>
      <c r="R752" s="68"/>
      <c r="S752" s="68"/>
      <c r="T752" s="68"/>
      <c r="U752" s="68"/>
      <c r="V752" s="71"/>
      <c r="W752" s="72"/>
      <c r="X752" s="72"/>
      <c r="Y752" s="68"/>
      <c r="Z752" s="68"/>
    </row>
    <row r="753" ht="15.75" customHeight="1">
      <c r="A753" s="68"/>
      <c r="B753" s="68"/>
      <c r="C753" s="68"/>
      <c r="D753" s="68"/>
      <c r="E753" s="68"/>
      <c r="F753" s="68"/>
      <c r="G753" s="68"/>
      <c r="H753" s="68"/>
      <c r="I753" s="108"/>
      <c r="J753" s="68"/>
      <c r="K753" s="68"/>
      <c r="L753" s="68"/>
      <c r="M753" s="68"/>
      <c r="N753" s="68"/>
      <c r="O753" s="68"/>
      <c r="P753" s="68"/>
      <c r="Q753" s="68"/>
      <c r="R753" s="68"/>
      <c r="S753" s="68"/>
      <c r="T753" s="68"/>
      <c r="U753" s="68"/>
      <c r="V753" s="71"/>
      <c r="W753" s="72"/>
      <c r="X753" s="72"/>
      <c r="Y753" s="68"/>
      <c r="Z753" s="68"/>
    </row>
    <row r="754" ht="15.75" customHeight="1">
      <c r="A754" s="68"/>
      <c r="B754" s="68"/>
      <c r="C754" s="68"/>
      <c r="D754" s="68"/>
      <c r="E754" s="68"/>
      <c r="F754" s="68"/>
      <c r="G754" s="68"/>
      <c r="H754" s="68"/>
      <c r="I754" s="108"/>
      <c r="J754" s="68"/>
      <c r="K754" s="68"/>
      <c r="L754" s="68"/>
      <c r="M754" s="68"/>
      <c r="N754" s="68"/>
      <c r="O754" s="68"/>
      <c r="P754" s="68"/>
      <c r="Q754" s="68"/>
      <c r="R754" s="68"/>
      <c r="S754" s="68"/>
      <c r="T754" s="68"/>
      <c r="U754" s="68"/>
      <c r="V754" s="71"/>
      <c r="W754" s="72"/>
      <c r="X754" s="72"/>
      <c r="Y754" s="68"/>
      <c r="Z754" s="68"/>
    </row>
    <row r="755" ht="15.75" customHeight="1">
      <c r="A755" s="68"/>
      <c r="B755" s="68"/>
      <c r="C755" s="68"/>
      <c r="D755" s="68"/>
      <c r="E755" s="68"/>
      <c r="F755" s="68"/>
      <c r="G755" s="68"/>
      <c r="H755" s="68"/>
      <c r="I755" s="108"/>
      <c r="J755" s="68"/>
      <c r="K755" s="68"/>
      <c r="L755" s="68"/>
      <c r="M755" s="68"/>
      <c r="N755" s="68"/>
      <c r="O755" s="68"/>
      <c r="P755" s="68"/>
      <c r="Q755" s="68"/>
      <c r="R755" s="68"/>
      <c r="S755" s="68"/>
      <c r="T755" s="68"/>
      <c r="U755" s="68"/>
      <c r="V755" s="71"/>
      <c r="W755" s="72"/>
      <c r="X755" s="72"/>
      <c r="Y755" s="68"/>
      <c r="Z755" s="68"/>
    </row>
    <row r="756" ht="15.75" customHeight="1">
      <c r="A756" s="68"/>
      <c r="B756" s="68"/>
      <c r="C756" s="68"/>
      <c r="D756" s="68"/>
      <c r="E756" s="68"/>
      <c r="F756" s="68"/>
      <c r="G756" s="68"/>
      <c r="H756" s="68"/>
      <c r="I756" s="108"/>
      <c r="J756" s="68"/>
      <c r="K756" s="68"/>
      <c r="L756" s="68"/>
      <c r="M756" s="68"/>
      <c r="N756" s="68"/>
      <c r="O756" s="68"/>
      <c r="P756" s="68"/>
      <c r="Q756" s="68"/>
      <c r="R756" s="68"/>
      <c r="S756" s="68"/>
      <c r="T756" s="68"/>
      <c r="U756" s="68"/>
      <c r="V756" s="71"/>
      <c r="W756" s="72"/>
      <c r="X756" s="72"/>
      <c r="Y756" s="68"/>
      <c r="Z756" s="68"/>
    </row>
    <row r="757" ht="15.75" customHeight="1">
      <c r="A757" s="68"/>
      <c r="B757" s="68"/>
      <c r="C757" s="68"/>
      <c r="D757" s="68"/>
      <c r="E757" s="68"/>
      <c r="F757" s="68"/>
      <c r="G757" s="68"/>
      <c r="H757" s="68"/>
      <c r="I757" s="108"/>
      <c r="J757" s="68"/>
      <c r="K757" s="68"/>
      <c r="L757" s="68"/>
      <c r="M757" s="68"/>
      <c r="N757" s="68"/>
      <c r="O757" s="68"/>
      <c r="P757" s="68"/>
      <c r="Q757" s="68"/>
      <c r="R757" s="68"/>
      <c r="S757" s="68"/>
      <c r="T757" s="68"/>
      <c r="U757" s="68"/>
      <c r="V757" s="71"/>
      <c r="W757" s="72"/>
      <c r="X757" s="72"/>
      <c r="Y757" s="68"/>
      <c r="Z757" s="68"/>
    </row>
    <row r="758" ht="15.75" customHeight="1">
      <c r="A758" s="68"/>
      <c r="B758" s="68"/>
      <c r="C758" s="68"/>
      <c r="D758" s="68"/>
      <c r="E758" s="68"/>
      <c r="F758" s="68"/>
      <c r="G758" s="68"/>
      <c r="H758" s="68"/>
      <c r="I758" s="108"/>
      <c r="J758" s="68"/>
      <c r="K758" s="68"/>
      <c r="L758" s="68"/>
      <c r="M758" s="68"/>
      <c r="N758" s="68"/>
      <c r="O758" s="68"/>
      <c r="P758" s="68"/>
      <c r="Q758" s="68"/>
      <c r="R758" s="68"/>
      <c r="S758" s="68"/>
      <c r="T758" s="68"/>
      <c r="U758" s="68"/>
      <c r="V758" s="71"/>
      <c r="W758" s="72"/>
      <c r="X758" s="72"/>
      <c r="Y758" s="68"/>
      <c r="Z758" s="68"/>
    </row>
    <row r="759" ht="15.75" customHeight="1">
      <c r="A759" s="68"/>
      <c r="B759" s="68"/>
      <c r="C759" s="68"/>
      <c r="D759" s="68"/>
      <c r="E759" s="68"/>
      <c r="F759" s="68"/>
      <c r="G759" s="68"/>
      <c r="H759" s="68"/>
      <c r="I759" s="108"/>
      <c r="J759" s="68"/>
      <c r="K759" s="68"/>
      <c r="L759" s="68"/>
      <c r="M759" s="68"/>
      <c r="N759" s="68"/>
      <c r="O759" s="68"/>
      <c r="P759" s="68"/>
      <c r="Q759" s="68"/>
      <c r="R759" s="68"/>
      <c r="S759" s="68"/>
      <c r="T759" s="68"/>
      <c r="U759" s="68"/>
      <c r="V759" s="71"/>
      <c r="W759" s="72"/>
      <c r="X759" s="72"/>
      <c r="Y759" s="68"/>
      <c r="Z759" s="68"/>
    </row>
    <row r="760" ht="15.75" customHeight="1">
      <c r="A760" s="68"/>
      <c r="B760" s="68"/>
      <c r="C760" s="68"/>
      <c r="D760" s="68"/>
      <c r="E760" s="68"/>
      <c r="F760" s="68"/>
      <c r="G760" s="68"/>
      <c r="H760" s="68"/>
      <c r="I760" s="108"/>
      <c r="J760" s="68"/>
      <c r="K760" s="68"/>
      <c r="L760" s="68"/>
      <c r="M760" s="68"/>
      <c r="N760" s="68"/>
      <c r="O760" s="68"/>
      <c r="P760" s="68"/>
      <c r="Q760" s="68"/>
      <c r="R760" s="68"/>
      <c r="S760" s="68"/>
      <c r="T760" s="68"/>
      <c r="U760" s="68"/>
      <c r="V760" s="71"/>
      <c r="W760" s="72"/>
      <c r="X760" s="72"/>
      <c r="Y760" s="68"/>
      <c r="Z760" s="68"/>
    </row>
    <row r="761" ht="15.75" customHeight="1">
      <c r="A761" s="68"/>
      <c r="B761" s="68"/>
      <c r="C761" s="68"/>
      <c r="D761" s="68"/>
      <c r="E761" s="68"/>
      <c r="F761" s="68"/>
      <c r="G761" s="68"/>
      <c r="H761" s="68"/>
      <c r="I761" s="108"/>
      <c r="J761" s="68"/>
      <c r="K761" s="68"/>
      <c r="L761" s="68"/>
      <c r="M761" s="68"/>
      <c r="N761" s="68"/>
      <c r="O761" s="68"/>
      <c r="P761" s="68"/>
      <c r="Q761" s="68"/>
      <c r="R761" s="68"/>
      <c r="S761" s="68"/>
      <c r="T761" s="68"/>
      <c r="U761" s="68"/>
      <c r="V761" s="71"/>
      <c r="W761" s="72"/>
      <c r="X761" s="72"/>
      <c r="Y761" s="68"/>
      <c r="Z761" s="68"/>
    </row>
    <row r="762" ht="15.75" customHeight="1">
      <c r="A762" s="68"/>
      <c r="B762" s="68"/>
      <c r="C762" s="68"/>
      <c r="D762" s="68"/>
      <c r="E762" s="68"/>
      <c r="F762" s="68"/>
      <c r="G762" s="68"/>
      <c r="H762" s="68"/>
      <c r="I762" s="108"/>
      <c r="J762" s="68"/>
      <c r="K762" s="68"/>
      <c r="L762" s="68"/>
      <c r="M762" s="68"/>
      <c r="N762" s="68"/>
      <c r="O762" s="68"/>
      <c r="P762" s="68"/>
      <c r="Q762" s="68"/>
      <c r="R762" s="68"/>
      <c r="S762" s="68"/>
      <c r="T762" s="68"/>
      <c r="U762" s="68"/>
      <c r="V762" s="71"/>
      <c r="W762" s="72"/>
      <c r="X762" s="72"/>
      <c r="Y762" s="68"/>
      <c r="Z762" s="68"/>
    </row>
    <row r="763" ht="15.75" customHeight="1">
      <c r="A763" s="68"/>
      <c r="B763" s="68"/>
      <c r="C763" s="68"/>
      <c r="D763" s="68"/>
      <c r="E763" s="68"/>
      <c r="F763" s="68"/>
      <c r="G763" s="68"/>
      <c r="H763" s="68"/>
      <c r="I763" s="108"/>
      <c r="J763" s="68"/>
      <c r="K763" s="68"/>
      <c r="L763" s="68"/>
      <c r="M763" s="68"/>
      <c r="N763" s="68"/>
      <c r="O763" s="68"/>
      <c r="P763" s="68"/>
      <c r="Q763" s="68"/>
      <c r="R763" s="68"/>
      <c r="S763" s="68"/>
      <c r="T763" s="68"/>
      <c r="U763" s="68"/>
      <c r="V763" s="71"/>
      <c r="W763" s="72"/>
      <c r="X763" s="72"/>
      <c r="Y763" s="68"/>
      <c r="Z763" s="68"/>
    </row>
    <row r="764" ht="15.75" customHeight="1">
      <c r="A764" s="68"/>
      <c r="B764" s="68"/>
      <c r="C764" s="68"/>
      <c r="D764" s="68"/>
      <c r="E764" s="68"/>
      <c r="F764" s="68"/>
      <c r="G764" s="68"/>
      <c r="H764" s="68"/>
      <c r="I764" s="108"/>
      <c r="J764" s="68"/>
      <c r="K764" s="68"/>
      <c r="L764" s="68"/>
      <c r="M764" s="68"/>
      <c r="N764" s="68"/>
      <c r="O764" s="68"/>
      <c r="P764" s="68"/>
      <c r="Q764" s="68"/>
      <c r="R764" s="68"/>
      <c r="S764" s="68"/>
      <c r="T764" s="68"/>
      <c r="U764" s="68"/>
      <c r="V764" s="71"/>
      <c r="W764" s="72"/>
      <c r="X764" s="72"/>
      <c r="Y764" s="68"/>
      <c r="Z764" s="68"/>
    </row>
    <row r="765" ht="15.75" customHeight="1">
      <c r="A765" s="68"/>
      <c r="B765" s="68"/>
      <c r="C765" s="68"/>
      <c r="D765" s="68"/>
      <c r="E765" s="68"/>
      <c r="F765" s="68"/>
      <c r="G765" s="68"/>
      <c r="H765" s="68"/>
      <c r="I765" s="108"/>
      <c r="J765" s="68"/>
      <c r="K765" s="68"/>
      <c r="L765" s="68"/>
      <c r="M765" s="68"/>
      <c r="N765" s="68"/>
      <c r="O765" s="68"/>
      <c r="P765" s="68"/>
      <c r="Q765" s="68"/>
      <c r="R765" s="68"/>
      <c r="S765" s="68"/>
      <c r="T765" s="68"/>
      <c r="U765" s="68"/>
      <c r="V765" s="71"/>
      <c r="W765" s="72"/>
      <c r="X765" s="72"/>
      <c r="Y765" s="68"/>
      <c r="Z765" s="68"/>
    </row>
    <row r="766" ht="15.75" customHeight="1">
      <c r="A766" s="68"/>
      <c r="B766" s="68"/>
      <c r="C766" s="68"/>
      <c r="D766" s="68"/>
      <c r="E766" s="68"/>
      <c r="F766" s="68"/>
      <c r="G766" s="68"/>
      <c r="H766" s="68"/>
      <c r="I766" s="108"/>
      <c r="J766" s="68"/>
      <c r="K766" s="68"/>
      <c r="L766" s="68"/>
      <c r="M766" s="68"/>
      <c r="N766" s="68"/>
      <c r="O766" s="68"/>
      <c r="P766" s="68"/>
      <c r="Q766" s="68"/>
      <c r="R766" s="68"/>
      <c r="S766" s="68"/>
      <c r="T766" s="68"/>
      <c r="U766" s="68"/>
      <c r="V766" s="71"/>
      <c r="W766" s="72"/>
      <c r="X766" s="72"/>
      <c r="Y766" s="68"/>
      <c r="Z766" s="68"/>
    </row>
    <row r="767" ht="15.75" customHeight="1">
      <c r="A767" s="68"/>
      <c r="B767" s="68"/>
      <c r="C767" s="68"/>
      <c r="D767" s="68"/>
      <c r="E767" s="68"/>
      <c r="F767" s="68"/>
      <c r="G767" s="68"/>
      <c r="H767" s="68"/>
      <c r="I767" s="108"/>
      <c r="J767" s="68"/>
      <c r="K767" s="68"/>
      <c r="L767" s="68"/>
      <c r="M767" s="68"/>
      <c r="N767" s="68"/>
      <c r="O767" s="68"/>
      <c r="P767" s="68"/>
      <c r="Q767" s="68"/>
      <c r="R767" s="68"/>
      <c r="S767" s="68"/>
      <c r="T767" s="68"/>
      <c r="U767" s="68"/>
      <c r="V767" s="71"/>
      <c r="W767" s="72"/>
      <c r="X767" s="72"/>
      <c r="Y767" s="68"/>
      <c r="Z767" s="68"/>
    </row>
    <row r="768" ht="15.75" customHeight="1">
      <c r="A768" s="68"/>
      <c r="B768" s="68"/>
      <c r="C768" s="68"/>
      <c r="D768" s="68"/>
      <c r="E768" s="68"/>
      <c r="F768" s="68"/>
      <c r="G768" s="68"/>
      <c r="H768" s="68"/>
      <c r="I768" s="108"/>
      <c r="J768" s="68"/>
      <c r="K768" s="68"/>
      <c r="L768" s="68"/>
      <c r="M768" s="68"/>
      <c r="N768" s="68"/>
      <c r="O768" s="68"/>
      <c r="P768" s="68"/>
      <c r="Q768" s="68"/>
      <c r="R768" s="68"/>
      <c r="S768" s="68"/>
      <c r="T768" s="68"/>
      <c r="U768" s="68"/>
      <c r="V768" s="71"/>
      <c r="W768" s="72"/>
      <c r="X768" s="72"/>
      <c r="Y768" s="68"/>
      <c r="Z768" s="68"/>
    </row>
    <row r="769" ht="15.75" customHeight="1">
      <c r="A769" s="68"/>
      <c r="B769" s="68"/>
      <c r="C769" s="68"/>
      <c r="D769" s="68"/>
      <c r="E769" s="68"/>
      <c r="F769" s="68"/>
      <c r="G769" s="68"/>
      <c r="H769" s="68"/>
      <c r="I769" s="108"/>
      <c r="J769" s="68"/>
      <c r="K769" s="68"/>
      <c r="L769" s="68"/>
      <c r="M769" s="68"/>
      <c r="N769" s="68"/>
      <c r="O769" s="68"/>
      <c r="P769" s="68"/>
      <c r="Q769" s="68"/>
      <c r="R769" s="68"/>
      <c r="S769" s="68"/>
      <c r="T769" s="68"/>
      <c r="U769" s="68"/>
      <c r="V769" s="71"/>
      <c r="W769" s="72"/>
      <c r="X769" s="72"/>
      <c r="Y769" s="68"/>
      <c r="Z769" s="68"/>
    </row>
    <row r="770" ht="15.75" customHeight="1">
      <c r="A770" s="68"/>
      <c r="B770" s="68"/>
      <c r="C770" s="68"/>
      <c r="D770" s="68"/>
      <c r="E770" s="68"/>
      <c r="F770" s="68"/>
      <c r="G770" s="68"/>
      <c r="H770" s="68"/>
      <c r="I770" s="108"/>
      <c r="J770" s="68"/>
      <c r="K770" s="68"/>
      <c r="L770" s="68"/>
      <c r="M770" s="68"/>
      <c r="N770" s="68"/>
      <c r="O770" s="68"/>
      <c r="P770" s="68"/>
      <c r="Q770" s="68"/>
      <c r="R770" s="68"/>
      <c r="S770" s="68"/>
      <c r="T770" s="68"/>
      <c r="U770" s="68"/>
      <c r="V770" s="71"/>
      <c r="W770" s="72"/>
      <c r="X770" s="72"/>
      <c r="Y770" s="68"/>
      <c r="Z770" s="68"/>
    </row>
    <row r="771" ht="15.75" customHeight="1">
      <c r="A771" s="68"/>
      <c r="B771" s="68"/>
      <c r="C771" s="68"/>
      <c r="D771" s="68"/>
      <c r="E771" s="68"/>
      <c r="F771" s="68"/>
      <c r="G771" s="68"/>
      <c r="H771" s="68"/>
      <c r="I771" s="108"/>
      <c r="J771" s="68"/>
      <c r="K771" s="68"/>
      <c r="L771" s="68"/>
      <c r="M771" s="68"/>
      <c r="N771" s="68"/>
      <c r="O771" s="68"/>
      <c r="P771" s="68"/>
      <c r="Q771" s="68"/>
      <c r="R771" s="68"/>
      <c r="S771" s="68"/>
      <c r="T771" s="68"/>
      <c r="U771" s="68"/>
      <c r="V771" s="71"/>
      <c r="W771" s="72"/>
      <c r="X771" s="72"/>
      <c r="Y771" s="68"/>
      <c r="Z771" s="68"/>
    </row>
    <row r="772" ht="15.75" customHeight="1">
      <c r="A772" s="68"/>
      <c r="B772" s="68"/>
      <c r="C772" s="68"/>
      <c r="D772" s="68"/>
      <c r="E772" s="68"/>
      <c r="F772" s="68"/>
      <c r="G772" s="68"/>
      <c r="H772" s="68"/>
      <c r="I772" s="108"/>
      <c r="J772" s="68"/>
      <c r="K772" s="68"/>
      <c r="L772" s="68"/>
      <c r="M772" s="68"/>
      <c r="N772" s="68"/>
      <c r="O772" s="68"/>
      <c r="P772" s="68"/>
      <c r="Q772" s="68"/>
      <c r="R772" s="68"/>
      <c r="S772" s="68"/>
      <c r="T772" s="68"/>
      <c r="U772" s="68"/>
      <c r="V772" s="71"/>
      <c r="W772" s="72"/>
      <c r="X772" s="72"/>
      <c r="Y772" s="68"/>
      <c r="Z772" s="68"/>
    </row>
    <row r="773" ht="15.75" customHeight="1">
      <c r="A773" s="68"/>
      <c r="B773" s="68"/>
      <c r="C773" s="68"/>
      <c r="D773" s="68"/>
      <c r="E773" s="68"/>
      <c r="F773" s="68"/>
      <c r="G773" s="68"/>
      <c r="H773" s="68"/>
      <c r="I773" s="108"/>
      <c r="J773" s="68"/>
      <c r="K773" s="68"/>
      <c r="L773" s="68"/>
      <c r="M773" s="68"/>
      <c r="N773" s="68"/>
      <c r="O773" s="68"/>
      <c r="P773" s="68"/>
      <c r="Q773" s="68"/>
      <c r="R773" s="68"/>
      <c r="S773" s="68"/>
      <c r="T773" s="68"/>
      <c r="U773" s="68"/>
      <c r="V773" s="71"/>
      <c r="W773" s="72"/>
      <c r="X773" s="72"/>
      <c r="Y773" s="68"/>
      <c r="Z773" s="68"/>
    </row>
    <row r="774" ht="15.75" customHeight="1">
      <c r="A774" s="68"/>
      <c r="B774" s="68"/>
      <c r="C774" s="68"/>
      <c r="D774" s="68"/>
      <c r="E774" s="68"/>
      <c r="F774" s="68"/>
      <c r="G774" s="68"/>
      <c r="H774" s="68"/>
      <c r="I774" s="108"/>
      <c r="J774" s="68"/>
      <c r="K774" s="68"/>
      <c r="L774" s="68"/>
      <c r="M774" s="68"/>
      <c r="N774" s="68"/>
      <c r="O774" s="68"/>
      <c r="P774" s="68"/>
      <c r="Q774" s="68"/>
      <c r="R774" s="68"/>
      <c r="S774" s="68"/>
      <c r="T774" s="68"/>
      <c r="U774" s="68"/>
      <c r="V774" s="71"/>
      <c r="W774" s="72"/>
      <c r="X774" s="72"/>
      <c r="Y774" s="68"/>
      <c r="Z774" s="68"/>
    </row>
    <row r="775" ht="15.75" customHeight="1">
      <c r="A775" s="68"/>
      <c r="B775" s="68"/>
      <c r="C775" s="68"/>
      <c r="D775" s="68"/>
      <c r="E775" s="68"/>
      <c r="F775" s="68"/>
      <c r="G775" s="68"/>
      <c r="H775" s="68"/>
      <c r="I775" s="108"/>
      <c r="J775" s="68"/>
      <c r="K775" s="68"/>
      <c r="L775" s="68"/>
      <c r="M775" s="68"/>
      <c r="N775" s="68"/>
      <c r="O775" s="68"/>
      <c r="P775" s="68"/>
      <c r="Q775" s="68"/>
      <c r="R775" s="68"/>
      <c r="S775" s="68"/>
      <c r="T775" s="68"/>
      <c r="U775" s="68"/>
      <c r="V775" s="71"/>
      <c r="W775" s="72"/>
      <c r="X775" s="72"/>
      <c r="Y775" s="68"/>
      <c r="Z775" s="68"/>
    </row>
    <row r="776" ht="15.75" customHeight="1">
      <c r="A776" s="68"/>
      <c r="B776" s="68"/>
      <c r="C776" s="68"/>
      <c r="D776" s="68"/>
      <c r="E776" s="68"/>
      <c r="F776" s="68"/>
      <c r="G776" s="68"/>
      <c r="H776" s="68"/>
      <c r="I776" s="108"/>
      <c r="J776" s="68"/>
      <c r="K776" s="68"/>
      <c r="L776" s="68"/>
      <c r="M776" s="68"/>
      <c r="N776" s="68"/>
      <c r="O776" s="68"/>
      <c r="P776" s="68"/>
      <c r="Q776" s="68"/>
      <c r="R776" s="68"/>
      <c r="S776" s="68"/>
      <c r="T776" s="68"/>
      <c r="U776" s="68"/>
      <c r="V776" s="71"/>
      <c r="W776" s="72"/>
      <c r="X776" s="72"/>
      <c r="Y776" s="68"/>
      <c r="Z776" s="68"/>
    </row>
    <row r="777" ht="15.75" customHeight="1">
      <c r="A777" s="68"/>
      <c r="B777" s="68"/>
      <c r="C777" s="68"/>
      <c r="D777" s="68"/>
      <c r="E777" s="68"/>
      <c r="F777" s="68"/>
      <c r="G777" s="68"/>
      <c r="H777" s="68"/>
      <c r="I777" s="108"/>
      <c r="J777" s="68"/>
      <c r="K777" s="68"/>
      <c r="L777" s="68"/>
      <c r="M777" s="68"/>
      <c r="N777" s="68"/>
      <c r="O777" s="68"/>
      <c r="P777" s="68"/>
      <c r="Q777" s="68"/>
      <c r="R777" s="68"/>
      <c r="S777" s="68"/>
      <c r="T777" s="68"/>
      <c r="U777" s="68"/>
      <c r="V777" s="71"/>
      <c r="W777" s="72"/>
      <c r="X777" s="72"/>
      <c r="Y777" s="68"/>
      <c r="Z777" s="68"/>
    </row>
    <row r="778" ht="15.75" customHeight="1">
      <c r="A778" s="68"/>
      <c r="B778" s="68"/>
      <c r="C778" s="68"/>
      <c r="D778" s="68"/>
      <c r="E778" s="68"/>
      <c r="F778" s="68"/>
      <c r="G778" s="68"/>
      <c r="H778" s="68"/>
      <c r="I778" s="108"/>
      <c r="J778" s="68"/>
      <c r="K778" s="68"/>
      <c r="L778" s="68"/>
      <c r="M778" s="68"/>
      <c r="N778" s="68"/>
      <c r="O778" s="68"/>
      <c r="P778" s="68"/>
      <c r="Q778" s="68"/>
      <c r="R778" s="68"/>
      <c r="S778" s="68"/>
      <c r="T778" s="68"/>
      <c r="U778" s="68"/>
      <c r="V778" s="71"/>
      <c r="W778" s="72"/>
      <c r="X778" s="72"/>
      <c r="Y778" s="68"/>
      <c r="Z778" s="68"/>
    </row>
    <row r="779" ht="15.75" customHeight="1">
      <c r="A779" s="68"/>
      <c r="B779" s="68"/>
      <c r="C779" s="68"/>
      <c r="D779" s="68"/>
      <c r="E779" s="68"/>
      <c r="F779" s="68"/>
      <c r="G779" s="68"/>
      <c r="H779" s="68"/>
      <c r="I779" s="108"/>
      <c r="J779" s="68"/>
      <c r="K779" s="68"/>
      <c r="L779" s="68"/>
      <c r="M779" s="68"/>
      <c r="N779" s="68"/>
      <c r="O779" s="68"/>
      <c r="P779" s="68"/>
      <c r="Q779" s="68"/>
      <c r="R779" s="68"/>
      <c r="S779" s="68"/>
      <c r="T779" s="68"/>
      <c r="U779" s="68"/>
      <c r="V779" s="71"/>
      <c r="W779" s="72"/>
      <c r="X779" s="72"/>
      <c r="Y779" s="68"/>
      <c r="Z779" s="68"/>
    </row>
    <row r="780" ht="15.75" customHeight="1">
      <c r="A780" s="68"/>
      <c r="B780" s="68"/>
      <c r="C780" s="68"/>
      <c r="D780" s="68"/>
      <c r="E780" s="68"/>
      <c r="F780" s="68"/>
      <c r="G780" s="68"/>
      <c r="H780" s="68"/>
      <c r="I780" s="108"/>
      <c r="J780" s="68"/>
      <c r="K780" s="68"/>
      <c r="L780" s="68"/>
      <c r="M780" s="68"/>
      <c r="N780" s="68"/>
      <c r="O780" s="68"/>
      <c r="P780" s="68"/>
      <c r="Q780" s="68"/>
      <c r="R780" s="68"/>
      <c r="S780" s="68"/>
      <c r="T780" s="68"/>
      <c r="U780" s="68"/>
      <c r="V780" s="71"/>
      <c r="W780" s="72"/>
      <c r="X780" s="72"/>
      <c r="Y780" s="68"/>
      <c r="Z780" s="68"/>
    </row>
    <row r="781" ht="15.75" customHeight="1">
      <c r="A781" s="68"/>
      <c r="B781" s="68"/>
      <c r="C781" s="68"/>
      <c r="D781" s="68"/>
      <c r="E781" s="68"/>
      <c r="F781" s="68"/>
      <c r="G781" s="68"/>
      <c r="H781" s="68"/>
      <c r="I781" s="108"/>
      <c r="J781" s="68"/>
      <c r="K781" s="68"/>
      <c r="L781" s="68"/>
      <c r="M781" s="68"/>
      <c r="N781" s="68"/>
      <c r="O781" s="68"/>
      <c r="P781" s="68"/>
      <c r="Q781" s="68"/>
      <c r="R781" s="68"/>
      <c r="S781" s="68"/>
      <c r="T781" s="68"/>
      <c r="U781" s="68"/>
      <c r="V781" s="71"/>
      <c r="W781" s="72"/>
      <c r="X781" s="72"/>
      <c r="Y781" s="68"/>
      <c r="Z781" s="68"/>
    </row>
    <row r="782" ht="15.75" customHeight="1">
      <c r="A782" s="68"/>
      <c r="B782" s="68"/>
      <c r="C782" s="68"/>
      <c r="D782" s="68"/>
      <c r="E782" s="68"/>
      <c r="F782" s="68"/>
      <c r="G782" s="68"/>
      <c r="H782" s="68"/>
      <c r="I782" s="108"/>
      <c r="J782" s="68"/>
      <c r="K782" s="68"/>
      <c r="L782" s="68"/>
      <c r="M782" s="68"/>
      <c r="N782" s="68"/>
      <c r="O782" s="68"/>
      <c r="P782" s="68"/>
      <c r="Q782" s="68"/>
      <c r="R782" s="68"/>
      <c r="S782" s="68"/>
      <c r="T782" s="68"/>
      <c r="U782" s="68"/>
      <c r="V782" s="71"/>
      <c r="W782" s="72"/>
      <c r="X782" s="72"/>
      <c r="Y782" s="68"/>
      <c r="Z782" s="68"/>
    </row>
    <row r="783" ht="15.75" customHeight="1">
      <c r="A783" s="68"/>
      <c r="B783" s="68"/>
      <c r="C783" s="68"/>
      <c r="D783" s="68"/>
      <c r="E783" s="68"/>
      <c r="F783" s="68"/>
      <c r="G783" s="68"/>
      <c r="H783" s="68"/>
      <c r="I783" s="108"/>
      <c r="J783" s="68"/>
      <c r="K783" s="68"/>
      <c r="L783" s="68"/>
      <c r="M783" s="68"/>
      <c r="N783" s="68"/>
      <c r="O783" s="68"/>
      <c r="P783" s="68"/>
      <c r="Q783" s="68"/>
      <c r="R783" s="68"/>
      <c r="S783" s="68"/>
      <c r="T783" s="68"/>
      <c r="U783" s="68"/>
      <c r="V783" s="71"/>
      <c r="W783" s="72"/>
      <c r="X783" s="72"/>
      <c r="Y783" s="68"/>
      <c r="Z783" s="68"/>
    </row>
    <row r="784" ht="15.75" customHeight="1">
      <c r="A784" s="68"/>
      <c r="B784" s="68"/>
      <c r="C784" s="68"/>
      <c r="D784" s="68"/>
      <c r="E784" s="68"/>
      <c r="F784" s="68"/>
      <c r="G784" s="68"/>
      <c r="H784" s="68"/>
      <c r="I784" s="108"/>
      <c r="J784" s="68"/>
      <c r="K784" s="68"/>
      <c r="L784" s="68"/>
      <c r="M784" s="68"/>
      <c r="N784" s="68"/>
      <c r="O784" s="68"/>
      <c r="P784" s="68"/>
      <c r="Q784" s="68"/>
      <c r="R784" s="68"/>
      <c r="S784" s="68"/>
      <c r="T784" s="68"/>
      <c r="U784" s="68"/>
      <c r="V784" s="71"/>
      <c r="W784" s="72"/>
      <c r="X784" s="72"/>
      <c r="Y784" s="68"/>
      <c r="Z784" s="68"/>
    </row>
    <row r="785" ht="15.75" customHeight="1">
      <c r="A785" s="68"/>
      <c r="B785" s="68"/>
      <c r="C785" s="68"/>
      <c r="D785" s="68"/>
      <c r="E785" s="68"/>
      <c r="F785" s="68"/>
      <c r="G785" s="68"/>
      <c r="H785" s="68"/>
      <c r="I785" s="108"/>
      <c r="J785" s="68"/>
      <c r="K785" s="68"/>
      <c r="L785" s="68"/>
      <c r="M785" s="68"/>
      <c r="N785" s="68"/>
      <c r="O785" s="68"/>
      <c r="P785" s="68"/>
      <c r="Q785" s="68"/>
      <c r="R785" s="68"/>
      <c r="S785" s="68"/>
      <c r="T785" s="68"/>
      <c r="U785" s="68"/>
      <c r="V785" s="71"/>
      <c r="W785" s="72"/>
      <c r="X785" s="72"/>
      <c r="Y785" s="68"/>
      <c r="Z785" s="68"/>
    </row>
    <row r="786" ht="15.75" customHeight="1">
      <c r="A786" s="68"/>
      <c r="B786" s="68"/>
      <c r="C786" s="68"/>
      <c r="D786" s="68"/>
      <c r="E786" s="68"/>
      <c r="F786" s="68"/>
      <c r="G786" s="68"/>
      <c r="H786" s="68"/>
      <c r="I786" s="108"/>
      <c r="J786" s="68"/>
      <c r="K786" s="68"/>
      <c r="L786" s="68"/>
      <c r="M786" s="68"/>
      <c r="N786" s="68"/>
      <c r="O786" s="68"/>
      <c r="P786" s="68"/>
      <c r="Q786" s="68"/>
      <c r="R786" s="68"/>
      <c r="S786" s="68"/>
      <c r="T786" s="68"/>
      <c r="U786" s="68"/>
      <c r="V786" s="71"/>
      <c r="W786" s="72"/>
      <c r="X786" s="72"/>
      <c r="Y786" s="68"/>
      <c r="Z786" s="68"/>
    </row>
    <row r="787" ht="15.75" customHeight="1">
      <c r="A787" s="68"/>
      <c r="B787" s="68"/>
      <c r="C787" s="68"/>
      <c r="D787" s="68"/>
      <c r="E787" s="68"/>
      <c r="F787" s="68"/>
      <c r="G787" s="68"/>
      <c r="H787" s="68"/>
      <c r="I787" s="108"/>
      <c r="J787" s="68"/>
      <c r="K787" s="68"/>
      <c r="L787" s="68"/>
      <c r="M787" s="68"/>
      <c r="N787" s="68"/>
      <c r="O787" s="68"/>
      <c r="P787" s="68"/>
      <c r="Q787" s="68"/>
      <c r="R787" s="68"/>
      <c r="S787" s="68"/>
      <c r="T787" s="68"/>
      <c r="U787" s="68"/>
      <c r="V787" s="71"/>
      <c r="W787" s="72"/>
      <c r="X787" s="72"/>
      <c r="Y787" s="68"/>
      <c r="Z787" s="68"/>
    </row>
    <row r="788" ht="15.75" customHeight="1">
      <c r="A788" s="68"/>
      <c r="B788" s="68"/>
      <c r="C788" s="68"/>
      <c r="D788" s="68"/>
      <c r="E788" s="68"/>
      <c r="F788" s="68"/>
      <c r="G788" s="68"/>
      <c r="H788" s="68"/>
      <c r="I788" s="108"/>
      <c r="J788" s="68"/>
      <c r="K788" s="68"/>
      <c r="L788" s="68"/>
      <c r="M788" s="68"/>
      <c r="N788" s="68"/>
      <c r="O788" s="68"/>
      <c r="P788" s="68"/>
      <c r="Q788" s="68"/>
      <c r="R788" s="68"/>
      <c r="S788" s="68"/>
      <c r="T788" s="68"/>
      <c r="U788" s="68"/>
      <c r="V788" s="71"/>
      <c r="W788" s="72"/>
      <c r="X788" s="72"/>
      <c r="Y788" s="68"/>
      <c r="Z788" s="68"/>
    </row>
    <row r="789" ht="15.75" customHeight="1">
      <c r="A789" s="68"/>
      <c r="B789" s="68"/>
      <c r="C789" s="68"/>
      <c r="D789" s="68"/>
      <c r="E789" s="68"/>
      <c r="F789" s="68"/>
      <c r="G789" s="68"/>
      <c r="H789" s="68"/>
      <c r="I789" s="108"/>
      <c r="J789" s="68"/>
      <c r="K789" s="68"/>
      <c r="L789" s="68"/>
      <c r="M789" s="68"/>
      <c r="N789" s="68"/>
      <c r="O789" s="68"/>
      <c r="P789" s="68"/>
      <c r="Q789" s="68"/>
      <c r="R789" s="68"/>
      <c r="S789" s="68"/>
      <c r="T789" s="68"/>
      <c r="U789" s="68"/>
      <c r="V789" s="71"/>
      <c r="W789" s="72"/>
      <c r="X789" s="72"/>
      <c r="Y789" s="68"/>
      <c r="Z789" s="68"/>
    </row>
    <row r="790" ht="15.75" customHeight="1">
      <c r="A790" s="68"/>
      <c r="B790" s="68"/>
      <c r="C790" s="68"/>
      <c r="D790" s="68"/>
      <c r="E790" s="68"/>
      <c r="F790" s="68"/>
      <c r="G790" s="68"/>
      <c r="H790" s="68"/>
      <c r="I790" s="108"/>
      <c r="J790" s="68"/>
      <c r="K790" s="68"/>
      <c r="L790" s="68"/>
      <c r="M790" s="68"/>
      <c r="N790" s="68"/>
      <c r="O790" s="68"/>
      <c r="P790" s="68"/>
      <c r="Q790" s="68"/>
      <c r="R790" s="68"/>
      <c r="S790" s="68"/>
      <c r="T790" s="68"/>
      <c r="U790" s="68"/>
      <c r="V790" s="71"/>
      <c r="W790" s="72"/>
      <c r="X790" s="72"/>
      <c r="Y790" s="68"/>
      <c r="Z790" s="68"/>
    </row>
    <row r="791" ht="15.75" customHeight="1">
      <c r="A791" s="68"/>
      <c r="B791" s="68"/>
      <c r="C791" s="68"/>
      <c r="D791" s="68"/>
      <c r="E791" s="68"/>
      <c r="F791" s="68"/>
      <c r="G791" s="68"/>
      <c r="H791" s="68"/>
      <c r="I791" s="108"/>
      <c r="J791" s="68"/>
      <c r="K791" s="68"/>
      <c r="L791" s="68"/>
      <c r="M791" s="68"/>
      <c r="N791" s="68"/>
      <c r="O791" s="68"/>
      <c r="P791" s="68"/>
      <c r="Q791" s="68"/>
      <c r="R791" s="68"/>
      <c r="S791" s="68"/>
      <c r="T791" s="68"/>
      <c r="U791" s="68"/>
      <c r="V791" s="71"/>
      <c r="W791" s="72"/>
      <c r="X791" s="72"/>
      <c r="Y791" s="68"/>
      <c r="Z791" s="68"/>
    </row>
    <row r="792" ht="15.75" customHeight="1">
      <c r="A792" s="68"/>
      <c r="B792" s="68"/>
      <c r="C792" s="68"/>
      <c r="D792" s="68"/>
      <c r="E792" s="68"/>
      <c r="F792" s="68"/>
      <c r="G792" s="68"/>
      <c r="H792" s="68"/>
      <c r="I792" s="108"/>
      <c r="J792" s="68"/>
      <c r="K792" s="68"/>
      <c r="L792" s="68"/>
      <c r="M792" s="68"/>
      <c r="N792" s="68"/>
      <c r="O792" s="68"/>
      <c r="P792" s="68"/>
      <c r="Q792" s="68"/>
      <c r="R792" s="68"/>
      <c r="S792" s="68"/>
      <c r="T792" s="68"/>
      <c r="U792" s="68"/>
      <c r="V792" s="71"/>
      <c r="W792" s="72"/>
      <c r="X792" s="72"/>
      <c r="Y792" s="68"/>
      <c r="Z792" s="68"/>
    </row>
    <row r="793" ht="15.75" customHeight="1">
      <c r="A793" s="68"/>
      <c r="B793" s="68"/>
      <c r="C793" s="68"/>
      <c r="D793" s="68"/>
      <c r="E793" s="68"/>
      <c r="F793" s="68"/>
      <c r="G793" s="68"/>
      <c r="H793" s="68"/>
      <c r="I793" s="108"/>
      <c r="J793" s="68"/>
      <c r="K793" s="68"/>
      <c r="L793" s="68"/>
      <c r="M793" s="68"/>
      <c r="N793" s="68"/>
      <c r="O793" s="68"/>
      <c r="P793" s="68"/>
      <c r="Q793" s="68"/>
      <c r="R793" s="68"/>
      <c r="S793" s="68"/>
      <c r="T793" s="68"/>
      <c r="U793" s="68"/>
      <c r="V793" s="71"/>
      <c r="W793" s="72"/>
      <c r="X793" s="72"/>
      <c r="Y793" s="68"/>
      <c r="Z793" s="68"/>
    </row>
    <row r="794" ht="15.75" customHeight="1">
      <c r="A794" s="68"/>
      <c r="B794" s="68"/>
      <c r="C794" s="68"/>
      <c r="D794" s="68"/>
      <c r="E794" s="68"/>
      <c r="F794" s="68"/>
      <c r="G794" s="68"/>
      <c r="H794" s="68"/>
      <c r="I794" s="108"/>
      <c r="J794" s="68"/>
      <c r="K794" s="68"/>
      <c r="L794" s="68"/>
      <c r="M794" s="68"/>
      <c r="N794" s="68"/>
      <c r="O794" s="68"/>
      <c r="P794" s="68"/>
      <c r="Q794" s="68"/>
      <c r="R794" s="68"/>
      <c r="S794" s="68"/>
      <c r="T794" s="68"/>
      <c r="U794" s="68"/>
      <c r="V794" s="71"/>
      <c r="W794" s="72"/>
      <c r="X794" s="72"/>
      <c r="Y794" s="68"/>
      <c r="Z794" s="68"/>
    </row>
    <row r="795" ht="15.75" customHeight="1">
      <c r="A795" s="68"/>
      <c r="B795" s="68"/>
      <c r="C795" s="68"/>
      <c r="D795" s="68"/>
      <c r="E795" s="68"/>
      <c r="F795" s="68"/>
      <c r="G795" s="68"/>
      <c r="H795" s="68"/>
      <c r="I795" s="108"/>
      <c r="J795" s="68"/>
      <c r="K795" s="68"/>
      <c r="L795" s="68"/>
      <c r="M795" s="68"/>
      <c r="N795" s="68"/>
      <c r="O795" s="68"/>
      <c r="P795" s="68"/>
      <c r="Q795" s="68"/>
      <c r="R795" s="68"/>
      <c r="S795" s="68"/>
      <c r="T795" s="68"/>
      <c r="U795" s="68"/>
      <c r="V795" s="71"/>
      <c r="W795" s="72"/>
      <c r="X795" s="72"/>
      <c r="Y795" s="68"/>
      <c r="Z795" s="68"/>
    </row>
    <row r="796" ht="15.75" customHeight="1">
      <c r="A796" s="68"/>
      <c r="B796" s="68"/>
      <c r="C796" s="68"/>
      <c r="D796" s="68"/>
      <c r="E796" s="68"/>
      <c r="F796" s="68"/>
      <c r="G796" s="68"/>
      <c r="H796" s="68"/>
      <c r="I796" s="108"/>
      <c r="J796" s="68"/>
      <c r="K796" s="68"/>
      <c r="L796" s="68"/>
      <c r="M796" s="68"/>
      <c r="N796" s="68"/>
      <c r="O796" s="68"/>
      <c r="P796" s="68"/>
      <c r="Q796" s="68"/>
      <c r="R796" s="68"/>
      <c r="S796" s="68"/>
      <c r="T796" s="68"/>
      <c r="U796" s="68"/>
      <c r="V796" s="71"/>
      <c r="W796" s="72"/>
      <c r="X796" s="72"/>
      <c r="Y796" s="68"/>
      <c r="Z796" s="68"/>
    </row>
    <row r="797" ht="15.75" customHeight="1">
      <c r="A797" s="68"/>
      <c r="B797" s="68"/>
      <c r="C797" s="68"/>
      <c r="D797" s="68"/>
      <c r="E797" s="68"/>
      <c r="F797" s="68"/>
      <c r="G797" s="68"/>
      <c r="H797" s="68"/>
      <c r="I797" s="108"/>
      <c r="J797" s="68"/>
      <c r="K797" s="68"/>
      <c r="L797" s="68"/>
      <c r="M797" s="68"/>
      <c r="N797" s="68"/>
      <c r="O797" s="68"/>
      <c r="P797" s="68"/>
      <c r="Q797" s="68"/>
      <c r="R797" s="68"/>
      <c r="S797" s="68"/>
      <c r="T797" s="68"/>
      <c r="U797" s="68"/>
      <c r="V797" s="71"/>
      <c r="W797" s="72"/>
      <c r="X797" s="72"/>
      <c r="Y797" s="68"/>
      <c r="Z797" s="68"/>
    </row>
    <row r="798" ht="15.75" customHeight="1">
      <c r="A798" s="68"/>
      <c r="B798" s="68"/>
      <c r="C798" s="68"/>
      <c r="D798" s="68"/>
      <c r="E798" s="68"/>
      <c r="F798" s="68"/>
      <c r="G798" s="68"/>
      <c r="H798" s="68"/>
      <c r="I798" s="108"/>
      <c r="J798" s="68"/>
      <c r="K798" s="68"/>
      <c r="L798" s="68"/>
      <c r="M798" s="68"/>
      <c r="N798" s="68"/>
      <c r="O798" s="68"/>
      <c r="P798" s="68"/>
      <c r="Q798" s="68"/>
      <c r="R798" s="68"/>
      <c r="S798" s="68"/>
      <c r="T798" s="68"/>
      <c r="U798" s="68"/>
      <c r="V798" s="71"/>
      <c r="W798" s="72"/>
      <c r="X798" s="72"/>
      <c r="Y798" s="68"/>
      <c r="Z798" s="68"/>
    </row>
    <row r="799" ht="15.75" customHeight="1">
      <c r="A799" s="68"/>
      <c r="B799" s="68"/>
      <c r="C799" s="68"/>
      <c r="D799" s="68"/>
      <c r="E799" s="68"/>
      <c r="F799" s="68"/>
      <c r="G799" s="68"/>
      <c r="H799" s="68"/>
      <c r="I799" s="108"/>
      <c r="J799" s="68"/>
      <c r="K799" s="68"/>
      <c r="L799" s="68"/>
      <c r="M799" s="68"/>
      <c r="N799" s="68"/>
      <c r="O799" s="68"/>
      <c r="P799" s="68"/>
      <c r="Q799" s="68"/>
      <c r="R799" s="68"/>
      <c r="S799" s="68"/>
      <c r="T799" s="68"/>
      <c r="U799" s="68"/>
      <c r="V799" s="71"/>
      <c r="W799" s="72"/>
      <c r="X799" s="72"/>
      <c r="Y799" s="68"/>
      <c r="Z799" s="68"/>
    </row>
    <row r="800" ht="15.75" customHeight="1">
      <c r="A800" s="68"/>
      <c r="B800" s="68"/>
      <c r="C800" s="68"/>
      <c r="D800" s="68"/>
      <c r="E800" s="68"/>
      <c r="F800" s="68"/>
      <c r="G800" s="68"/>
      <c r="H800" s="68"/>
      <c r="I800" s="108"/>
      <c r="J800" s="68"/>
      <c r="K800" s="68"/>
      <c r="L800" s="68"/>
      <c r="M800" s="68"/>
      <c r="N800" s="68"/>
      <c r="O800" s="68"/>
      <c r="P800" s="68"/>
      <c r="Q800" s="68"/>
      <c r="R800" s="68"/>
      <c r="S800" s="68"/>
      <c r="T800" s="68"/>
      <c r="U800" s="68"/>
      <c r="V800" s="71"/>
      <c r="W800" s="72"/>
      <c r="X800" s="72"/>
      <c r="Y800" s="68"/>
      <c r="Z800" s="68"/>
    </row>
    <row r="801" ht="15.75" customHeight="1">
      <c r="A801" s="68"/>
      <c r="B801" s="68"/>
      <c r="C801" s="68"/>
      <c r="D801" s="68"/>
      <c r="E801" s="68"/>
      <c r="F801" s="68"/>
      <c r="G801" s="68"/>
      <c r="H801" s="68"/>
      <c r="I801" s="108"/>
      <c r="J801" s="68"/>
      <c r="K801" s="68"/>
      <c r="L801" s="68"/>
      <c r="M801" s="68"/>
      <c r="N801" s="68"/>
      <c r="O801" s="68"/>
      <c r="P801" s="68"/>
      <c r="Q801" s="68"/>
      <c r="R801" s="68"/>
      <c r="S801" s="68"/>
      <c r="T801" s="68"/>
      <c r="U801" s="68"/>
      <c r="V801" s="71"/>
      <c r="W801" s="72"/>
      <c r="X801" s="72"/>
      <c r="Y801" s="68"/>
      <c r="Z801" s="68"/>
    </row>
    <row r="802" ht="15.75" customHeight="1">
      <c r="A802" s="68"/>
      <c r="B802" s="68"/>
      <c r="C802" s="68"/>
      <c r="D802" s="68"/>
      <c r="E802" s="68"/>
      <c r="F802" s="68"/>
      <c r="G802" s="68"/>
      <c r="H802" s="68"/>
      <c r="I802" s="108"/>
      <c r="J802" s="68"/>
      <c r="K802" s="68"/>
      <c r="L802" s="68"/>
      <c r="M802" s="68"/>
      <c r="N802" s="68"/>
      <c r="O802" s="68"/>
      <c r="P802" s="68"/>
      <c r="Q802" s="68"/>
      <c r="R802" s="68"/>
      <c r="S802" s="68"/>
      <c r="T802" s="68"/>
      <c r="U802" s="68"/>
      <c r="V802" s="71"/>
      <c r="W802" s="72"/>
      <c r="X802" s="72"/>
      <c r="Y802" s="68"/>
      <c r="Z802" s="68"/>
    </row>
    <row r="803" ht="15.75" customHeight="1">
      <c r="A803" s="68"/>
      <c r="B803" s="68"/>
      <c r="C803" s="68"/>
      <c r="D803" s="68"/>
      <c r="E803" s="68"/>
      <c r="F803" s="68"/>
      <c r="G803" s="68"/>
      <c r="H803" s="68"/>
      <c r="I803" s="108"/>
      <c r="J803" s="68"/>
      <c r="K803" s="68"/>
      <c r="L803" s="68"/>
      <c r="M803" s="68"/>
      <c r="N803" s="68"/>
      <c r="O803" s="68"/>
      <c r="P803" s="68"/>
      <c r="Q803" s="68"/>
      <c r="R803" s="68"/>
      <c r="S803" s="68"/>
      <c r="T803" s="68"/>
      <c r="U803" s="68"/>
      <c r="V803" s="71"/>
      <c r="W803" s="72"/>
      <c r="X803" s="72"/>
      <c r="Y803" s="68"/>
      <c r="Z803" s="68"/>
    </row>
    <row r="804" ht="15.75" customHeight="1">
      <c r="A804" s="68"/>
      <c r="B804" s="68"/>
      <c r="C804" s="68"/>
      <c r="D804" s="68"/>
      <c r="E804" s="68"/>
      <c r="F804" s="68"/>
      <c r="G804" s="68"/>
      <c r="H804" s="68"/>
      <c r="I804" s="108"/>
      <c r="J804" s="68"/>
      <c r="K804" s="68"/>
      <c r="L804" s="68"/>
      <c r="M804" s="68"/>
      <c r="N804" s="68"/>
      <c r="O804" s="68"/>
      <c r="P804" s="68"/>
      <c r="Q804" s="68"/>
      <c r="R804" s="68"/>
      <c r="S804" s="68"/>
      <c r="T804" s="68"/>
      <c r="U804" s="68"/>
      <c r="V804" s="71"/>
      <c r="W804" s="72"/>
      <c r="X804" s="72"/>
      <c r="Y804" s="68"/>
      <c r="Z804" s="68"/>
    </row>
    <row r="805" ht="15.75" customHeight="1">
      <c r="A805" s="68"/>
      <c r="B805" s="68"/>
      <c r="C805" s="68"/>
      <c r="D805" s="68"/>
      <c r="E805" s="68"/>
      <c r="F805" s="68"/>
      <c r="G805" s="68"/>
      <c r="H805" s="68"/>
      <c r="I805" s="108"/>
      <c r="J805" s="68"/>
      <c r="K805" s="68"/>
      <c r="L805" s="68"/>
      <c r="M805" s="68"/>
      <c r="N805" s="68"/>
      <c r="O805" s="68"/>
      <c r="P805" s="68"/>
      <c r="Q805" s="68"/>
      <c r="R805" s="68"/>
      <c r="S805" s="68"/>
      <c r="T805" s="68"/>
      <c r="U805" s="68"/>
      <c r="V805" s="71"/>
      <c r="W805" s="72"/>
      <c r="X805" s="72"/>
      <c r="Y805" s="68"/>
      <c r="Z805" s="68"/>
    </row>
    <row r="806" ht="15.75" customHeight="1">
      <c r="A806" s="68"/>
      <c r="B806" s="68"/>
      <c r="C806" s="68"/>
      <c r="D806" s="68"/>
      <c r="E806" s="68"/>
      <c r="F806" s="68"/>
      <c r="G806" s="68"/>
      <c r="H806" s="68"/>
      <c r="I806" s="108"/>
      <c r="J806" s="68"/>
      <c r="K806" s="68"/>
      <c r="L806" s="68"/>
      <c r="M806" s="68"/>
      <c r="N806" s="68"/>
      <c r="O806" s="68"/>
      <c r="P806" s="68"/>
      <c r="Q806" s="68"/>
      <c r="R806" s="68"/>
      <c r="S806" s="68"/>
      <c r="T806" s="68"/>
      <c r="U806" s="68"/>
      <c r="V806" s="71"/>
      <c r="W806" s="72"/>
      <c r="X806" s="72"/>
      <c r="Y806" s="68"/>
      <c r="Z806" s="68"/>
    </row>
    <row r="807" ht="15.75" customHeight="1">
      <c r="A807" s="68"/>
      <c r="B807" s="68"/>
      <c r="C807" s="68"/>
      <c r="D807" s="68"/>
      <c r="E807" s="68"/>
      <c r="F807" s="68"/>
      <c r="G807" s="68"/>
      <c r="H807" s="68"/>
      <c r="I807" s="108"/>
      <c r="J807" s="68"/>
      <c r="K807" s="68"/>
      <c r="L807" s="68"/>
      <c r="M807" s="68"/>
      <c r="N807" s="68"/>
      <c r="O807" s="68"/>
      <c r="P807" s="68"/>
      <c r="Q807" s="68"/>
      <c r="R807" s="68"/>
      <c r="S807" s="68"/>
      <c r="T807" s="68"/>
      <c r="U807" s="68"/>
      <c r="V807" s="71"/>
      <c r="W807" s="72"/>
      <c r="X807" s="72"/>
      <c r="Y807" s="68"/>
      <c r="Z807" s="68"/>
    </row>
    <row r="808" ht="15.75" customHeight="1">
      <c r="A808" s="68"/>
      <c r="B808" s="68"/>
      <c r="C808" s="68"/>
      <c r="D808" s="68"/>
      <c r="E808" s="68"/>
      <c r="F808" s="68"/>
      <c r="G808" s="68"/>
      <c r="H808" s="68"/>
      <c r="I808" s="108"/>
      <c r="J808" s="68"/>
      <c r="K808" s="68"/>
      <c r="L808" s="68"/>
      <c r="M808" s="68"/>
      <c r="N808" s="68"/>
      <c r="O808" s="68"/>
      <c r="P808" s="68"/>
      <c r="Q808" s="68"/>
      <c r="R808" s="68"/>
      <c r="S808" s="68"/>
      <c r="T808" s="68"/>
      <c r="U808" s="68"/>
      <c r="V808" s="71"/>
      <c r="W808" s="72"/>
      <c r="X808" s="72"/>
      <c r="Y808" s="68"/>
      <c r="Z808" s="68"/>
    </row>
    <row r="809" ht="15.75" customHeight="1">
      <c r="A809" s="68"/>
      <c r="B809" s="68"/>
      <c r="C809" s="68"/>
      <c r="D809" s="68"/>
      <c r="E809" s="68"/>
      <c r="F809" s="68"/>
      <c r="G809" s="68"/>
      <c r="H809" s="68"/>
      <c r="I809" s="108"/>
      <c r="J809" s="68"/>
      <c r="K809" s="68"/>
      <c r="L809" s="68"/>
      <c r="M809" s="68"/>
      <c r="N809" s="68"/>
      <c r="O809" s="68"/>
      <c r="P809" s="68"/>
      <c r="Q809" s="68"/>
      <c r="R809" s="68"/>
      <c r="S809" s="68"/>
      <c r="T809" s="68"/>
      <c r="U809" s="68"/>
      <c r="V809" s="71"/>
      <c r="W809" s="72"/>
      <c r="X809" s="72"/>
      <c r="Y809" s="68"/>
      <c r="Z809" s="68"/>
    </row>
    <row r="810" ht="15.75" customHeight="1">
      <c r="A810" s="68"/>
      <c r="B810" s="68"/>
      <c r="C810" s="68"/>
      <c r="D810" s="68"/>
      <c r="E810" s="68"/>
      <c r="F810" s="68"/>
      <c r="G810" s="68"/>
      <c r="H810" s="68"/>
      <c r="I810" s="108"/>
      <c r="J810" s="68"/>
      <c r="K810" s="68"/>
      <c r="L810" s="68"/>
      <c r="M810" s="68"/>
      <c r="N810" s="68"/>
      <c r="O810" s="68"/>
      <c r="P810" s="68"/>
      <c r="Q810" s="68"/>
      <c r="R810" s="68"/>
      <c r="S810" s="68"/>
      <c r="T810" s="68"/>
      <c r="U810" s="68"/>
      <c r="V810" s="71"/>
      <c r="W810" s="72"/>
      <c r="X810" s="72"/>
      <c r="Y810" s="68"/>
      <c r="Z810" s="68"/>
    </row>
    <row r="811" ht="15.75" customHeight="1">
      <c r="A811" s="68"/>
      <c r="B811" s="68"/>
      <c r="C811" s="68"/>
      <c r="D811" s="68"/>
      <c r="E811" s="68"/>
      <c r="F811" s="68"/>
      <c r="G811" s="68"/>
      <c r="H811" s="68"/>
      <c r="I811" s="108"/>
      <c r="J811" s="68"/>
      <c r="K811" s="68"/>
      <c r="L811" s="68"/>
      <c r="M811" s="68"/>
      <c r="N811" s="68"/>
      <c r="O811" s="68"/>
      <c r="P811" s="68"/>
      <c r="Q811" s="68"/>
      <c r="R811" s="68"/>
      <c r="S811" s="68"/>
      <c r="T811" s="68"/>
      <c r="U811" s="68"/>
      <c r="V811" s="71"/>
      <c r="W811" s="72"/>
      <c r="X811" s="72"/>
      <c r="Y811" s="68"/>
      <c r="Z811" s="68"/>
    </row>
    <row r="812" ht="15.75" customHeight="1">
      <c r="A812" s="68"/>
      <c r="B812" s="68"/>
      <c r="C812" s="68"/>
      <c r="D812" s="68"/>
      <c r="E812" s="68"/>
      <c r="F812" s="68"/>
      <c r="G812" s="68"/>
      <c r="H812" s="68"/>
      <c r="I812" s="108"/>
      <c r="J812" s="68"/>
      <c r="K812" s="68"/>
      <c r="L812" s="68"/>
      <c r="M812" s="68"/>
      <c r="N812" s="68"/>
      <c r="O812" s="68"/>
      <c r="P812" s="68"/>
      <c r="Q812" s="68"/>
      <c r="R812" s="68"/>
      <c r="S812" s="68"/>
      <c r="T812" s="68"/>
      <c r="U812" s="68"/>
      <c r="V812" s="71"/>
      <c r="W812" s="72"/>
      <c r="X812" s="72"/>
      <c r="Y812" s="68"/>
      <c r="Z812" s="68"/>
    </row>
    <row r="813" ht="15.75" customHeight="1">
      <c r="A813" s="68"/>
      <c r="B813" s="68"/>
      <c r="C813" s="68"/>
      <c r="D813" s="68"/>
      <c r="E813" s="68"/>
      <c r="F813" s="68"/>
      <c r="G813" s="68"/>
      <c r="H813" s="68"/>
      <c r="I813" s="108"/>
      <c r="J813" s="68"/>
      <c r="K813" s="68"/>
      <c r="L813" s="68"/>
      <c r="M813" s="68"/>
      <c r="N813" s="68"/>
      <c r="O813" s="68"/>
      <c r="P813" s="68"/>
      <c r="Q813" s="68"/>
      <c r="R813" s="68"/>
      <c r="S813" s="68"/>
      <c r="T813" s="68"/>
      <c r="U813" s="68"/>
      <c r="V813" s="71"/>
      <c r="W813" s="72"/>
      <c r="X813" s="72"/>
      <c r="Y813" s="68"/>
      <c r="Z813" s="68"/>
    </row>
    <row r="814" ht="15.75" customHeight="1">
      <c r="A814" s="68"/>
      <c r="B814" s="68"/>
      <c r="C814" s="68"/>
      <c r="D814" s="68"/>
      <c r="E814" s="68"/>
      <c r="F814" s="68"/>
      <c r="G814" s="68"/>
      <c r="H814" s="68"/>
      <c r="I814" s="108"/>
      <c r="J814" s="68"/>
      <c r="K814" s="68"/>
      <c r="L814" s="68"/>
      <c r="M814" s="68"/>
      <c r="N814" s="68"/>
      <c r="O814" s="68"/>
      <c r="P814" s="68"/>
      <c r="Q814" s="68"/>
      <c r="R814" s="68"/>
      <c r="S814" s="68"/>
      <c r="T814" s="68"/>
      <c r="U814" s="68"/>
      <c r="V814" s="71"/>
      <c r="W814" s="72"/>
      <c r="X814" s="72"/>
      <c r="Y814" s="68"/>
      <c r="Z814" s="68"/>
    </row>
    <row r="815" ht="15.75" customHeight="1">
      <c r="A815" s="68"/>
      <c r="B815" s="68"/>
      <c r="C815" s="68"/>
      <c r="D815" s="68"/>
      <c r="E815" s="68"/>
      <c r="F815" s="68"/>
      <c r="G815" s="68"/>
      <c r="H815" s="68"/>
      <c r="I815" s="108"/>
      <c r="J815" s="68"/>
      <c r="K815" s="68"/>
      <c r="L815" s="68"/>
      <c r="M815" s="68"/>
      <c r="N815" s="68"/>
      <c r="O815" s="68"/>
      <c r="P815" s="68"/>
      <c r="Q815" s="68"/>
      <c r="R815" s="68"/>
      <c r="S815" s="68"/>
      <c r="T815" s="68"/>
      <c r="U815" s="68"/>
      <c r="V815" s="71"/>
      <c r="W815" s="72"/>
      <c r="X815" s="72"/>
      <c r="Y815" s="68"/>
      <c r="Z815" s="68"/>
    </row>
    <row r="816" ht="15.75" customHeight="1">
      <c r="A816" s="68"/>
      <c r="B816" s="68"/>
      <c r="C816" s="68"/>
      <c r="D816" s="68"/>
      <c r="E816" s="68"/>
      <c r="F816" s="68"/>
      <c r="G816" s="68"/>
      <c r="H816" s="68"/>
      <c r="I816" s="108"/>
      <c r="J816" s="68"/>
      <c r="K816" s="68"/>
      <c r="L816" s="68"/>
      <c r="M816" s="68"/>
      <c r="N816" s="68"/>
      <c r="O816" s="68"/>
      <c r="P816" s="68"/>
      <c r="Q816" s="68"/>
      <c r="R816" s="68"/>
      <c r="S816" s="68"/>
      <c r="T816" s="68"/>
      <c r="U816" s="68"/>
      <c r="V816" s="71"/>
      <c r="W816" s="72"/>
      <c r="X816" s="72"/>
      <c r="Y816" s="68"/>
      <c r="Z816" s="68"/>
    </row>
    <row r="817" ht="15.75" customHeight="1">
      <c r="A817" s="68"/>
      <c r="B817" s="68"/>
      <c r="C817" s="68"/>
      <c r="D817" s="68"/>
      <c r="E817" s="68"/>
      <c r="F817" s="68"/>
      <c r="G817" s="68"/>
      <c r="H817" s="68"/>
      <c r="I817" s="108"/>
      <c r="J817" s="68"/>
      <c r="K817" s="68"/>
      <c r="L817" s="68"/>
      <c r="M817" s="68"/>
      <c r="N817" s="68"/>
      <c r="O817" s="68"/>
      <c r="P817" s="68"/>
      <c r="Q817" s="68"/>
      <c r="R817" s="68"/>
      <c r="S817" s="68"/>
      <c r="T817" s="68"/>
      <c r="U817" s="68"/>
      <c r="V817" s="71"/>
      <c r="W817" s="72"/>
      <c r="X817" s="72"/>
      <c r="Y817" s="68"/>
      <c r="Z817" s="68"/>
    </row>
    <row r="818" ht="15.75" customHeight="1">
      <c r="A818" s="68"/>
      <c r="B818" s="68"/>
      <c r="C818" s="68"/>
      <c r="D818" s="68"/>
      <c r="E818" s="68"/>
      <c r="F818" s="68"/>
      <c r="G818" s="68"/>
      <c r="H818" s="68"/>
      <c r="I818" s="108"/>
      <c r="J818" s="68"/>
      <c r="K818" s="68"/>
      <c r="L818" s="68"/>
      <c r="M818" s="68"/>
      <c r="N818" s="68"/>
      <c r="O818" s="68"/>
      <c r="P818" s="68"/>
      <c r="Q818" s="68"/>
      <c r="R818" s="68"/>
      <c r="S818" s="68"/>
      <c r="T818" s="68"/>
      <c r="U818" s="68"/>
      <c r="V818" s="71"/>
      <c r="W818" s="72"/>
      <c r="X818" s="72"/>
      <c r="Y818" s="68"/>
      <c r="Z818" s="68"/>
    </row>
    <row r="819" ht="15.75" customHeight="1">
      <c r="A819" s="68"/>
      <c r="B819" s="68"/>
      <c r="C819" s="68"/>
      <c r="D819" s="68"/>
      <c r="E819" s="68"/>
      <c r="F819" s="68"/>
      <c r="G819" s="68"/>
      <c r="H819" s="68"/>
      <c r="I819" s="108"/>
      <c r="J819" s="68"/>
      <c r="K819" s="68"/>
      <c r="L819" s="68"/>
      <c r="M819" s="68"/>
      <c r="N819" s="68"/>
      <c r="O819" s="68"/>
      <c r="P819" s="68"/>
      <c r="Q819" s="68"/>
      <c r="R819" s="68"/>
      <c r="S819" s="68"/>
      <c r="T819" s="68"/>
      <c r="U819" s="68"/>
      <c r="V819" s="71"/>
      <c r="W819" s="72"/>
      <c r="X819" s="72"/>
      <c r="Y819" s="68"/>
      <c r="Z819" s="68"/>
    </row>
    <row r="820" ht="15.75" customHeight="1">
      <c r="A820" s="68"/>
      <c r="B820" s="68"/>
      <c r="C820" s="68"/>
      <c r="D820" s="68"/>
      <c r="E820" s="68"/>
      <c r="F820" s="68"/>
      <c r="G820" s="68"/>
      <c r="H820" s="68"/>
      <c r="I820" s="108"/>
      <c r="J820" s="68"/>
      <c r="K820" s="68"/>
      <c r="L820" s="68"/>
      <c r="M820" s="68"/>
      <c r="N820" s="68"/>
      <c r="O820" s="68"/>
      <c r="P820" s="68"/>
      <c r="Q820" s="68"/>
      <c r="R820" s="68"/>
      <c r="S820" s="68"/>
      <c r="T820" s="68"/>
      <c r="U820" s="68"/>
      <c r="V820" s="71"/>
      <c r="W820" s="72"/>
      <c r="X820" s="72"/>
      <c r="Y820" s="68"/>
      <c r="Z820" s="68"/>
    </row>
    <row r="821" ht="15.75" customHeight="1">
      <c r="A821" s="68"/>
      <c r="B821" s="68"/>
      <c r="C821" s="68"/>
      <c r="D821" s="68"/>
      <c r="E821" s="68"/>
      <c r="F821" s="68"/>
      <c r="G821" s="68"/>
      <c r="H821" s="68"/>
      <c r="I821" s="108"/>
      <c r="J821" s="68"/>
      <c r="K821" s="68"/>
      <c r="L821" s="68"/>
      <c r="M821" s="68"/>
      <c r="N821" s="68"/>
      <c r="O821" s="68"/>
      <c r="P821" s="68"/>
      <c r="Q821" s="68"/>
      <c r="R821" s="68"/>
      <c r="S821" s="68"/>
      <c r="T821" s="68"/>
      <c r="U821" s="68"/>
      <c r="V821" s="71"/>
      <c r="W821" s="72"/>
      <c r="X821" s="72"/>
      <c r="Y821" s="68"/>
      <c r="Z821" s="68"/>
    </row>
    <row r="822" ht="15.75" customHeight="1">
      <c r="A822" s="68"/>
      <c r="B822" s="68"/>
      <c r="C822" s="68"/>
      <c r="D822" s="68"/>
      <c r="E822" s="68"/>
      <c r="F822" s="68"/>
      <c r="G822" s="68"/>
      <c r="H822" s="68"/>
      <c r="I822" s="108"/>
      <c r="J822" s="68"/>
      <c r="K822" s="68"/>
      <c r="L822" s="68"/>
      <c r="M822" s="68"/>
      <c r="N822" s="68"/>
      <c r="O822" s="68"/>
      <c r="P822" s="68"/>
      <c r="Q822" s="68"/>
      <c r="R822" s="68"/>
      <c r="S822" s="68"/>
      <c r="T822" s="68"/>
      <c r="U822" s="68"/>
      <c r="V822" s="71"/>
      <c r="W822" s="72"/>
      <c r="X822" s="72"/>
      <c r="Y822" s="68"/>
      <c r="Z822" s="68"/>
    </row>
    <row r="823" ht="15.75" customHeight="1">
      <c r="A823" s="68"/>
      <c r="B823" s="68"/>
      <c r="C823" s="68"/>
      <c r="D823" s="68"/>
      <c r="E823" s="68"/>
      <c r="F823" s="68"/>
      <c r="G823" s="68"/>
      <c r="H823" s="68"/>
      <c r="I823" s="108"/>
      <c r="J823" s="68"/>
      <c r="K823" s="68"/>
      <c r="L823" s="68"/>
      <c r="M823" s="68"/>
      <c r="N823" s="68"/>
      <c r="O823" s="68"/>
      <c r="P823" s="68"/>
      <c r="Q823" s="68"/>
      <c r="R823" s="68"/>
      <c r="S823" s="68"/>
      <c r="T823" s="68"/>
      <c r="U823" s="68"/>
      <c r="V823" s="71"/>
      <c r="W823" s="72"/>
      <c r="X823" s="72"/>
      <c r="Y823" s="68"/>
      <c r="Z823" s="68"/>
    </row>
    <row r="824" ht="15.75" customHeight="1">
      <c r="A824" s="68"/>
      <c r="B824" s="68"/>
      <c r="C824" s="68"/>
      <c r="D824" s="68"/>
      <c r="E824" s="68"/>
      <c r="F824" s="68"/>
      <c r="G824" s="68"/>
      <c r="H824" s="68"/>
      <c r="I824" s="108"/>
      <c r="J824" s="68"/>
      <c r="K824" s="68"/>
      <c r="L824" s="68"/>
      <c r="M824" s="68"/>
      <c r="N824" s="68"/>
      <c r="O824" s="68"/>
      <c r="P824" s="68"/>
      <c r="Q824" s="68"/>
      <c r="R824" s="68"/>
      <c r="S824" s="68"/>
      <c r="T824" s="68"/>
      <c r="U824" s="68"/>
      <c r="V824" s="71"/>
      <c r="W824" s="72"/>
      <c r="X824" s="72"/>
      <c r="Y824" s="68"/>
      <c r="Z824" s="68"/>
    </row>
    <row r="825" ht="15.75" customHeight="1">
      <c r="A825" s="68"/>
      <c r="B825" s="68"/>
      <c r="C825" s="68"/>
      <c r="D825" s="68"/>
      <c r="E825" s="68"/>
      <c r="F825" s="68"/>
      <c r="G825" s="68"/>
      <c r="H825" s="68"/>
      <c r="I825" s="108"/>
      <c r="J825" s="68"/>
      <c r="K825" s="68"/>
      <c r="L825" s="68"/>
      <c r="M825" s="68"/>
      <c r="N825" s="68"/>
      <c r="O825" s="68"/>
      <c r="P825" s="68"/>
      <c r="Q825" s="68"/>
      <c r="R825" s="68"/>
      <c r="S825" s="68"/>
      <c r="T825" s="68"/>
      <c r="U825" s="68"/>
      <c r="V825" s="71"/>
      <c r="W825" s="72"/>
      <c r="X825" s="72"/>
      <c r="Y825" s="68"/>
      <c r="Z825" s="68"/>
    </row>
    <row r="826" ht="15.75" customHeight="1">
      <c r="A826" s="68"/>
      <c r="B826" s="68"/>
      <c r="C826" s="68"/>
      <c r="D826" s="68"/>
      <c r="E826" s="68"/>
      <c r="F826" s="68"/>
      <c r="G826" s="68"/>
      <c r="H826" s="68"/>
      <c r="I826" s="108"/>
      <c r="J826" s="68"/>
      <c r="K826" s="68"/>
      <c r="L826" s="68"/>
      <c r="M826" s="68"/>
      <c r="N826" s="68"/>
      <c r="O826" s="68"/>
      <c r="P826" s="68"/>
      <c r="Q826" s="68"/>
      <c r="R826" s="68"/>
      <c r="S826" s="68"/>
      <c r="T826" s="68"/>
      <c r="U826" s="68"/>
      <c r="V826" s="71"/>
      <c r="W826" s="72"/>
      <c r="X826" s="72"/>
      <c r="Y826" s="68"/>
      <c r="Z826" s="68"/>
    </row>
    <row r="827" ht="15.75" customHeight="1">
      <c r="A827" s="68"/>
      <c r="B827" s="68"/>
      <c r="C827" s="68"/>
      <c r="D827" s="68"/>
      <c r="E827" s="68"/>
      <c r="F827" s="68"/>
      <c r="G827" s="68"/>
      <c r="H827" s="68"/>
      <c r="I827" s="108"/>
      <c r="J827" s="68"/>
      <c r="K827" s="68"/>
      <c r="L827" s="68"/>
      <c r="M827" s="68"/>
      <c r="N827" s="68"/>
      <c r="O827" s="68"/>
      <c r="P827" s="68"/>
      <c r="Q827" s="68"/>
      <c r="R827" s="68"/>
      <c r="S827" s="68"/>
      <c r="T827" s="68"/>
      <c r="U827" s="68"/>
      <c r="V827" s="71"/>
      <c r="W827" s="72"/>
      <c r="X827" s="72"/>
      <c r="Y827" s="68"/>
      <c r="Z827" s="68"/>
    </row>
    <row r="828" ht="15.75" customHeight="1">
      <c r="A828" s="68"/>
      <c r="B828" s="68"/>
      <c r="C828" s="68"/>
      <c r="D828" s="68"/>
      <c r="E828" s="68"/>
      <c r="F828" s="68"/>
      <c r="G828" s="68"/>
      <c r="H828" s="68"/>
      <c r="I828" s="108"/>
      <c r="J828" s="68"/>
      <c r="K828" s="68"/>
      <c r="L828" s="68"/>
      <c r="M828" s="68"/>
      <c r="N828" s="68"/>
      <c r="O828" s="68"/>
      <c r="P828" s="68"/>
      <c r="Q828" s="68"/>
      <c r="R828" s="68"/>
      <c r="S828" s="68"/>
      <c r="T828" s="68"/>
      <c r="U828" s="68"/>
      <c r="V828" s="71"/>
      <c r="W828" s="72"/>
      <c r="X828" s="72"/>
      <c r="Y828" s="68"/>
      <c r="Z828" s="68"/>
    </row>
    <row r="829" ht="15.75" customHeight="1">
      <c r="A829" s="68"/>
      <c r="B829" s="68"/>
      <c r="C829" s="68"/>
      <c r="D829" s="68"/>
      <c r="E829" s="68"/>
      <c r="F829" s="68"/>
      <c r="G829" s="68"/>
      <c r="H829" s="68"/>
      <c r="I829" s="108"/>
      <c r="J829" s="68"/>
      <c r="K829" s="68"/>
      <c r="L829" s="68"/>
      <c r="M829" s="68"/>
      <c r="N829" s="68"/>
      <c r="O829" s="68"/>
      <c r="P829" s="68"/>
      <c r="Q829" s="68"/>
      <c r="R829" s="68"/>
      <c r="S829" s="68"/>
      <c r="T829" s="68"/>
      <c r="U829" s="68"/>
      <c r="V829" s="71"/>
      <c r="W829" s="72"/>
      <c r="X829" s="72"/>
      <c r="Y829" s="68"/>
      <c r="Z829" s="68"/>
    </row>
    <row r="830" ht="15.75" customHeight="1">
      <c r="A830" s="68"/>
      <c r="B830" s="68"/>
      <c r="C830" s="68"/>
      <c r="D830" s="68"/>
      <c r="E830" s="68"/>
      <c r="F830" s="68"/>
      <c r="G830" s="68"/>
      <c r="H830" s="68"/>
      <c r="I830" s="108"/>
      <c r="J830" s="68"/>
      <c r="K830" s="68"/>
      <c r="L830" s="68"/>
      <c r="M830" s="68"/>
      <c r="N830" s="68"/>
      <c r="O830" s="68"/>
      <c r="P830" s="68"/>
      <c r="Q830" s="68"/>
      <c r="R830" s="68"/>
      <c r="S830" s="68"/>
      <c r="T830" s="68"/>
      <c r="U830" s="68"/>
      <c r="V830" s="71"/>
      <c r="W830" s="72"/>
      <c r="X830" s="72"/>
      <c r="Y830" s="68"/>
      <c r="Z830" s="68"/>
    </row>
    <row r="831" ht="15.75" customHeight="1">
      <c r="A831" s="68"/>
      <c r="B831" s="68"/>
      <c r="C831" s="68"/>
      <c r="D831" s="68"/>
      <c r="E831" s="68"/>
      <c r="F831" s="68"/>
      <c r="G831" s="68"/>
      <c r="H831" s="68"/>
      <c r="I831" s="108"/>
      <c r="J831" s="68"/>
      <c r="K831" s="68"/>
      <c r="L831" s="68"/>
      <c r="M831" s="68"/>
      <c r="N831" s="68"/>
      <c r="O831" s="68"/>
      <c r="P831" s="68"/>
      <c r="Q831" s="68"/>
      <c r="R831" s="68"/>
      <c r="S831" s="68"/>
      <c r="T831" s="68"/>
      <c r="U831" s="68"/>
      <c r="V831" s="71"/>
      <c r="W831" s="72"/>
      <c r="X831" s="72"/>
      <c r="Y831" s="68"/>
      <c r="Z831" s="68"/>
    </row>
    <row r="832" ht="15.75" customHeight="1">
      <c r="A832" s="68"/>
      <c r="B832" s="68"/>
      <c r="C832" s="68"/>
      <c r="D832" s="68"/>
      <c r="E832" s="68"/>
      <c r="F832" s="68"/>
      <c r="G832" s="68"/>
      <c r="H832" s="68"/>
      <c r="I832" s="108"/>
      <c r="J832" s="68"/>
      <c r="K832" s="68"/>
      <c r="L832" s="68"/>
      <c r="M832" s="68"/>
      <c r="N832" s="68"/>
      <c r="O832" s="68"/>
      <c r="P832" s="68"/>
      <c r="Q832" s="68"/>
      <c r="R832" s="68"/>
      <c r="S832" s="68"/>
      <c r="T832" s="68"/>
      <c r="U832" s="68"/>
      <c r="V832" s="71"/>
      <c r="W832" s="72"/>
      <c r="X832" s="72"/>
      <c r="Y832" s="68"/>
      <c r="Z832" s="68"/>
    </row>
    <row r="833" ht="15.75" customHeight="1">
      <c r="A833" s="68"/>
      <c r="B833" s="68"/>
      <c r="C833" s="68"/>
      <c r="D833" s="68"/>
      <c r="E833" s="68"/>
      <c r="F833" s="68"/>
      <c r="G833" s="68"/>
      <c r="H833" s="68"/>
      <c r="I833" s="108"/>
      <c r="J833" s="68"/>
      <c r="K833" s="68"/>
      <c r="L833" s="68"/>
      <c r="M833" s="68"/>
      <c r="N833" s="68"/>
      <c r="O833" s="68"/>
      <c r="P833" s="68"/>
      <c r="Q833" s="68"/>
      <c r="R833" s="68"/>
      <c r="S833" s="68"/>
      <c r="T833" s="68"/>
      <c r="U833" s="68"/>
      <c r="V833" s="71"/>
      <c r="W833" s="72"/>
      <c r="X833" s="72"/>
      <c r="Y833" s="68"/>
      <c r="Z833" s="68"/>
    </row>
    <row r="834" ht="15.75" customHeight="1">
      <c r="A834" s="68"/>
      <c r="B834" s="68"/>
      <c r="C834" s="68"/>
      <c r="D834" s="68"/>
      <c r="E834" s="68"/>
      <c r="F834" s="68"/>
      <c r="G834" s="68"/>
      <c r="H834" s="68"/>
      <c r="I834" s="108"/>
      <c r="J834" s="68"/>
      <c r="K834" s="68"/>
      <c r="L834" s="68"/>
      <c r="M834" s="68"/>
      <c r="N834" s="68"/>
      <c r="O834" s="68"/>
      <c r="P834" s="68"/>
      <c r="Q834" s="68"/>
      <c r="R834" s="68"/>
      <c r="S834" s="68"/>
      <c r="T834" s="68"/>
      <c r="U834" s="68"/>
      <c r="V834" s="71"/>
      <c r="W834" s="72"/>
      <c r="X834" s="72"/>
      <c r="Y834" s="68"/>
      <c r="Z834" s="68"/>
    </row>
    <row r="835" ht="15.75" customHeight="1">
      <c r="A835" s="68"/>
      <c r="B835" s="68"/>
      <c r="C835" s="68"/>
      <c r="D835" s="68"/>
      <c r="E835" s="68"/>
      <c r="F835" s="68"/>
      <c r="G835" s="68"/>
      <c r="H835" s="68"/>
      <c r="I835" s="108"/>
      <c r="J835" s="68"/>
      <c r="K835" s="68"/>
      <c r="L835" s="68"/>
      <c r="M835" s="68"/>
      <c r="N835" s="68"/>
      <c r="O835" s="68"/>
      <c r="P835" s="68"/>
      <c r="Q835" s="68"/>
      <c r="R835" s="68"/>
      <c r="S835" s="68"/>
      <c r="T835" s="68"/>
      <c r="U835" s="68"/>
      <c r="V835" s="71"/>
      <c r="W835" s="72"/>
      <c r="X835" s="72"/>
      <c r="Y835" s="68"/>
      <c r="Z835" s="68"/>
    </row>
    <row r="836" ht="15.75" customHeight="1">
      <c r="A836" s="68"/>
      <c r="B836" s="68"/>
      <c r="C836" s="68"/>
      <c r="D836" s="68"/>
      <c r="E836" s="68"/>
      <c r="F836" s="68"/>
      <c r="G836" s="68"/>
      <c r="H836" s="68"/>
      <c r="I836" s="108"/>
      <c r="J836" s="68"/>
      <c r="K836" s="68"/>
      <c r="L836" s="68"/>
      <c r="M836" s="68"/>
      <c r="N836" s="68"/>
      <c r="O836" s="68"/>
      <c r="P836" s="68"/>
      <c r="Q836" s="68"/>
      <c r="R836" s="68"/>
      <c r="S836" s="68"/>
      <c r="T836" s="68"/>
      <c r="U836" s="68"/>
      <c r="V836" s="71"/>
      <c r="W836" s="72"/>
      <c r="X836" s="72"/>
      <c r="Y836" s="68"/>
      <c r="Z836" s="68"/>
    </row>
    <row r="837" ht="15.75" customHeight="1">
      <c r="A837" s="68"/>
      <c r="B837" s="68"/>
      <c r="C837" s="68"/>
      <c r="D837" s="68"/>
      <c r="E837" s="68"/>
      <c r="F837" s="68"/>
      <c r="G837" s="68"/>
      <c r="H837" s="68"/>
      <c r="I837" s="108"/>
      <c r="J837" s="68"/>
      <c r="K837" s="68"/>
      <c r="L837" s="68"/>
      <c r="M837" s="68"/>
      <c r="N837" s="68"/>
      <c r="O837" s="68"/>
      <c r="P837" s="68"/>
      <c r="Q837" s="68"/>
      <c r="R837" s="68"/>
      <c r="S837" s="68"/>
      <c r="T837" s="68"/>
      <c r="U837" s="68"/>
      <c r="V837" s="71"/>
      <c r="W837" s="72"/>
      <c r="X837" s="72"/>
      <c r="Y837" s="68"/>
      <c r="Z837" s="68"/>
    </row>
    <row r="838" ht="15.75" customHeight="1">
      <c r="A838" s="68"/>
      <c r="B838" s="68"/>
      <c r="C838" s="68"/>
      <c r="D838" s="68"/>
      <c r="E838" s="68"/>
      <c r="F838" s="68"/>
      <c r="G838" s="68"/>
      <c r="H838" s="68"/>
      <c r="I838" s="108"/>
      <c r="J838" s="68"/>
      <c r="K838" s="68"/>
      <c r="L838" s="68"/>
      <c r="M838" s="68"/>
      <c r="N838" s="68"/>
      <c r="O838" s="68"/>
      <c r="P838" s="68"/>
      <c r="Q838" s="68"/>
      <c r="R838" s="68"/>
      <c r="S838" s="68"/>
      <c r="T838" s="68"/>
      <c r="U838" s="68"/>
      <c r="V838" s="71"/>
      <c r="W838" s="72"/>
      <c r="X838" s="72"/>
      <c r="Y838" s="68"/>
      <c r="Z838" s="68"/>
    </row>
    <row r="839" ht="15.75" customHeight="1">
      <c r="A839" s="68"/>
      <c r="B839" s="68"/>
      <c r="C839" s="68"/>
      <c r="D839" s="68"/>
      <c r="E839" s="68"/>
      <c r="F839" s="68"/>
      <c r="G839" s="68"/>
      <c r="H839" s="68"/>
      <c r="I839" s="108"/>
      <c r="J839" s="68"/>
      <c r="K839" s="68"/>
      <c r="L839" s="68"/>
      <c r="M839" s="68"/>
      <c r="N839" s="68"/>
      <c r="O839" s="68"/>
      <c r="P839" s="68"/>
      <c r="Q839" s="68"/>
      <c r="R839" s="68"/>
      <c r="S839" s="68"/>
      <c r="T839" s="68"/>
      <c r="U839" s="68"/>
      <c r="V839" s="71"/>
      <c r="W839" s="72"/>
      <c r="X839" s="72"/>
      <c r="Y839" s="68"/>
      <c r="Z839" s="68"/>
    </row>
    <row r="840" ht="15.75" customHeight="1">
      <c r="A840" s="68"/>
      <c r="B840" s="68"/>
      <c r="C840" s="68"/>
      <c r="D840" s="68"/>
      <c r="E840" s="68"/>
      <c r="F840" s="68"/>
      <c r="G840" s="68"/>
      <c r="H840" s="68"/>
      <c r="I840" s="108"/>
      <c r="J840" s="68"/>
      <c r="K840" s="68"/>
      <c r="L840" s="68"/>
      <c r="M840" s="68"/>
      <c r="N840" s="68"/>
      <c r="O840" s="68"/>
      <c r="P840" s="68"/>
      <c r="Q840" s="68"/>
      <c r="R840" s="68"/>
      <c r="S840" s="68"/>
      <c r="T840" s="68"/>
      <c r="U840" s="68"/>
      <c r="V840" s="71"/>
      <c r="W840" s="72"/>
      <c r="X840" s="72"/>
      <c r="Y840" s="68"/>
      <c r="Z840" s="68"/>
    </row>
    <row r="841" ht="15.75" customHeight="1">
      <c r="A841" s="68"/>
      <c r="B841" s="68"/>
      <c r="C841" s="68"/>
      <c r="D841" s="68"/>
      <c r="E841" s="68"/>
      <c r="F841" s="68"/>
      <c r="G841" s="68"/>
      <c r="H841" s="68"/>
      <c r="I841" s="108"/>
      <c r="J841" s="68"/>
      <c r="K841" s="68"/>
      <c r="L841" s="68"/>
      <c r="M841" s="68"/>
      <c r="N841" s="68"/>
      <c r="O841" s="68"/>
      <c r="P841" s="68"/>
      <c r="Q841" s="68"/>
      <c r="R841" s="68"/>
      <c r="S841" s="68"/>
      <c r="T841" s="68"/>
      <c r="U841" s="68"/>
      <c r="V841" s="71"/>
      <c r="W841" s="72"/>
      <c r="X841" s="72"/>
      <c r="Y841" s="68"/>
      <c r="Z841" s="68"/>
    </row>
    <row r="842" ht="15.75" customHeight="1">
      <c r="A842" s="68"/>
      <c r="B842" s="68"/>
      <c r="C842" s="68"/>
      <c r="D842" s="68"/>
      <c r="E842" s="68"/>
      <c r="F842" s="68"/>
      <c r="G842" s="68"/>
      <c r="H842" s="68"/>
      <c r="I842" s="108"/>
      <c r="J842" s="68"/>
      <c r="K842" s="68"/>
      <c r="L842" s="68"/>
      <c r="M842" s="68"/>
      <c r="N842" s="68"/>
      <c r="O842" s="68"/>
      <c r="P842" s="68"/>
      <c r="Q842" s="68"/>
      <c r="R842" s="68"/>
      <c r="S842" s="68"/>
      <c r="T842" s="68"/>
      <c r="U842" s="68"/>
      <c r="V842" s="71"/>
      <c r="W842" s="72"/>
      <c r="X842" s="72"/>
      <c r="Y842" s="68"/>
      <c r="Z842" s="68"/>
    </row>
    <row r="843" ht="15.75" customHeight="1">
      <c r="A843" s="68"/>
      <c r="B843" s="68"/>
      <c r="C843" s="68"/>
      <c r="D843" s="68"/>
      <c r="E843" s="68"/>
      <c r="F843" s="68"/>
      <c r="G843" s="68"/>
      <c r="H843" s="68"/>
      <c r="I843" s="108"/>
      <c r="J843" s="68"/>
      <c r="K843" s="68"/>
      <c r="L843" s="68"/>
      <c r="M843" s="68"/>
      <c r="N843" s="68"/>
      <c r="O843" s="68"/>
      <c r="P843" s="68"/>
      <c r="Q843" s="68"/>
      <c r="R843" s="68"/>
      <c r="S843" s="68"/>
      <c r="T843" s="68"/>
      <c r="U843" s="68"/>
      <c r="V843" s="71"/>
      <c r="W843" s="72"/>
      <c r="X843" s="72"/>
      <c r="Y843" s="68"/>
      <c r="Z843" s="68"/>
    </row>
    <row r="844" ht="15.75" customHeight="1">
      <c r="A844" s="68"/>
      <c r="B844" s="68"/>
      <c r="C844" s="68"/>
      <c r="D844" s="68"/>
      <c r="E844" s="68"/>
      <c r="F844" s="68"/>
      <c r="G844" s="68"/>
      <c r="H844" s="68"/>
      <c r="I844" s="108"/>
      <c r="J844" s="68"/>
      <c r="K844" s="68"/>
      <c r="L844" s="68"/>
      <c r="M844" s="68"/>
      <c r="N844" s="68"/>
      <c r="O844" s="68"/>
      <c r="P844" s="68"/>
      <c r="Q844" s="68"/>
      <c r="R844" s="68"/>
      <c r="S844" s="68"/>
      <c r="T844" s="68"/>
      <c r="U844" s="68"/>
      <c r="V844" s="71"/>
      <c r="W844" s="72"/>
      <c r="X844" s="72"/>
      <c r="Y844" s="68"/>
      <c r="Z844" s="68"/>
    </row>
    <row r="845" ht="15.75" customHeight="1">
      <c r="A845" s="68"/>
      <c r="B845" s="68"/>
      <c r="C845" s="68"/>
      <c r="D845" s="68"/>
      <c r="E845" s="68"/>
      <c r="F845" s="68"/>
      <c r="G845" s="68"/>
      <c r="H845" s="68"/>
      <c r="I845" s="108"/>
      <c r="J845" s="68"/>
      <c r="K845" s="68"/>
      <c r="L845" s="68"/>
      <c r="M845" s="68"/>
      <c r="N845" s="68"/>
      <c r="O845" s="68"/>
      <c r="P845" s="68"/>
      <c r="Q845" s="68"/>
      <c r="R845" s="68"/>
      <c r="S845" s="68"/>
      <c r="T845" s="68"/>
      <c r="U845" s="68"/>
      <c r="V845" s="71"/>
      <c r="W845" s="72"/>
      <c r="X845" s="72"/>
      <c r="Y845" s="68"/>
      <c r="Z845" s="68"/>
    </row>
    <row r="846" ht="15.75" customHeight="1">
      <c r="A846" s="68"/>
      <c r="B846" s="68"/>
      <c r="C846" s="68"/>
      <c r="D846" s="68"/>
      <c r="E846" s="68"/>
      <c r="F846" s="68"/>
      <c r="G846" s="68"/>
      <c r="H846" s="68"/>
      <c r="I846" s="108"/>
      <c r="J846" s="68"/>
      <c r="K846" s="68"/>
      <c r="L846" s="68"/>
      <c r="M846" s="68"/>
      <c r="N846" s="68"/>
      <c r="O846" s="68"/>
      <c r="P846" s="68"/>
      <c r="Q846" s="68"/>
      <c r="R846" s="68"/>
      <c r="S846" s="68"/>
      <c r="T846" s="68"/>
      <c r="U846" s="68"/>
      <c r="V846" s="71"/>
      <c r="W846" s="72"/>
      <c r="X846" s="72"/>
      <c r="Y846" s="68"/>
      <c r="Z846" s="68"/>
    </row>
    <row r="847" ht="15.75" customHeight="1">
      <c r="A847" s="68"/>
      <c r="B847" s="68"/>
      <c r="C847" s="68"/>
      <c r="D847" s="68"/>
      <c r="E847" s="68"/>
      <c r="F847" s="68"/>
      <c r="G847" s="68"/>
      <c r="H847" s="68"/>
      <c r="I847" s="108"/>
      <c r="J847" s="68"/>
      <c r="K847" s="68"/>
      <c r="L847" s="68"/>
      <c r="M847" s="68"/>
      <c r="N847" s="68"/>
      <c r="O847" s="68"/>
      <c r="P847" s="68"/>
      <c r="Q847" s="68"/>
      <c r="R847" s="68"/>
      <c r="S847" s="68"/>
      <c r="T847" s="68"/>
      <c r="U847" s="68"/>
      <c r="V847" s="71"/>
      <c r="W847" s="72"/>
      <c r="X847" s="72"/>
      <c r="Y847" s="68"/>
      <c r="Z847" s="68"/>
    </row>
    <row r="848" ht="15.75" customHeight="1">
      <c r="A848" s="68"/>
      <c r="B848" s="68"/>
      <c r="C848" s="68"/>
      <c r="D848" s="68"/>
      <c r="E848" s="68"/>
      <c r="F848" s="68"/>
      <c r="G848" s="68"/>
      <c r="H848" s="68"/>
      <c r="I848" s="108"/>
      <c r="J848" s="68"/>
      <c r="K848" s="68"/>
      <c r="L848" s="68"/>
      <c r="M848" s="68"/>
      <c r="N848" s="68"/>
      <c r="O848" s="68"/>
      <c r="P848" s="68"/>
      <c r="Q848" s="68"/>
      <c r="R848" s="68"/>
      <c r="S848" s="68"/>
      <c r="T848" s="68"/>
      <c r="U848" s="68"/>
      <c r="V848" s="71"/>
      <c r="W848" s="72"/>
      <c r="X848" s="72"/>
      <c r="Y848" s="68"/>
      <c r="Z848" s="68"/>
    </row>
    <row r="849" ht="15.75" customHeight="1">
      <c r="A849" s="68"/>
      <c r="B849" s="68"/>
      <c r="C849" s="68"/>
      <c r="D849" s="68"/>
      <c r="E849" s="68"/>
      <c r="F849" s="68"/>
      <c r="G849" s="68"/>
      <c r="H849" s="68"/>
      <c r="I849" s="108"/>
      <c r="J849" s="68"/>
      <c r="K849" s="68"/>
      <c r="L849" s="68"/>
      <c r="M849" s="68"/>
      <c r="N849" s="68"/>
      <c r="O849" s="68"/>
      <c r="P849" s="68"/>
      <c r="Q849" s="68"/>
      <c r="R849" s="68"/>
      <c r="S849" s="68"/>
      <c r="T849" s="68"/>
      <c r="U849" s="68"/>
      <c r="V849" s="71"/>
      <c r="W849" s="72"/>
      <c r="X849" s="72"/>
      <c r="Y849" s="68"/>
      <c r="Z849" s="68"/>
    </row>
    <row r="850" ht="15.75" customHeight="1">
      <c r="A850" s="68"/>
      <c r="B850" s="68"/>
      <c r="C850" s="68"/>
      <c r="D850" s="68"/>
      <c r="E850" s="68"/>
      <c r="F850" s="68"/>
      <c r="G850" s="68"/>
      <c r="H850" s="68"/>
      <c r="I850" s="108"/>
      <c r="J850" s="68"/>
      <c r="K850" s="68"/>
      <c r="L850" s="68"/>
      <c r="M850" s="68"/>
      <c r="N850" s="68"/>
      <c r="O850" s="68"/>
      <c r="P850" s="68"/>
      <c r="Q850" s="68"/>
      <c r="R850" s="68"/>
      <c r="S850" s="68"/>
      <c r="T850" s="68"/>
      <c r="U850" s="68"/>
      <c r="V850" s="71"/>
      <c r="W850" s="72"/>
      <c r="X850" s="72"/>
      <c r="Y850" s="68"/>
      <c r="Z850" s="68"/>
    </row>
    <row r="851" ht="15.75" customHeight="1">
      <c r="A851" s="68"/>
      <c r="B851" s="68"/>
      <c r="C851" s="68"/>
      <c r="D851" s="68"/>
      <c r="E851" s="68"/>
      <c r="F851" s="68"/>
      <c r="G851" s="68"/>
      <c r="H851" s="68"/>
      <c r="I851" s="108"/>
      <c r="J851" s="68"/>
      <c r="K851" s="68"/>
      <c r="L851" s="68"/>
      <c r="M851" s="68"/>
      <c r="N851" s="68"/>
      <c r="O851" s="68"/>
      <c r="P851" s="68"/>
      <c r="Q851" s="68"/>
      <c r="R851" s="68"/>
      <c r="S851" s="68"/>
      <c r="T851" s="68"/>
      <c r="U851" s="68"/>
      <c r="V851" s="71"/>
      <c r="W851" s="72"/>
      <c r="X851" s="72"/>
      <c r="Y851" s="68"/>
      <c r="Z851" s="68"/>
    </row>
    <row r="852" ht="15.75" customHeight="1">
      <c r="A852" s="68"/>
      <c r="B852" s="68"/>
      <c r="C852" s="68"/>
      <c r="D852" s="68"/>
      <c r="E852" s="68"/>
      <c r="F852" s="68"/>
      <c r="G852" s="68"/>
      <c r="H852" s="68"/>
      <c r="I852" s="108"/>
      <c r="J852" s="68"/>
      <c r="K852" s="68"/>
      <c r="L852" s="68"/>
      <c r="M852" s="68"/>
      <c r="N852" s="68"/>
      <c r="O852" s="68"/>
      <c r="P852" s="68"/>
      <c r="Q852" s="68"/>
      <c r="R852" s="68"/>
      <c r="S852" s="68"/>
      <c r="T852" s="68"/>
      <c r="U852" s="68"/>
      <c r="V852" s="71"/>
      <c r="W852" s="72"/>
      <c r="X852" s="72"/>
      <c r="Y852" s="68"/>
      <c r="Z852" s="68"/>
    </row>
    <row r="853" ht="15.75" customHeight="1">
      <c r="A853" s="68"/>
      <c r="B853" s="68"/>
      <c r="C853" s="68"/>
      <c r="D853" s="68"/>
      <c r="E853" s="68"/>
      <c r="F853" s="68"/>
      <c r="G853" s="68"/>
      <c r="H853" s="68"/>
      <c r="I853" s="108"/>
      <c r="J853" s="68"/>
      <c r="K853" s="68"/>
      <c r="L853" s="68"/>
      <c r="M853" s="68"/>
      <c r="N853" s="68"/>
      <c r="O853" s="68"/>
      <c r="P853" s="68"/>
      <c r="Q853" s="68"/>
      <c r="R853" s="68"/>
      <c r="S853" s="68"/>
      <c r="T853" s="68"/>
      <c r="U853" s="68"/>
      <c r="V853" s="71"/>
      <c r="W853" s="72"/>
      <c r="X853" s="72"/>
      <c r="Y853" s="68"/>
      <c r="Z853" s="68"/>
    </row>
    <row r="854" ht="15.75" customHeight="1">
      <c r="A854" s="68"/>
      <c r="B854" s="68"/>
      <c r="C854" s="68"/>
      <c r="D854" s="68"/>
      <c r="E854" s="68"/>
      <c r="F854" s="68"/>
      <c r="G854" s="68"/>
      <c r="H854" s="68"/>
      <c r="I854" s="108"/>
      <c r="J854" s="68"/>
      <c r="K854" s="68"/>
      <c r="L854" s="68"/>
      <c r="M854" s="68"/>
      <c r="N854" s="68"/>
      <c r="O854" s="68"/>
      <c r="P854" s="68"/>
      <c r="Q854" s="68"/>
      <c r="R854" s="68"/>
      <c r="S854" s="68"/>
      <c r="T854" s="68"/>
      <c r="U854" s="68"/>
      <c r="V854" s="71"/>
      <c r="W854" s="72"/>
      <c r="X854" s="72"/>
      <c r="Y854" s="68"/>
      <c r="Z854" s="68"/>
    </row>
    <row r="855" ht="15.75" customHeight="1">
      <c r="A855" s="68"/>
      <c r="B855" s="68"/>
      <c r="C855" s="68"/>
      <c r="D855" s="68"/>
      <c r="E855" s="68"/>
      <c r="F855" s="68"/>
      <c r="G855" s="68"/>
      <c r="H855" s="68"/>
      <c r="I855" s="108"/>
      <c r="J855" s="68"/>
      <c r="K855" s="68"/>
      <c r="L855" s="68"/>
      <c r="M855" s="68"/>
      <c r="N855" s="68"/>
      <c r="O855" s="68"/>
      <c r="P855" s="68"/>
      <c r="Q855" s="68"/>
      <c r="R855" s="68"/>
      <c r="S855" s="68"/>
      <c r="T855" s="68"/>
      <c r="U855" s="68"/>
      <c r="V855" s="71"/>
      <c r="W855" s="72"/>
      <c r="X855" s="72"/>
      <c r="Y855" s="68"/>
      <c r="Z855" s="68"/>
    </row>
    <row r="856" ht="15.75" customHeight="1">
      <c r="A856" s="68"/>
      <c r="B856" s="68"/>
      <c r="C856" s="68"/>
      <c r="D856" s="68"/>
      <c r="E856" s="68"/>
      <c r="F856" s="68"/>
      <c r="G856" s="68"/>
      <c r="H856" s="68"/>
      <c r="I856" s="108"/>
      <c r="J856" s="68"/>
      <c r="K856" s="68"/>
      <c r="L856" s="68"/>
      <c r="M856" s="68"/>
      <c r="N856" s="68"/>
      <c r="O856" s="68"/>
      <c r="P856" s="68"/>
      <c r="Q856" s="68"/>
      <c r="R856" s="68"/>
      <c r="S856" s="68"/>
      <c r="T856" s="68"/>
      <c r="U856" s="68"/>
      <c r="V856" s="71"/>
      <c r="W856" s="72"/>
      <c r="X856" s="72"/>
      <c r="Y856" s="68"/>
      <c r="Z856" s="68"/>
    </row>
    <row r="857" ht="15.75" customHeight="1">
      <c r="A857" s="68"/>
      <c r="B857" s="68"/>
      <c r="C857" s="68"/>
      <c r="D857" s="68"/>
      <c r="E857" s="68"/>
      <c r="F857" s="68"/>
      <c r="G857" s="68"/>
      <c r="H857" s="68"/>
      <c r="I857" s="108"/>
      <c r="J857" s="68"/>
      <c r="K857" s="68"/>
      <c r="L857" s="68"/>
      <c r="M857" s="68"/>
      <c r="N857" s="68"/>
      <c r="O857" s="68"/>
      <c r="P857" s="68"/>
      <c r="Q857" s="68"/>
      <c r="R857" s="68"/>
      <c r="S857" s="68"/>
      <c r="T857" s="68"/>
      <c r="U857" s="68"/>
      <c r="V857" s="71"/>
      <c r="W857" s="72"/>
      <c r="X857" s="72"/>
      <c r="Y857" s="68"/>
      <c r="Z857" s="68"/>
    </row>
    <row r="858" ht="15.75" customHeight="1">
      <c r="A858" s="68"/>
      <c r="B858" s="68"/>
      <c r="C858" s="68"/>
      <c r="D858" s="68"/>
      <c r="E858" s="68"/>
      <c r="F858" s="68"/>
      <c r="G858" s="68"/>
      <c r="H858" s="68"/>
      <c r="I858" s="108"/>
      <c r="J858" s="68"/>
      <c r="K858" s="68"/>
      <c r="L858" s="68"/>
      <c r="M858" s="68"/>
      <c r="N858" s="68"/>
      <c r="O858" s="68"/>
      <c r="P858" s="68"/>
      <c r="Q858" s="68"/>
      <c r="R858" s="68"/>
      <c r="S858" s="68"/>
      <c r="T858" s="68"/>
      <c r="U858" s="68"/>
      <c r="V858" s="71"/>
      <c r="W858" s="72"/>
      <c r="X858" s="72"/>
      <c r="Y858" s="68"/>
      <c r="Z858" s="68"/>
    </row>
    <row r="859" ht="15.75" customHeight="1">
      <c r="A859" s="68"/>
      <c r="B859" s="68"/>
      <c r="C859" s="68"/>
      <c r="D859" s="68"/>
      <c r="E859" s="68"/>
      <c r="F859" s="68"/>
      <c r="G859" s="68"/>
      <c r="H859" s="68"/>
      <c r="I859" s="108"/>
      <c r="J859" s="68"/>
      <c r="K859" s="68"/>
      <c r="L859" s="68"/>
      <c r="M859" s="68"/>
      <c r="N859" s="68"/>
      <c r="O859" s="68"/>
      <c r="P859" s="68"/>
      <c r="Q859" s="68"/>
      <c r="R859" s="68"/>
      <c r="S859" s="68"/>
      <c r="T859" s="68"/>
      <c r="U859" s="68"/>
      <c r="V859" s="71"/>
      <c r="W859" s="72"/>
      <c r="X859" s="72"/>
      <c r="Y859" s="68"/>
      <c r="Z859" s="68"/>
    </row>
    <row r="860" ht="15.75" customHeight="1">
      <c r="A860" s="68"/>
      <c r="B860" s="68"/>
      <c r="C860" s="68"/>
      <c r="D860" s="68"/>
      <c r="E860" s="68"/>
      <c r="F860" s="68"/>
      <c r="G860" s="68"/>
      <c r="H860" s="68"/>
      <c r="I860" s="108"/>
      <c r="J860" s="68"/>
      <c r="K860" s="68"/>
      <c r="L860" s="68"/>
      <c r="M860" s="68"/>
      <c r="N860" s="68"/>
      <c r="O860" s="68"/>
      <c r="P860" s="68"/>
      <c r="Q860" s="68"/>
      <c r="R860" s="68"/>
      <c r="S860" s="68"/>
      <c r="T860" s="68"/>
      <c r="U860" s="68"/>
      <c r="V860" s="71"/>
      <c r="W860" s="72"/>
      <c r="X860" s="72"/>
      <c r="Y860" s="68"/>
      <c r="Z860" s="68"/>
    </row>
    <row r="861" ht="15.75" customHeight="1">
      <c r="A861" s="68"/>
      <c r="B861" s="68"/>
      <c r="C861" s="68"/>
      <c r="D861" s="68"/>
      <c r="E861" s="68"/>
      <c r="F861" s="68"/>
      <c r="G861" s="68"/>
      <c r="H861" s="68"/>
      <c r="I861" s="108"/>
      <c r="J861" s="68"/>
      <c r="K861" s="68"/>
      <c r="L861" s="68"/>
      <c r="M861" s="68"/>
      <c r="N861" s="68"/>
      <c r="O861" s="68"/>
      <c r="P861" s="68"/>
      <c r="Q861" s="68"/>
      <c r="R861" s="68"/>
      <c r="S861" s="68"/>
      <c r="T861" s="68"/>
      <c r="U861" s="68"/>
      <c r="V861" s="71"/>
      <c r="W861" s="72"/>
      <c r="X861" s="72"/>
      <c r="Y861" s="68"/>
      <c r="Z861" s="68"/>
    </row>
    <row r="862" ht="15.75" customHeight="1">
      <c r="A862" s="68"/>
      <c r="B862" s="68"/>
      <c r="C862" s="68"/>
      <c r="D862" s="68"/>
      <c r="E862" s="68"/>
      <c r="F862" s="68"/>
      <c r="G862" s="68"/>
      <c r="H862" s="68"/>
      <c r="I862" s="108"/>
      <c r="J862" s="68"/>
      <c r="K862" s="68"/>
      <c r="L862" s="68"/>
      <c r="M862" s="68"/>
      <c r="N862" s="68"/>
      <c r="O862" s="68"/>
      <c r="P862" s="68"/>
      <c r="Q862" s="68"/>
      <c r="R862" s="68"/>
      <c r="S862" s="68"/>
      <c r="T862" s="68"/>
      <c r="U862" s="68"/>
      <c r="V862" s="71"/>
      <c r="W862" s="72"/>
      <c r="X862" s="72"/>
      <c r="Y862" s="68"/>
      <c r="Z862" s="68"/>
    </row>
    <row r="863" ht="15.75" customHeight="1">
      <c r="A863" s="68"/>
      <c r="B863" s="68"/>
      <c r="C863" s="68"/>
      <c r="D863" s="68"/>
      <c r="E863" s="68"/>
      <c r="F863" s="68"/>
      <c r="G863" s="68"/>
      <c r="H863" s="68"/>
      <c r="I863" s="108"/>
      <c r="J863" s="68"/>
      <c r="K863" s="68"/>
      <c r="L863" s="68"/>
      <c r="M863" s="68"/>
      <c r="N863" s="68"/>
      <c r="O863" s="68"/>
      <c r="P863" s="68"/>
      <c r="Q863" s="68"/>
      <c r="R863" s="68"/>
      <c r="S863" s="68"/>
      <c r="T863" s="68"/>
      <c r="U863" s="68"/>
      <c r="V863" s="71"/>
      <c r="W863" s="72"/>
      <c r="X863" s="72"/>
      <c r="Y863" s="68"/>
      <c r="Z863" s="68"/>
    </row>
    <row r="864" ht="15.75" customHeight="1">
      <c r="A864" s="68"/>
      <c r="B864" s="68"/>
      <c r="C864" s="68"/>
      <c r="D864" s="68"/>
      <c r="E864" s="68"/>
      <c r="F864" s="68"/>
      <c r="G864" s="68"/>
      <c r="H864" s="68"/>
      <c r="I864" s="108"/>
      <c r="J864" s="68"/>
      <c r="K864" s="68"/>
      <c r="L864" s="68"/>
      <c r="M864" s="68"/>
      <c r="N864" s="68"/>
      <c r="O864" s="68"/>
      <c r="P864" s="68"/>
      <c r="Q864" s="68"/>
      <c r="R864" s="68"/>
      <c r="S864" s="68"/>
      <c r="T864" s="68"/>
      <c r="U864" s="68"/>
      <c r="V864" s="71"/>
      <c r="W864" s="72"/>
      <c r="X864" s="72"/>
      <c r="Y864" s="68"/>
      <c r="Z864" s="68"/>
    </row>
    <row r="865" ht="15.75" customHeight="1">
      <c r="A865" s="68"/>
      <c r="B865" s="68"/>
      <c r="C865" s="68"/>
      <c r="D865" s="68"/>
      <c r="E865" s="68"/>
      <c r="F865" s="68"/>
      <c r="G865" s="68"/>
      <c r="H865" s="68"/>
      <c r="I865" s="108"/>
      <c r="J865" s="68"/>
      <c r="K865" s="68"/>
      <c r="L865" s="68"/>
      <c r="M865" s="68"/>
      <c r="N865" s="68"/>
      <c r="O865" s="68"/>
      <c r="P865" s="68"/>
      <c r="Q865" s="68"/>
      <c r="R865" s="68"/>
      <c r="S865" s="68"/>
      <c r="T865" s="68"/>
      <c r="U865" s="68"/>
      <c r="V865" s="71"/>
      <c r="W865" s="72"/>
      <c r="X865" s="72"/>
      <c r="Y865" s="68"/>
      <c r="Z865" s="68"/>
    </row>
    <row r="866" ht="15.75" customHeight="1">
      <c r="A866" s="68"/>
      <c r="B866" s="68"/>
      <c r="C866" s="68"/>
      <c r="D866" s="68"/>
      <c r="E866" s="68"/>
      <c r="F866" s="68"/>
      <c r="G866" s="68"/>
      <c r="H866" s="68"/>
      <c r="I866" s="108"/>
      <c r="J866" s="68"/>
      <c r="K866" s="68"/>
      <c r="L866" s="68"/>
      <c r="M866" s="68"/>
      <c r="N866" s="68"/>
      <c r="O866" s="68"/>
      <c r="P866" s="68"/>
      <c r="Q866" s="68"/>
      <c r="R866" s="68"/>
      <c r="S866" s="68"/>
      <c r="T866" s="68"/>
      <c r="U866" s="68"/>
      <c r="V866" s="71"/>
      <c r="W866" s="72"/>
      <c r="X866" s="72"/>
      <c r="Y866" s="68"/>
      <c r="Z866" s="68"/>
    </row>
    <row r="867" ht="15.75" customHeight="1">
      <c r="A867" s="68"/>
      <c r="B867" s="68"/>
      <c r="C867" s="68"/>
      <c r="D867" s="68"/>
      <c r="E867" s="68"/>
      <c r="F867" s="68"/>
      <c r="G867" s="68"/>
      <c r="H867" s="68"/>
      <c r="I867" s="108"/>
      <c r="J867" s="68"/>
      <c r="K867" s="68"/>
      <c r="L867" s="68"/>
      <c r="M867" s="68"/>
      <c r="N867" s="68"/>
      <c r="O867" s="68"/>
      <c r="P867" s="68"/>
      <c r="Q867" s="68"/>
      <c r="R867" s="68"/>
      <c r="S867" s="68"/>
      <c r="T867" s="68"/>
      <c r="U867" s="68"/>
      <c r="V867" s="71"/>
      <c r="W867" s="72"/>
      <c r="X867" s="72"/>
      <c r="Y867" s="68"/>
      <c r="Z867" s="68"/>
    </row>
    <row r="868" ht="15.75" customHeight="1">
      <c r="A868" s="68"/>
      <c r="B868" s="68"/>
      <c r="C868" s="68"/>
      <c r="D868" s="68"/>
      <c r="E868" s="68"/>
      <c r="F868" s="68"/>
      <c r="G868" s="68"/>
      <c r="H868" s="68"/>
      <c r="I868" s="108"/>
      <c r="J868" s="68"/>
      <c r="K868" s="68"/>
      <c r="L868" s="68"/>
      <c r="M868" s="68"/>
      <c r="N868" s="68"/>
      <c r="O868" s="68"/>
      <c r="P868" s="68"/>
      <c r="Q868" s="68"/>
      <c r="R868" s="68"/>
      <c r="S868" s="68"/>
      <c r="T868" s="68"/>
      <c r="U868" s="68"/>
      <c r="V868" s="71"/>
      <c r="W868" s="72"/>
      <c r="X868" s="72"/>
      <c r="Y868" s="68"/>
      <c r="Z868" s="68"/>
    </row>
    <row r="869" ht="15.75" customHeight="1">
      <c r="A869" s="68"/>
      <c r="B869" s="68"/>
      <c r="C869" s="68"/>
      <c r="D869" s="68"/>
      <c r="E869" s="68"/>
      <c r="F869" s="68"/>
      <c r="G869" s="68"/>
      <c r="H869" s="68"/>
      <c r="I869" s="108"/>
      <c r="J869" s="68"/>
      <c r="K869" s="68"/>
      <c r="L869" s="68"/>
      <c r="M869" s="68"/>
      <c r="N869" s="68"/>
      <c r="O869" s="68"/>
      <c r="P869" s="68"/>
      <c r="Q869" s="68"/>
      <c r="R869" s="68"/>
      <c r="S869" s="68"/>
      <c r="T869" s="68"/>
      <c r="U869" s="68"/>
      <c r="V869" s="71"/>
      <c r="W869" s="72"/>
      <c r="X869" s="72"/>
      <c r="Y869" s="68"/>
      <c r="Z869" s="68"/>
    </row>
    <row r="870" ht="15.75" customHeight="1">
      <c r="A870" s="68"/>
      <c r="B870" s="68"/>
      <c r="C870" s="68"/>
      <c r="D870" s="68"/>
      <c r="E870" s="68"/>
      <c r="F870" s="68"/>
      <c r="G870" s="68"/>
      <c r="H870" s="68"/>
      <c r="I870" s="108"/>
      <c r="J870" s="68"/>
      <c r="K870" s="68"/>
      <c r="L870" s="68"/>
      <c r="M870" s="68"/>
      <c r="N870" s="68"/>
      <c r="O870" s="68"/>
      <c r="P870" s="68"/>
      <c r="Q870" s="68"/>
      <c r="R870" s="68"/>
      <c r="S870" s="68"/>
      <c r="T870" s="68"/>
      <c r="U870" s="68"/>
      <c r="V870" s="71"/>
      <c r="W870" s="72"/>
      <c r="X870" s="72"/>
      <c r="Y870" s="68"/>
      <c r="Z870" s="68"/>
    </row>
    <row r="871" ht="15.75" customHeight="1">
      <c r="A871" s="68"/>
      <c r="B871" s="68"/>
      <c r="C871" s="68"/>
      <c r="D871" s="68"/>
      <c r="E871" s="68"/>
      <c r="F871" s="68"/>
      <c r="G871" s="68"/>
      <c r="H871" s="68"/>
      <c r="I871" s="108"/>
      <c r="J871" s="68"/>
      <c r="K871" s="68"/>
      <c r="L871" s="68"/>
      <c r="M871" s="68"/>
      <c r="N871" s="68"/>
      <c r="O871" s="68"/>
      <c r="P871" s="68"/>
      <c r="Q871" s="68"/>
      <c r="R871" s="68"/>
      <c r="S871" s="68"/>
      <c r="T871" s="68"/>
      <c r="U871" s="68"/>
      <c r="V871" s="71"/>
      <c r="W871" s="72"/>
      <c r="X871" s="72"/>
      <c r="Y871" s="68"/>
      <c r="Z871" s="68"/>
    </row>
    <row r="872" ht="15.75" customHeight="1">
      <c r="A872" s="68"/>
      <c r="B872" s="68"/>
      <c r="C872" s="68"/>
      <c r="D872" s="68"/>
      <c r="E872" s="68"/>
      <c r="F872" s="68"/>
      <c r="G872" s="68"/>
      <c r="H872" s="68"/>
      <c r="I872" s="108"/>
      <c r="J872" s="68"/>
      <c r="K872" s="68"/>
      <c r="L872" s="68"/>
      <c r="M872" s="68"/>
      <c r="N872" s="68"/>
      <c r="O872" s="68"/>
      <c r="P872" s="68"/>
      <c r="Q872" s="68"/>
      <c r="R872" s="68"/>
      <c r="S872" s="68"/>
      <c r="T872" s="68"/>
      <c r="U872" s="68"/>
      <c r="V872" s="71"/>
      <c r="W872" s="72"/>
      <c r="X872" s="72"/>
      <c r="Y872" s="68"/>
      <c r="Z872" s="68"/>
    </row>
    <row r="873" ht="15.75" customHeight="1">
      <c r="A873" s="68"/>
      <c r="B873" s="68"/>
      <c r="C873" s="68"/>
      <c r="D873" s="68"/>
      <c r="E873" s="68"/>
      <c r="F873" s="68"/>
      <c r="G873" s="68"/>
      <c r="H873" s="68"/>
      <c r="I873" s="108"/>
      <c r="J873" s="68"/>
      <c r="K873" s="68"/>
      <c r="L873" s="68"/>
      <c r="M873" s="68"/>
      <c r="N873" s="68"/>
      <c r="O873" s="68"/>
      <c r="P873" s="68"/>
      <c r="Q873" s="68"/>
      <c r="R873" s="68"/>
      <c r="S873" s="68"/>
      <c r="T873" s="68"/>
      <c r="U873" s="68"/>
      <c r="V873" s="71"/>
      <c r="W873" s="72"/>
      <c r="X873" s="72"/>
      <c r="Y873" s="68"/>
      <c r="Z873" s="68"/>
    </row>
    <row r="874" ht="15.75" customHeight="1">
      <c r="A874" s="68"/>
      <c r="B874" s="68"/>
      <c r="C874" s="68"/>
      <c r="D874" s="68"/>
      <c r="E874" s="68"/>
      <c r="F874" s="68"/>
      <c r="G874" s="68"/>
      <c r="H874" s="68"/>
      <c r="I874" s="108"/>
      <c r="J874" s="68"/>
      <c r="K874" s="68"/>
      <c r="L874" s="68"/>
      <c r="M874" s="68"/>
      <c r="N874" s="68"/>
      <c r="O874" s="68"/>
      <c r="P874" s="68"/>
      <c r="Q874" s="68"/>
      <c r="R874" s="68"/>
      <c r="S874" s="68"/>
      <c r="T874" s="68"/>
      <c r="U874" s="68"/>
      <c r="V874" s="71"/>
      <c r="W874" s="72"/>
      <c r="X874" s="72"/>
      <c r="Y874" s="68"/>
      <c r="Z874" s="68"/>
    </row>
    <row r="875" ht="15.75" customHeight="1">
      <c r="A875" s="68"/>
      <c r="B875" s="68"/>
      <c r="C875" s="68"/>
      <c r="D875" s="68"/>
      <c r="E875" s="68"/>
      <c r="F875" s="68"/>
      <c r="G875" s="68"/>
      <c r="H875" s="68"/>
      <c r="I875" s="108"/>
      <c r="J875" s="68"/>
      <c r="K875" s="68"/>
      <c r="L875" s="68"/>
      <c r="M875" s="68"/>
      <c r="N875" s="68"/>
      <c r="O875" s="68"/>
      <c r="P875" s="68"/>
      <c r="Q875" s="68"/>
      <c r="R875" s="68"/>
      <c r="S875" s="68"/>
      <c r="T875" s="68"/>
      <c r="U875" s="68"/>
      <c r="V875" s="71"/>
      <c r="W875" s="72"/>
      <c r="X875" s="72"/>
      <c r="Y875" s="68"/>
      <c r="Z875" s="68"/>
    </row>
    <row r="876" ht="15.75" customHeight="1">
      <c r="A876" s="68"/>
      <c r="B876" s="68"/>
      <c r="C876" s="68"/>
      <c r="D876" s="68"/>
      <c r="E876" s="68"/>
      <c r="F876" s="68"/>
      <c r="G876" s="68"/>
      <c r="H876" s="68"/>
      <c r="I876" s="108"/>
      <c r="J876" s="68"/>
      <c r="K876" s="68"/>
      <c r="L876" s="68"/>
      <c r="M876" s="68"/>
      <c r="N876" s="68"/>
      <c r="O876" s="68"/>
      <c r="P876" s="68"/>
      <c r="Q876" s="68"/>
      <c r="R876" s="68"/>
      <c r="S876" s="68"/>
      <c r="T876" s="68"/>
      <c r="U876" s="68"/>
      <c r="V876" s="71"/>
      <c r="W876" s="72"/>
      <c r="X876" s="72"/>
      <c r="Y876" s="68"/>
      <c r="Z876" s="68"/>
    </row>
    <row r="877" ht="15.75" customHeight="1">
      <c r="A877" s="68"/>
      <c r="B877" s="68"/>
      <c r="C877" s="68"/>
      <c r="D877" s="68"/>
      <c r="E877" s="68"/>
      <c r="F877" s="68"/>
      <c r="G877" s="68"/>
      <c r="H877" s="68"/>
      <c r="I877" s="108"/>
      <c r="J877" s="68"/>
      <c r="K877" s="68"/>
      <c r="L877" s="68"/>
      <c r="M877" s="68"/>
      <c r="N877" s="68"/>
      <c r="O877" s="68"/>
      <c r="P877" s="68"/>
      <c r="Q877" s="68"/>
      <c r="R877" s="68"/>
      <c r="S877" s="68"/>
      <c r="T877" s="68"/>
      <c r="U877" s="68"/>
      <c r="V877" s="71"/>
      <c r="W877" s="72"/>
      <c r="X877" s="72"/>
      <c r="Y877" s="68"/>
      <c r="Z877" s="68"/>
    </row>
    <row r="878" ht="15.75" customHeight="1">
      <c r="A878" s="68"/>
      <c r="B878" s="68"/>
      <c r="C878" s="68"/>
      <c r="D878" s="68"/>
      <c r="E878" s="68"/>
      <c r="F878" s="68"/>
      <c r="G878" s="68"/>
      <c r="H878" s="68"/>
      <c r="I878" s="108"/>
      <c r="J878" s="68"/>
      <c r="K878" s="68"/>
      <c r="L878" s="68"/>
      <c r="M878" s="68"/>
      <c r="N878" s="68"/>
      <c r="O878" s="68"/>
      <c r="P878" s="68"/>
      <c r="Q878" s="68"/>
      <c r="R878" s="68"/>
      <c r="S878" s="68"/>
      <c r="T878" s="68"/>
      <c r="U878" s="68"/>
      <c r="V878" s="71"/>
      <c r="W878" s="72"/>
      <c r="X878" s="72"/>
      <c r="Y878" s="68"/>
      <c r="Z878" s="68"/>
    </row>
    <row r="879" ht="15.75" customHeight="1">
      <c r="A879" s="68"/>
      <c r="B879" s="68"/>
      <c r="C879" s="68"/>
      <c r="D879" s="68"/>
      <c r="E879" s="68"/>
      <c r="F879" s="68"/>
      <c r="G879" s="68"/>
      <c r="H879" s="68"/>
      <c r="I879" s="108"/>
      <c r="J879" s="68"/>
      <c r="K879" s="68"/>
      <c r="L879" s="68"/>
      <c r="M879" s="68"/>
      <c r="N879" s="68"/>
      <c r="O879" s="68"/>
      <c r="P879" s="68"/>
      <c r="Q879" s="68"/>
      <c r="R879" s="68"/>
      <c r="S879" s="68"/>
      <c r="T879" s="68"/>
      <c r="U879" s="68"/>
      <c r="V879" s="71"/>
      <c r="W879" s="72"/>
      <c r="X879" s="72"/>
      <c r="Y879" s="68"/>
      <c r="Z879" s="68"/>
    </row>
    <row r="880" ht="15.75" customHeight="1">
      <c r="A880" s="68"/>
      <c r="B880" s="68"/>
      <c r="C880" s="68"/>
      <c r="D880" s="68"/>
      <c r="E880" s="68"/>
      <c r="F880" s="68"/>
      <c r="G880" s="68"/>
      <c r="H880" s="68"/>
      <c r="I880" s="108"/>
      <c r="J880" s="68"/>
      <c r="K880" s="68"/>
      <c r="L880" s="68"/>
      <c r="M880" s="68"/>
      <c r="N880" s="68"/>
      <c r="O880" s="68"/>
      <c r="P880" s="68"/>
      <c r="Q880" s="68"/>
      <c r="R880" s="68"/>
      <c r="S880" s="68"/>
      <c r="T880" s="68"/>
      <c r="U880" s="68"/>
      <c r="V880" s="71"/>
      <c r="W880" s="72"/>
      <c r="X880" s="72"/>
      <c r="Y880" s="68"/>
      <c r="Z880" s="68"/>
    </row>
    <row r="881" ht="15.75" customHeight="1">
      <c r="A881" s="68"/>
      <c r="B881" s="68"/>
      <c r="C881" s="68"/>
      <c r="D881" s="68"/>
      <c r="E881" s="68"/>
      <c r="F881" s="68"/>
      <c r="G881" s="68"/>
      <c r="H881" s="68"/>
      <c r="I881" s="108"/>
      <c r="J881" s="68"/>
      <c r="K881" s="68"/>
      <c r="L881" s="68"/>
      <c r="M881" s="68"/>
      <c r="N881" s="68"/>
      <c r="O881" s="68"/>
      <c r="P881" s="68"/>
      <c r="Q881" s="68"/>
      <c r="R881" s="68"/>
      <c r="S881" s="68"/>
      <c r="T881" s="68"/>
      <c r="U881" s="68"/>
      <c r="V881" s="71"/>
      <c r="W881" s="72"/>
      <c r="X881" s="72"/>
      <c r="Y881" s="68"/>
      <c r="Z881" s="68"/>
    </row>
    <row r="882" ht="15.75" customHeight="1">
      <c r="A882" s="68"/>
      <c r="B882" s="68"/>
      <c r="C882" s="68"/>
      <c r="D882" s="68"/>
      <c r="E882" s="68"/>
      <c r="F882" s="68"/>
      <c r="G882" s="68"/>
      <c r="H882" s="68"/>
      <c r="I882" s="108"/>
      <c r="J882" s="68"/>
      <c r="K882" s="68"/>
      <c r="L882" s="68"/>
      <c r="M882" s="68"/>
      <c r="N882" s="68"/>
      <c r="O882" s="68"/>
      <c r="P882" s="68"/>
      <c r="Q882" s="68"/>
      <c r="R882" s="68"/>
      <c r="S882" s="68"/>
      <c r="T882" s="68"/>
      <c r="U882" s="68"/>
      <c r="V882" s="71"/>
      <c r="W882" s="72"/>
      <c r="X882" s="72"/>
      <c r="Y882" s="68"/>
      <c r="Z882" s="68"/>
    </row>
    <row r="883" ht="15.75" customHeight="1">
      <c r="A883" s="68"/>
      <c r="B883" s="68"/>
      <c r="C883" s="68"/>
      <c r="D883" s="68"/>
      <c r="E883" s="68"/>
      <c r="F883" s="68"/>
      <c r="G883" s="68"/>
      <c r="H883" s="68"/>
      <c r="I883" s="108"/>
      <c r="J883" s="68"/>
      <c r="K883" s="68"/>
      <c r="L883" s="68"/>
      <c r="M883" s="68"/>
      <c r="N883" s="68"/>
      <c r="O883" s="68"/>
      <c r="P883" s="68"/>
      <c r="Q883" s="68"/>
      <c r="R883" s="68"/>
      <c r="S883" s="68"/>
      <c r="T883" s="68"/>
      <c r="U883" s="68"/>
      <c r="V883" s="71"/>
      <c r="W883" s="72"/>
      <c r="X883" s="72"/>
      <c r="Y883" s="68"/>
      <c r="Z883" s="68"/>
    </row>
    <row r="884" ht="15.75" customHeight="1">
      <c r="A884" s="68"/>
      <c r="B884" s="68"/>
      <c r="C884" s="68"/>
      <c r="D884" s="68"/>
      <c r="E884" s="68"/>
      <c r="F884" s="68"/>
      <c r="G884" s="68"/>
      <c r="H884" s="68"/>
      <c r="I884" s="108"/>
      <c r="J884" s="68"/>
      <c r="K884" s="68"/>
      <c r="L884" s="68"/>
      <c r="M884" s="68"/>
      <c r="N884" s="68"/>
      <c r="O884" s="68"/>
      <c r="P884" s="68"/>
      <c r="Q884" s="68"/>
      <c r="R884" s="68"/>
      <c r="S884" s="68"/>
      <c r="T884" s="68"/>
      <c r="U884" s="68"/>
      <c r="V884" s="71"/>
      <c r="W884" s="72"/>
      <c r="X884" s="72"/>
      <c r="Y884" s="68"/>
      <c r="Z884" s="68"/>
    </row>
    <row r="885" ht="15.75" customHeight="1">
      <c r="A885" s="68"/>
      <c r="B885" s="68"/>
      <c r="C885" s="68"/>
      <c r="D885" s="68"/>
      <c r="E885" s="68"/>
      <c r="F885" s="68"/>
      <c r="G885" s="68"/>
      <c r="H885" s="68"/>
      <c r="I885" s="108"/>
      <c r="J885" s="68"/>
      <c r="K885" s="68"/>
      <c r="L885" s="68"/>
      <c r="M885" s="68"/>
      <c r="N885" s="68"/>
      <c r="O885" s="68"/>
      <c r="P885" s="68"/>
      <c r="Q885" s="68"/>
      <c r="R885" s="68"/>
      <c r="S885" s="68"/>
      <c r="T885" s="68"/>
      <c r="U885" s="68"/>
      <c r="V885" s="71"/>
      <c r="W885" s="72"/>
      <c r="X885" s="72"/>
      <c r="Y885" s="68"/>
      <c r="Z885" s="68"/>
    </row>
    <row r="886" ht="15.75" customHeight="1">
      <c r="A886" s="68"/>
      <c r="B886" s="68"/>
      <c r="C886" s="68"/>
      <c r="D886" s="68"/>
      <c r="E886" s="68"/>
      <c r="F886" s="68"/>
      <c r="G886" s="68"/>
      <c r="H886" s="68"/>
      <c r="I886" s="108"/>
      <c r="J886" s="68"/>
      <c r="K886" s="68"/>
      <c r="L886" s="68"/>
      <c r="M886" s="68"/>
      <c r="N886" s="68"/>
      <c r="O886" s="68"/>
      <c r="P886" s="68"/>
      <c r="Q886" s="68"/>
      <c r="R886" s="68"/>
      <c r="S886" s="68"/>
      <c r="T886" s="68"/>
      <c r="U886" s="68"/>
      <c r="V886" s="71"/>
      <c r="W886" s="72"/>
      <c r="X886" s="72"/>
      <c r="Y886" s="68"/>
      <c r="Z886" s="68"/>
    </row>
    <row r="887" ht="15.75" customHeight="1">
      <c r="A887" s="68"/>
      <c r="B887" s="68"/>
      <c r="C887" s="68"/>
      <c r="D887" s="68"/>
      <c r="E887" s="68"/>
      <c r="F887" s="68"/>
      <c r="G887" s="68"/>
      <c r="H887" s="68"/>
      <c r="I887" s="108"/>
      <c r="J887" s="68"/>
      <c r="K887" s="68"/>
      <c r="L887" s="68"/>
      <c r="M887" s="68"/>
      <c r="N887" s="68"/>
      <c r="O887" s="68"/>
      <c r="P887" s="68"/>
      <c r="Q887" s="68"/>
      <c r="R887" s="68"/>
      <c r="S887" s="68"/>
      <c r="T887" s="68"/>
      <c r="U887" s="68"/>
      <c r="V887" s="71"/>
      <c r="W887" s="72"/>
      <c r="X887" s="72"/>
      <c r="Y887" s="68"/>
      <c r="Z887" s="68"/>
    </row>
    <row r="888" ht="15.75" customHeight="1">
      <c r="A888" s="68"/>
      <c r="B888" s="68"/>
      <c r="C888" s="68"/>
      <c r="D888" s="68"/>
      <c r="E888" s="68"/>
      <c r="F888" s="68"/>
      <c r="G888" s="68"/>
      <c r="H888" s="68"/>
      <c r="I888" s="108"/>
      <c r="J888" s="68"/>
      <c r="K888" s="68"/>
      <c r="L888" s="68"/>
      <c r="M888" s="68"/>
      <c r="N888" s="68"/>
      <c r="O888" s="68"/>
      <c r="P888" s="68"/>
      <c r="Q888" s="68"/>
      <c r="R888" s="68"/>
      <c r="S888" s="68"/>
      <c r="T888" s="68"/>
      <c r="U888" s="68"/>
      <c r="V888" s="71"/>
      <c r="W888" s="72"/>
      <c r="X888" s="72"/>
      <c r="Y888" s="68"/>
      <c r="Z888" s="68"/>
    </row>
    <row r="889" ht="15.75" customHeight="1">
      <c r="A889" s="68"/>
      <c r="B889" s="68"/>
      <c r="C889" s="68"/>
      <c r="D889" s="68"/>
      <c r="E889" s="68"/>
      <c r="F889" s="68"/>
      <c r="G889" s="68"/>
      <c r="H889" s="68"/>
      <c r="I889" s="108"/>
      <c r="J889" s="68"/>
      <c r="K889" s="68"/>
      <c r="L889" s="68"/>
      <c r="M889" s="68"/>
      <c r="N889" s="68"/>
      <c r="O889" s="68"/>
      <c r="P889" s="68"/>
      <c r="Q889" s="68"/>
      <c r="R889" s="68"/>
      <c r="S889" s="68"/>
      <c r="T889" s="68"/>
      <c r="U889" s="68"/>
      <c r="V889" s="71"/>
      <c r="W889" s="72"/>
      <c r="X889" s="72"/>
      <c r="Y889" s="68"/>
      <c r="Z889" s="68"/>
    </row>
    <row r="890" ht="15.75" customHeight="1">
      <c r="A890" s="68"/>
      <c r="B890" s="68"/>
      <c r="C890" s="68"/>
      <c r="D890" s="68"/>
      <c r="E890" s="68"/>
      <c r="F890" s="68"/>
      <c r="G890" s="68"/>
      <c r="H890" s="68"/>
      <c r="I890" s="108"/>
      <c r="J890" s="68"/>
      <c r="K890" s="68"/>
      <c r="L890" s="68"/>
      <c r="M890" s="68"/>
      <c r="N890" s="68"/>
      <c r="O890" s="68"/>
      <c r="P890" s="68"/>
      <c r="Q890" s="68"/>
      <c r="R890" s="68"/>
      <c r="S890" s="68"/>
      <c r="T890" s="68"/>
      <c r="U890" s="68"/>
      <c r="V890" s="71"/>
      <c r="W890" s="72"/>
      <c r="X890" s="72"/>
      <c r="Y890" s="68"/>
      <c r="Z890" s="68"/>
    </row>
    <row r="891" ht="15.75" customHeight="1">
      <c r="A891" s="68"/>
      <c r="B891" s="68"/>
      <c r="C891" s="68"/>
      <c r="D891" s="68"/>
      <c r="E891" s="68"/>
      <c r="F891" s="68"/>
      <c r="G891" s="68"/>
      <c r="H891" s="68"/>
      <c r="I891" s="108"/>
      <c r="J891" s="68"/>
      <c r="K891" s="68"/>
      <c r="L891" s="68"/>
      <c r="M891" s="68"/>
      <c r="N891" s="68"/>
      <c r="O891" s="68"/>
      <c r="P891" s="68"/>
      <c r="Q891" s="68"/>
      <c r="R891" s="68"/>
      <c r="S891" s="68"/>
      <c r="T891" s="68"/>
      <c r="U891" s="68"/>
      <c r="V891" s="71"/>
      <c r="W891" s="72"/>
      <c r="X891" s="72"/>
      <c r="Y891" s="68"/>
      <c r="Z891" s="68"/>
    </row>
    <row r="892" ht="15.75" customHeight="1">
      <c r="A892" s="68"/>
      <c r="B892" s="68"/>
      <c r="C892" s="68"/>
      <c r="D892" s="68"/>
      <c r="E892" s="68"/>
      <c r="F892" s="68"/>
      <c r="G892" s="68"/>
      <c r="H892" s="68"/>
      <c r="I892" s="108"/>
      <c r="J892" s="68"/>
      <c r="K892" s="68"/>
      <c r="L892" s="68"/>
      <c r="M892" s="68"/>
      <c r="N892" s="68"/>
      <c r="O892" s="68"/>
      <c r="P892" s="68"/>
      <c r="Q892" s="68"/>
      <c r="R892" s="68"/>
      <c r="S892" s="68"/>
      <c r="T892" s="68"/>
      <c r="U892" s="68"/>
      <c r="V892" s="71"/>
      <c r="W892" s="72"/>
      <c r="X892" s="72"/>
      <c r="Y892" s="68"/>
      <c r="Z892" s="68"/>
    </row>
    <row r="893" ht="15.75" customHeight="1">
      <c r="A893" s="68"/>
      <c r="B893" s="68"/>
      <c r="C893" s="68"/>
      <c r="D893" s="68"/>
      <c r="E893" s="68"/>
      <c r="F893" s="68"/>
      <c r="G893" s="68"/>
      <c r="H893" s="68"/>
      <c r="I893" s="108"/>
      <c r="J893" s="68"/>
      <c r="K893" s="68"/>
      <c r="L893" s="68"/>
      <c r="M893" s="68"/>
      <c r="N893" s="68"/>
      <c r="O893" s="68"/>
      <c r="P893" s="68"/>
      <c r="Q893" s="68"/>
      <c r="R893" s="68"/>
      <c r="S893" s="68"/>
      <c r="T893" s="68"/>
      <c r="U893" s="68"/>
      <c r="V893" s="71"/>
      <c r="W893" s="72"/>
      <c r="X893" s="72"/>
      <c r="Y893" s="68"/>
      <c r="Z893" s="68"/>
    </row>
    <row r="894" ht="15.75" customHeight="1">
      <c r="A894" s="68"/>
      <c r="B894" s="68"/>
      <c r="C894" s="68"/>
      <c r="D894" s="68"/>
      <c r="E894" s="68"/>
      <c r="F894" s="68"/>
      <c r="G894" s="68"/>
      <c r="H894" s="68"/>
      <c r="I894" s="108"/>
      <c r="J894" s="68"/>
      <c r="K894" s="68"/>
      <c r="L894" s="68"/>
      <c r="M894" s="68"/>
      <c r="N894" s="68"/>
      <c r="O894" s="68"/>
      <c r="P894" s="68"/>
      <c r="Q894" s="68"/>
      <c r="R894" s="68"/>
      <c r="S894" s="68"/>
      <c r="T894" s="68"/>
      <c r="U894" s="68"/>
      <c r="V894" s="71"/>
      <c r="W894" s="72"/>
      <c r="X894" s="72"/>
      <c r="Y894" s="68"/>
      <c r="Z894" s="68"/>
    </row>
    <row r="895" ht="15.75" customHeight="1">
      <c r="A895" s="68"/>
      <c r="B895" s="68"/>
      <c r="C895" s="68"/>
      <c r="D895" s="68"/>
      <c r="E895" s="68"/>
      <c r="F895" s="68"/>
      <c r="G895" s="68"/>
      <c r="H895" s="68"/>
      <c r="I895" s="108"/>
      <c r="J895" s="68"/>
      <c r="K895" s="68"/>
      <c r="L895" s="68"/>
      <c r="M895" s="68"/>
      <c r="N895" s="68"/>
      <c r="O895" s="68"/>
      <c r="P895" s="68"/>
      <c r="Q895" s="68"/>
      <c r="R895" s="68"/>
      <c r="S895" s="68"/>
      <c r="T895" s="68"/>
      <c r="U895" s="68"/>
      <c r="V895" s="71"/>
      <c r="W895" s="72"/>
      <c r="X895" s="72"/>
      <c r="Y895" s="68"/>
      <c r="Z895" s="68"/>
    </row>
    <row r="896" ht="15.75" customHeight="1">
      <c r="A896" s="68"/>
      <c r="B896" s="68"/>
      <c r="C896" s="68"/>
      <c r="D896" s="68"/>
      <c r="E896" s="68"/>
      <c r="F896" s="68"/>
      <c r="G896" s="68"/>
      <c r="H896" s="68"/>
      <c r="I896" s="108"/>
      <c r="J896" s="68"/>
      <c r="K896" s="68"/>
      <c r="L896" s="68"/>
      <c r="M896" s="68"/>
      <c r="N896" s="68"/>
      <c r="O896" s="68"/>
      <c r="P896" s="68"/>
      <c r="Q896" s="68"/>
      <c r="R896" s="68"/>
      <c r="S896" s="68"/>
      <c r="T896" s="68"/>
      <c r="U896" s="68"/>
      <c r="V896" s="71"/>
      <c r="W896" s="72"/>
      <c r="X896" s="72"/>
      <c r="Y896" s="68"/>
      <c r="Z896" s="68"/>
    </row>
    <row r="897" ht="15.75" customHeight="1">
      <c r="A897" s="68"/>
      <c r="B897" s="68"/>
      <c r="C897" s="68"/>
      <c r="D897" s="68"/>
      <c r="E897" s="68"/>
      <c r="F897" s="68"/>
      <c r="G897" s="68"/>
      <c r="H897" s="68"/>
      <c r="I897" s="108"/>
      <c r="J897" s="68"/>
      <c r="K897" s="68"/>
      <c r="L897" s="68"/>
      <c r="M897" s="68"/>
      <c r="N897" s="68"/>
      <c r="O897" s="68"/>
      <c r="P897" s="68"/>
      <c r="Q897" s="68"/>
      <c r="R897" s="68"/>
      <c r="S897" s="68"/>
      <c r="T897" s="68"/>
      <c r="U897" s="68"/>
      <c r="V897" s="71"/>
      <c r="W897" s="72"/>
      <c r="X897" s="72"/>
      <c r="Y897" s="68"/>
      <c r="Z897" s="68"/>
    </row>
    <row r="898" ht="15.75" customHeight="1">
      <c r="A898" s="68"/>
      <c r="B898" s="68"/>
      <c r="C898" s="68"/>
      <c r="D898" s="68"/>
      <c r="E898" s="68"/>
      <c r="F898" s="68"/>
      <c r="G898" s="68"/>
      <c r="H898" s="68"/>
      <c r="I898" s="108"/>
      <c r="J898" s="68"/>
      <c r="K898" s="68"/>
      <c r="L898" s="68"/>
      <c r="M898" s="68"/>
      <c r="N898" s="68"/>
      <c r="O898" s="68"/>
      <c r="P898" s="68"/>
      <c r="Q898" s="68"/>
      <c r="R898" s="68"/>
      <c r="S898" s="68"/>
      <c r="T898" s="68"/>
      <c r="U898" s="68"/>
      <c r="V898" s="71"/>
      <c r="W898" s="72"/>
      <c r="X898" s="72"/>
      <c r="Y898" s="68"/>
      <c r="Z898" s="68"/>
    </row>
    <row r="899" ht="15.75" customHeight="1">
      <c r="A899" s="68"/>
      <c r="B899" s="68"/>
      <c r="C899" s="68"/>
      <c r="D899" s="68"/>
      <c r="E899" s="68"/>
      <c r="F899" s="68"/>
      <c r="G899" s="68"/>
      <c r="H899" s="68"/>
      <c r="I899" s="108"/>
      <c r="J899" s="68"/>
      <c r="K899" s="68"/>
      <c r="L899" s="68"/>
      <c r="M899" s="68"/>
      <c r="N899" s="68"/>
      <c r="O899" s="68"/>
      <c r="P899" s="68"/>
      <c r="Q899" s="68"/>
      <c r="R899" s="68"/>
      <c r="S899" s="68"/>
      <c r="T899" s="68"/>
      <c r="U899" s="68"/>
      <c r="V899" s="71"/>
      <c r="W899" s="72"/>
      <c r="X899" s="72"/>
      <c r="Y899" s="68"/>
      <c r="Z899" s="68"/>
    </row>
    <row r="900" ht="15.75" customHeight="1">
      <c r="A900" s="68"/>
      <c r="B900" s="68"/>
      <c r="C900" s="68"/>
      <c r="D900" s="68"/>
      <c r="E900" s="68"/>
      <c r="F900" s="68"/>
      <c r="G900" s="68"/>
      <c r="H900" s="68"/>
      <c r="I900" s="108"/>
      <c r="J900" s="68"/>
      <c r="K900" s="68"/>
      <c r="L900" s="68"/>
      <c r="M900" s="68"/>
      <c r="N900" s="68"/>
      <c r="O900" s="68"/>
      <c r="P900" s="68"/>
      <c r="Q900" s="68"/>
      <c r="R900" s="68"/>
      <c r="S900" s="68"/>
      <c r="T900" s="68"/>
      <c r="U900" s="68"/>
      <c r="V900" s="71"/>
      <c r="W900" s="72"/>
      <c r="X900" s="72"/>
      <c r="Y900" s="68"/>
      <c r="Z900" s="68"/>
    </row>
    <row r="901" ht="15.75" customHeight="1">
      <c r="A901" s="68"/>
      <c r="B901" s="68"/>
      <c r="C901" s="68"/>
      <c r="D901" s="68"/>
      <c r="E901" s="68"/>
      <c r="F901" s="68"/>
      <c r="G901" s="68"/>
      <c r="H901" s="68"/>
      <c r="I901" s="108"/>
      <c r="J901" s="68"/>
      <c r="K901" s="68"/>
      <c r="L901" s="68"/>
      <c r="M901" s="68"/>
      <c r="N901" s="68"/>
      <c r="O901" s="68"/>
      <c r="P901" s="68"/>
      <c r="Q901" s="68"/>
      <c r="R901" s="68"/>
      <c r="S901" s="68"/>
      <c r="T901" s="68"/>
      <c r="U901" s="68"/>
      <c r="V901" s="71"/>
      <c r="W901" s="72"/>
      <c r="X901" s="72"/>
      <c r="Y901" s="68"/>
      <c r="Z901" s="68"/>
    </row>
    <row r="902" ht="15.75" customHeight="1">
      <c r="A902" s="68"/>
      <c r="B902" s="68"/>
      <c r="C902" s="68"/>
      <c r="D902" s="68"/>
      <c r="E902" s="68"/>
      <c r="F902" s="68"/>
      <c r="G902" s="68"/>
      <c r="H902" s="68"/>
      <c r="I902" s="108"/>
      <c r="J902" s="68"/>
      <c r="K902" s="68"/>
      <c r="L902" s="68"/>
      <c r="M902" s="68"/>
      <c r="N902" s="68"/>
      <c r="O902" s="68"/>
      <c r="P902" s="68"/>
      <c r="Q902" s="68"/>
      <c r="R902" s="68"/>
      <c r="S902" s="68"/>
      <c r="T902" s="68"/>
      <c r="U902" s="68"/>
      <c r="V902" s="71"/>
      <c r="W902" s="72"/>
      <c r="X902" s="72"/>
      <c r="Y902" s="68"/>
      <c r="Z902" s="68"/>
    </row>
    <row r="903" ht="15.75" customHeight="1">
      <c r="A903" s="68"/>
      <c r="B903" s="68"/>
      <c r="C903" s="68"/>
      <c r="D903" s="68"/>
      <c r="E903" s="68"/>
      <c r="F903" s="68"/>
      <c r="G903" s="68"/>
      <c r="H903" s="68"/>
      <c r="I903" s="108"/>
      <c r="J903" s="68"/>
      <c r="K903" s="68"/>
      <c r="L903" s="68"/>
      <c r="M903" s="68"/>
      <c r="N903" s="68"/>
      <c r="O903" s="68"/>
      <c r="P903" s="68"/>
      <c r="Q903" s="68"/>
      <c r="R903" s="68"/>
      <c r="S903" s="68"/>
      <c r="T903" s="68"/>
      <c r="U903" s="68"/>
      <c r="V903" s="71"/>
      <c r="W903" s="72"/>
      <c r="X903" s="72"/>
      <c r="Y903" s="68"/>
      <c r="Z903" s="68"/>
    </row>
    <row r="904" ht="15.75" customHeight="1">
      <c r="A904" s="68"/>
      <c r="B904" s="68"/>
      <c r="C904" s="68"/>
      <c r="D904" s="68"/>
      <c r="E904" s="68"/>
      <c r="F904" s="68"/>
      <c r="G904" s="68"/>
      <c r="H904" s="68"/>
      <c r="I904" s="108"/>
      <c r="J904" s="68"/>
      <c r="K904" s="68"/>
      <c r="L904" s="68"/>
      <c r="M904" s="68"/>
      <c r="N904" s="68"/>
      <c r="O904" s="68"/>
      <c r="P904" s="68"/>
      <c r="Q904" s="68"/>
      <c r="R904" s="68"/>
      <c r="S904" s="68"/>
      <c r="T904" s="68"/>
      <c r="U904" s="68"/>
      <c r="V904" s="71"/>
      <c r="W904" s="72"/>
      <c r="X904" s="72"/>
      <c r="Y904" s="68"/>
      <c r="Z904" s="68"/>
    </row>
    <row r="905" ht="15.75" customHeight="1">
      <c r="A905" s="68"/>
      <c r="B905" s="68"/>
      <c r="C905" s="68"/>
      <c r="D905" s="68"/>
      <c r="E905" s="68"/>
      <c r="F905" s="68"/>
      <c r="G905" s="68"/>
      <c r="H905" s="68"/>
      <c r="I905" s="108"/>
      <c r="J905" s="68"/>
      <c r="K905" s="68"/>
      <c r="L905" s="68"/>
      <c r="M905" s="68"/>
      <c r="N905" s="68"/>
      <c r="O905" s="68"/>
      <c r="P905" s="68"/>
      <c r="Q905" s="68"/>
      <c r="R905" s="68"/>
      <c r="S905" s="68"/>
      <c r="T905" s="68"/>
      <c r="U905" s="68"/>
      <c r="V905" s="71"/>
      <c r="W905" s="72"/>
      <c r="X905" s="72"/>
      <c r="Y905" s="68"/>
      <c r="Z905" s="68"/>
    </row>
    <row r="906" ht="15.75" customHeight="1">
      <c r="A906" s="68"/>
      <c r="B906" s="68"/>
      <c r="C906" s="68"/>
      <c r="D906" s="68"/>
      <c r="E906" s="68"/>
      <c r="F906" s="68"/>
      <c r="G906" s="68"/>
      <c r="H906" s="68"/>
      <c r="I906" s="108"/>
      <c r="J906" s="68"/>
      <c r="K906" s="68"/>
      <c r="L906" s="68"/>
      <c r="M906" s="68"/>
      <c r="N906" s="68"/>
      <c r="O906" s="68"/>
      <c r="P906" s="68"/>
      <c r="Q906" s="68"/>
      <c r="R906" s="68"/>
      <c r="S906" s="68"/>
      <c r="T906" s="68"/>
      <c r="U906" s="68"/>
      <c r="V906" s="71"/>
      <c r="W906" s="72"/>
      <c r="X906" s="72"/>
      <c r="Y906" s="68"/>
      <c r="Z906" s="68"/>
    </row>
    <row r="907" ht="15.75" customHeight="1">
      <c r="A907" s="68"/>
      <c r="B907" s="68"/>
      <c r="C907" s="68"/>
      <c r="D907" s="68"/>
      <c r="E907" s="68"/>
      <c r="F907" s="68"/>
      <c r="G907" s="68"/>
      <c r="H907" s="68"/>
      <c r="I907" s="108"/>
      <c r="J907" s="68"/>
      <c r="K907" s="68"/>
      <c r="L907" s="68"/>
      <c r="M907" s="68"/>
      <c r="N907" s="68"/>
      <c r="O907" s="68"/>
      <c r="P907" s="68"/>
      <c r="Q907" s="68"/>
      <c r="R907" s="68"/>
      <c r="S907" s="68"/>
      <c r="T907" s="68"/>
      <c r="U907" s="68"/>
      <c r="V907" s="71"/>
      <c r="W907" s="72"/>
      <c r="X907" s="72"/>
      <c r="Y907" s="68"/>
      <c r="Z907" s="68"/>
    </row>
    <row r="908" ht="15.75" customHeight="1">
      <c r="A908" s="68"/>
      <c r="B908" s="68"/>
      <c r="C908" s="68"/>
      <c r="D908" s="68"/>
      <c r="E908" s="68"/>
      <c r="F908" s="68"/>
      <c r="G908" s="68"/>
      <c r="H908" s="68"/>
      <c r="I908" s="108"/>
      <c r="J908" s="68"/>
      <c r="K908" s="68"/>
      <c r="L908" s="68"/>
      <c r="M908" s="68"/>
      <c r="N908" s="68"/>
      <c r="O908" s="68"/>
      <c r="P908" s="68"/>
      <c r="Q908" s="68"/>
      <c r="R908" s="68"/>
      <c r="S908" s="68"/>
      <c r="T908" s="68"/>
      <c r="U908" s="68"/>
      <c r="V908" s="71"/>
      <c r="W908" s="72"/>
      <c r="X908" s="72"/>
      <c r="Y908" s="68"/>
      <c r="Z908" s="68"/>
    </row>
    <row r="909" ht="15.75" customHeight="1">
      <c r="A909" s="68"/>
      <c r="B909" s="68"/>
      <c r="C909" s="68"/>
      <c r="D909" s="68"/>
      <c r="E909" s="68"/>
      <c r="F909" s="68"/>
      <c r="G909" s="68"/>
      <c r="H909" s="68"/>
      <c r="I909" s="108"/>
      <c r="J909" s="68"/>
      <c r="K909" s="68"/>
      <c r="L909" s="68"/>
      <c r="M909" s="68"/>
      <c r="N909" s="68"/>
      <c r="O909" s="68"/>
      <c r="P909" s="68"/>
      <c r="Q909" s="68"/>
      <c r="R909" s="68"/>
      <c r="S909" s="68"/>
      <c r="T909" s="68"/>
      <c r="U909" s="68"/>
      <c r="V909" s="71"/>
      <c r="W909" s="72"/>
      <c r="X909" s="72"/>
      <c r="Y909" s="68"/>
      <c r="Z909" s="68"/>
    </row>
    <row r="910" ht="15.75" customHeight="1">
      <c r="A910" s="68"/>
      <c r="B910" s="68"/>
      <c r="C910" s="68"/>
      <c r="D910" s="68"/>
      <c r="E910" s="68"/>
      <c r="F910" s="68"/>
      <c r="G910" s="68"/>
      <c r="H910" s="68"/>
      <c r="I910" s="108"/>
      <c r="J910" s="68"/>
      <c r="K910" s="68"/>
      <c r="L910" s="68"/>
      <c r="M910" s="68"/>
      <c r="N910" s="68"/>
      <c r="O910" s="68"/>
      <c r="P910" s="68"/>
      <c r="Q910" s="68"/>
      <c r="R910" s="68"/>
      <c r="S910" s="68"/>
      <c r="T910" s="68"/>
      <c r="U910" s="68"/>
      <c r="V910" s="71"/>
      <c r="W910" s="72"/>
      <c r="X910" s="72"/>
      <c r="Y910" s="68"/>
      <c r="Z910" s="68"/>
    </row>
    <row r="911" ht="15.75" customHeight="1">
      <c r="A911" s="68"/>
      <c r="B911" s="68"/>
      <c r="C911" s="68"/>
      <c r="D911" s="68"/>
      <c r="E911" s="68"/>
      <c r="F911" s="68"/>
      <c r="G911" s="68"/>
      <c r="H911" s="68"/>
      <c r="I911" s="108"/>
      <c r="J911" s="68"/>
      <c r="K911" s="68"/>
      <c r="L911" s="68"/>
      <c r="M911" s="68"/>
      <c r="N911" s="68"/>
      <c r="O911" s="68"/>
      <c r="P911" s="68"/>
      <c r="Q911" s="68"/>
      <c r="R911" s="68"/>
      <c r="S911" s="68"/>
      <c r="T911" s="68"/>
      <c r="U911" s="68"/>
      <c r="V911" s="71"/>
      <c r="W911" s="72"/>
      <c r="X911" s="72"/>
      <c r="Y911" s="68"/>
      <c r="Z911" s="68"/>
    </row>
    <row r="912" ht="15.75" customHeight="1">
      <c r="A912" s="68"/>
      <c r="B912" s="68"/>
      <c r="C912" s="68"/>
      <c r="D912" s="68"/>
      <c r="E912" s="68"/>
      <c r="F912" s="68"/>
      <c r="G912" s="68"/>
      <c r="H912" s="68"/>
      <c r="I912" s="108"/>
      <c r="J912" s="68"/>
      <c r="K912" s="68"/>
      <c r="L912" s="68"/>
      <c r="M912" s="68"/>
      <c r="N912" s="68"/>
      <c r="O912" s="68"/>
      <c r="P912" s="68"/>
      <c r="Q912" s="68"/>
      <c r="R912" s="68"/>
      <c r="S912" s="68"/>
      <c r="T912" s="68"/>
      <c r="U912" s="68"/>
      <c r="V912" s="71"/>
      <c r="W912" s="72"/>
      <c r="X912" s="72"/>
      <c r="Y912" s="68"/>
      <c r="Z912" s="68"/>
    </row>
    <row r="913" ht="15.75" customHeight="1">
      <c r="A913" s="68"/>
      <c r="B913" s="68"/>
      <c r="C913" s="68"/>
      <c r="D913" s="68"/>
      <c r="E913" s="68"/>
      <c r="F913" s="68"/>
      <c r="G913" s="68"/>
      <c r="H913" s="68"/>
      <c r="I913" s="108"/>
      <c r="J913" s="68"/>
      <c r="K913" s="68"/>
      <c r="L913" s="68"/>
      <c r="M913" s="68"/>
      <c r="N913" s="68"/>
      <c r="O913" s="68"/>
      <c r="P913" s="68"/>
      <c r="Q913" s="68"/>
      <c r="R913" s="68"/>
      <c r="S913" s="68"/>
      <c r="T913" s="68"/>
      <c r="U913" s="68"/>
      <c r="V913" s="71"/>
      <c r="W913" s="72"/>
      <c r="X913" s="72"/>
      <c r="Y913" s="68"/>
      <c r="Z913" s="68"/>
    </row>
    <row r="914" ht="15.75" customHeight="1">
      <c r="A914" s="68"/>
      <c r="B914" s="68"/>
      <c r="C914" s="68"/>
      <c r="D914" s="68"/>
      <c r="E914" s="68"/>
      <c r="F914" s="68"/>
      <c r="G914" s="68"/>
      <c r="H914" s="68"/>
      <c r="I914" s="108"/>
      <c r="J914" s="68"/>
      <c r="K914" s="68"/>
      <c r="L914" s="68"/>
      <c r="M914" s="68"/>
      <c r="N914" s="68"/>
      <c r="O914" s="68"/>
      <c r="P914" s="68"/>
      <c r="Q914" s="68"/>
      <c r="R914" s="68"/>
      <c r="S914" s="68"/>
      <c r="T914" s="68"/>
      <c r="U914" s="68"/>
      <c r="V914" s="71"/>
      <c r="W914" s="72"/>
      <c r="X914" s="72"/>
      <c r="Y914" s="68"/>
      <c r="Z914" s="68"/>
    </row>
    <row r="915" ht="15.75" customHeight="1">
      <c r="A915" s="68"/>
      <c r="B915" s="68"/>
      <c r="C915" s="68"/>
      <c r="D915" s="68"/>
      <c r="E915" s="68"/>
      <c r="F915" s="68"/>
      <c r="G915" s="68"/>
      <c r="H915" s="68"/>
      <c r="I915" s="108"/>
      <c r="J915" s="68"/>
      <c r="K915" s="68"/>
      <c r="L915" s="68"/>
      <c r="M915" s="68"/>
      <c r="N915" s="68"/>
      <c r="O915" s="68"/>
      <c r="P915" s="68"/>
      <c r="Q915" s="68"/>
      <c r="R915" s="68"/>
      <c r="S915" s="68"/>
      <c r="T915" s="68"/>
      <c r="U915" s="68"/>
      <c r="V915" s="71"/>
      <c r="W915" s="72"/>
      <c r="X915" s="72"/>
      <c r="Y915" s="68"/>
      <c r="Z915" s="68"/>
    </row>
    <row r="916" ht="15.75" customHeight="1">
      <c r="A916" s="68"/>
      <c r="B916" s="68"/>
      <c r="C916" s="68"/>
      <c r="D916" s="68"/>
      <c r="E916" s="68"/>
      <c r="F916" s="68"/>
      <c r="G916" s="68"/>
      <c r="H916" s="68"/>
      <c r="I916" s="108"/>
      <c r="J916" s="68"/>
      <c r="K916" s="68"/>
      <c r="L916" s="68"/>
      <c r="M916" s="68"/>
      <c r="N916" s="68"/>
      <c r="O916" s="68"/>
      <c r="P916" s="68"/>
      <c r="Q916" s="68"/>
      <c r="R916" s="68"/>
      <c r="S916" s="68"/>
      <c r="T916" s="68"/>
      <c r="U916" s="68"/>
      <c r="V916" s="71"/>
      <c r="W916" s="72"/>
      <c r="X916" s="72"/>
      <c r="Y916" s="68"/>
      <c r="Z916" s="68"/>
    </row>
    <row r="917" ht="15.75" customHeight="1">
      <c r="A917" s="68"/>
      <c r="B917" s="68"/>
      <c r="C917" s="68"/>
      <c r="D917" s="68"/>
      <c r="E917" s="68"/>
      <c r="F917" s="68"/>
      <c r="G917" s="68"/>
      <c r="H917" s="68"/>
      <c r="I917" s="108"/>
      <c r="J917" s="68"/>
      <c r="K917" s="68"/>
      <c r="L917" s="68"/>
      <c r="M917" s="68"/>
      <c r="N917" s="68"/>
      <c r="O917" s="68"/>
      <c r="P917" s="68"/>
      <c r="Q917" s="68"/>
      <c r="R917" s="68"/>
      <c r="S917" s="68"/>
      <c r="T917" s="68"/>
      <c r="U917" s="68"/>
      <c r="V917" s="71"/>
      <c r="W917" s="72"/>
      <c r="X917" s="72"/>
      <c r="Y917" s="68"/>
      <c r="Z917" s="68"/>
    </row>
    <row r="918" ht="15.75" customHeight="1">
      <c r="A918" s="68"/>
      <c r="B918" s="68"/>
      <c r="C918" s="68"/>
      <c r="D918" s="68"/>
      <c r="E918" s="68"/>
      <c r="F918" s="68"/>
      <c r="G918" s="68"/>
      <c r="H918" s="68"/>
      <c r="I918" s="108"/>
      <c r="J918" s="68"/>
      <c r="K918" s="68"/>
      <c r="L918" s="68"/>
      <c r="M918" s="68"/>
      <c r="N918" s="68"/>
      <c r="O918" s="68"/>
      <c r="P918" s="68"/>
      <c r="Q918" s="68"/>
      <c r="R918" s="68"/>
      <c r="S918" s="68"/>
      <c r="T918" s="68"/>
      <c r="U918" s="68"/>
      <c r="V918" s="71"/>
      <c r="W918" s="72"/>
      <c r="X918" s="72"/>
      <c r="Y918" s="68"/>
      <c r="Z918" s="68"/>
    </row>
    <row r="919" ht="15.75" customHeight="1">
      <c r="A919" s="68"/>
      <c r="B919" s="68"/>
      <c r="C919" s="68"/>
      <c r="D919" s="68"/>
      <c r="E919" s="68"/>
      <c r="F919" s="68"/>
      <c r="G919" s="68"/>
      <c r="H919" s="68"/>
      <c r="I919" s="108"/>
      <c r="J919" s="68"/>
      <c r="K919" s="68"/>
      <c r="L919" s="68"/>
      <c r="M919" s="68"/>
      <c r="N919" s="68"/>
      <c r="O919" s="68"/>
      <c r="P919" s="68"/>
      <c r="Q919" s="68"/>
      <c r="R919" s="68"/>
      <c r="S919" s="68"/>
      <c r="T919" s="68"/>
      <c r="U919" s="68"/>
      <c r="V919" s="71"/>
      <c r="W919" s="72"/>
      <c r="X919" s="72"/>
      <c r="Y919" s="68"/>
      <c r="Z919" s="68"/>
    </row>
    <row r="920" ht="15.75" customHeight="1">
      <c r="A920" s="68"/>
      <c r="B920" s="68"/>
      <c r="C920" s="68"/>
      <c r="D920" s="68"/>
      <c r="E920" s="68"/>
      <c r="F920" s="68"/>
      <c r="G920" s="68"/>
      <c r="H920" s="68"/>
      <c r="I920" s="108"/>
      <c r="J920" s="68"/>
      <c r="K920" s="68"/>
      <c r="L920" s="68"/>
      <c r="M920" s="68"/>
      <c r="N920" s="68"/>
      <c r="O920" s="68"/>
      <c r="P920" s="68"/>
      <c r="Q920" s="68"/>
      <c r="R920" s="68"/>
      <c r="S920" s="68"/>
      <c r="T920" s="68"/>
      <c r="U920" s="68"/>
      <c r="V920" s="71"/>
      <c r="W920" s="72"/>
      <c r="X920" s="72"/>
      <c r="Y920" s="68"/>
      <c r="Z920" s="68"/>
    </row>
    <row r="921" ht="15.75" customHeight="1">
      <c r="A921" s="68"/>
      <c r="B921" s="68"/>
      <c r="C921" s="68"/>
      <c r="D921" s="68"/>
      <c r="E921" s="68"/>
      <c r="F921" s="68"/>
      <c r="G921" s="68"/>
      <c r="H921" s="68"/>
      <c r="I921" s="108"/>
      <c r="J921" s="68"/>
      <c r="K921" s="68"/>
      <c r="L921" s="68"/>
      <c r="M921" s="68"/>
      <c r="N921" s="68"/>
      <c r="O921" s="68"/>
      <c r="P921" s="68"/>
      <c r="Q921" s="68"/>
      <c r="R921" s="68"/>
      <c r="S921" s="68"/>
      <c r="T921" s="68"/>
      <c r="U921" s="68"/>
      <c r="V921" s="71"/>
      <c r="W921" s="72"/>
      <c r="X921" s="72"/>
      <c r="Y921" s="68"/>
      <c r="Z921" s="68"/>
    </row>
    <row r="922" ht="15.75" customHeight="1">
      <c r="A922" s="68"/>
      <c r="B922" s="68"/>
      <c r="C922" s="68"/>
      <c r="D922" s="68"/>
      <c r="E922" s="68"/>
      <c r="F922" s="68"/>
      <c r="G922" s="68"/>
      <c r="H922" s="68"/>
      <c r="I922" s="108"/>
      <c r="J922" s="68"/>
      <c r="K922" s="68"/>
      <c r="L922" s="68"/>
      <c r="M922" s="68"/>
      <c r="N922" s="68"/>
      <c r="O922" s="68"/>
      <c r="P922" s="68"/>
      <c r="Q922" s="68"/>
      <c r="R922" s="68"/>
      <c r="S922" s="68"/>
      <c r="T922" s="68"/>
      <c r="U922" s="68"/>
      <c r="V922" s="71"/>
      <c r="W922" s="72"/>
      <c r="X922" s="72"/>
      <c r="Y922" s="68"/>
      <c r="Z922" s="68"/>
    </row>
    <row r="923" ht="15.75" customHeight="1">
      <c r="A923" s="68"/>
      <c r="B923" s="68"/>
      <c r="C923" s="68"/>
      <c r="D923" s="68"/>
      <c r="E923" s="68"/>
      <c r="F923" s="68"/>
      <c r="G923" s="68"/>
      <c r="H923" s="68"/>
      <c r="I923" s="108"/>
      <c r="J923" s="68"/>
      <c r="K923" s="68"/>
      <c r="L923" s="68"/>
      <c r="M923" s="68"/>
      <c r="N923" s="68"/>
      <c r="O923" s="68"/>
      <c r="P923" s="68"/>
      <c r="Q923" s="68"/>
      <c r="R923" s="68"/>
      <c r="S923" s="68"/>
      <c r="T923" s="68"/>
      <c r="U923" s="68"/>
      <c r="V923" s="71"/>
      <c r="W923" s="72"/>
      <c r="X923" s="72"/>
      <c r="Y923" s="68"/>
      <c r="Z923" s="68"/>
    </row>
    <row r="924" ht="15.75" customHeight="1">
      <c r="A924" s="68"/>
      <c r="B924" s="68"/>
      <c r="C924" s="68"/>
      <c r="D924" s="68"/>
      <c r="E924" s="68"/>
      <c r="F924" s="68"/>
      <c r="G924" s="68"/>
      <c r="H924" s="68"/>
      <c r="I924" s="108"/>
      <c r="J924" s="68"/>
      <c r="K924" s="68"/>
      <c r="L924" s="68"/>
      <c r="M924" s="68"/>
      <c r="N924" s="68"/>
      <c r="O924" s="68"/>
      <c r="P924" s="68"/>
      <c r="Q924" s="68"/>
      <c r="R924" s="68"/>
      <c r="S924" s="68"/>
      <c r="T924" s="68"/>
      <c r="U924" s="68"/>
      <c r="V924" s="71"/>
      <c r="W924" s="72"/>
      <c r="X924" s="72"/>
      <c r="Y924" s="68"/>
      <c r="Z924" s="68"/>
    </row>
    <row r="925" ht="15.75" customHeight="1">
      <c r="A925" s="68"/>
      <c r="B925" s="68"/>
      <c r="C925" s="68"/>
      <c r="D925" s="68"/>
      <c r="E925" s="68"/>
      <c r="F925" s="68"/>
      <c r="G925" s="68"/>
      <c r="H925" s="68"/>
      <c r="I925" s="108"/>
      <c r="J925" s="68"/>
      <c r="K925" s="68"/>
      <c r="L925" s="68"/>
      <c r="M925" s="68"/>
      <c r="N925" s="68"/>
      <c r="O925" s="68"/>
      <c r="P925" s="68"/>
      <c r="Q925" s="68"/>
      <c r="R925" s="68"/>
      <c r="S925" s="68"/>
      <c r="T925" s="68"/>
      <c r="U925" s="68"/>
      <c r="V925" s="71"/>
      <c r="W925" s="72"/>
      <c r="X925" s="72"/>
      <c r="Y925" s="68"/>
      <c r="Z925" s="68"/>
    </row>
    <row r="926" ht="15.75" customHeight="1">
      <c r="A926" s="68"/>
      <c r="B926" s="68"/>
      <c r="C926" s="68"/>
      <c r="D926" s="68"/>
      <c r="E926" s="68"/>
      <c r="F926" s="68"/>
      <c r="G926" s="68"/>
      <c r="H926" s="68"/>
      <c r="I926" s="108"/>
      <c r="J926" s="68"/>
      <c r="K926" s="68"/>
      <c r="L926" s="68"/>
      <c r="M926" s="68"/>
      <c r="N926" s="68"/>
      <c r="O926" s="68"/>
      <c r="P926" s="68"/>
      <c r="Q926" s="68"/>
      <c r="R926" s="68"/>
      <c r="S926" s="68"/>
      <c r="T926" s="68"/>
      <c r="U926" s="68"/>
      <c r="V926" s="71"/>
      <c r="W926" s="72"/>
      <c r="X926" s="72"/>
      <c r="Y926" s="68"/>
      <c r="Z926" s="68"/>
    </row>
    <row r="927" ht="15.75" customHeight="1">
      <c r="A927" s="68"/>
      <c r="B927" s="68"/>
      <c r="C927" s="68"/>
      <c r="D927" s="68"/>
      <c r="E927" s="68"/>
      <c r="F927" s="68"/>
      <c r="G927" s="68"/>
      <c r="H927" s="68"/>
      <c r="I927" s="108"/>
      <c r="J927" s="68"/>
      <c r="K927" s="68"/>
      <c r="L927" s="68"/>
      <c r="M927" s="68"/>
      <c r="N927" s="68"/>
      <c r="O927" s="68"/>
      <c r="P927" s="68"/>
      <c r="Q927" s="68"/>
      <c r="R927" s="68"/>
      <c r="S927" s="68"/>
      <c r="T927" s="68"/>
      <c r="U927" s="68"/>
      <c r="V927" s="71"/>
      <c r="W927" s="72"/>
      <c r="X927" s="72"/>
      <c r="Y927" s="68"/>
      <c r="Z927" s="68"/>
    </row>
    <row r="928" ht="15.75" customHeight="1">
      <c r="A928" s="68"/>
      <c r="B928" s="68"/>
      <c r="C928" s="68"/>
      <c r="D928" s="68"/>
      <c r="E928" s="68"/>
      <c r="F928" s="68"/>
      <c r="G928" s="68"/>
      <c r="H928" s="68"/>
      <c r="I928" s="108"/>
      <c r="J928" s="68"/>
      <c r="K928" s="68"/>
      <c r="L928" s="68"/>
      <c r="M928" s="68"/>
      <c r="N928" s="68"/>
      <c r="O928" s="68"/>
      <c r="P928" s="68"/>
      <c r="Q928" s="68"/>
      <c r="R928" s="68"/>
      <c r="S928" s="68"/>
      <c r="T928" s="68"/>
      <c r="U928" s="68"/>
      <c r="V928" s="71"/>
      <c r="W928" s="72"/>
      <c r="X928" s="72"/>
      <c r="Y928" s="68"/>
      <c r="Z928" s="68"/>
    </row>
    <row r="929" ht="15.75" customHeight="1">
      <c r="A929" s="68"/>
      <c r="B929" s="68"/>
      <c r="C929" s="68"/>
      <c r="D929" s="68"/>
      <c r="E929" s="68"/>
      <c r="F929" s="68"/>
      <c r="G929" s="68"/>
      <c r="H929" s="68"/>
      <c r="I929" s="108"/>
      <c r="J929" s="68"/>
      <c r="K929" s="68"/>
      <c r="L929" s="68"/>
      <c r="M929" s="68"/>
      <c r="N929" s="68"/>
      <c r="O929" s="68"/>
      <c r="P929" s="68"/>
      <c r="Q929" s="68"/>
      <c r="R929" s="68"/>
      <c r="S929" s="68"/>
      <c r="T929" s="68"/>
      <c r="U929" s="68"/>
      <c r="V929" s="71"/>
      <c r="W929" s="72"/>
      <c r="X929" s="72"/>
      <c r="Y929" s="68"/>
      <c r="Z929" s="68"/>
    </row>
    <row r="930" ht="15.75" customHeight="1">
      <c r="A930" s="68"/>
      <c r="B930" s="68"/>
      <c r="C930" s="68"/>
      <c r="D930" s="68"/>
      <c r="E930" s="68"/>
      <c r="F930" s="68"/>
      <c r="G930" s="68"/>
      <c r="H930" s="68"/>
      <c r="I930" s="108"/>
      <c r="J930" s="68"/>
      <c r="K930" s="68"/>
      <c r="L930" s="68"/>
      <c r="M930" s="68"/>
      <c r="N930" s="68"/>
      <c r="O930" s="68"/>
      <c r="P930" s="68"/>
      <c r="Q930" s="68"/>
      <c r="R930" s="68"/>
      <c r="S930" s="68"/>
      <c r="T930" s="68"/>
      <c r="U930" s="68"/>
      <c r="V930" s="71"/>
      <c r="W930" s="72"/>
      <c r="X930" s="72"/>
      <c r="Y930" s="68"/>
      <c r="Z930" s="68"/>
    </row>
    <row r="931" ht="15.75" customHeight="1">
      <c r="A931" s="68"/>
      <c r="B931" s="68"/>
      <c r="C931" s="68"/>
      <c r="D931" s="68"/>
      <c r="E931" s="68"/>
      <c r="F931" s="68"/>
      <c r="G931" s="68"/>
      <c r="H931" s="68"/>
      <c r="I931" s="108"/>
      <c r="J931" s="68"/>
      <c r="K931" s="68"/>
      <c r="L931" s="68"/>
      <c r="M931" s="68"/>
      <c r="N931" s="68"/>
      <c r="O931" s="68"/>
      <c r="P931" s="68"/>
      <c r="Q931" s="68"/>
      <c r="R931" s="68"/>
      <c r="S931" s="68"/>
      <c r="T931" s="68"/>
      <c r="U931" s="68"/>
      <c r="V931" s="71"/>
      <c r="W931" s="72"/>
      <c r="X931" s="72"/>
      <c r="Y931" s="68"/>
      <c r="Z931" s="68"/>
    </row>
    <row r="932" ht="15.75" customHeight="1">
      <c r="A932" s="68"/>
      <c r="B932" s="68"/>
      <c r="C932" s="68"/>
      <c r="D932" s="68"/>
      <c r="E932" s="68"/>
      <c r="F932" s="68"/>
      <c r="G932" s="68"/>
      <c r="H932" s="68"/>
      <c r="I932" s="108"/>
      <c r="J932" s="68"/>
      <c r="K932" s="68"/>
      <c r="L932" s="68"/>
      <c r="M932" s="68"/>
      <c r="N932" s="68"/>
      <c r="O932" s="68"/>
      <c r="P932" s="68"/>
      <c r="Q932" s="68"/>
      <c r="R932" s="68"/>
      <c r="S932" s="68"/>
      <c r="T932" s="68"/>
      <c r="U932" s="68"/>
      <c r="V932" s="71"/>
      <c r="W932" s="72"/>
      <c r="X932" s="72"/>
      <c r="Y932" s="68"/>
      <c r="Z932" s="68"/>
    </row>
    <row r="933" ht="15.75" customHeight="1">
      <c r="A933" s="68"/>
      <c r="B933" s="68"/>
      <c r="C933" s="68"/>
      <c r="D933" s="68"/>
      <c r="E933" s="68"/>
      <c r="F933" s="68"/>
      <c r="G933" s="68"/>
      <c r="H933" s="68"/>
      <c r="I933" s="108"/>
      <c r="J933" s="68"/>
      <c r="K933" s="68"/>
      <c r="L933" s="68"/>
      <c r="M933" s="68"/>
      <c r="N933" s="68"/>
      <c r="O933" s="68"/>
      <c r="P933" s="68"/>
      <c r="Q933" s="68"/>
      <c r="R933" s="68"/>
      <c r="S933" s="68"/>
      <c r="T933" s="68"/>
      <c r="U933" s="68"/>
      <c r="V933" s="71"/>
      <c r="W933" s="72"/>
      <c r="X933" s="72"/>
      <c r="Y933" s="68"/>
      <c r="Z933" s="68"/>
    </row>
    <row r="934" ht="15.75" customHeight="1">
      <c r="A934" s="68"/>
      <c r="B934" s="68"/>
      <c r="C934" s="68"/>
      <c r="D934" s="68"/>
      <c r="E934" s="68"/>
      <c r="F934" s="68"/>
      <c r="G934" s="68"/>
      <c r="H934" s="68"/>
      <c r="I934" s="108"/>
      <c r="J934" s="68"/>
      <c r="K934" s="68"/>
      <c r="L934" s="68"/>
      <c r="M934" s="68"/>
      <c r="N934" s="68"/>
      <c r="O934" s="68"/>
      <c r="P934" s="68"/>
      <c r="Q934" s="68"/>
      <c r="R934" s="68"/>
      <c r="S934" s="68"/>
      <c r="T934" s="68"/>
      <c r="U934" s="68"/>
      <c r="V934" s="71"/>
      <c r="W934" s="72"/>
      <c r="X934" s="72"/>
      <c r="Y934" s="68"/>
      <c r="Z934" s="68"/>
    </row>
    <row r="935" ht="15.75" customHeight="1">
      <c r="A935" s="68"/>
      <c r="B935" s="68"/>
      <c r="C935" s="68"/>
      <c r="D935" s="68"/>
      <c r="E935" s="68"/>
      <c r="F935" s="68"/>
      <c r="G935" s="68"/>
      <c r="H935" s="68"/>
      <c r="I935" s="108"/>
      <c r="J935" s="68"/>
      <c r="K935" s="68"/>
      <c r="L935" s="68"/>
      <c r="M935" s="68"/>
      <c r="N935" s="68"/>
      <c r="O935" s="68"/>
      <c r="P935" s="68"/>
      <c r="Q935" s="68"/>
      <c r="R935" s="68"/>
      <c r="S935" s="68"/>
      <c r="T935" s="68"/>
      <c r="U935" s="68"/>
      <c r="V935" s="71"/>
      <c r="W935" s="72"/>
      <c r="X935" s="72"/>
      <c r="Y935" s="68"/>
      <c r="Z935" s="68"/>
    </row>
    <row r="936" ht="15.75" customHeight="1">
      <c r="A936" s="68"/>
      <c r="B936" s="68"/>
      <c r="C936" s="68"/>
      <c r="D936" s="68"/>
      <c r="E936" s="68"/>
      <c r="F936" s="68"/>
      <c r="G936" s="68"/>
      <c r="H936" s="68"/>
      <c r="I936" s="108"/>
      <c r="J936" s="68"/>
      <c r="K936" s="68"/>
      <c r="L936" s="68"/>
      <c r="M936" s="68"/>
      <c r="N936" s="68"/>
      <c r="O936" s="68"/>
      <c r="P936" s="68"/>
      <c r="Q936" s="68"/>
      <c r="R936" s="68"/>
      <c r="S936" s="68"/>
      <c r="T936" s="68"/>
      <c r="U936" s="68"/>
      <c r="V936" s="71"/>
      <c r="W936" s="72"/>
      <c r="X936" s="72"/>
      <c r="Y936" s="68"/>
      <c r="Z936" s="68"/>
    </row>
    <row r="937" ht="15.75" customHeight="1">
      <c r="A937" s="68"/>
      <c r="B937" s="68"/>
      <c r="C937" s="68"/>
      <c r="D937" s="68"/>
      <c r="E937" s="68"/>
      <c r="F937" s="68"/>
      <c r="G937" s="68"/>
      <c r="H937" s="68"/>
      <c r="I937" s="108"/>
      <c r="J937" s="68"/>
      <c r="K937" s="68"/>
      <c r="L937" s="68"/>
      <c r="M937" s="68"/>
      <c r="N937" s="68"/>
      <c r="O937" s="68"/>
      <c r="P937" s="68"/>
      <c r="Q937" s="68"/>
      <c r="R937" s="68"/>
      <c r="S937" s="68"/>
      <c r="T937" s="68"/>
      <c r="U937" s="68"/>
      <c r="V937" s="71"/>
      <c r="W937" s="72"/>
      <c r="X937" s="72"/>
      <c r="Y937" s="68"/>
      <c r="Z937" s="68"/>
    </row>
    <row r="938" ht="15.75" customHeight="1">
      <c r="A938" s="68"/>
      <c r="B938" s="68"/>
      <c r="C938" s="68"/>
      <c r="D938" s="68"/>
      <c r="E938" s="68"/>
      <c r="F938" s="68"/>
      <c r="G938" s="68"/>
      <c r="H938" s="68"/>
      <c r="I938" s="108"/>
      <c r="J938" s="68"/>
      <c r="K938" s="68"/>
      <c r="L938" s="68"/>
      <c r="M938" s="68"/>
      <c r="N938" s="68"/>
      <c r="O938" s="68"/>
      <c r="P938" s="68"/>
      <c r="Q938" s="68"/>
      <c r="R938" s="68"/>
      <c r="S938" s="68"/>
      <c r="T938" s="68"/>
      <c r="U938" s="68"/>
      <c r="V938" s="71"/>
      <c r="W938" s="72"/>
      <c r="X938" s="72"/>
      <c r="Y938" s="68"/>
      <c r="Z938" s="68"/>
    </row>
    <row r="939" ht="15.75" customHeight="1">
      <c r="A939" s="68"/>
      <c r="B939" s="68"/>
      <c r="C939" s="68"/>
      <c r="D939" s="68"/>
      <c r="E939" s="68"/>
      <c r="F939" s="68"/>
      <c r="G939" s="68"/>
      <c r="H939" s="68"/>
      <c r="I939" s="108"/>
      <c r="J939" s="68"/>
      <c r="K939" s="68"/>
      <c r="L939" s="68"/>
      <c r="M939" s="68"/>
      <c r="N939" s="68"/>
      <c r="O939" s="68"/>
      <c r="P939" s="68"/>
      <c r="Q939" s="68"/>
      <c r="R939" s="68"/>
      <c r="S939" s="68"/>
      <c r="T939" s="68"/>
      <c r="U939" s="68"/>
      <c r="V939" s="71"/>
      <c r="W939" s="72"/>
      <c r="X939" s="72"/>
      <c r="Y939" s="68"/>
      <c r="Z939" s="68"/>
    </row>
    <row r="940" ht="15.75" customHeight="1">
      <c r="A940" s="68"/>
      <c r="B940" s="68"/>
      <c r="C940" s="68"/>
      <c r="D940" s="68"/>
      <c r="E940" s="68"/>
      <c r="F940" s="68"/>
      <c r="G940" s="68"/>
      <c r="H940" s="68"/>
      <c r="I940" s="108"/>
      <c r="J940" s="68"/>
      <c r="K940" s="68"/>
      <c r="L940" s="68"/>
      <c r="M940" s="68"/>
      <c r="N940" s="68"/>
      <c r="O940" s="68"/>
      <c r="P940" s="68"/>
      <c r="Q940" s="68"/>
      <c r="R940" s="68"/>
      <c r="S940" s="68"/>
      <c r="T940" s="68"/>
      <c r="U940" s="68"/>
      <c r="V940" s="71"/>
      <c r="W940" s="72"/>
      <c r="X940" s="72"/>
      <c r="Y940" s="68"/>
      <c r="Z940" s="68"/>
    </row>
    <row r="941" ht="15.75" customHeight="1">
      <c r="A941" s="68"/>
      <c r="B941" s="68"/>
      <c r="C941" s="68"/>
      <c r="D941" s="68"/>
      <c r="E941" s="68"/>
      <c r="F941" s="68"/>
      <c r="G941" s="68"/>
      <c r="H941" s="68"/>
      <c r="I941" s="108"/>
      <c r="J941" s="68"/>
      <c r="K941" s="68"/>
      <c r="L941" s="68"/>
      <c r="M941" s="68"/>
      <c r="N941" s="68"/>
      <c r="O941" s="68"/>
      <c r="P941" s="68"/>
      <c r="Q941" s="68"/>
      <c r="R941" s="68"/>
      <c r="S941" s="68"/>
      <c r="T941" s="68"/>
      <c r="U941" s="68"/>
      <c r="V941" s="71"/>
      <c r="W941" s="72"/>
      <c r="X941" s="72"/>
      <c r="Y941" s="68"/>
      <c r="Z941" s="68"/>
    </row>
    <row r="942" ht="15.75" customHeight="1">
      <c r="A942" s="68"/>
      <c r="B942" s="68"/>
      <c r="C942" s="68"/>
      <c r="D942" s="68"/>
      <c r="E942" s="68"/>
      <c r="F942" s="68"/>
      <c r="G942" s="68"/>
      <c r="H942" s="68"/>
      <c r="I942" s="108"/>
      <c r="J942" s="68"/>
      <c r="K942" s="68"/>
      <c r="L942" s="68"/>
      <c r="M942" s="68"/>
      <c r="N942" s="68"/>
      <c r="O942" s="68"/>
      <c r="P942" s="68"/>
      <c r="Q942" s="68"/>
      <c r="R942" s="68"/>
      <c r="S942" s="68"/>
      <c r="T942" s="68"/>
      <c r="U942" s="68"/>
      <c r="V942" s="71"/>
      <c r="W942" s="72"/>
      <c r="X942" s="72"/>
      <c r="Y942" s="68"/>
      <c r="Z942" s="68"/>
    </row>
    <row r="943" ht="15.75" customHeight="1">
      <c r="A943" s="68"/>
      <c r="B943" s="68"/>
      <c r="C943" s="68"/>
      <c r="D943" s="68"/>
      <c r="E943" s="68"/>
      <c r="F943" s="68"/>
      <c r="G943" s="68"/>
      <c r="H943" s="68"/>
      <c r="I943" s="108"/>
      <c r="J943" s="68"/>
      <c r="K943" s="68"/>
      <c r="L943" s="68"/>
      <c r="M943" s="68"/>
      <c r="N943" s="68"/>
      <c r="O943" s="68"/>
      <c r="P943" s="68"/>
      <c r="Q943" s="68"/>
      <c r="R943" s="68"/>
      <c r="S943" s="68"/>
      <c r="T943" s="68"/>
      <c r="U943" s="68"/>
      <c r="V943" s="71"/>
      <c r="W943" s="72"/>
      <c r="X943" s="72"/>
      <c r="Y943" s="68"/>
      <c r="Z943" s="68"/>
    </row>
    <row r="944" ht="15.75" customHeight="1">
      <c r="A944" s="68"/>
      <c r="B944" s="68"/>
      <c r="C944" s="68"/>
      <c r="D944" s="68"/>
      <c r="E944" s="68"/>
      <c r="F944" s="68"/>
      <c r="G944" s="68"/>
      <c r="H944" s="68"/>
      <c r="I944" s="108"/>
      <c r="J944" s="68"/>
      <c r="K944" s="68"/>
      <c r="L944" s="68"/>
      <c r="M944" s="68"/>
      <c r="N944" s="68"/>
      <c r="O944" s="68"/>
      <c r="P944" s="68"/>
      <c r="Q944" s="68"/>
      <c r="R944" s="68"/>
      <c r="S944" s="68"/>
      <c r="T944" s="68"/>
      <c r="U944" s="68"/>
      <c r="V944" s="71"/>
      <c r="W944" s="72"/>
      <c r="X944" s="72"/>
      <c r="Y944" s="68"/>
      <c r="Z944" s="68"/>
    </row>
    <row r="945" ht="15.75" customHeight="1">
      <c r="A945" s="68"/>
      <c r="B945" s="68"/>
      <c r="C945" s="68"/>
      <c r="D945" s="68"/>
      <c r="E945" s="68"/>
      <c r="F945" s="68"/>
      <c r="G945" s="68"/>
      <c r="H945" s="68"/>
      <c r="I945" s="108"/>
      <c r="J945" s="68"/>
      <c r="K945" s="68"/>
      <c r="L945" s="68"/>
      <c r="M945" s="68"/>
      <c r="N945" s="68"/>
      <c r="O945" s="68"/>
      <c r="P945" s="68"/>
      <c r="Q945" s="68"/>
      <c r="R945" s="68"/>
      <c r="S945" s="68"/>
      <c r="T945" s="68"/>
      <c r="U945" s="68"/>
      <c r="V945" s="71"/>
      <c r="W945" s="72"/>
      <c r="X945" s="72"/>
      <c r="Y945" s="68"/>
      <c r="Z945" s="68"/>
    </row>
    <row r="946" ht="15.75" customHeight="1">
      <c r="A946" s="68"/>
      <c r="B946" s="68"/>
      <c r="C946" s="68"/>
      <c r="D946" s="68"/>
      <c r="E946" s="68"/>
      <c r="F946" s="68"/>
      <c r="G946" s="68"/>
      <c r="H946" s="68"/>
      <c r="I946" s="108"/>
      <c r="J946" s="68"/>
      <c r="K946" s="68"/>
      <c r="L946" s="68"/>
      <c r="M946" s="68"/>
      <c r="N946" s="68"/>
      <c r="O946" s="68"/>
      <c r="P946" s="68"/>
      <c r="Q946" s="68"/>
      <c r="R946" s="68"/>
      <c r="S946" s="68"/>
      <c r="T946" s="68"/>
      <c r="U946" s="68"/>
      <c r="V946" s="71"/>
      <c r="W946" s="72"/>
      <c r="X946" s="72"/>
      <c r="Y946" s="68"/>
      <c r="Z946" s="68"/>
    </row>
    <row r="947" ht="15.75" customHeight="1">
      <c r="A947" s="68"/>
      <c r="B947" s="68"/>
      <c r="C947" s="68"/>
      <c r="D947" s="68"/>
      <c r="E947" s="68"/>
      <c r="F947" s="68"/>
      <c r="G947" s="68"/>
      <c r="H947" s="68"/>
      <c r="I947" s="108"/>
      <c r="J947" s="68"/>
      <c r="K947" s="68"/>
      <c r="L947" s="68"/>
      <c r="M947" s="68"/>
      <c r="N947" s="68"/>
      <c r="O947" s="68"/>
      <c r="P947" s="68"/>
      <c r="Q947" s="68"/>
      <c r="R947" s="68"/>
      <c r="S947" s="68"/>
      <c r="T947" s="68"/>
      <c r="U947" s="68"/>
      <c r="V947" s="71"/>
      <c r="W947" s="72"/>
      <c r="X947" s="72"/>
      <c r="Y947" s="68"/>
      <c r="Z947" s="68"/>
    </row>
    <row r="948" ht="15.75" customHeight="1">
      <c r="A948" s="68"/>
      <c r="B948" s="68"/>
      <c r="C948" s="68"/>
      <c r="D948" s="68"/>
      <c r="E948" s="68"/>
      <c r="F948" s="68"/>
      <c r="G948" s="68"/>
      <c r="H948" s="68"/>
      <c r="I948" s="108"/>
      <c r="J948" s="68"/>
      <c r="K948" s="68"/>
      <c r="L948" s="68"/>
      <c r="M948" s="68"/>
      <c r="N948" s="68"/>
      <c r="O948" s="68"/>
      <c r="P948" s="68"/>
      <c r="Q948" s="68"/>
      <c r="R948" s="68"/>
      <c r="S948" s="68"/>
      <c r="T948" s="68"/>
      <c r="U948" s="68"/>
      <c r="V948" s="71"/>
      <c r="W948" s="72"/>
      <c r="X948" s="72"/>
      <c r="Y948" s="68"/>
      <c r="Z948" s="68"/>
    </row>
    <row r="949" ht="15.75" customHeight="1">
      <c r="A949" s="68"/>
      <c r="B949" s="68"/>
      <c r="C949" s="68"/>
      <c r="D949" s="68"/>
      <c r="E949" s="68"/>
      <c r="F949" s="68"/>
      <c r="G949" s="68"/>
      <c r="H949" s="68"/>
      <c r="I949" s="108"/>
      <c r="J949" s="68"/>
      <c r="K949" s="68"/>
      <c r="L949" s="68"/>
      <c r="M949" s="68"/>
      <c r="N949" s="68"/>
      <c r="O949" s="68"/>
      <c r="P949" s="68"/>
      <c r="Q949" s="68"/>
      <c r="R949" s="68"/>
      <c r="S949" s="68"/>
      <c r="T949" s="68"/>
      <c r="U949" s="68"/>
      <c r="V949" s="71"/>
      <c r="W949" s="72"/>
      <c r="X949" s="72"/>
      <c r="Y949" s="68"/>
      <c r="Z949" s="68"/>
    </row>
    <row r="950" ht="15.75" customHeight="1">
      <c r="A950" s="68"/>
      <c r="B950" s="68"/>
      <c r="C950" s="68"/>
      <c r="D950" s="68"/>
      <c r="E950" s="68"/>
      <c r="F950" s="68"/>
      <c r="G950" s="68"/>
      <c r="H950" s="68"/>
      <c r="I950" s="108"/>
      <c r="J950" s="68"/>
      <c r="K950" s="68"/>
      <c r="L950" s="68"/>
      <c r="M950" s="68"/>
      <c r="N950" s="68"/>
      <c r="O950" s="68"/>
      <c r="P950" s="68"/>
      <c r="Q950" s="68"/>
      <c r="R950" s="68"/>
      <c r="S950" s="68"/>
      <c r="T950" s="68"/>
      <c r="U950" s="68"/>
      <c r="V950" s="71"/>
      <c r="W950" s="72"/>
      <c r="X950" s="72"/>
      <c r="Y950" s="68"/>
      <c r="Z950" s="68"/>
    </row>
    <row r="951" ht="15.75" customHeight="1">
      <c r="A951" s="68"/>
      <c r="B951" s="68"/>
      <c r="C951" s="68"/>
      <c r="D951" s="68"/>
      <c r="E951" s="68"/>
      <c r="F951" s="68"/>
      <c r="G951" s="68"/>
      <c r="H951" s="68"/>
      <c r="I951" s="108"/>
      <c r="J951" s="68"/>
      <c r="K951" s="68"/>
      <c r="L951" s="68"/>
      <c r="M951" s="68"/>
      <c r="N951" s="68"/>
      <c r="O951" s="68"/>
      <c r="P951" s="68"/>
      <c r="Q951" s="68"/>
      <c r="R951" s="68"/>
      <c r="S951" s="68"/>
      <c r="T951" s="68"/>
      <c r="U951" s="68"/>
      <c r="V951" s="71"/>
      <c r="W951" s="72"/>
      <c r="X951" s="72"/>
      <c r="Y951" s="68"/>
      <c r="Z951" s="68"/>
    </row>
    <row r="952" ht="15.75" customHeight="1">
      <c r="A952" s="68"/>
      <c r="B952" s="68"/>
      <c r="C952" s="68"/>
      <c r="D952" s="68"/>
      <c r="E952" s="68"/>
      <c r="F952" s="68"/>
      <c r="G952" s="68"/>
      <c r="H952" s="68"/>
      <c r="I952" s="108"/>
      <c r="J952" s="68"/>
      <c r="K952" s="68"/>
      <c r="L952" s="68"/>
      <c r="M952" s="68"/>
      <c r="N952" s="68"/>
      <c r="O952" s="68"/>
      <c r="P952" s="68"/>
      <c r="Q952" s="68"/>
      <c r="R952" s="68"/>
      <c r="S952" s="68"/>
      <c r="T952" s="68"/>
      <c r="U952" s="68"/>
      <c r="V952" s="71"/>
      <c r="W952" s="72"/>
      <c r="X952" s="72"/>
      <c r="Y952" s="68"/>
      <c r="Z952" s="68"/>
    </row>
    <row r="953" ht="15.75" customHeight="1">
      <c r="A953" s="68"/>
      <c r="B953" s="68"/>
      <c r="C953" s="68"/>
      <c r="D953" s="68"/>
      <c r="E953" s="68"/>
      <c r="F953" s="68"/>
      <c r="G953" s="68"/>
      <c r="H953" s="68"/>
      <c r="I953" s="108"/>
      <c r="J953" s="68"/>
      <c r="K953" s="68"/>
      <c r="L953" s="68"/>
      <c r="M953" s="68"/>
      <c r="N953" s="68"/>
      <c r="O953" s="68"/>
      <c r="P953" s="68"/>
      <c r="Q953" s="68"/>
      <c r="R953" s="68"/>
      <c r="S953" s="68"/>
      <c r="T953" s="68"/>
      <c r="U953" s="68"/>
      <c r="V953" s="71"/>
      <c r="W953" s="72"/>
      <c r="X953" s="72"/>
      <c r="Y953" s="68"/>
      <c r="Z953" s="68"/>
    </row>
    <row r="954" ht="15.75" customHeight="1">
      <c r="A954" s="68"/>
      <c r="B954" s="68"/>
      <c r="C954" s="68"/>
      <c r="D954" s="68"/>
      <c r="E954" s="68"/>
      <c r="F954" s="68"/>
      <c r="G954" s="68"/>
      <c r="H954" s="68"/>
      <c r="I954" s="108"/>
      <c r="J954" s="68"/>
      <c r="K954" s="68"/>
      <c r="L954" s="68"/>
      <c r="M954" s="68"/>
      <c r="N954" s="68"/>
      <c r="O954" s="68"/>
      <c r="P954" s="68"/>
      <c r="Q954" s="68"/>
      <c r="R954" s="68"/>
      <c r="S954" s="68"/>
      <c r="T954" s="68"/>
      <c r="U954" s="68"/>
      <c r="V954" s="71"/>
      <c r="W954" s="72"/>
      <c r="X954" s="72"/>
      <c r="Y954" s="68"/>
      <c r="Z954" s="68"/>
    </row>
    <row r="955" ht="15.75" customHeight="1">
      <c r="A955" s="68"/>
      <c r="B955" s="68"/>
      <c r="C955" s="68"/>
      <c r="D955" s="68"/>
      <c r="E955" s="68"/>
      <c r="F955" s="68"/>
      <c r="G955" s="68"/>
      <c r="H955" s="68"/>
      <c r="I955" s="108"/>
      <c r="J955" s="68"/>
      <c r="K955" s="68"/>
      <c r="L955" s="68"/>
      <c r="M955" s="68"/>
      <c r="N955" s="68"/>
      <c r="O955" s="68"/>
      <c r="P955" s="68"/>
      <c r="Q955" s="68"/>
      <c r="R955" s="68"/>
      <c r="S955" s="68"/>
      <c r="T955" s="68"/>
      <c r="U955" s="68"/>
      <c r="V955" s="71"/>
      <c r="W955" s="72"/>
      <c r="X955" s="72"/>
      <c r="Y955" s="68"/>
      <c r="Z955" s="68"/>
    </row>
    <row r="956" ht="15.75" customHeight="1">
      <c r="A956" s="68"/>
      <c r="B956" s="68"/>
      <c r="C956" s="68"/>
      <c r="D956" s="68"/>
      <c r="E956" s="68"/>
      <c r="F956" s="68"/>
      <c r="G956" s="68"/>
      <c r="H956" s="68"/>
      <c r="I956" s="108"/>
      <c r="J956" s="68"/>
      <c r="K956" s="68"/>
      <c r="L956" s="68"/>
      <c r="M956" s="68"/>
      <c r="N956" s="68"/>
      <c r="O956" s="68"/>
      <c r="P956" s="68"/>
      <c r="Q956" s="68"/>
      <c r="R956" s="68"/>
      <c r="S956" s="68"/>
      <c r="T956" s="68"/>
      <c r="U956" s="68"/>
      <c r="V956" s="71"/>
      <c r="W956" s="72"/>
      <c r="X956" s="72"/>
      <c r="Y956" s="68"/>
      <c r="Z956" s="68"/>
    </row>
    <row r="957" ht="15.75" customHeight="1">
      <c r="A957" s="68"/>
      <c r="B957" s="68"/>
      <c r="C957" s="68"/>
      <c r="D957" s="68"/>
      <c r="E957" s="68"/>
      <c r="F957" s="68"/>
      <c r="G957" s="68"/>
      <c r="H957" s="68"/>
      <c r="I957" s="108"/>
      <c r="J957" s="68"/>
      <c r="K957" s="68"/>
      <c r="L957" s="68"/>
      <c r="M957" s="68"/>
      <c r="N957" s="68"/>
      <c r="O957" s="68"/>
      <c r="P957" s="68"/>
      <c r="Q957" s="68"/>
      <c r="R957" s="68"/>
      <c r="S957" s="68"/>
      <c r="T957" s="68"/>
      <c r="U957" s="68"/>
      <c r="V957" s="71"/>
      <c r="W957" s="72"/>
      <c r="X957" s="72"/>
      <c r="Y957" s="68"/>
      <c r="Z957" s="68"/>
    </row>
    <row r="958" ht="15.75" customHeight="1">
      <c r="A958" s="68"/>
      <c r="B958" s="68"/>
      <c r="C958" s="68"/>
      <c r="D958" s="68"/>
      <c r="E958" s="68"/>
      <c r="F958" s="68"/>
      <c r="G958" s="68"/>
      <c r="H958" s="68"/>
      <c r="I958" s="108"/>
      <c r="J958" s="68"/>
      <c r="K958" s="68"/>
      <c r="L958" s="68"/>
      <c r="M958" s="68"/>
      <c r="N958" s="68"/>
      <c r="O958" s="68"/>
      <c r="P958" s="68"/>
      <c r="Q958" s="68"/>
      <c r="R958" s="68"/>
      <c r="S958" s="68"/>
      <c r="T958" s="68"/>
      <c r="U958" s="68"/>
      <c r="V958" s="71"/>
      <c r="W958" s="72"/>
      <c r="X958" s="72"/>
      <c r="Y958" s="68"/>
      <c r="Z958" s="68"/>
    </row>
    <row r="959" ht="15.75" customHeight="1">
      <c r="A959" s="68"/>
      <c r="B959" s="68"/>
      <c r="C959" s="68"/>
      <c r="D959" s="68"/>
      <c r="E959" s="68"/>
      <c r="F959" s="68"/>
      <c r="G959" s="68"/>
      <c r="H959" s="68"/>
      <c r="I959" s="108"/>
      <c r="J959" s="68"/>
      <c r="K959" s="68"/>
      <c r="L959" s="68"/>
      <c r="M959" s="68"/>
      <c r="N959" s="68"/>
      <c r="O959" s="68"/>
      <c r="P959" s="68"/>
      <c r="Q959" s="68"/>
      <c r="R959" s="68"/>
      <c r="S959" s="68"/>
      <c r="T959" s="68"/>
      <c r="U959" s="68"/>
      <c r="V959" s="71"/>
      <c r="W959" s="72"/>
      <c r="X959" s="72"/>
      <c r="Y959" s="68"/>
      <c r="Z959" s="68"/>
    </row>
    <row r="960" ht="15.75" customHeight="1">
      <c r="A960" s="68"/>
      <c r="B960" s="68"/>
      <c r="C960" s="68"/>
      <c r="D960" s="68"/>
      <c r="E960" s="68"/>
      <c r="F960" s="68"/>
      <c r="G960" s="68"/>
      <c r="H960" s="68"/>
      <c r="I960" s="108"/>
      <c r="J960" s="68"/>
      <c r="K960" s="68"/>
      <c r="L960" s="68"/>
      <c r="M960" s="68"/>
      <c r="N960" s="68"/>
      <c r="O960" s="68"/>
      <c r="P960" s="68"/>
      <c r="Q960" s="68"/>
      <c r="R960" s="68"/>
      <c r="S960" s="68"/>
      <c r="T960" s="68"/>
      <c r="U960" s="68"/>
      <c r="V960" s="71"/>
      <c r="W960" s="72"/>
      <c r="X960" s="72"/>
      <c r="Y960" s="68"/>
      <c r="Z960" s="68"/>
    </row>
    <row r="961" ht="15.75" customHeight="1">
      <c r="A961" s="68"/>
      <c r="B961" s="68"/>
      <c r="C961" s="68"/>
      <c r="D961" s="68"/>
      <c r="E961" s="68"/>
      <c r="F961" s="68"/>
      <c r="G961" s="68"/>
      <c r="H961" s="68"/>
      <c r="I961" s="108"/>
      <c r="J961" s="68"/>
      <c r="K961" s="68"/>
      <c r="L961" s="68"/>
      <c r="M961" s="68"/>
      <c r="N961" s="68"/>
      <c r="O961" s="68"/>
      <c r="P961" s="68"/>
      <c r="Q961" s="68"/>
      <c r="R961" s="68"/>
      <c r="S961" s="68"/>
      <c r="T961" s="68"/>
      <c r="U961" s="68"/>
      <c r="V961" s="71"/>
      <c r="W961" s="72"/>
      <c r="X961" s="72"/>
      <c r="Y961" s="68"/>
      <c r="Z961" s="68"/>
    </row>
    <row r="962" ht="15.75" customHeight="1">
      <c r="A962" s="68"/>
      <c r="B962" s="68"/>
      <c r="C962" s="68"/>
      <c r="D962" s="68"/>
      <c r="E962" s="68"/>
      <c r="F962" s="68"/>
      <c r="G962" s="68"/>
      <c r="H962" s="68"/>
      <c r="I962" s="108"/>
      <c r="J962" s="68"/>
      <c r="K962" s="68"/>
      <c r="L962" s="68"/>
      <c r="M962" s="68"/>
      <c r="N962" s="68"/>
      <c r="O962" s="68"/>
      <c r="P962" s="68"/>
      <c r="Q962" s="68"/>
      <c r="R962" s="68"/>
      <c r="S962" s="68"/>
      <c r="T962" s="68"/>
      <c r="U962" s="68"/>
      <c r="V962" s="71"/>
      <c r="W962" s="72"/>
      <c r="X962" s="72"/>
      <c r="Y962" s="68"/>
      <c r="Z962" s="68"/>
    </row>
    <row r="963" ht="15.75" customHeight="1">
      <c r="A963" s="68"/>
      <c r="B963" s="68"/>
      <c r="C963" s="68"/>
      <c r="D963" s="68"/>
      <c r="E963" s="68"/>
      <c r="F963" s="68"/>
      <c r="G963" s="68"/>
      <c r="H963" s="68"/>
      <c r="I963" s="108"/>
      <c r="J963" s="68"/>
      <c r="K963" s="68"/>
      <c r="L963" s="68"/>
      <c r="M963" s="68"/>
      <c r="N963" s="68"/>
      <c r="O963" s="68"/>
      <c r="P963" s="68"/>
      <c r="Q963" s="68"/>
      <c r="R963" s="68"/>
      <c r="S963" s="68"/>
      <c r="T963" s="68"/>
      <c r="U963" s="68"/>
      <c r="V963" s="71"/>
      <c r="W963" s="72"/>
      <c r="X963" s="72"/>
      <c r="Y963" s="68"/>
      <c r="Z963" s="68"/>
    </row>
    <row r="964" ht="15.75" customHeight="1">
      <c r="A964" s="68"/>
      <c r="B964" s="68"/>
      <c r="C964" s="68"/>
      <c r="D964" s="68"/>
      <c r="E964" s="68"/>
      <c r="F964" s="68"/>
      <c r="G964" s="68"/>
      <c r="H964" s="68"/>
      <c r="I964" s="108"/>
      <c r="J964" s="68"/>
      <c r="K964" s="68"/>
      <c r="L964" s="68"/>
      <c r="M964" s="68"/>
      <c r="N964" s="68"/>
      <c r="O964" s="68"/>
      <c r="P964" s="68"/>
      <c r="Q964" s="68"/>
      <c r="R964" s="68"/>
      <c r="S964" s="68"/>
      <c r="T964" s="68"/>
      <c r="U964" s="68"/>
      <c r="V964" s="71"/>
      <c r="W964" s="72"/>
      <c r="X964" s="72"/>
      <c r="Y964" s="68"/>
      <c r="Z964" s="68"/>
    </row>
    <row r="965" ht="15.75" customHeight="1">
      <c r="A965" s="68"/>
      <c r="B965" s="68"/>
      <c r="C965" s="68"/>
      <c r="D965" s="68"/>
      <c r="E965" s="68"/>
      <c r="F965" s="68"/>
      <c r="G965" s="68"/>
      <c r="H965" s="68"/>
      <c r="I965" s="108"/>
      <c r="J965" s="68"/>
      <c r="K965" s="68"/>
      <c r="L965" s="68"/>
      <c r="M965" s="68"/>
      <c r="N965" s="68"/>
      <c r="O965" s="68"/>
      <c r="P965" s="68"/>
      <c r="Q965" s="68"/>
      <c r="R965" s="68"/>
      <c r="S965" s="68"/>
      <c r="T965" s="68"/>
      <c r="U965" s="68"/>
      <c r="V965" s="71"/>
      <c r="W965" s="72"/>
      <c r="X965" s="72"/>
      <c r="Y965" s="68"/>
      <c r="Z965" s="68"/>
    </row>
    <row r="966" ht="15.75" customHeight="1">
      <c r="A966" s="68"/>
      <c r="B966" s="68"/>
      <c r="C966" s="68"/>
      <c r="D966" s="68"/>
      <c r="E966" s="68"/>
      <c r="F966" s="68"/>
      <c r="G966" s="68"/>
      <c r="H966" s="68"/>
      <c r="I966" s="108"/>
      <c r="J966" s="68"/>
      <c r="K966" s="68"/>
      <c r="L966" s="68"/>
      <c r="M966" s="68"/>
      <c r="N966" s="68"/>
      <c r="O966" s="68"/>
      <c r="P966" s="68"/>
      <c r="Q966" s="68"/>
      <c r="R966" s="68"/>
      <c r="S966" s="68"/>
      <c r="T966" s="68"/>
      <c r="U966" s="68"/>
      <c r="V966" s="71"/>
      <c r="W966" s="72"/>
      <c r="X966" s="72"/>
      <c r="Y966" s="68"/>
      <c r="Z966" s="68"/>
    </row>
    <row r="967" ht="15.75" customHeight="1">
      <c r="A967" s="68"/>
      <c r="B967" s="68"/>
      <c r="C967" s="68"/>
      <c r="D967" s="68"/>
      <c r="E967" s="68"/>
      <c r="F967" s="68"/>
      <c r="G967" s="68"/>
      <c r="H967" s="68"/>
      <c r="I967" s="108"/>
      <c r="J967" s="68"/>
      <c r="K967" s="68"/>
      <c r="L967" s="68"/>
      <c r="M967" s="68"/>
      <c r="N967" s="68"/>
      <c r="O967" s="68"/>
      <c r="P967" s="68"/>
      <c r="Q967" s="68"/>
      <c r="R967" s="68"/>
      <c r="S967" s="68"/>
      <c r="T967" s="68"/>
      <c r="U967" s="68"/>
      <c r="V967" s="71"/>
      <c r="W967" s="72"/>
      <c r="X967" s="72"/>
      <c r="Y967" s="68"/>
      <c r="Z967" s="68"/>
    </row>
    <row r="968" ht="15.75" customHeight="1">
      <c r="A968" s="68"/>
      <c r="B968" s="68"/>
      <c r="C968" s="68"/>
      <c r="D968" s="68"/>
      <c r="E968" s="68"/>
      <c r="F968" s="68"/>
      <c r="G968" s="68"/>
      <c r="H968" s="68"/>
      <c r="I968" s="108"/>
      <c r="J968" s="68"/>
      <c r="K968" s="68"/>
      <c r="L968" s="68"/>
      <c r="M968" s="68"/>
      <c r="N968" s="68"/>
      <c r="O968" s="68"/>
      <c r="P968" s="68"/>
      <c r="Q968" s="68"/>
      <c r="R968" s="68"/>
      <c r="S968" s="68"/>
      <c r="T968" s="68"/>
      <c r="U968" s="68"/>
      <c r="V968" s="71"/>
      <c r="W968" s="72"/>
      <c r="X968" s="72"/>
      <c r="Y968" s="68"/>
      <c r="Z968" s="68"/>
    </row>
    <row r="969" ht="15.75" customHeight="1">
      <c r="A969" s="68"/>
      <c r="B969" s="68"/>
      <c r="C969" s="68"/>
      <c r="D969" s="68"/>
      <c r="E969" s="68"/>
      <c r="F969" s="68"/>
      <c r="G969" s="68"/>
      <c r="H969" s="68"/>
      <c r="I969" s="108"/>
      <c r="J969" s="68"/>
      <c r="K969" s="68"/>
      <c r="L969" s="68"/>
      <c r="M969" s="68"/>
      <c r="N969" s="68"/>
      <c r="O969" s="68"/>
      <c r="P969" s="68"/>
      <c r="Q969" s="68"/>
      <c r="R969" s="68"/>
      <c r="S969" s="68"/>
      <c r="T969" s="68"/>
      <c r="U969" s="68"/>
      <c r="V969" s="71"/>
      <c r="W969" s="72"/>
      <c r="X969" s="72"/>
      <c r="Y969" s="68"/>
      <c r="Z969" s="68"/>
    </row>
    <row r="970" ht="15.75" customHeight="1">
      <c r="A970" s="68"/>
      <c r="B970" s="68"/>
      <c r="C970" s="68"/>
      <c r="D970" s="68"/>
      <c r="E970" s="68"/>
      <c r="F970" s="68"/>
      <c r="G970" s="68"/>
      <c r="H970" s="68"/>
      <c r="I970" s="108"/>
      <c r="J970" s="68"/>
      <c r="K970" s="68"/>
      <c r="L970" s="68"/>
      <c r="M970" s="68"/>
      <c r="N970" s="68"/>
      <c r="O970" s="68"/>
      <c r="P970" s="68"/>
      <c r="Q970" s="68"/>
      <c r="R970" s="68"/>
      <c r="S970" s="68"/>
      <c r="T970" s="68"/>
      <c r="U970" s="68"/>
      <c r="V970" s="71"/>
      <c r="W970" s="72"/>
      <c r="X970" s="72"/>
      <c r="Y970" s="68"/>
      <c r="Z970" s="68"/>
    </row>
    <row r="971" ht="15.75" customHeight="1">
      <c r="A971" s="68"/>
      <c r="B971" s="68"/>
      <c r="C971" s="68"/>
      <c r="D971" s="68"/>
      <c r="E971" s="68"/>
      <c r="F971" s="68"/>
      <c r="G971" s="68"/>
      <c r="H971" s="68"/>
      <c r="I971" s="108"/>
      <c r="J971" s="68"/>
      <c r="K971" s="68"/>
      <c r="L971" s="68"/>
      <c r="M971" s="68"/>
      <c r="N971" s="68"/>
      <c r="O971" s="68"/>
      <c r="P971" s="68"/>
      <c r="Q971" s="68"/>
      <c r="R971" s="68"/>
      <c r="S971" s="68"/>
      <c r="T971" s="68"/>
      <c r="U971" s="68"/>
      <c r="V971" s="71"/>
      <c r="W971" s="72"/>
      <c r="X971" s="72"/>
      <c r="Y971" s="68"/>
      <c r="Z971" s="68"/>
    </row>
    <row r="972" ht="15.75" customHeight="1">
      <c r="A972" s="68"/>
      <c r="B972" s="68"/>
      <c r="C972" s="68"/>
      <c r="D972" s="68"/>
      <c r="E972" s="68"/>
      <c r="F972" s="68"/>
      <c r="G972" s="68"/>
      <c r="H972" s="68"/>
      <c r="I972" s="108"/>
      <c r="J972" s="68"/>
      <c r="K972" s="68"/>
      <c r="L972" s="68"/>
      <c r="M972" s="68"/>
      <c r="N972" s="68"/>
      <c r="O972" s="68"/>
      <c r="P972" s="68"/>
      <c r="Q972" s="68"/>
      <c r="R972" s="68"/>
      <c r="S972" s="68"/>
      <c r="T972" s="68"/>
      <c r="U972" s="68"/>
      <c r="V972" s="71"/>
      <c r="W972" s="72"/>
      <c r="X972" s="72"/>
      <c r="Y972" s="68"/>
      <c r="Z972" s="68"/>
    </row>
    <row r="973" ht="15.75" customHeight="1">
      <c r="A973" s="68"/>
      <c r="B973" s="68"/>
      <c r="C973" s="68"/>
      <c r="D973" s="68"/>
      <c r="E973" s="68"/>
      <c r="F973" s="68"/>
      <c r="G973" s="68"/>
      <c r="H973" s="68"/>
      <c r="I973" s="108"/>
      <c r="J973" s="68"/>
      <c r="K973" s="68"/>
      <c r="L973" s="68"/>
      <c r="M973" s="68"/>
      <c r="N973" s="68"/>
      <c r="O973" s="68"/>
      <c r="P973" s="68"/>
      <c r="Q973" s="68"/>
      <c r="R973" s="68"/>
      <c r="S973" s="68"/>
      <c r="T973" s="68"/>
      <c r="U973" s="68"/>
      <c r="V973" s="71"/>
      <c r="W973" s="72"/>
      <c r="X973" s="72"/>
      <c r="Y973" s="68"/>
      <c r="Z973" s="68"/>
    </row>
    <row r="974" ht="15.75" customHeight="1">
      <c r="A974" s="68"/>
      <c r="B974" s="68"/>
      <c r="C974" s="68"/>
      <c r="D974" s="68"/>
      <c r="E974" s="68"/>
      <c r="F974" s="68"/>
      <c r="G974" s="68"/>
      <c r="H974" s="68"/>
      <c r="I974" s="108"/>
      <c r="J974" s="68"/>
      <c r="K974" s="68"/>
      <c r="L974" s="68"/>
      <c r="M974" s="68"/>
      <c r="N974" s="68"/>
      <c r="O974" s="68"/>
      <c r="P974" s="68"/>
      <c r="Q974" s="68"/>
      <c r="R974" s="68"/>
      <c r="S974" s="68"/>
      <c r="T974" s="68"/>
      <c r="U974" s="68"/>
      <c r="V974" s="71"/>
      <c r="W974" s="72"/>
      <c r="X974" s="72"/>
      <c r="Y974" s="68"/>
      <c r="Z974" s="68"/>
    </row>
    <row r="975" ht="15.75" customHeight="1">
      <c r="A975" s="68"/>
      <c r="B975" s="68"/>
      <c r="C975" s="68"/>
      <c r="D975" s="68"/>
      <c r="E975" s="68"/>
      <c r="F975" s="68"/>
      <c r="G975" s="68"/>
      <c r="H975" s="68"/>
      <c r="I975" s="108"/>
      <c r="J975" s="68"/>
      <c r="K975" s="68"/>
      <c r="L975" s="68"/>
      <c r="M975" s="68"/>
      <c r="N975" s="68"/>
      <c r="O975" s="68"/>
      <c r="P975" s="68"/>
      <c r="Q975" s="68"/>
      <c r="R975" s="68"/>
      <c r="S975" s="68"/>
      <c r="T975" s="68"/>
      <c r="U975" s="68"/>
      <c r="V975" s="71"/>
      <c r="W975" s="72"/>
      <c r="X975" s="72"/>
      <c r="Y975" s="68"/>
      <c r="Z975" s="68"/>
    </row>
    <row r="976" ht="15.75" customHeight="1">
      <c r="A976" s="68"/>
      <c r="B976" s="68"/>
      <c r="C976" s="68"/>
      <c r="D976" s="68"/>
      <c r="E976" s="68"/>
      <c r="F976" s="68"/>
      <c r="G976" s="68"/>
      <c r="H976" s="68"/>
      <c r="I976" s="108"/>
      <c r="J976" s="68"/>
      <c r="K976" s="68"/>
      <c r="L976" s="68"/>
      <c r="M976" s="68"/>
      <c r="N976" s="68"/>
      <c r="O976" s="68"/>
      <c r="P976" s="68"/>
      <c r="Q976" s="68"/>
      <c r="R976" s="68"/>
      <c r="S976" s="68"/>
      <c r="T976" s="68"/>
      <c r="U976" s="68"/>
      <c r="V976" s="71"/>
      <c r="W976" s="72"/>
      <c r="X976" s="72"/>
      <c r="Y976" s="68"/>
      <c r="Z976" s="68"/>
    </row>
    <row r="977" ht="15.75" customHeight="1">
      <c r="A977" s="68"/>
      <c r="B977" s="68"/>
      <c r="C977" s="68"/>
      <c r="D977" s="68"/>
      <c r="E977" s="68"/>
      <c r="F977" s="68"/>
      <c r="G977" s="68"/>
      <c r="H977" s="68"/>
      <c r="I977" s="108"/>
      <c r="J977" s="68"/>
      <c r="K977" s="68"/>
      <c r="L977" s="68"/>
      <c r="M977" s="68"/>
      <c r="N977" s="68"/>
      <c r="O977" s="68"/>
      <c r="P977" s="68"/>
      <c r="Q977" s="68"/>
      <c r="R977" s="68"/>
      <c r="S977" s="68"/>
      <c r="T977" s="68"/>
      <c r="U977" s="68"/>
      <c r="V977" s="71"/>
      <c r="W977" s="72"/>
      <c r="X977" s="72"/>
      <c r="Y977" s="68"/>
      <c r="Z977" s="68"/>
    </row>
    <row r="978" ht="15.75" customHeight="1">
      <c r="A978" s="68"/>
      <c r="B978" s="68"/>
      <c r="C978" s="68"/>
      <c r="D978" s="68"/>
      <c r="E978" s="68"/>
      <c r="F978" s="68"/>
      <c r="G978" s="68"/>
      <c r="H978" s="68"/>
      <c r="I978" s="108"/>
      <c r="J978" s="68"/>
      <c r="K978" s="68"/>
      <c r="L978" s="68"/>
      <c r="M978" s="68"/>
      <c r="N978" s="68"/>
      <c r="O978" s="68"/>
      <c r="P978" s="68"/>
      <c r="Q978" s="68"/>
      <c r="R978" s="68"/>
      <c r="S978" s="68"/>
      <c r="T978" s="68"/>
      <c r="U978" s="68"/>
      <c r="V978" s="71"/>
      <c r="W978" s="72"/>
      <c r="X978" s="72"/>
      <c r="Y978" s="68"/>
      <c r="Z978" s="68"/>
    </row>
    <row r="979" ht="15.75" customHeight="1">
      <c r="A979" s="68"/>
      <c r="B979" s="68"/>
      <c r="C979" s="68"/>
      <c r="D979" s="68"/>
      <c r="E979" s="68"/>
      <c r="F979" s="68"/>
      <c r="G979" s="68"/>
      <c r="H979" s="68"/>
      <c r="I979" s="108"/>
      <c r="J979" s="68"/>
      <c r="K979" s="68"/>
      <c r="L979" s="68"/>
      <c r="M979" s="68"/>
      <c r="N979" s="68"/>
      <c r="O979" s="68"/>
      <c r="P979" s="68"/>
      <c r="Q979" s="68"/>
      <c r="R979" s="68"/>
      <c r="S979" s="68"/>
      <c r="T979" s="68"/>
      <c r="U979" s="68"/>
      <c r="V979" s="71"/>
      <c r="W979" s="72"/>
      <c r="X979" s="72"/>
      <c r="Y979" s="68"/>
      <c r="Z979" s="68"/>
    </row>
    <row r="980" ht="15.75" customHeight="1">
      <c r="A980" s="68"/>
      <c r="B980" s="68"/>
      <c r="C980" s="68"/>
      <c r="D980" s="68"/>
      <c r="E980" s="68"/>
      <c r="F980" s="68"/>
      <c r="G980" s="68"/>
      <c r="H980" s="68"/>
      <c r="I980" s="108"/>
      <c r="J980" s="68"/>
      <c r="K980" s="68"/>
      <c r="L980" s="68"/>
      <c r="M980" s="68"/>
      <c r="N980" s="68"/>
      <c r="O980" s="68"/>
      <c r="P980" s="68"/>
      <c r="Q980" s="68"/>
      <c r="R980" s="68"/>
      <c r="S980" s="68"/>
      <c r="T980" s="68"/>
      <c r="U980" s="68"/>
      <c r="V980" s="71"/>
      <c r="W980" s="72"/>
      <c r="X980" s="72"/>
      <c r="Y980" s="68"/>
      <c r="Z980" s="68"/>
    </row>
    <row r="981" ht="15.75" customHeight="1">
      <c r="A981" s="68"/>
      <c r="B981" s="68"/>
      <c r="C981" s="68"/>
      <c r="D981" s="68"/>
      <c r="E981" s="68"/>
      <c r="F981" s="68"/>
      <c r="G981" s="68"/>
      <c r="H981" s="68"/>
      <c r="I981" s="108"/>
      <c r="J981" s="68"/>
      <c r="K981" s="68"/>
      <c r="L981" s="68"/>
      <c r="M981" s="68"/>
      <c r="N981" s="68"/>
      <c r="O981" s="68"/>
      <c r="P981" s="68"/>
      <c r="Q981" s="68"/>
      <c r="R981" s="68"/>
      <c r="S981" s="68"/>
      <c r="T981" s="68"/>
      <c r="U981" s="68"/>
      <c r="V981" s="71"/>
      <c r="W981" s="72"/>
      <c r="X981" s="72"/>
      <c r="Y981" s="68"/>
      <c r="Z981" s="68"/>
    </row>
    <row r="982" ht="15.75" customHeight="1">
      <c r="A982" s="68"/>
      <c r="B982" s="68"/>
      <c r="C982" s="68"/>
      <c r="D982" s="68"/>
      <c r="E982" s="68"/>
      <c r="F982" s="68"/>
      <c r="G982" s="68"/>
      <c r="H982" s="68"/>
      <c r="I982" s="108"/>
      <c r="J982" s="68"/>
      <c r="K982" s="68"/>
      <c r="L982" s="68"/>
      <c r="M982" s="68"/>
      <c r="N982" s="68"/>
      <c r="O982" s="68"/>
      <c r="P982" s="68"/>
      <c r="Q982" s="68"/>
      <c r="R982" s="68"/>
      <c r="S982" s="68"/>
      <c r="T982" s="68"/>
      <c r="U982" s="68"/>
      <c r="V982" s="71"/>
      <c r="W982" s="72"/>
      <c r="X982" s="72"/>
      <c r="Y982" s="68"/>
      <c r="Z982" s="68"/>
    </row>
    <row r="983" ht="15.75" customHeight="1">
      <c r="A983" s="68"/>
      <c r="B983" s="68"/>
      <c r="C983" s="68"/>
      <c r="D983" s="68"/>
      <c r="E983" s="68"/>
      <c r="F983" s="68"/>
      <c r="G983" s="68"/>
      <c r="H983" s="68"/>
      <c r="I983" s="108"/>
      <c r="J983" s="68"/>
      <c r="K983" s="68"/>
      <c r="L983" s="68"/>
      <c r="M983" s="68"/>
      <c r="N983" s="68"/>
      <c r="O983" s="68"/>
      <c r="P983" s="68"/>
      <c r="Q983" s="68"/>
      <c r="R983" s="68"/>
      <c r="S983" s="68"/>
      <c r="T983" s="68"/>
      <c r="U983" s="68"/>
      <c r="V983" s="71"/>
      <c r="W983" s="72"/>
      <c r="X983" s="72"/>
      <c r="Y983" s="68"/>
      <c r="Z983" s="68"/>
    </row>
    <row r="984" ht="15.75" customHeight="1">
      <c r="A984" s="68"/>
      <c r="B984" s="68"/>
      <c r="C984" s="68"/>
      <c r="D984" s="68"/>
      <c r="E984" s="68"/>
      <c r="F984" s="68"/>
      <c r="G984" s="68"/>
      <c r="H984" s="68"/>
      <c r="I984" s="108"/>
      <c r="J984" s="68"/>
      <c r="K984" s="68"/>
      <c r="L984" s="68"/>
      <c r="M984" s="68"/>
      <c r="N984" s="68"/>
      <c r="O984" s="68"/>
      <c r="P984" s="68"/>
      <c r="Q984" s="68"/>
      <c r="R984" s="68"/>
      <c r="S984" s="68"/>
      <c r="T984" s="68"/>
      <c r="U984" s="68"/>
      <c r="V984" s="71"/>
      <c r="W984" s="72"/>
      <c r="X984" s="72"/>
      <c r="Y984" s="68"/>
      <c r="Z984" s="68"/>
    </row>
    <row r="985" ht="15.75" customHeight="1">
      <c r="A985" s="68"/>
      <c r="B985" s="68"/>
      <c r="C985" s="68"/>
      <c r="D985" s="68"/>
      <c r="E985" s="68"/>
      <c r="F985" s="68"/>
      <c r="G985" s="68"/>
      <c r="H985" s="68"/>
      <c r="I985" s="108"/>
      <c r="J985" s="68"/>
      <c r="K985" s="68"/>
      <c r="L985" s="68"/>
      <c r="M985" s="68"/>
      <c r="N985" s="68"/>
      <c r="O985" s="68"/>
      <c r="P985" s="68"/>
      <c r="Q985" s="68"/>
      <c r="R985" s="68"/>
      <c r="S985" s="68"/>
      <c r="T985" s="68"/>
      <c r="U985" s="68"/>
      <c r="V985" s="71"/>
      <c r="W985" s="72"/>
      <c r="X985" s="72"/>
      <c r="Y985" s="68"/>
      <c r="Z985" s="68"/>
    </row>
    <row r="986" ht="15.75" customHeight="1">
      <c r="A986" s="68"/>
      <c r="B986" s="68"/>
      <c r="C986" s="68"/>
      <c r="D986" s="68"/>
      <c r="E986" s="68"/>
      <c r="F986" s="68"/>
      <c r="G986" s="68"/>
      <c r="H986" s="68"/>
      <c r="I986" s="108"/>
      <c r="J986" s="68"/>
      <c r="K986" s="68"/>
      <c r="L986" s="68"/>
      <c r="M986" s="68"/>
      <c r="N986" s="68"/>
      <c r="O986" s="68"/>
      <c r="P986" s="68"/>
      <c r="Q986" s="68"/>
      <c r="R986" s="68"/>
      <c r="S986" s="68"/>
      <c r="T986" s="68"/>
      <c r="U986" s="68"/>
      <c r="V986" s="71"/>
      <c r="W986" s="72"/>
      <c r="X986" s="72"/>
      <c r="Y986" s="68"/>
      <c r="Z986" s="68"/>
    </row>
    <row r="987" ht="15.75" customHeight="1">
      <c r="A987" s="68"/>
      <c r="B987" s="68"/>
      <c r="C987" s="68"/>
      <c r="D987" s="68"/>
      <c r="E987" s="68"/>
      <c r="F987" s="68"/>
      <c r="G987" s="68"/>
      <c r="H987" s="68"/>
      <c r="I987" s="108"/>
      <c r="J987" s="68"/>
      <c r="K987" s="68"/>
      <c r="L987" s="68"/>
      <c r="M987" s="68"/>
      <c r="N987" s="68"/>
      <c r="O987" s="68"/>
      <c r="P987" s="68"/>
      <c r="Q987" s="68"/>
      <c r="R987" s="68"/>
      <c r="S987" s="68"/>
      <c r="T987" s="68"/>
      <c r="U987" s="68"/>
      <c r="V987" s="71"/>
      <c r="W987" s="72"/>
      <c r="X987" s="72"/>
      <c r="Y987" s="68"/>
      <c r="Z987" s="68"/>
    </row>
    <row r="988" ht="15.75" customHeight="1">
      <c r="A988" s="68"/>
      <c r="B988" s="68"/>
      <c r="C988" s="68"/>
      <c r="D988" s="68"/>
      <c r="E988" s="68"/>
      <c r="F988" s="68"/>
      <c r="G988" s="68"/>
      <c r="H988" s="68"/>
      <c r="I988" s="108"/>
      <c r="J988" s="68"/>
      <c r="K988" s="68"/>
      <c r="L988" s="68"/>
      <c r="M988" s="68"/>
      <c r="N988" s="68"/>
      <c r="O988" s="68"/>
      <c r="P988" s="68"/>
      <c r="Q988" s="68"/>
      <c r="R988" s="68"/>
      <c r="S988" s="68"/>
      <c r="T988" s="68"/>
      <c r="U988" s="68"/>
      <c r="V988" s="71"/>
      <c r="W988" s="72"/>
      <c r="X988" s="72"/>
      <c r="Y988" s="68"/>
      <c r="Z988" s="68"/>
    </row>
    <row r="989" ht="15.75" customHeight="1">
      <c r="A989" s="68"/>
      <c r="B989" s="68"/>
      <c r="C989" s="68"/>
      <c r="D989" s="68"/>
      <c r="E989" s="68"/>
      <c r="F989" s="68"/>
      <c r="G989" s="68"/>
      <c r="H989" s="68"/>
      <c r="I989" s="108"/>
      <c r="J989" s="68"/>
      <c r="K989" s="68"/>
      <c r="L989" s="68"/>
      <c r="M989" s="68"/>
      <c r="N989" s="68"/>
      <c r="O989" s="68"/>
      <c r="P989" s="68"/>
      <c r="Q989" s="68"/>
      <c r="R989" s="68"/>
      <c r="S989" s="68"/>
      <c r="T989" s="68"/>
      <c r="U989" s="68"/>
      <c r="V989" s="71"/>
      <c r="W989" s="72"/>
      <c r="X989" s="72"/>
      <c r="Y989" s="68"/>
      <c r="Z989" s="68"/>
    </row>
    <row r="990" ht="15.75" customHeight="1">
      <c r="A990" s="68"/>
      <c r="B990" s="68"/>
      <c r="C990" s="68"/>
      <c r="D990" s="68"/>
      <c r="E990" s="68"/>
      <c r="F990" s="68"/>
      <c r="G990" s="68"/>
      <c r="H990" s="68"/>
      <c r="I990" s="108"/>
      <c r="J990" s="68"/>
      <c r="K990" s="68"/>
      <c r="L990" s="68"/>
      <c r="M990" s="68"/>
      <c r="N990" s="68"/>
      <c r="O990" s="68"/>
      <c r="P990" s="68"/>
      <c r="Q990" s="68"/>
      <c r="R990" s="68"/>
      <c r="S990" s="68"/>
      <c r="T990" s="68"/>
      <c r="U990" s="68"/>
      <c r="V990" s="71"/>
      <c r="W990" s="72"/>
      <c r="X990" s="72"/>
      <c r="Y990" s="68"/>
      <c r="Z990" s="68"/>
    </row>
    <row r="991" ht="15.75" customHeight="1">
      <c r="A991" s="68"/>
      <c r="B991" s="68"/>
      <c r="C991" s="68"/>
      <c r="D991" s="68"/>
      <c r="E991" s="68"/>
      <c r="F991" s="68"/>
      <c r="G991" s="68"/>
      <c r="H991" s="68"/>
      <c r="I991" s="108"/>
      <c r="J991" s="68"/>
      <c r="K991" s="68"/>
      <c r="L991" s="68"/>
      <c r="M991" s="68"/>
      <c r="N991" s="68"/>
      <c r="O991" s="68"/>
      <c r="P991" s="68"/>
      <c r="Q991" s="68"/>
      <c r="R991" s="68"/>
      <c r="S991" s="68"/>
      <c r="T991" s="68"/>
      <c r="U991" s="68"/>
      <c r="V991" s="71"/>
      <c r="W991" s="72"/>
      <c r="X991" s="72"/>
      <c r="Y991" s="68"/>
      <c r="Z991" s="68"/>
    </row>
    <row r="992" ht="15.75" customHeight="1">
      <c r="A992" s="68"/>
      <c r="B992" s="68"/>
      <c r="C992" s="68"/>
      <c r="D992" s="68"/>
      <c r="E992" s="68"/>
      <c r="F992" s="68"/>
      <c r="G992" s="68"/>
      <c r="H992" s="68"/>
      <c r="I992" s="108"/>
      <c r="J992" s="68"/>
      <c r="K992" s="68"/>
      <c r="L992" s="68"/>
      <c r="M992" s="68"/>
      <c r="N992" s="68"/>
      <c r="O992" s="68"/>
      <c r="P992" s="68"/>
      <c r="Q992" s="68"/>
      <c r="R992" s="68"/>
      <c r="S992" s="68"/>
      <c r="T992" s="68"/>
      <c r="U992" s="68"/>
      <c r="V992" s="71"/>
      <c r="W992" s="72"/>
      <c r="X992" s="72"/>
      <c r="Y992" s="68"/>
      <c r="Z992" s="68"/>
    </row>
    <row r="993" ht="15.75" customHeight="1">
      <c r="A993" s="68"/>
      <c r="B993" s="68"/>
      <c r="C993" s="68"/>
      <c r="D993" s="68"/>
      <c r="E993" s="68"/>
      <c r="F993" s="68"/>
      <c r="G993" s="68"/>
      <c r="H993" s="68"/>
      <c r="I993" s="108"/>
      <c r="J993" s="68"/>
      <c r="K993" s="68"/>
      <c r="L993" s="68"/>
      <c r="M993" s="68"/>
      <c r="N993" s="68"/>
      <c r="O993" s="68"/>
      <c r="P993" s="68"/>
      <c r="Q993" s="68"/>
      <c r="R993" s="68"/>
      <c r="S993" s="68"/>
      <c r="T993" s="68"/>
      <c r="U993" s="68"/>
      <c r="V993" s="71"/>
      <c r="W993" s="72"/>
      <c r="X993" s="72"/>
      <c r="Y993" s="68"/>
      <c r="Z993" s="68"/>
    </row>
    <row r="994" ht="15.75" customHeight="1">
      <c r="A994" s="68"/>
      <c r="B994" s="68"/>
      <c r="C994" s="68"/>
      <c r="D994" s="68"/>
      <c r="E994" s="68"/>
      <c r="F994" s="68"/>
      <c r="G994" s="68"/>
      <c r="H994" s="68"/>
      <c r="I994" s="108"/>
      <c r="J994" s="68"/>
      <c r="K994" s="68"/>
      <c r="L994" s="68"/>
      <c r="M994" s="68"/>
      <c r="N994" s="68"/>
      <c r="O994" s="68"/>
      <c r="P994" s="68"/>
      <c r="Q994" s="68"/>
      <c r="R994" s="68"/>
      <c r="S994" s="68"/>
      <c r="T994" s="68"/>
      <c r="U994" s="68"/>
      <c r="V994" s="71"/>
      <c r="W994" s="72"/>
      <c r="X994" s="72"/>
      <c r="Y994" s="68"/>
      <c r="Z994" s="68"/>
    </row>
    <row r="995" ht="15.75" customHeight="1">
      <c r="A995" s="68"/>
      <c r="B995" s="68"/>
      <c r="C995" s="68"/>
      <c r="D995" s="68"/>
      <c r="E995" s="68"/>
      <c r="F995" s="68"/>
      <c r="G995" s="68"/>
      <c r="H995" s="68"/>
      <c r="I995" s="108"/>
      <c r="J995" s="68"/>
      <c r="K995" s="68"/>
      <c r="L995" s="68"/>
      <c r="M995" s="68"/>
      <c r="N995" s="68"/>
      <c r="O995" s="68"/>
      <c r="P995" s="68"/>
      <c r="Q995" s="68"/>
      <c r="R995" s="68"/>
      <c r="S995" s="68"/>
      <c r="T995" s="68"/>
      <c r="U995" s="68"/>
      <c r="V995" s="71"/>
      <c r="W995" s="72"/>
      <c r="X995" s="72"/>
      <c r="Y995" s="68"/>
      <c r="Z995" s="68"/>
    </row>
    <row r="996" ht="15.75" customHeight="1">
      <c r="A996" s="68"/>
      <c r="B996" s="68"/>
      <c r="C996" s="68"/>
      <c r="D996" s="68"/>
      <c r="E996" s="68"/>
      <c r="F996" s="68"/>
      <c r="G996" s="68"/>
      <c r="H996" s="68"/>
      <c r="I996" s="108"/>
      <c r="J996" s="68"/>
      <c r="K996" s="68"/>
      <c r="L996" s="68"/>
      <c r="M996" s="68"/>
      <c r="N996" s="68"/>
      <c r="O996" s="68"/>
      <c r="P996" s="68"/>
      <c r="Q996" s="68"/>
      <c r="R996" s="68"/>
      <c r="S996" s="68"/>
      <c r="T996" s="68"/>
      <c r="U996" s="68"/>
      <c r="V996" s="71"/>
      <c r="W996" s="72"/>
      <c r="X996" s="72"/>
      <c r="Y996" s="68"/>
      <c r="Z996" s="68"/>
    </row>
    <row r="997" ht="15.75" customHeight="1">
      <c r="A997" s="68"/>
      <c r="B997" s="68"/>
      <c r="C997" s="68"/>
      <c r="D997" s="68"/>
      <c r="E997" s="68"/>
      <c r="F997" s="68"/>
      <c r="G997" s="68"/>
      <c r="H997" s="68"/>
      <c r="I997" s="108"/>
      <c r="J997" s="68"/>
      <c r="K997" s="68"/>
      <c r="L997" s="68"/>
      <c r="M997" s="68"/>
      <c r="N997" s="68"/>
      <c r="O997" s="68"/>
      <c r="P997" s="68"/>
      <c r="Q997" s="68"/>
      <c r="R997" s="68"/>
      <c r="S997" s="68"/>
      <c r="T997" s="68"/>
      <c r="U997" s="68"/>
      <c r="V997" s="71"/>
      <c r="W997" s="72"/>
      <c r="X997" s="72"/>
      <c r="Y997" s="68"/>
      <c r="Z997" s="68"/>
    </row>
    <row r="998" ht="15.75" customHeight="1">
      <c r="A998" s="68"/>
      <c r="B998" s="68"/>
      <c r="C998" s="68"/>
      <c r="D998" s="68"/>
      <c r="E998" s="68"/>
      <c r="F998" s="68"/>
      <c r="G998" s="68"/>
      <c r="H998" s="68"/>
      <c r="I998" s="108"/>
      <c r="J998" s="68"/>
      <c r="K998" s="68"/>
      <c r="L998" s="68"/>
      <c r="M998" s="68"/>
      <c r="N998" s="68"/>
      <c r="O998" s="68"/>
      <c r="P998" s="68"/>
      <c r="Q998" s="68"/>
      <c r="R998" s="68"/>
      <c r="S998" s="68"/>
      <c r="T998" s="68"/>
      <c r="U998" s="68"/>
      <c r="V998" s="71"/>
      <c r="W998" s="72"/>
      <c r="X998" s="72"/>
      <c r="Y998" s="68"/>
      <c r="Z998" s="68"/>
    </row>
    <row r="999" ht="15.75" customHeight="1">
      <c r="A999" s="68"/>
      <c r="B999" s="68"/>
      <c r="C999" s="68"/>
      <c r="D999" s="68"/>
      <c r="E999" s="68"/>
      <c r="F999" s="68"/>
      <c r="G999" s="68"/>
      <c r="H999" s="68"/>
      <c r="I999" s="108"/>
      <c r="J999" s="68"/>
      <c r="K999" s="68"/>
      <c r="L999" s="68"/>
      <c r="M999" s="68"/>
      <c r="N999" s="68"/>
      <c r="O999" s="68"/>
      <c r="P999" s="68"/>
      <c r="Q999" s="68"/>
      <c r="R999" s="68"/>
      <c r="S999" s="68"/>
      <c r="T999" s="68"/>
      <c r="U999" s="68"/>
      <c r="V999" s="71"/>
      <c r="W999" s="72"/>
      <c r="X999" s="72"/>
      <c r="Y999" s="68"/>
      <c r="Z999" s="68"/>
    </row>
    <row r="1000" ht="15.75" customHeight="1">
      <c r="A1000" s="68"/>
      <c r="B1000" s="68"/>
      <c r="C1000" s="68"/>
      <c r="D1000" s="68"/>
      <c r="E1000" s="68"/>
      <c r="F1000" s="68"/>
      <c r="G1000" s="68"/>
      <c r="H1000" s="68"/>
      <c r="I1000" s="108"/>
      <c r="J1000" s="68"/>
      <c r="K1000" s="68"/>
      <c r="L1000" s="68"/>
      <c r="M1000" s="68"/>
      <c r="N1000" s="68"/>
      <c r="O1000" s="68"/>
      <c r="P1000" s="68"/>
      <c r="Q1000" s="68"/>
      <c r="R1000" s="68"/>
      <c r="S1000" s="68"/>
      <c r="T1000" s="68"/>
      <c r="U1000" s="68"/>
      <c r="V1000" s="71"/>
      <c r="W1000" s="72"/>
      <c r="X1000" s="72"/>
      <c r="Y1000" s="68"/>
      <c r="Z1000" s="68"/>
    </row>
  </sheetData>
  <autoFilter ref="$I$8:$I$86"/>
  <mergeCells count="1">
    <mergeCell ref="A7:I7"/>
  </mergeCells>
  <hyperlinks>
    <hyperlink r:id="rId1" ref="F2"/>
    <hyperlink display="Quay lại trang Tổng hợp" location="'Tổng hợp'!A1" ref="X8"/>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214</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216</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21"/>
      <c r="T11" s="121"/>
      <c r="U11" s="114"/>
      <c r="V11" s="114"/>
      <c r="W11" s="114"/>
      <c r="X11" s="114"/>
      <c r="Y11" s="114"/>
      <c r="Z11" s="114"/>
    </row>
    <row r="12" ht="13.5" customHeight="1">
      <c r="A12" s="123" t="s">
        <v>227</v>
      </c>
      <c r="B12" s="124" t="s">
        <v>228</v>
      </c>
      <c r="C12" s="124"/>
      <c r="D12" s="124"/>
      <c r="E12" s="124"/>
      <c r="F12" s="124"/>
      <c r="G12" s="124"/>
      <c r="H12" s="124"/>
      <c r="I12" s="124"/>
      <c r="J12" s="124"/>
      <c r="K12" s="124"/>
      <c r="L12" s="124"/>
      <c r="M12" s="124"/>
      <c r="N12" s="124"/>
      <c r="O12" s="124"/>
      <c r="P12" s="124"/>
      <c r="Q12" s="124"/>
      <c r="R12" s="124"/>
      <c r="S12" s="124"/>
      <c r="T12" s="124"/>
      <c r="U12" s="114"/>
      <c r="V12" s="114"/>
      <c r="W12" s="114"/>
      <c r="X12" s="114"/>
      <c r="Y12" s="114"/>
      <c r="Z12" s="114"/>
    </row>
    <row r="13" ht="117.0" customHeight="1">
      <c r="A13" s="125"/>
      <c r="B13" s="126" t="s">
        <v>229</v>
      </c>
      <c r="C13" s="126"/>
      <c r="D13" s="126"/>
      <c r="E13" s="126"/>
      <c r="F13" s="126"/>
      <c r="G13" s="126"/>
      <c r="H13" s="126"/>
      <c r="I13" s="126"/>
      <c r="J13" s="126"/>
      <c r="K13" s="126"/>
      <c r="L13" s="126"/>
      <c r="M13" s="126"/>
      <c r="N13" s="126"/>
      <c r="O13" s="126"/>
      <c r="P13" s="126"/>
      <c r="Q13" s="126"/>
      <c r="R13" s="126"/>
      <c r="S13" s="126"/>
      <c r="T13" s="127"/>
      <c r="U13" s="114"/>
      <c r="V13" s="114"/>
      <c r="W13" s="114"/>
      <c r="X13" s="114"/>
      <c r="Y13" s="114"/>
      <c r="Z13" s="114"/>
    </row>
    <row r="14" ht="13.5" customHeight="1">
      <c r="A14" s="128"/>
      <c r="B14" s="129" t="s">
        <v>230</v>
      </c>
      <c r="C14" s="128"/>
      <c r="D14" s="128"/>
      <c r="E14" s="128"/>
      <c r="F14" s="128"/>
      <c r="G14" s="128"/>
      <c r="H14" s="128"/>
      <c r="I14" s="128"/>
      <c r="J14" s="128"/>
      <c r="K14" s="128"/>
      <c r="L14" s="128"/>
      <c r="M14" s="128"/>
      <c r="N14" s="128"/>
      <c r="O14" s="128"/>
      <c r="P14" s="128"/>
      <c r="Q14" s="128"/>
      <c r="R14" s="128"/>
      <c r="S14" s="130"/>
      <c r="T14" s="131"/>
      <c r="U14" s="114"/>
      <c r="V14" s="114"/>
      <c r="W14" s="114"/>
      <c r="X14" s="114"/>
      <c r="Y14" s="114"/>
      <c r="Z14" s="114"/>
    </row>
    <row r="15" ht="57.75" customHeight="1">
      <c r="A15" s="132" t="str">
        <f t="shared" ref="A15:A24" si="1">IF(E15&lt;&gt;"",$E$3&amp;"00"&amp;COUNTA($E$15:E15),"")</f>
        <v>SP001</v>
      </c>
      <c r="B15" s="133" t="s">
        <v>231</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si="1"/>
        <v>SP002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SP003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SP004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91.5" customHeight="1">
      <c r="A19" s="132" t="str">
        <f t="shared" si="1"/>
        <v>SP005</v>
      </c>
      <c r="B19" s="133" t="s">
        <v>236</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SP006</v>
      </c>
      <c r="B20" s="133" t="s">
        <v>237</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39" t="s">
        <v>238</v>
      </c>
      <c r="C21" s="140"/>
      <c r="D21" s="140"/>
      <c r="E21" s="140"/>
      <c r="F21" s="125"/>
      <c r="G21" s="125"/>
      <c r="H21" s="125"/>
      <c r="I21" s="125"/>
      <c r="J21" s="125"/>
      <c r="K21" s="125"/>
      <c r="L21" s="125"/>
      <c r="M21" s="125"/>
      <c r="N21" s="125"/>
      <c r="O21" s="125"/>
      <c r="P21" s="125"/>
      <c r="Q21" s="125"/>
      <c r="R21" s="141"/>
      <c r="S21" s="141"/>
      <c r="T21" s="141"/>
      <c r="U21" s="114"/>
      <c r="V21" s="114"/>
      <c r="W21" s="114"/>
      <c r="X21" s="114"/>
      <c r="Y21" s="114"/>
      <c r="Z21" s="114"/>
    </row>
    <row r="22" ht="13.5" customHeight="1">
      <c r="A22" s="132" t="str">
        <f t="shared" si="1"/>
        <v>SP007</v>
      </c>
      <c r="B22" s="116" t="s">
        <v>239</v>
      </c>
      <c r="C22" s="116"/>
      <c r="D22" s="116" t="s">
        <v>240</v>
      </c>
      <c r="E22" s="116" t="s">
        <v>241</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SP008</v>
      </c>
      <c r="B23" s="116" t="s">
        <v>242</v>
      </c>
      <c r="C23" s="116"/>
      <c r="D23" s="116" t="s">
        <v>243</v>
      </c>
      <c r="E23" s="116" t="s">
        <v>244</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SP009</v>
      </c>
      <c r="B24" s="116" t="s">
        <v>245</v>
      </c>
      <c r="C24" s="116"/>
      <c r="D24" s="116" t="s">
        <v>246</v>
      </c>
      <c r="E24" s="116" t="s">
        <v>247</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ref="A25:A120" si="2">IF(E25&lt;&gt;"",$E$3&amp;"0"&amp;COUNTA($E$15:E25),"")</f>
        <v>SP010</v>
      </c>
      <c r="B25" s="116" t="s">
        <v>248</v>
      </c>
      <c r="C25" s="116"/>
      <c r="D25" s="116" t="s">
        <v>249</v>
      </c>
      <c r="E25" s="116" t="s">
        <v>250</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32" t="str">
        <f t="shared" si="2"/>
        <v>SP011</v>
      </c>
      <c r="B26" s="116" t="s">
        <v>251</v>
      </c>
      <c r="C26" s="116"/>
      <c r="D26" s="116" t="s">
        <v>252</v>
      </c>
      <c r="E26" s="116" t="s">
        <v>253</v>
      </c>
      <c r="F26" s="125"/>
      <c r="G26" s="125"/>
      <c r="H26" s="125"/>
      <c r="I26" s="125"/>
      <c r="J26" s="125"/>
      <c r="K26" s="125"/>
      <c r="L26" s="125"/>
      <c r="M26" s="125"/>
      <c r="N26" s="125"/>
      <c r="O26" s="125"/>
      <c r="P26" s="125"/>
      <c r="Q26" s="125"/>
      <c r="R26" s="141"/>
      <c r="S26" s="141"/>
      <c r="T26" s="141"/>
      <c r="U26" s="114"/>
      <c r="V26" s="114"/>
      <c r="W26" s="114"/>
      <c r="X26" s="114"/>
      <c r="Y26" s="114"/>
      <c r="Z26" s="114"/>
    </row>
    <row r="27" ht="13.5" customHeight="1">
      <c r="A27" s="132" t="str">
        <f t="shared" si="2"/>
        <v>SP012</v>
      </c>
      <c r="B27" s="116" t="s">
        <v>254</v>
      </c>
      <c r="C27" s="116"/>
      <c r="D27" s="116" t="s">
        <v>255</v>
      </c>
      <c r="E27" s="116" t="s">
        <v>256</v>
      </c>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2"/>
        <v>SP013</v>
      </c>
      <c r="B28" s="142" t="s">
        <v>257</v>
      </c>
      <c r="C28" s="142"/>
      <c r="D28" s="142" t="s">
        <v>258</v>
      </c>
      <c r="E28" s="142" t="s">
        <v>259</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2"/>
        <v/>
      </c>
      <c r="B29" s="143" t="s">
        <v>260</v>
      </c>
      <c r="C29" s="144"/>
      <c r="D29" s="144"/>
      <c r="E29" s="144"/>
      <c r="F29" s="1"/>
      <c r="G29" s="1"/>
      <c r="H29" s="1"/>
      <c r="I29" s="1"/>
      <c r="J29" s="1"/>
      <c r="K29" s="1"/>
      <c r="L29" s="1"/>
      <c r="M29" s="1"/>
      <c r="N29" s="1"/>
      <c r="O29" s="1"/>
      <c r="P29" s="1"/>
      <c r="Q29" s="1"/>
      <c r="R29" s="1"/>
      <c r="S29" s="1"/>
      <c r="T29" s="1"/>
      <c r="U29" s="114"/>
      <c r="V29" s="114"/>
      <c r="W29" s="114"/>
      <c r="X29" s="114"/>
      <c r="Y29" s="114"/>
      <c r="Z29" s="114"/>
    </row>
    <row r="30" ht="13.5" customHeight="1">
      <c r="A30" s="132" t="str">
        <f t="shared" si="2"/>
        <v>SP014</v>
      </c>
      <c r="B30" s="142" t="s">
        <v>261</v>
      </c>
      <c r="C30" s="142" t="s">
        <v>227</v>
      </c>
      <c r="D30" s="142" t="s">
        <v>262</v>
      </c>
      <c r="E30" s="142" t="s">
        <v>241</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2"/>
        <v>SP015</v>
      </c>
      <c r="B31" s="142" t="s">
        <v>242</v>
      </c>
      <c r="C31" s="142" t="s">
        <v>227</v>
      </c>
      <c r="D31" s="142" t="s">
        <v>263</v>
      </c>
      <c r="E31" s="142" t="s">
        <v>244</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2"/>
        <v>SP016</v>
      </c>
      <c r="B32" s="142" t="s">
        <v>245</v>
      </c>
      <c r="C32" s="142" t="s">
        <v>227</v>
      </c>
      <c r="D32" s="142" t="s">
        <v>264</v>
      </c>
      <c r="E32" s="142" t="s">
        <v>247</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2"/>
        <v>SP017</v>
      </c>
      <c r="B33" s="142" t="s">
        <v>248</v>
      </c>
      <c r="C33" s="142" t="s">
        <v>227</v>
      </c>
      <c r="D33" s="142" t="s">
        <v>265</v>
      </c>
      <c r="E33" s="142" t="s">
        <v>250</v>
      </c>
      <c r="F33" s="125"/>
      <c r="G33" s="125"/>
      <c r="H33" s="125"/>
      <c r="I33" s="125"/>
      <c r="J33" s="125"/>
      <c r="K33" s="125"/>
      <c r="L33" s="125"/>
      <c r="M33" s="125"/>
      <c r="N33" s="125"/>
      <c r="O33" s="125"/>
      <c r="P33" s="125"/>
      <c r="Q33" s="125"/>
      <c r="R33" s="141"/>
      <c r="S33" s="141"/>
      <c r="T33" s="141"/>
      <c r="U33" s="114"/>
      <c r="V33" s="114"/>
      <c r="W33" s="114"/>
      <c r="X33" s="114"/>
      <c r="Y33" s="114"/>
      <c r="Z33" s="114"/>
    </row>
    <row r="34" ht="13.5" customHeight="1">
      <c r="A34" s="132" t="str">
        <f t="shared" si="2"/>
        <v>SP018</v>
      </c>
      <c r="B34" s="142" t="s">
        <v>251</v>
      </c>
      <c r="C34" s="142" t="s">
        <v>227</v>
      </c>
      <c r="D34" s="142" t="s">
        <v>266</v>
      </c>
      <c r="E34" s="142" t="s">
        <v>253</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2"/>
        <v>SP019</v>
      </c>
      <c r="B35" s="142" t="s">
        <v>254</v>
      </c>
      <c r="C35" s="142"/>
      <c r="D35" s="142" t="s">
        <v>267</v>
      </c>
      <c r="E35" s="142" t="s">
        <v>256</v>
      </c>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2"/>
        <v>SP020</v>
      </c>
      <c r="B36" s="142" t="s">
        <v>268</v>
      </c>
      <c r="C36" s="142"/>
      <c r="D36" s="142" t="s">
        <v>269</v>
      </c>
      <c r="E36" s="142" t="s">
        <v>259</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2"/>
        <v/>
      </c>
      <c r="B37" s="139" t="s">
        <v>270</v>
      </c>
      <c r="C37" s="140"/>
      <c r="D37" s="140"/>
      <c r="E37" s="140"/>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2"/>
        <v>SP021</v>
      </c>
      <c r="B38" s="142" t="s">
        <v>271</v>
      </c>
      <c r="C38" s="142"/>
      <c r="D38" s="142" t="s">
        <v>272</v>
      </c>
      <c r="E38" s="142" t="s">
        <v>273</v>
      </c>
      <c r="F38" s="125"/>
      <c r="G38" s="125"/>
      <c r="H38" s="125"/>
      <c r="I38" s="125"/>
      <c r="J38" s="125"/>
      <c r="K38" s="125"/>
      <c r="L38" s="125"/>
      <c r="M38" s="125"/>
      <c r="N38" s="125"/>
      <c r="O38" s="125"/>
      <c r="P38" s="125"/>
      <c r="Q38" s="125"/>
      <c r="R38" s="141"/>
      <c r="S38" s="141"/>
      <c r="T38" s="141"/>
      <c r="U38" s="114"/>
      <c r="V38" s="114"/>
      <c r="W38" s="114"/>
      <c r="X38" s="114"/>
      <c r="Y38" s="114"/>
      <c r="Z38" s="114"/>
    </row>
    <row r="39" ht="13.5" customHeight="1">
      <c r="A39" s="132" t="str">
        <f t="shared" si="2"/>
        <v>SP022</v>
      </c>
      <c r="B39" s="142" t="s">
        <v>274</v>
      </c>
      <c r="C39" s="142"/>
      <c r="D39" s="142" t="s">
        <v>275</v>
      </c>
      <c r="E39" s="142" t="s">
        <v>276</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2"/>
        <v>SP023</v>
      </c>
      <c r="B40" s="142" t="s">
        <v>277</v>
      </c>
      <c r="C40" s="142"/>
      <c r="D40" s="142" t="s">
        <v>275</v>
      </c>
      <c r="E40" s="142" t="s">
        <v>278</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2"/>
        <v>SP024</v>
      </c>
      <c r="B41" s="142" t="s">
        <v>279</v>
      </c>
      <c r="C41" s="142"/>
      <c r="D41" s="142" t="s">
        <v>280</v>
      </c>
      <c r="E41" s="142" t="s">
        <v>281</v>
      </c>
      <c r="F41" s="125"/>
      <c r="G41" s="125"/>
      <c r="H41" s="125"/>
      <c r="I41" s="125"/>
      <c r="J41" s="125"/>
      <c r="K41" s="125"/>
      <c r="L41" s="125"/>
      <c r="M41" s="125"/>
      <c r="N41" s="125"/>
      <c r="O41" s="125"/>
      <c r="P41" s="125"/>
      <c r="Q41" s="125"/>
      <c r="R41" s="141"/>
      <c r="S41" s="141"/>
      <c r="T41" s="141"/>
      <c r="U41" s="114"/>
      <c r="V41" s="114"/>
      <c r="W41" s="114"/>
      <c r="X41" s="114"/>
      <c r="Y41" s="114"/>
      <c r="Z41" s="114"/>
    </row>
    <row r="42" ht="13.5" customHeight="1">
      <c r="A42" s="132" t="str">
        <f t="shared" si="2"/>
        <v>SP025</v>
      </c>
      <c r="B42" s="142" t="s">
        <v>282</v>
      </c>
      <c r="C42" s="142"/>
      <c r="D42" s="142" t="s">
        <v>283</v>
      </c>
      <c r="E42" s="142" t="s">
        <v>284</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2"/>
        <v/>
      </c>
      <c r="B43" s="139" t="s">
        <v>285</v>
      </c>
      <c r="C43" s="140"/>
      <c r="D43" s="140"/>
      <c r="E43" s="140"/>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32" t="str">
        <f t="shared" si="2"/>
        <v>SP026</v>
      </c>
      <c r="B44" s="142" t="s">
        <v>286</v>
      </c>
      <c r="C44" s="142"/>
      <c r="D44" s="142" t="s">
        <v>287</v>
      </c>
      <c r="E44" s="142" t="s">
        <v>273</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2"/>
        <v>SP027</v>
      </c>
      <c r="B45" s="142" t="s">
        <v>288</v>
      </c>
      <c r="C45" s="142"/>
      <c r="D45" s="142" t="s">
        <v>289</v>
      </c>
      <c r="E45" s="142" t="s">
        <v>276</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32" t="str">
        <f t="shared" si="2"/>
        <v>SP028</v>
      </c>
      <c r="B46" s="142" t="s">
        <v>290</v>
      </c>
      <c r="C46" s="142"/>
      <c r="D46" s="142" t="s">
        <v>287</v>
      </c>
      <c r="E46" s="142" t="s">
        <v>278</v>
      </c>
      <c r="F46" s="125"/>
      <c r="G46" s="125"/>
      <c r="H46" s="125"/>
      <c r="I46" s="125"/>
      <c r="J46" s="125"/>
      <c r="K46" s="125"/>
      <c r="L46" s="125"/>
      <c r="M46" s="125"/>
      <c r="N46" s="125"/>
      <c r="O46" s="125"/>
      <c r="P46" s="125"/>
      <c r="Q46" s="125"/>
      <c r="R46" s="141"/>
      <c r="S46" s="141"/>
      <c r="T46" s="141"/>
      <c r="U46" s="114"/>
      <c r="V46" s="114"/>
      <c r="W46" s="114"/>
      <c r="X46" s="114"/>
      <c r="Y46" s="114"/>
      <c r="Z46" s="114"/>
    </row>
    <row r="47" ht="13.5" customHeight="1">
      <c r="A47" s="132" t="str">
        <f t="shared" si="2"/>
        <v>SP029</v>
      </c>
      <c r="B47" s="142" t="s">
        <v>279</v>
      </c>
      <c r="C47" s="142" t="s">
        <v>227</v>
      </c>
      <c r="D47" s="142" t="s">
        <v>291</v>
      </c>
      <c r="E47" s="142" t="s">
        <v>281</v>
      </c>
      <c r="F47" s="125"/>
      <c r="G47" s="125"/>
      <c r="H47" s="125"/>
      <c r="I47" s="125"/>
      <c r="J47" s="125"/>
      <c r="K47" s="125"/>
      <c r="L47" s="125"/>
      <c r="M47" s="125"/>
      <c r="N47" s="125"/>
      <c r="O47" s="125"/>
      <c r="P47" s="125"/>
      <c r="Q47" s="125"/>
      <c r="R47" s="141"/>
      <c r="S47" s="141"/>
      <c r="T47" s="141"/>
      <c r="U47" s="114"/>
      <c r="V47" s="114"/>
      <c r="W47" s="114"/>
      <c r="X47" s="114"/>
      <c r="Y47" s="114"/>
      <c r="Z47" s="114"/>
    </row>
    <row r="48" ht="13.5" customHeight="1">
      <c r="A48" s="132" t="str">
        <f t="shared" si="2"/>
        <v>SP030</v>
      </c>
      <c r="B48" s="142" t="s">
        <v>282</v>
      </c>
      <c r="C48" s="142" t="s">
        <v>227</v>
      </c>
      <c r="D48" s="142" t="s">
        <v>287</v>
      </c>
      <c r="E48" s="142" t="s">
        <v>284</v>
      </c>
      <c r="F48" s="125"/>
      <c r="G48" s="125"/>
      <c r="H48" s="125"/>
      <c r="I48" s="125"/>
      <c r="J48" s="125"/>
      <c r="K48" s="125"/>
      <c r="L48" s="125"/>
      <c r="M48" s="125"/>
      <c r="N48" s="125"/>
      <c r="O48" s="125"/>
      <c r="P48" s="125"/>
      <c r="Q48" s="125"/>
      <c r="R48" s="141"/>
      <c r="S48" s="141"/>
      <c r="T48" s="141"/>
      <c r="U48" s="114"/>
      <c r="V48" s="114"/>
      <c r="W48" s="114"/>
      <c r="X48" s="114"/>
      <c r="Y48" s="114"/>
      <c r="Z48" s="114"/>
    </row>
    <row r="49" ht="13.5" customHeight="1">
      <c r="A49" s="132" t="str">
        <f t="shared" si="2"/>
        <v/>
      </c>
      <c r="B49" s="139" t="s">
        <v>292</v>
      </c>
      <c r="C49" s="139"/>
      <c r="D49" s="139"/>
      <c r="E49" s="139"/>
      <c r="F49" s="145"/>
      <c r="G49" s="145"/>
      <c r="H49" s="145"/>
      <c r="I49" s="145"/>
      <c r="J49" s="145"/>
      <c r="K49" s="145"/>
      <c r="L49" s="145"/>
      <c r="M49" s="145"/>
      <c r="N49" s="145"/>
      <c r="O49" s="145"/>
      <c r="P49" s="145"/>
      <c r="Q49" s="145"/>
      <c r="R49" s="146"/>
      <c r="S49" s="146"/>
      <c r="T49" s="146"/>
      <c r="U49" s="114"/>
      <c r="V49" s="114"/>
      <c r="W49" s="114"/>
      <c r="X49" s="114"/>
      <c r="Y49" s="114"/>
      <c r="Z49" s="114"/>
    </row>
    <row r="50" ht="13.5" customHeight="1">
      <c r="A50" s="132" t="str">
        <f t="shared" si="2"/>
        <v>SP031</v>
      </c>
      <c r="B50" s="142" t="s">
        <v>293</v>
      </c>
      <c r="C50" s="142"/>
      <c r="D50" s="142" t="s">
        <v>294</v>
      </c>
      <c r="E50" s="142" t="s">
        <v>295</v>
      </c>
      <c r="F50" s="125"/>
      <c r="G50" s="125"/>
      <c r="H50" s="125"/>
      <c r="I50" s="125"/>
      <c r="J50" s="125"/>
      <c r="K50" s="125"/>
      <c r="L50" s="125"/>
      <c r="M50" s="125"/>
      <c r="N50" s="125"/>
      <c r="O50" s="125"/>
      <c r="P50" s="125"/>
      <c r="Q50" s="125"/>
      <c r="R50" s="141"/>
      <c r="S50" s="141"/>
      <c r="T50" s="141"/>
      <c r="U50" s="114"/>
      <c r="V50" s="114"/>
      <c r="W50" s="114"/>
      <c r="X50" s="114"/>
      <c r="Y50" s="114"/>
      <c r="Z50" s="114"/>
    </row>
    <row r="51" ht="13.5" customHeight="1">
      <c r="A51" s="132" t="str">
        <f t="shared" si="2"/>
        <v>SP032</v>
      </c>
      <c r="B51" s="142" t="s">
        <v>296</v>
      </c>
      <c r="C51" s="142"/>
      <c r="D51" s="142" t="s">
        <v>297</v>
      </c>
      <c r="E51" s="142" t="s">
        <v>298</v>
      </c>
      <c r="F51" s="125"/>
      <c r="G51" s="125"/>
      <c r="H51" s="125"/>
      <c r="I51" s="125"/>
      <c r="J51" s="125"/>
      <c r="K51" s="125"/>
      <c r="L51" s="125"/>
      <c r="M51" s="125"/>
      <c r="N51" s="125"/>
      <c r="O51" s="125"/>
      <c r="P51" s="125"/>
      <c r="Q51" s="125"/>
      <c r="R51" s="141"/>
      <c r="S51" s="141"/>
      <c r="T51" s="141"/>
      <c r="U51" s="114"/>
      <c r="V51" s="114"/>
      <c r="W51" s="114"/>
      <c r="X51" s="114"/>
      <c r="Y51" s="114"/>
      <c r="Z51" s="114"/>
    </row>
    <row r="52" ht="13.5" customHeight="1">
      <c r="A52" s="132" t="str">
        <f t="shared" si="2"/>
        <v>SP033</v>
      </c>
      <c r="B52" s="142" t="s">
        <v>299</v>
      </c>
      <c r="C52" s="142"/>
      <c r="D52" s="142" t="s">
        <v>300</v>
      </c>
      <c r="E52" s="142" t="s">
        <v>301</v>
      </c>
      <c r="F52" s="125"/>
      <c r="G52" s="125"/>
      <c r="H52" s="125"/>
      <c r="I52" s="125"/>
      <c r="J52" s="125"/>
      <c r="K52" s="125"/>
      <c r="L52" s="125"/>
      <c r="M52" s="125"/>
      <c r="N52" s="125"/>
      <c r="O52" s="125"/>
      <c r="P52" s="125"/>
      <c r="Q52" s="125"/>
      <c r="R52" s="141"/>
      <c r="S52" s="141"/>
      <c r="T52" s="141"/>
      <c r="U52" s="114"/>
      <c r="V52" s="114"/>
      <c r="W52" s="114"/>
      <c r="X52" s="114"/>
      <c r="Y52" s="114"/>
      <c r="Z52" s="114"/>
    </row>
    <row r="53" ht="13.5" customHeight="1">
      <c r="A53" s="132" t="str">
        <f t="shared" si="2"/>
        <v>SP034</v>
      </c>
      <c r="B53" s="142" t="s">
        <v>302</v>
      </c>
      <c r="C53" s="142"/>
      <c r="D53" s="142" t="s">
        <v>303</v>
      </c>
      <c r="E53" s="142" t="s">
        <v>304</v>
      </c>
      <c r="F53" s="125"/>
      <c r="G53" s="125"/>
      <c r="H53" s="125"/>
      <c r="I53" s="125"/>
      <c r="J53" s="125"/>
      <c r="K53" s="125"/>
      <c r="L53" s="125"/>
      <c r="M53" s="125"/>
      <c r="N53" s="125"/>
      <c r="O53" s="125"/>
      <c r="P53" s="125"/>
      <c r="Q53" s="125"/>
      <c r="R53" s="141"/>
      <c r="S53" s="141"/>
      <c r="T53" s="141"/>
      <c r="U53" s="114"/>
      <c r="V53" s="114"/>
      <c r="W53" s="114"/>
      <c r="X53" s="114"/>
      <c r="Y53" s="114"/>
      <c r="Z53" s="114"/>
    </row>
    <row r="54" ht="13.5" customHeight="1">
      <c r="A54" s="132" t="str">
        <f t="shared" si="2"/>
        <v/>
      </c>
      <c r="B54" s="139" t="s">
        <v>305</v>
      </c>
      <c r="C54" s="139"/>
      <c r="D54" s="139"/>
      <c r="E54" s="139"/>
      <c r="F54" s="145"/>
      <c r="G54" s="145"/>
      <c r="H54" s="145"/>
      <c r="I54" s="145"/>
      <c r="J54" s="145"/>
      <c r="K54" s="145"/>
      <c r="L54" s="145"/>
      <c r="M54" s="145"/>
      <c r="N54" s="145"/>
      <c r="O54" s="145"/>
      <c r="P54" s="145"/>
      <c r="Q54" s="145"/>
      <c r="R54" s="146"/>
      <c r="S54" s="146"/>
      <c r="T54" s="146"/>
      <c r="U54" s="114"/>
      <c r="V54" s="114"/>
      <c r="W54" s="114"/>
      <c r="X54" s="114"/>
      <c r="Y54" s="114"/>
      <c r="Z54" s="114"/>
    </row>
    <row r="55" ht="13.5" customHeight="1">
      <c r="A55" s="132" t="str">
        <f t="shared" si="2"/>
        <v>SP035</v>
      </c>
      <c r="B55" s="142" t="s">
        <v>306</v>
      </c>
      <c r="C55" s="142"/>
      <c r="D55" s="142" t="s">
        <v>307</v>
      </c>
      <c r="E55" s="142" t="s">
        <v>308</v>
      </c>
      <c r="F55" s="125"/>
      <c r="G55" s="125"/>
      <c r="H55" s="125"/>
      <c r="I55" s="125"/>
      <c r="J55" s="125"/>
      <c r="K55" s="125"/>
      <c r="L55" s="125"/>
      <c r="M55" s="125"/>
      <c r="N55" s="125"/>
      <c r="O55" s="125"/>
      <c r="P55" s="125"/>
      <c r="Q55" s="125"/>
      <c r="R55" s="141"/>
      <c r="S55" s="141"/>
      <c r="T55" s="141"/>
      <c r="U55" s="114"/>
      <c r="V55" s="114"/>
      <c r="W55" s="114"/>
      <c r="X55" s="114"/>
      <c r="Y55" s="114"/>
      <c r="Z55" s="114"/>
    </row>
    <row r="56" ht="13.5" customHeight="1">
      <c r="A56" s="132" t="str">
        <f t="shared" si="2"/>
        <v>SP036</v>
      </c>
      <c r="B56" s="142" t="s">
        <v>309</v>
      </c>
      <c r="C56" s="142"/>
      <c r="D56" s="142" t="s">
        <v>310</v>
      </c>
      <c r="E56" s="142" t="s">
        <v>311</v>
      </c>
      <c r="F56" s="125"/>
      <c r="G56" s="125"/>
      <c r="H56" s="125"/>
      <c r="I56" s="125"/>
      <c r="J56" s="125"/>
      <c r="K56" s="125"/>
      <c r="L56" s="125"/>
      <c r="M56" s="125"/>
      <c r="N56" s="125"/>
      <c r="O56" s="125"/>
      <c r="P56" s="125"/>
      <c r="Q56" s="125"/>
      <c r="R56" s="141"/>
      <c r="S56" s="141"/>
      <c r="T56" s="141"/>
      <c r="U56" s="114"/>
      <c r="V56" s="114"/>
      <c r="W56" s="114"/>
      <c r="X56" s="114"/>
      <c r="Y56" s="114"/>
      <c r="Z56" s="114"/>
    </row>
    <row r="57" ht="13.5" customHeight="1">
      <c r="A57" s="132" t="str">
        <f t="shared" si="2"/>
        <v>SP037</v>
      </c>
      <c r="B57" s="142" t="s">
        <v>312</v>
      </c>
      <c r="C57" s="142"/>
      <c r="D57" s="142" t="s">
        <v>313</v>
      </c>
      <c r="E57" s="142" t="s">
        <v>314</v>
      </c>
      <c r="F57" s="125"/>
      <c r="G57" s="125"/>
      <c r="H57" s="125"/>
      <c r="I57" s="125"/>
      <c r="J57" s="125"/>
      <c r="K57" s="125"/>
      <c r="L57" s="125"/>
      <c r="M57" s="125"/>
      <c r="N57" s="125"/>
      <c r="O57" s="125"/>
      <c r="P57" s="125"/>
      <c r="Q57" s="125"/>
      <c r="R57" s="141"/>
      <c r="S57" s="141"/>
      <c r="T57" s="141"/>
      <c r="U57" s="114"/>
      <c r="V57" s="114"/>
      <c r="W57" s="114"/>
      <c r="X57" s="114"/>
      <c r="Y57" s="114"/>
      <c r="Z57" s="114"/>
    </row>
    <row r="58" ht="13.5" customHeight="1">
      <c r="A58" s="132" t="str">
        <f t="shared" si="2"/>
        <v>SP038</v>
      </c>
      <c r="B58" s="142" t="s">
        <v>315</v>
      </c>
      <c r="C58" s="142"/>
      <c r="D58" s="142" t="s">
        <v>316</v>
      </c>
      <c r="E58" s="142" t="s">
        <v>314</v>
      </c>
      <c r="F58" s="125"/>
      <c r="G58" s="125"/>
      <c r="H58" s="125"/>
      <c r="I58" s="125"/>
      <c r="J58" s="125"/>
      <c r="K58" s="125"/>
      <c r="L58" s="125"/>
      <c r="M58" s="125"/>
      <c r="N58" s="125"/>
      <c r="O58" s="125"/>
      <c r="P58" s="125"/>
      <c r="Q58" s="125"/>
      <c r="R58" s="141"/>
      <c r="S58" s="141"/>
      <c r="T58" s="141"/>
      <c r="U58" s="114"/>
      <c r="V58" s="114"/>
      <c r="W58" s="114"/>
      <c r="X58" s="114"/>
      <c r="Y58" s="114"/>
      <c r="Z58" s="114"/>
    </row>
    <row r="59" ht="13.5" customHeight="1">
      <c r="A59" s="132" t="str">
        <f t="shared" si="2"/>
        <v>SP039</v>
      </c>
      <c r="B59" s="142" t="s">
        <v>317</v>
      </c>
      <c r="C59" s="142"/>
      <c r="D59" s="142" t="s">
        <v>318</v>
      </c>
      <c r="E59" s="142" t="s">
        <v>319</v>
      </c>
      <c r="F59" s="125"/>
      <c r="G59" s="125"/>
      <c r="H59" s="125"/>
      <c r="I59" s="125"/>
      <c r="J59" s="125"/>
      <c r="K59" s="125"/>
      <c r="L59" s="125"/>
      <c r="M59" s="125"/>
      <c r="N59" s="125"/>
      <c r="O59" s="125"/>
      <c r="P59" s="125"/>
      <c r="Q59" s="125"/>
      <c r="R59" s="141"/>
      <c r="S59" s="141"/>
      <c r="T59" s="141"/>
      <c r="U59" s="114"/>
      <c r="V59" s="114"/>
      <c r="W59" s="114"/>
      <c r="X59" s="114"/>
      <c r="Y59" s="114"/>
      <c r="Z59" s="114"/>
    </row>
    <row r="60" ht="13.5" customHeight="1">
      <c r="A60" s="132" t="str">
        <f t="shared" si="2"/>
        <v>SP040</v>
      </c>
      <c r="B60" s="142" t="s">
        <v>320</v>
      </c>
      <c r="C60" s="142"/>
      <c r="D60" s="142" t="s">
        <v>321</v>
      </c>
      <c r="E60" s="142" t="s">
        <v>322</v>
      </c>
      <c r="F60" s="125"/>
      <c r="G60" s="125"/>
      <c r="H60" s="125"/>
      <c r="I60" s="125"/>
      <c r="J60" s="125"/>
      <c r="K60" s="125"/>
      <c r="L60" s="125"/>
      <c r="M60" s="125"/>
      <c r="N60" s="125"/>
      <c r="O60" s="125"/>
      <c r="P60" s="125"/>
      <c r="Q60" s="125"/>
      <c r="R60" s="141"/>
      <c r="S60" s="141"/>
      <c r="T60" s="141"/>
      <c r="U60" s="114"/>
      <c r="V60" s="114"/>
      <c r="W60" s="114"/>
      <c r="X60" s="114"/>
      <c r="Y60" s="114"/>
      <c r="Z60" s="114"/>
    </row>
    <row r="61" ht="13.5" customHeight="1">
      <c r="A61" s="132" t="str">
        <f t="shared" si="2"/>
        <v>SP041</v>
      </c>
      <c r="B61" s="142" t="s">
        <v>323</v>
      </c>
      <c r="C61" s="142"/>
      <c r="D61" s="142" t="s">
        <v>324</v>
      </c>
      <c r="E61" s="142" t="s">
        <v>325</v>
      </c>
      <c r="F61" s="125"/>
      <c r="G61" s="125"/>
      <c r="H61" s="125"/>
      <c r="I61" s="125"/>
      <c r="J61" s="125"/>
      <c r="K61" s="125"/>
      <c r="L61" s="125"/>
      <c r="M61" s="125"/>
      <c r="N61" s="125"/>
      <c r="O61" s="125"/>
      <c r="P61" s="125"/>
      <c r="Q61" s="125"/>
      <c r="R61" s="141"/>
      <c r="S61" s="141"/>
      <c r="T61" s="141"/>
      <c r="U61" s="114"/>
      <c r="V61" s="114"/>
      <c r="W61" s="114"/>
      <c r="X61" s="114"/>
      <c r="Y61" s="114"/>
      <c r="Z61" s="114"/>
    </row>
    <row r="62" ht="13.5" customHeight="1">
      <c r="A62" s="132" t="str">
        <f t="shared" si="2"/>
        <v/>
      </c>
      <c r="B62" s="147" t="s">
        <v>326</v>
      </c>
      <c r="C62" s="148"/>
      <c r="D62" s="140"/>
      <c r="E62" s="140"/>
      <c r="F62" s="125"/>
      <c r="G62" s="125"/>
      <c r="H62" s="125"/>
      <c r="I62" s="125"/>
      <c r="J62" s="125"/>
      <c r="K62" s="125"/>
      <c r="L62" s="125"/>
      <c r="M62" s="125"/>
      <c r="N62" s="125"/>
      <c r="O62" s="125"/>
      <c r="P62" s="125"/>
      <c r="Q62" s="125"/>
      <c r="R62" s="137" t="s">
        <v>227</v>
      </c>
      <c r="S62" s="137"/>
      <c r="T62" s="137"/>
      <c r="U62" s="114"/>
      <c r="V62" s="114"/>
      <c r="W62" s="114"/>
      <c r="X62" s="114"/>
      <c r="Y62" s="114"/>
      <c r="Z62" s="114"/>
    </row>
    <row r="63" ht="13.5" customHeight="1">
      <c r="A63" s="132" t="str">
        <f t="shared" si="2"/>
        <v>SP042</v>
      </c>
      <c r="B63" s="133" t="s">
        <v>231</v>
      </c>
      <c r="C63" s="149"/>
      <c r="D63" s="142" t="s">
        <v>327</v>
      </c>
      <c r="E63" s="142" t="s">
        <v>232</v>
      </c>
      <c r="F63" s="125"/>
      <c r="G63" s="125"/>
      <c r="H63" s="125"/>
      <c r="I63" s="125"/>
      <c r="J63" s="125"/>
      <c r="K63" s="125"/>
      <c r="L63" s="125"/>
      <c r="M63" s="125"/>
      <c r="N63" s="125"/>
      <c r="O63" s="125"/>
      <c r="P63" s="125"/>
      <c r="Q63" s="125"/>
      <c r="R63" s="141"/>
      <c r="S63" s="141"/>
      <c r="T63" s="141"/>
      <c r="U63" s="150"/>
      <c r="V63" s="150"/>
      <c r="W63" s="150"/>
      <c r="X63" s="150"/>
      <c r="Y63" s="150"/>
      <c r="Z63" s="150"/>
    </row>
    <row r="64" ht="13.5" customHeight="1">
      <c r="A64" s="132" t="str">
        <f t="shared" si="2"/>
        <v>SP043</v>
      </c>
      <c r="B64" s="133" t="s">
        <v>234</v>
      </c>
      <c r="C64" s="149"/>
      <c r="D64" s="142" t="s">
        <v>327</v>
      </c>
      <c r="E64" s="142" t="s">
        <v>232</v>
      </c>
      <c r="F64" s="125"/>
      <c r="G64" s="125"/>
      <c r="H64" s="125"/>
      <c r="I64" s="125"/>
      <c r="J64" s="125"/>
      <c r="K64" s="125"/>
      <c r="L64" s="125"/>
      <c r="M64" s="125"/>
      <c r="N64" s="125"/>
      <c r="O64" s="125"/>
      <c r="P64" s="125"/>
      <c r="Q64" s="125"/>
      <c r="R64" s="141"/>
      <c r="S64" s="141"/>
      <c r="T64" s="141"/>
      <c r="U64" s="150"/>
      <c r="V64" s="150"/>
      <c r="W64" s="150"/>
      <c r="X64" s="150"/>
      <c r="Y64" s="150"/>
      <c r="Z64" s="150"/>
    </row>
    <row r="65" ht="13.5" customHeight="1">
      <c r="A65" s="132" t="str">
        <f t="shared" si="2"/>
        <v>SP044</v>
      </c>
      <c r="B65" s="138" t="s">
        <v>328</v>
      </c>
      <c r="C65" s="149"/>
      <c r="D65" s="142" t="s">
        <v>327</v>
      </c>
      <c r="E65" s="142" t="s">
        <v>232</v>
      </c>
      <c r="F65" s="125"/>
      <c r="G65" s="125"/>
      <c r="H65" s="125"/>
      <c r="I65" s="125"/>
      <c r="J65" s="125"/>
      <c r="K65" s="125"/>
      <c r="L65" s="125"/>
      <c r="M65" s="125"/>
      <c r="N65" s="125"/>
      <c r="O65" s="125"/>
      <c r="P65" s="125"/>
      <c r="Q65" s="125"/>
      <c r="R65" s="141"/>
      <c r="S65" s="141"/>
      <c r="T65" s="141"/>
      <c r="U65" s="150"/>
      <c r="V65" s="150"/>
      <c r="W65" s="150"/>
      <c r="X65" s="150"/>
      <c r="Y65" s="150"/>
      <c r="Z65" s="150"/>
    </row>
    <row r="66" ht="13.5" customHeight="1">
      <c r="A66" s="132" t="str">
        <f t="shared" si="2"/>
        <v>SP045</v>
      </c>
      <c r="B66" s="133" t="s">
        <v>329</v>
      </c>
      <c r="C66" s="149"/>
      <c r="D66" s="142" t="s">
        <v>327</v>
      </c>
      <c r="E66" s="142" t="s">
        <v>232</v>
      </c>
      <c r="F66" s="125"/>
      <c r="G66" s="125"/>
      <c r="H66" s="125"/>
      <c r="I66" s="125"/>
      <c r="J66" s="125"/>
      <c r="K66" s="125"/>
      <c r="L66" s="125"/>
      <c r="M66" s="125"/>
      <c r="N66" s="125"/>
      <c r="O66" s="125"/>
      <c r="P66" s="125"/>
      <c r="Q66" s="125"/>
      <c r="R66" s="141"/>
      <c r="S66" s="141"/>
      <c r="T66" s="141"/>
      <c r="U66" s="150"/>
      <c r="V66" s="150"/>
      <c r="W66" s="150"/>
      <c r="X66" s="150"/>
      <c r="Y66" s="150"/>
      <c r="Z66" s="150"/>
    </row>
    <row r="67" ht="13.5" customHeight="1">
      <c r="A67" s="132" t="str">
        <f t="shared" si="2"/>
        <v>SP046</v>
      </c>
      <c r="B67" s="133" t="s">
        <v>330</v>
      </c>
      <c r="C67" s="149"/>
      <c r="D67" s="142" t="s">
        <v>327</v>
      </c>
      <c r="E67" s="142" t="s">
        <v>232</v>
      </c>
      <c r="F67" s="125"/>
      <c r="G67" s="125"/>
      <c r="H67" s="125"/>
      <c r="I67" s="125"/>
      <c r="J67" s="125"/>
      <c r="K67" s="125"/>
      <c r="L67" s="125"/>
      <c r="M67" s="125"/>
      <c r="N67" s="125"/>
      <c r="O67" s="125"/>
      <c r="P67" s="125"/>
      <c r="Q67" s="125"/>
      <c r="R67" s="141"/>
      <c r="S67" s="141"/>
      <c r="T67" s="141"/>
      <c r="U67" s="150"/>
      <c r="V67" s="150"/>
      <c r="W67" s="150"/>
      <c r="X67" s="150"/>
      <c r="Y67" s="150"/>
      <c r="Z67" s="150"/>
    </row>
    <row r="68" ht="13.5" customHeight="1">
      <c r="A68" s="132" t="str">
        <f t="shared" si="2"/>
        <v>SP047</v>
      </c>
      <c r="B68" s="116" t="s">
        <v>331</v>
      </c>
      <c r="C68" s="134"/>
      <c r="D68" s="136" t="s">
        <v>332</v>
      </c>
      <c r="E68" s="136" t="s">
        <v>333</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2"/>
        <v>SP048</v>
      </c>
      <c r="B69" s="116" t="s">
        <v>334</v>
      </c>
      <c r="C69" s="134" t="s">
        <v>335</v>
      </c>
      <c r="D69" s="136" t="s">
        <v>336</v>
      </c>
      <c r="E69" s="136" t="s">
        <v>337</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2"/>
        <v>SP049</v>
      </c>
      <c r="B70" s="116" t="s">
        <v>338</v>
      </c>
      <c r="C70" s="134" t="s">
        <v>339</v>
      </c>
      <c r="D70" s="136" t="s">
        <v>336</v>
      </c>
      <c r="E70" s="136" t="s">
        <v>340</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2"/>
        <v>SP050</v>
      </c>
      <c r="B71" s="116" t="s">
        <v>341</v>
      </c>
      <c r="C71" s="134"/>
      <c r="D71" s="136" t="s">
        <v>336</v>
      </c>
      <c r="E71" s="136" t="s">
        <v>342</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2"/>
        <v>SP051</v>
      </c>
      <c r="B72" s="116" t="s">
        <v>343</v>
      </c>
      <c r="C72" s="134"/>
      <c r="D72" s="136" t="s">
        <v>336</v>
      </c>
      <c r="E72" s="136" t="s">
        <v>344</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2"/>
        <v>SP052</v>
      </c>
      <c r="B73" s="116" t="s">
        <v>345</v>
      </c>
      <c r="C73" s="134"/>
      <c r="D73" s="136" t="s">
        <v>336</v>
      </c>
      <c r="E73" s="136" t="s">
        <v>346</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2"/>
        <v>SP053</v>
      </c>
      <c r="B74" s="116" t="s">
        <v>347</v>
      </c>
      <c r="C74" s="134"/>
      <c r="D74" s="136" t="s">
        <v>348</v>
      </c>
      <c r="E74" s="136" t="s">
        <v>349</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2"/>
        <v>SP054</v>
      </c>
      <c r="B75" s="116" t="s">
        <v>350</v>
      </c>
      <c r="C75" s="134"/>
      <c r="D75" s="136" t="s">
        <v>348</v>
      </c>
      <c r="E75" s="136" t="s">
        <v>351</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2"/>
        <v>SP055</v>
      </c>
      <c r="B76" s="116" t="s">
        <v>352</v>
      </c>
      <c r="C76" s="134"/>
      <c r="D76" s="136" t="s">
        <v>353</v>
      </c>
      <c r="E76" s="136" t="s">
        <v>354</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2"/>
        <v>SP056</v>
      </c>
      <c r="B77" s="116" t="s">
        <v>355</v>
      </c>
      <c r="C77" s="134"/>
      <c r="D77" s="136" t="s">
        <v>356</v>
      </c>
      <c r="E77" s="136" t="s">
        <v>357</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2"/>
        <v>SP057</v>
      </c>
      <c r="B78" s="116" t="s">
        <v>358</v>
      </c>
      <c r="C78" s="134"/>
      <c r="D78" s="136" t="s">
        <v>359</v>
      </c>
      <c r="E78" s="136" t="s">
        <v>360</v>
      </c>
      <c r="F78" s="125"/>
      <c r="G78" s="125"/>
      <c r="H78" s="125"/>
      <c r="I78" s="125"/>
      <c r="J78" s="125"/>
      <c r="K78" s="125"/>
      <c r="L78" s="125"/>
      <c r="M78" s="125"/>
      <c r="N78" s="125"/>
      <c r="O78" s="125"/>
      <c r="P78" s="125"/>
      <c r="Q78" s="125"/>
      <c r="R78" s="137"/>
      <c r="S78" s="137"/>
      <c r="T78" s="137"/>
      <c r="U78" s="114"/>
      <c r="V78" s="114"/>
      <c r="W78" s="114"/>
      <c r="X78" s="114"/>
      <c r="Y78" s="114"/>
      <c r="Z78" s="114"/>
    </row>
    <row r="79" ht="13.5" customHeight="1">
      <c r="A79" s="132" t="str">
        <f t="shared" si="2"/>
        <v>SP058</v>
      </c>
      <c r="B79" s="116" t="s">
        <v>361</v>
      </c>
      <c r="C79" s="134"/>
      <c r="D79" s="136" t="s">
        <v>362</v>
      </c>
      <c r="E79" s="136" t="s">
        <v>363</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2"/>
        <v>SP059</v>
      </c>
      <c r="B80" s="116" t="s">
        <v>364</v>
      </c>
      <c r="C80" s="116" t="s">
        <v>227</v>
      </c>
      <c r="D80" s="116" t="s">
        <v>365</v>
      </c>
      <c r="E80" s="116" t="s">
        <v>366</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2"/>
        <v>SP060</v>
      </c>
      <c r="B81" s="116" t="s">
        <v>367</v>
      </c>
      <c r="C81" s="116" t="s">
        <v>227</v>
      </c>
      <c r="D81" s="116" t="s">
        <v>368</v>
      </c>
      <c r="E81" s="116" t="s">
        <v>369</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2"/>
        <v>SP061</v>
      </c>
      <c r="B82" s="116" t="s">
        <v>370</v>
      </c>
      <c r="C82" s="116" t="s">
        <v>227</v>
      </c>
      <c r="D82" s="116" t="s">
        <v>371</v>
      </c>
      <c r="E82" s="116" t="s">
        <v>372</v>
      </c>
      <c r="F82" s="125"/>
      <c r="G82" s="125"/>
      <c r="H82" s="125"/>
      <c r="I82" s="125"/>
      <c r="J82" s="125"/>
      <c r="K82" s="125"/>
      <c r="L82" s="125"/>
      <c r="M82" s="125"/>
      <c r="N82" s="125"/>
      <c r="O82" s="125"/>
      <c r="P82" s="125"/>
      <c r="Q82" s="125"/>
      <c r="R82" s="137"/>
      <c r="S82" s="137"/>
      <c r="T82" s="137"/>
      <c r="U82" s="114"/>
      <c r="V82" s="114"/>
      <c r="W82" s="114"/>
      <c r="X82" s="114"/>
      <c r="Y82" s="114"/>
      <c r="Z82" s="114"/>
    </row>
    <row r="83" ht="13.5" customHeight="1">
      <c r="A83" s="132" t="str">
        <f t="shared" si="2"/>
        <v>SP062</v>
      </c>
      <c r="B83" s="116" t="s">
        <v>373</v>
      </c>
      <c r="C83" s="116" t="s">
        <v>227</v>
      </c>
      <c r="D83" s="116" t="s">
        <v>374</v>
      </c>
      <c r="E83" s="116" t="s">
        <v>375</v>
      </c>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2"/>
        <v>SP063</v>
      </c>
      <c r="B84" s="116" t="s">
        <v>376</v>
      </c>
      <c r="C84" s="116" t="s">
        <v>227</v>
      </c>
      <c r="D84" s="116" t="s">
        <v>377</v>
      </c>
      <c r="E84" s="116" t="s">
        <v>378</v>
      </c>
      <c r="F84" s="125"/>
      <c r="G84" s="125"/>
      <c r="H84" s="125"/>
      <c r="I84" s="125"/>
      <c r="J84" s="125"/>
      <c r="K84" s="125"/>
      <c r="L84" s="125"/>
      <c r="M84" s="125"/>
      <c r="N84" s="125"/>
      <c r="O84" s="125"/>
      <c r="P84" s="125"/>
      <c r="Q84" s="125"/>
      <c r="R84" s="137"/>
      <c r="S84" s="137"/>
      <c r="T84" s="137"/>
      <c r="U84" s="114"/>
      <c r="V84" s="114"/>
      <c r="W84" s="114"/>
      <c r="X84" s="114"/>
      <c r="Y84" s="114"/>
      <c r="Z84" s="114"/>
    </row>
    <row r="85" ht="13.5" customHeight="1">
      <c r="A85" s="132" t="str">
        <f t="shared" si="2"/>
        <v>SP064</v>
      </c>
      <c r="B85" s="116" t="s">
        <v>379</v>
      </c>
      <c r="C85" s="116" t="s">
        <v>227</v>
      </c>
      <c r="D85" s="116" t="s">
        <v>380</v>
      </c>
      <c r="E85" s="116" t="s">
        <v>381</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2"/>
        <v>SP065</v>
      </c>
      <c r="B86" s="116" t="s">
        <v>382</v>
      </c>
      <c r="C86" s="116" t="s">
        <v>227</v>
      </c>
      <c r="D86" s="116" t="s">
        <v>383</v>
      </c>
      <c r="E86" s="116" t="s">
        <v>384</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 t="shared" si="2"/>
        <v>SP066</v>
      </c>
      <c r="B87" s="116" t="s">
        <v>385</v>
      </c>
      <c r="C87" s="116" t="s">
        <v>227</v>
      </c>
      <c r="D87" s="116" t="s">
        <v>386</v>
      </c>
      <c r="E87" s="116" t="s">
        <v>387</v>
      </c>
      <c r="F87" s="125"/>
      <c r="G87" s="125"/>
      <c r="H87" s="125"/>
      <c r="I87" s="125"/>
      <c r="J87" s="125"/>
      <c r="K87" s="125"/>
      <c r="L87" s="125"/>
      <c r="M87" s="125"/>
      <c r="N87" s="125"/>
      <c r="O87" s="125"/>
      <c r="P87" s="125"/>
      <c r="Q87" s="125"/>
      <c r="R87" s="137"/>
      <c r="S87" s="137"/>
      <c r="T87" s="137"/>
      <c r="U87" s="114"/>
      <c r="V87" s="114"/>
      <c r="W87" s="114"/>
      <c r="X87" s="114"/>
      <c r="Y87" s="114"/>
      <c r="Z87" s="114"/>
    </row>
    <row r="88" ht="13.5" customHeight="1">
      <c r="A88" s="132" t="str">
        <f t="shared" si="2"/>
        <v>SP067</v>
      </c>
      <c r="B88" s="116" t="s">
        <v>388</v>
      </c>
      <c r="C88" s="116" t="s">
        <v>227</v>
      </c>
      <c r="D88" s="116" t="s">
        <v>389</v>
      </c>
      <c r="E88" s="116" t="s">
        <v>390</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2"/>
        <v>SP068</v>
      </c>
      <c r="B89" s="116" t="s">
        <v>391</v>
      </c>
      <c r="C89" s="116" t="s">
        <v>227</v>
      </c>
      <c r="D89" s="116" t="s">
        <v>392</v>
      </c>
      <c r="E89" s="116" t="s">
        <v>393</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 t="shared" si="2"/>
        <v>SP069</v>
      </c>
      <c r="B90" s="116" t="s">
        <v>394</v>
      </c>
      <c r="C90" s="116" t="s">
        <v>227</v>
      </c>
      <c r="D90" s="116" t="s">
        <v>395</v>
      </c>
      <c r="E90" s="116" t="s">
        <v>396</v>
      </c>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si="2"/>
        <v>SP070</v>
      </c>
      <c r="B91" s="116" t="s">
        <v>397</v>
      </c>
      <c r="C91" s="116" t="s">
        <v>227</v>
      </c>
      <c r="D91" s="116" t="s">
        <v>398</v>
      </c>
      <c r="E91" s="116" t="s">
        <v>399</v>
      </c>
      <c r="F91" s="125"/>
      <c r="G91" s="125"/>
      <c r="H91" s="125"/>
      <c r="I91" s="125"/>
      <c r="J91" s="125"/>
      <c r="K91" s="125"/>
      <c r="L91" s="125"/>
      <c r="M91" s="125"/>
      <c r="N91" s="125"/>
      <c r="O91" s="125"/>
      <c r="P91" s="125"/>
      <c r="Q91" s="125"/>
      <c r="R91" s="137"/>
      <c r="S91" s="137"/>
      <c r="T91" s="137"/>
      <c r="U91" s="114"/>
      <c r="V91" s="114"/>
      <c r="W91" s="114"/>
      <c r="X91" s="114"/>
      <c r="Y91" s="114"/>
      <c r="Z91" s="114"/>
    </row>
    <row r="92" ht="13.5" customHeight="1">
      <c r="A92" s="132" t="str">
        <f t="shared" si="2"/>
        <v>SP071</v>
      </c>
      <c r="B92" s="116" t="s">
        <v>400</v>
      </c>
      <c r="C92" s="116" t="s">
        <v>227</v>
      </c>
      <c r="D92" s="116" t="s">
        <v>401</v>
      </c>
      <c r="E92" s="116" t="s">
        <v>402</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2"/>
        <v>SP072</v>
      </c>
      <c r="B93" s="116" t="s">
        <v>403</v>
      </c>
      <c r="C93" s="116" t="s">
        <v>227</v>
      </c>
      <c r="D93" s="116" t="s">
        <v>404</v>
      </c>
      <c r="E93" s="116" t="s">
        <v>405</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2"/>
        <v>SP073</v>
      </c>
      <c r="B94" s="116" t="s">
        <v>406</v>
      </c>
      <c r="C94" s="116" t="s">
        <v>227</v>
      </c>
      <c r="D94" s="116" t="s">
        <v>407</v>
      </c>
      <c r="E94" s="116" t="s">
        <v>408</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2"/>
        <v>SP074</v>
      </c>
      <c r="B95" s="116" t="s">
        <v>409</v>
      </c>
      <c r="C95" s="116" t="s">
        <v>227</v>
      </c>
      <c r="D95" s="116" t="s">
        <v>410</v>
      </c>
      <c r="E95" s="116" t="s">
        <v>411</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si="2"/>
        <v>SP075</v>
      </c>
      <c r="B96" s="116" t="s">
        <v>412</v>
      </c>
      <c r="C96" s="116" t="s">
        <v>227</v>
      </c>
      <c r="D96" s="116" t="s">
        <v>413</v>
      </c>
      <c r="E96" s="116" t="s">
        <v>414</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2"/>
        <v>SP076</v>
      </c>
      <c r="B97" s="116" t="s">
        <v>415</v>
      </c>
      <c r="C97" s="116" t="s">
        <v>227</v>
      </c>
      <c r="D97" s="116" t="s">
        <v>416</v>
      </c>
      <c r="E97" s="116" t="s">
        <v>417</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2"/>
        <v>SP077</v>
      </c>
      <c r="B98" s="116" t="s">
        <v>418</v>
      </c>
      <c r="C98" s="116" t="s">
        <v>227</v>
      </c>
      <c r="D98" s="116" t="s">
        <v>419</v>
      </c>
      <c r="E98" s="116" t="s">
        <v>420</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2"/>
        <v>SP078</v>
      </c>
      <c r="B99" s="116" t="s">
        <v>421</v>
      </c>
      <c r="C99" s="116" t="s">
        <v>227</v>
      </c>
      <c r="D99" s="116" t="s">
        <v>422</v>
      </c>
      <c r="E99" s="116" t="s">
        <v>423</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2"/>
        <v>SP079</v>
      </c>
      <c r="B100" s="116" t="s">
        <v>424</v>
      </c>
      <c r="C100" s="116" t="s">
        <v>227</v>
      </c>
      <c r="D100" s="116" t="s">
        <v>425</v>
      </c>
      <c r="E100" s="116" t="s">
        <v>426</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2"/>
        <v>SP080</v>
      </c>
      <c r="B101" s="116" t="s">
        <v>427</v>
      </c>
      <c r="C101" s="116" t="s">
        <v>227</v>
      </c>
      <c r="D101" s="116" t="s">
        <v>428</v>
      </c>
      <c r="E101" s="116" t="s">
        <v>429</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2"/>
        <v>SP081</v>
      </c>
      <c r="B102" s="116" t="s">
        <v>430</v>
      </c>
      <c r="C102" s="116" t="s">
        <v>227</v>
      </c>
      <c r="D102" s="116" t="s">
        <v>431</v>
      </c>
      <c r="E102" s="116" t="s">
        <v>432</v>
      </c>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2"/>
        <v>SP082</v>
      </c>
      <c r="B103" s="116" t="s">
        <v>433</v>
      </c>
      <c r="C103" s="116" t="s">
        <v>227</v>
      </c>
      <c r="D103" s="116" t="s">
        <v>434</v>
      </c>
      <c r="E103" s="116" t="s">
        <v>435</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2"/>
        <v>SP083</v>
      </c>
      <c r="B104" s="116" t="s">
        <v>436</v>
      </c>
      <c r="C104" s="116" t="s">
        <v>227</v>
      </c>
      <c r="D104" s="116" t="s">
        <v>437</v>
      </c>
      <c r="E104" s="116" t="s">
        <v>438</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2"/>
        <v>SP084</v>
      </c>
      <c r="B105" s="116" t="s">
        <v>439</v>
      </c>
      <c r="C105" s="116" t="s">
        <v>227</v>
      </c>
      <c r="D105" s="116" t="s">
        <v>440</v>
      </c>
      <c r="E105" s="116" t="s">
        <v>441</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si="2"/>
        <v>SP085</v>
      </c>
      <c r="B106" s="116" t="s">
        <v>442</v>
      </c>
      <c r="C106" s="116" t="s">
        <v>227</v>
      </c>
      <c r="D106" s="116" t="s">
        <v>443</v>
      </c>
      <c r="E106" s="116" t="s">
        <v>444</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2"/>
        <v>SP086</v>
      </c>
      <c r="B107" s="116" t="s">
        <v>445</v>
      </c>
      <c r="C107" s="116" t="s">
        <v>227</v>
      </c>
      <c r="D107" s="116" t="s">
        <v>446</v>
      </c>
      <c r="E107" s="116" t="s">
        <v>447</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2" t="str">
        <f t="shared" si="2"/>
        <v>SP087</v>
      </c>
      <c r="B108" s="116" t="s">
        <v>448</v>
      </c>
      <c r="C108" s="116" t="s">
        <v>227</v>
      </c>
      <c r="D108" s="116" t="s">
        <v>449</v>
      </c>
      <c r="E108" s="116" t="s">
        <v>450</v>
      </c>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2" t="str">
        <f t="shared" si="2"/>
        <v>SP088</v>
      </c>
      <c r="B109" s="116" t="s">
        <v>451</v>
      </c>
      <c r="C109" s="116" t="s">
        <v>227</v>
      </c>
      <c r="D109" s="116" t="s">
        <v>452</v>
      </c>
      <c r="E109" s="116" t="s">
        <v>453</v>
      </c>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2" t="str">
        <f t="shared" si="2"/>
        <v>SP089</v>
      </c>
      <c r="B110" s="116" t="s">
        <v>454</v>
      </c>
      <c r="C110" s="116" t="s">
        <v>227</v>
      </c>
      <c r="D110" s="116" t="s">
        <v>455</v>
      </c>
      <c r="E110" s="116" t="s">
        <v>456</v>
      </c>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2" t="str">
        <f t="shared" si="2"/>
        <v>SP090</v>
      </c>
      <c r="B111" s="116" t="s">
        <v>457</v>
      </c>
      <c r="C111" s="116" t="s">
        <v>227</v>
      </c>
      <c r="D111" s="116" t="s">
        <v>458</v>
      </c>
      <c r="E111" s="116" t="s">
        <v>459</v>
      </c>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2" t="str">
        <f t="shared" si="2"/>
        <v>SP091</v>
      </c>
      <c r="B112" s="116" t="s">
        <v>460</v>
      </c>
      <c r="C112" s="116" t="s">
        <v>227</v>
      </c>
      <c r="D112" s="116" t="s">
        <v>461</v>
      </c>
      <c r="E112" s="116" t="s">
        <v>462</v>
      </c>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2" t="str">
        <f t="shared" si="2"/>
        <v>SP092</v>
      </c>
      <c r="B113" s="116" t="s">
        <v>463</v>
      </c>
      <c r="C113" s="116" t="s">
        <v>227</v>
      </c>
      <c r="D113" s="116" t="s">
        <v>464</v>
      </c>
      <c r="E113" s="116" t="s">
        <v>465</v>
      </c>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2" t="str">
        <f t="shared" si="2"/>
        <v>SP093</v>
      </c>
      <c r="B114" s="116" t="s">
        <v>466</v>
      </c>
      <c r="C114" s="116" t="s">
        <v>227</v>
      </c>
      <c r="D114" s="116" t="s">
        <v>467</v>
      </c>
      <c r="E114" s="116" t="s">
        <v>468</v>
      </c>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2" t="str">
        <f t="shared" si="2"/>
        <v>SP094</v>
      </c>
      <c r="B115" s="116" t="s">
        <v>469</v>
      </c>
      <c r="C115" s="116" t="s">
        <v>227</v>
      </c>
      <c r="D115" s="116" t="s">
        <v>470</v>
      </c>
      <c r="E115" s="116" t="s">
        <v>471</v>
      </c>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2" t="str">
        <f t="shared" si="2"/>
        <v>SP095</v>
      </c>
      <c r="B116" s="116" t="s">
        <v>472</v>
      </c>
      <c r="C116" s="116" t="s">
        <v>227</v>
      </c>
      <c r="D116" s="116" t="s">
        <v>473</v>
      </c>
      <c r="E116" s="116" t="s">
        <v>474</v>
      </c>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2" t="str">
        <f t="shared" si="2"/>
        <v>SP096</v>
      </c>
      <c r="B117" s="116" t="s">
        <v>475</v>
      </c>
      <c r="C117" s="116" t="s">
        <v>227</v>
      </c>
      <c r="D117" s="116" t="s">
        <v>476</v>
      </c>
      <c r="E117" s="116" t="s">
        <v>477</v>
      </c>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32" t="str">
        <f t="shared" si="2"/>
        <v>SP097</v>
      </c>
      <c r="B118" s="116" t="s">
        <v>478</v>
      </c>
      <c r="C118" s="116" t="s">
        <v>227</v>
      </c>
      <c r="D118" s="116" t="s">
        <v>479</v>
      </c>
      <c r="E118" s="116" t="s">
        <v>480</v>
      </c>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2" t="str">
        <f t="shared" si="2"/>
        <v>SP098</v>
      </c>
      <c r="B119" s="116" t="s">
        <v>481</v>
      </c>
      <c r="C119" s="116" t="s">
        <v>227</v>
      </c>
      <c r="D119" s="116" t="s">
        <v>482</v>
      </c>
      <c r="E119" s="116" t="s">
        <v>483</v>
      </c>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2" t="str">
        <f t="shared" si="2"/>
        <v>SP099</v>
      </c>
      <c r="B120" s="116" t="s">
        <v>484</v>
      </c>
      <c r="C120" s="116" t="s">
        <v>227</v>
      </c>
      <c r="D120" s="116" t="s">
        <v>485</v>
      </c>
      <c r="E120" s="116" t="s">
        <v>486</v>
      </c>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2" t="str">
        <f t="shared" ref="A121:A295" si="3">IF(E121&lt;&gt;"",$E$3&amp;COUNTA($E$15:E121),"")</f>
        <v>SP100</v>
      </c>
      <c r="B121" s="116" t="s">
        <v>487</v>
      </c>
      <c r="C121" s="116"/>
      <c r="D121" s="116" t="s">
        <v>488</v>
      </c>
      <c r="E121" s="116" t="s">
        <v>489</v>
      </c>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2" t="str">
        <f t="shared" si="3"/>
        <v>SP101</v>
      </c>
      <c r="B122" s="116" t="s">
        <v>490</v>
      </c>
      <c r="C122" s="116"/>
      <c r="D122" s="116" t="s">
        <v>491</v>
      </c>
      <c r="E122" s="116" t="s">
        <v>492</v>
      </c>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2" t="str">
        <f t="shared" si="3"/>
        <v>SP102</v>
      </c>
      <c r="B123" s="116" t="s">
        <v>493</v>
      </c>
      <c r="C123" s="116"/>
      <c r="D123" s="116" t="s">
        <v>494</v>
      </c>
      <c r="E123" s="116" t="s">
        <v>495</v>
      </c>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2" t="str">
        <f t="shared" si="3"/>
        <v>SP103</v>
      </c>
      <c r="B124" s="116" t="s">
        <v>496</v>
      </c>
      <c r="C124" s="116"/>
      <c r="D124" s="116" t="s">
        <v>497</v>
      </c>
      <c r="E124" s="116" t="s">
        <v>498</v>
      </c>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2" t="str">
        <f t="shared" si="3"/>
        <v>SP104</v>
      </c>
      <c r="B125" s="116" t="s">
        <v>499</v>
      </c>
      <c r="C125" s="116" t="s">
        <v>227</v>
      </c>
      <c r="D125" s="116" t="s">
        <v>500</v>
      </c>
      <c r="E125" s="116" t="s">
        <v>501</v>
      </c>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32" t="str">
        <f t="shared" si="3"/>
        <v>SP105</v>
      </c>
      <c r="B126" s="116" t="s">
        <v>502</v>
      </c>
      <c r="C126" s="116" t="s">
        <v>503</v>
      </c>
      <c r="D126" s="116" t="s">
        <v>504</v>
      </c>
      <c r="E126" s="116" t="s">
        <v>505</v>
      </c>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2" t="str">
        <f t="shared" si="3"/>
        <v>SP106</v>
      </c>
      <c r="B127" s="116" t="s">
        <v>506</v>
      </c>
      <c r="C127" s="116" t="s">
        <v>507</v>
      </c>
      <c r="D127" s="116" t="s">
        <v>508</v>
      </c>
      <c r="E127" s="116" t="s">
        <v>509</v>
      </c>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2" t="str">
        <f t="shared" si="3"/>
        <v>SP107</v>
      </c>
      <c r="B128" s="116" t="s">
        <v>510</v>
      </c>
      <c r="C128" s="116" t="s">
        <v>227</v>
      </c>
      <c r="D128" s="116" t="s">
        <v>511</v>
      </c>
      <c r="E128" s="116" t="s">
        <v>512</v>
      </c>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2" t="str">
        <f t="shared" si="3"/>
        <v>SP108</v>
      </c>
      <c r="B129" s="116" t="s">
        <v>513</v>
      </c>
      <c r="C129" s="134"/>
      <c r="D129" s="136" t="s">
        <v>514</v>
      </c>
      <c r="E129" s="136" t="s">
        <v>515</v>
      </c>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32" t="str">
        <f t="shared" si="3"/>
        <v>SP109</v>
      </c>
      <c r="B130" s="116" t="s">
        <v>516</v>
      </c>
      <c r="C130" s="134"/>
      <c r="D130" s="136" t="s">
        <v>517</v>
      </c>
      <c r="E130" s="136" t="s">
        <v>518</v>
      </c>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2" t="str">
        <f t="shared" si="3"/>
        <v>SP110</v>
      </c>
      <c r="B131" s="116" t="s">
        <v>519</v>
      </c>
      <c r="C131" s="134"/>
      <c r="D131" s="136" t="s">
        <v>520</v>
      </c>
      <c r="E131" s="136" t="s">
        <v>521</v>
      </c>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2" t="str">
        <f t="shared" si="3"/>
        <v>SP111</v>
      </c>
      <c r="B132" s="116" t="s">
        <v>522</v>
      </c>
      <c r="C132" s="134"/>
      <c r="D132" s="136" t="s">
        <v>523</v>
      </c>
      <c r="E132" s="136" t="s">
        <v>524</v>
      </c>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2" t="str">
        <f t="shared" si="3"/>
        <v>SP112</v>
      </c>
      <c r="B133" s="116" t="s">
        <v>525</v>
      </c>
      <c r="C133" s="116" t="s">
        <v>227</v>
      </c>
      <c r="D133" s="116" t="s">
        <v>526</v>
      </c>
      <c r="E133" s="116" t="s">
        <v>527</v>
      </c>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2" t="str">
        <f t="shared" si="3"/>
        <v>SP113</v>
      </c>
      <c r="B134" s="116" t="s">
        <v>528</v>
      </c>
      <c r="C134" s="116" t="s">
        <v>227</v>
      </c>
      <c r="D134" s="116" t="s">
        <v>529</v>
      </c>
      <c r="E134" s="116" t="s">
        <v>530</v>
      </c>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2" t="str">
        <f t="shared" si="3"/>
        <v>SP114</v>
      </c>
      <c r="B135" s="116" t="s">
        <v>531</v>
      </c>
      <c r="C135" s="116" t="s">
        <v>227</v>
      </c>
      <c r="D135" s="116" t="s">
        <v>532</v>
      </c>
      <c r="E135" s="116" t="s">
        <v>533</v>
      </c>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2" t="str">
        <f t="shared" si="3"/>
        <v>SP115</v>
      </c>
      <c r="B136" s="116" t="s">
        <v>534</v>
      </c>
      <c r="C136" s="116" t="s">
        <v>227</v>
      </c>
      <c r="D136" s="116" t="s">
        <v>535</v>
      </c>
      <c r="E136" s="116" t="s">
        <v>536</v>
      </c>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2" t="str">
        <f t="shared" si="3"/>
        <v>SP116</v>
      </c>
      <c r="B137" s="116" t="s">
        <v>331</v>
      </c>
      <c r="C137" s="116" t="s">
        <v>227</v>
      </c>
      <c r="D137" s="116" t="s">
        <v>537</v>
      </c>
      <c r="E137" s="116" t="s">
        <v>538</v>
      </c>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2" t="str">
        <f t="shared" si="3"/>
        <v>SP117</v>
      </c>
      <c r="B138" s="116" t="s">
        <v>539</v>
      </c>
      <c r="C138" s="116" t="s">
        <v>335</v>
      </c>
      <c r="D138" s="116" t="s">
        <v>336</v>
      </c>
      <c r="E138" s="116" t="s">
        <v>337</v>
      </c>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2" t="str">
        <f t="shared" si="3"/>
        <v>SP118</v>
      </c>
      <c r="B139" s="116" t="s">
        <v>540</v>
      </c>
      <c r="C139" s="116" t="s">
        <v>339</v>
      </c>
      <c r="D139" s="116" t="s">
        <v>336</v>
      </c>
      <c r="E139" s="116" t="s">
        <v>340</v>
      </c>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2" t="str">
        <f t="shared" si="3"/>
        <v>SP119</v>
      </c>
      <c r="B140" s="116" t="s">
        <v>541</v>
      </c>
      <c r="C140" s="116"/>
      <c r="D140" s="116" t="s">
        <v>336</v>
      </c>
      <c r="E140" s="116" t="s">
        <v>342</v>
      </c>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2" t="str">
        <f t="shared" si="3"/>
        <v>SP120</v>
      </c>
      <c r="B141" s="116" t="s">
        <v>542</v>
      </c>
      <c r="C141" s="116"/>
      <c r="D141" s="116" t="s">
        <v>336</v>
      </c>
      <c r="E141" s="116" t="s">
        <v>344</v>
      </c>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2" t="str">
        <f t="shared" si="3"/>
        <v>SP121</v>
      </c>
      <c r="B142" s="116" t="s">
        <v>543</v>
      </c>
      <c r="C142" s="116"/>
      <c r="D142" s="116" t="s">
        <v>336</v>
      </c>
      <c r="E142" s="116" t="s">
        <v>346</v>
      </c>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2" t="str">
        <f t="shared" si="3"/>
        <v>SP122</v>
      </c>
      <c r="B143" s="116" t="s">
        <v>544</v>
      </c>
      <c r="C143" s="137" t="s">
        <v>227</v>
      </c>
      <c r="D143" s="151" t="s">
        <v>545</v>
      </c>
      <c r="E143" s="136" t="s">
        <v>546</v>
      </c>
      <c r="F143" s="125" t="s">
        <v>227</v>
      </c>
      <c r="G143" s="125" t="s">
        <v>227</v>
      </c>
      <c r="H143" s="125" t="s">
        <v>227</v>
      </c>
      <c r="I143" s="125" t="s">
        <v>227</v>
      </c>
      <c r="J143" s="125" t="s">
        <v>227</v>
      </c>
      <c r="K143" s="125" t="s">
        <v>227</v>
      </c>
      <c r="L143" s="125" t="s">
        <v>227</v>
      </c>
      <c r="M143" s="125" t="s">
        <v>227</v>
      </c>
      <c r="N143" s="125" t="s">
        <v>227</v>
      </c>
      <c r="O143" s="125" t="s">
        <v>227</v>
      </c>
      <c r="P143" s="125" t="s">
        <v>227</v>
      </c>
      <c r="Q143" s="125" t="s">
        <v>227</v>
      </c>
      <c r="R143" s="137" t="s">
        <v>227</v>
      </c>
      <c r="S143" s="137" t="s">
        <v>227</v>
      </c>
      <c r="T143" s="137" t="s">
        <v>227</v>
      </c>
      <c r="U143" s="114"/>
      <c r="V143" s="114"/>
      <c r="W143" s="114"/>
      <c r="X143" s="114"/>
      <c r="Y143" s="114"/>
      <c r="Z143" s="114"/>
    </row>
    <row r="144" ht="13.5" customHeight="1">
      <c r="A144" s="132" t="str">
        <f t="shared" si="3"/>
        <v>SP123</v>
      </c>
      <c r="B144" s="116" t="s">
        <v>547</v>
      </c>
      <c r="C144" s="137" t="s">
        <v>227</v>
      </c>
      <c r="D144" s="151" t="s">
        <v>548</v>
      </c>
      <c r="E144" s="136" t="s">
        <v>549</v>
      </c>
      <c r="F144" s="125" t="s">
        <v>227</v>
      </c>
      <c r="G144" s="125" t="s">
        <v>227</v>
      </c>
      <c r="H144" s="125" t="s">
        <v>227</v>
      </c>
      <c r="I144" s="125" t="s">
        <v>227</v>
      </c>
      <c r="J144" s="125" t="s">
        <v>227</v>
      </c>
      <c r="K144" s="125" t="s">
        <v>227</v>
      </c>
      <c r="L144" s="125" t="s">
        <v>227</v>
      </c>
      <c r="M144" s="125" t="s">
        <v>227</v>
      </c>
      <c r="N144" s="125" t="s">
        <v>227</v>
      </c>
      <c r="O144" s="125" t="s">
        <v>227</v>
      </c>
      <c r="P144" s="125" t="s">
        <v>227</v>
      </c>
      <c r="Q144" s="125" t="s">
        <v>227</v>
      </c>
      <c r="R144" s="137" t="s">
        <v>227</v>
      </c>
      <c r="S144" s="137" t="s">
        <v>227</v>
      </c>
      <c r="T144" s="137" t="s">
        <v>227</v>
      </c>
      <c r="U144" s="114"/>
      <c r="V144" s="114"/>
      <c r="W144" s="114"/>
      <c r="X144" s="114"/>
      <c r="Y144" s="114"/>
      <c r="Z144" s="114"/>
    </row>
    <row r="145" ht="13.5" customHeight="1">
      <c r="A145" s="132" t="str">
        <f t="shared" si="3"/>
        <v>SP124</v>
      </c>
      <c r="B145" s="116" t="s">
        <v>550</v>
      </c>
      <c r="C145" s="137" t="s">
        <v>227</v>
      </c>
      <c r="D145" s="151" t="s">
        <v>551</v>
      </c>
      <c r="E145" s="136" t="s">
        <v>552</v>
      </c>
      <c r="F145" s="125" t="s">
        <v>227</v>
      </c>
      <c r="G145" s="125" t="s">
        <v>227</v>
      </c>
      <c r="H145" s="125" t="s">
        <v>227</v>
      </c>
      <c r="I145" s="125" t="s">
        <v>227</v>
      </c>
      <c r="J145" s="125" t="s">
        <v>227</v>
      </c>
      <c r="K145" s="125" t="s">
        <v>227</v>
      </c>
      <c r="L145" s="125" t="s">
        <v>227</v>
      </c>
      <c r="M145" s="125" t="s">
        <v>227</v>
      </c>
      <c r="N145" s="125" t="s">
        <v>227</v>
      </c>
      <c r="O145" s="125" t="s">
        <v>227</v>
      </c>
      <c r="P145" s="125" t="s">
        <v>227</v>
      </c>
      <c r="Q145" s="125" t="s">
        <v>227</v>
      </c>
      <c r="R145" s="137" t="s">
        <v>227</v>
      </c>
      <c r="S145" s="137" t="s">
        <v>227</v>
      </c>
      <c r="T145" s="137" t="s">
        <v>227</v>
      </c>
      <c r="U145" s="114"/>
      <c r="V145" s="114"/>
      <c r="W145" s="114"/>
      <c r="X145" s="114"/>
      <c r="Y145" s="114"/>
      <c r="Z145" s="114"/>
    </row>
    <row r="146" ht="13.5" customHeight="1">
      <c r="A146" s="132" t="str">
        <f t="shared" si="3"/>
        <v>SP125</v>
      </c>
      <c r="B146" s="116" t="s">
        <v>553</v>
      </c>
      <c r="C146" s="137" t="s">
        <v>227</v>
      </c>
      <c r="D146" s="151" t="s">
        <v>554</v>
      </c>
      <c r="E146" s="136" t="s">
        <v>555</v>
      </c>
      <c r="F146" s="125" t="s">
        <v>227</v>
      </c>
      <c r="G146" s="125" t="s">
        <v>227</v>
      </c>
      <c r="H146" s="125" t="s">
        <v>227</v>
      </c>
      <c r="I146" s="125" t="s">
        <v>227</v>
      </c>
      <c r="J146" s="125" t="s">
        <v>227</v>
      </c>
      <c r="K146" s="125" t="s">
        <v>227</v>
      </c>
      <c r="L146" s="125" t="s">
        <v>227</v>
      </c>
      <c r="M146" s="125" t="s">
        <v>227</v>
      </c>
      <c r="N146" s="125" t="s">
        <v>227</v>
      </c>
      <c r="O146" s="125" t="s">
        <v>227</v>
      </c>
      <c r="P146" s="125" t="s">
        <v>227</v>
      </c>
      <c r="Q146" s="125" t="s">
        <v>227</v>
      </c>
      <c r="R146" s="137" t="s">
        <v>227</v>
      </c>
      <c r="S146" s="137" t="s">
        <v>227</v>
      </c>
      <c r="T146" s="137" t="s">
        <v>227</v>
      </c>
      <c r="U146" s="114"/>
      <c r="V146" s="114"/>
      <c r="W146" s="114"/>
      <c r="X146" s="114"/>
      <c r="Y146" s="114"/>
      <c r="Z146" s="114"/>
    </row>
    <row r="147" ht="13.5" customHeight="1">
      <c r="A147" s="132" t="str">
        <f t="shared" si="3"/>
        <v>SP126</v>
      </c>
      <c r="B147" s="116" t="s">
        <v>556</v>
      </c>
      <c r="C147" s="137" t="s">
        <v>227</v>
      </c>
      <c r="D147" s="151" t="s">
        <v>557</v>
      </c>
      <c r="E147" s="136" t="s">
        <v>558</v>
      </c>
      <c r="F147" s="125" t="s">
        <v>227</v>
      </c>
      <c r="G147" s="125" t="s">
        <v>227</v>
      </c>
      <c r="H147" s="125" t="s">
        <v>227</v>
      </c>
      <c r="I147" s="125" t="s">
        <v>227</v>
      </c>
      <c r="J147" s="125" t="s">
        <v>227</v>
      </c>
      <c r="K147" s="125" t="s">
        <v>227</v>
      </c>
      <c r="L147" s="125" t="s">
        <v>227</v>
      </c>
      <c r="M147" s="125" t="s">
        <v>227</v>
      </c>
      <c r="N147" s="125" t="s">
        <v>227</v>
      </c>
      <c r="O147" s="125" t="s">
        <v>227</v>
      </c>
      <c r="P147" s="125" t="s">
        <v>227</v>
      </c>
      <c r="Q147" s="125" t="s">
        <v>227</v>
      </c>
      <c r="R147" s="137" t="s">
        <v>227</v>
      </c>
      <c r="S147" s="137" t="s">
        <v>227</v>
      </c>
      <c r="T147" s="137" t="s">
        <v>227</v>
      </c>
      <c r="U147" s="114"/>
      <c r="V147" s="114"/>
      <c r="W147" s="114"/>
      <c r="X147" s="114"/>
      <c r="Y147" s="114"/>
      <c r="Z147" s="114"/>
    </row>
    <row r="148" ht="13.5" customHeight="1">
      <c r="A148" s="132" t="str">
        <f t="shared" si="3"/>
        <v>SP127</v>
      </c>
      <c r="B148" s="116" t="s">
        <v>559</v>
      </c>
      <c r="C148" s="137" t="s">
        <v>227</v>
      </c>
      <c r="D148" s="151" t="s">
        <v>332</v>
      </c>
      <c r="E148" s="136" t="s">
        <v>333</v>
      </c>
      <c r="F148" s="125" t="s">
        <v>227</v>
      </c>
      <c r="G148" s="125" t="s">
        <v>227</v>
      </c>
      <c r="H148" s="125" t="s">
        <v>227</v>
      </c>
      <c r="I148" s="125" t="s">
        <v>227</v>
      </c>
      <c r="J148" s="125" t="s">
        <v>227</v>
      </c>
      <c r="K148" s="125" t="s">
        <v>227</v>
      </c>
      <c r="L148" s="125" t="s">
        <v>227</v>
      </c>
      <c r="M148" s="125" t="s">
        <v>227</v>
      </c>
      <c r="N148" s="125" t="s">
        <v>227</v>
      </c>
      <c r="O148" s="125" t="s">
        <v>227</v>
      </c>
      <c r="P148" s="125" t="s">
        <v>227</v>
      </c>
      <c r="Q148" s="125" t="s">
        <v>227</v>
      </c>
      <c r="R148" s="137" t="s">
        <v>227</v>
      </c>
      <c r="S148" s="137" t="s">
        <v>227</v>
      </c>
      <c r="T148" s="137" t="s">
        <v>227</v>
      </c>
      <c r="U148" s="114"/>
      <c r="V148" s="114"/>
      <c r="W148" s="114"/>
      <c r="X148" s="114"/>
      <c r="Y148" s="114"/>
      <c r="Z148" s="114"/>
    </row>
    <row r="149" ht="13.5" customHeight="1">
      <c r="A149" s="132" t="str">
        <f t="shared" si="3"/>
        <v>SP128</v>
      </c>
      <c r="B149" s="116" t="s">
        <v>560</v>
      </c>
      <c r="C149" s="137"/>
      <c r="D149" s="151" t="s">
        <v>336</v>
      </c>
      <c r="E149" s="136" t="s">
        <v>337</v>
      </c>
      <c r="F149" s="125" t="s">
        <v>227</v>
      </c>
      <c r="G149" s="125" t="s">
        <v>227</v>
      </c>
      <c r="H149" s="125" t="s">
        <v>227</v>
      </c>
      <c r="I149" s="125" t="s">
        <v>227</v>
      </c>
      <c r="J149" s="125" t="s">
        <v>227</v>
      </c>
      <c r="K149" s="125" t="s">
        <v>227</v>
      </c>
      <c r="L149" s="125" t="s">
        <v>227</v>
      </c>
      <c r="M149" s="125" t="s">
        <v>227</v>
      </c>
      <c r="N149" s="125" t="s">
        <v>227</v>
      </c>
      <c r="O149" s="125" t="s">
        <v>227</v>
      </c>
      <c r="P149" s="125" t="s">
        <v>227</v>
      </c>
      <c r="Q149" s="125" t="s">
        <v>227</v>
      </c>
      <c r="R149" s="137" t="s">
        <v>227</v>
      </c>
      <c r="S149" s="137" t="s">
        <v>227</v>
      </c>
      <c r="T149" s="137" t="s">
        <v>227</v>
      </c>
      <c r="U149" s="114"/>
      <c r="V149" s="114"/>
      <c r="W149" s="114"/>
      <c r="X149" s="114"/>
      <c r="Y149" s="114"/>
      <c r="Z149" s="114"/>
    </row>
    <row r="150" ht="13.5" customHeight="1">
      <c r="A150" s="132" t="str">
        <f t="shared" si="3"/>
        <v>SP129</v>
      </c>
      <c r="B150" s="116" t="s">
        <v>561</v>
      </c>
      <c r="C150" s="137"/>
      <c r="D150" s="151" t="s">
        <v>336</v>
      </c>
      <c r="E150" s="136" t="s">
        <v>340</v>
      </c>
      <c r="F150" s="125" t="s">
        <v>227</v>
      </c>
      <c r="G150" s="125" t="s">
        <v>227</v>
      </c>
      <c r="H150" s="125" t="s">
        <v>227</v>
      </c>
      <c r="I150" s="125" t="s">
        <v>227</v>
      </c>
      <c r="J150" s="125" t="s">
        <v>227</v>
      </c>
      <c r="K150" s="125" t="s">
        <v>227</v>
      </c>
      <c r="L150" s="125" t="s">
        <v>227</v>
      </c>
      <c r="M150" s="125" t="s">
        <v>227</v>
      </c>
      <c r="N150" s="125" t="s">
        <v>227</v>
      </c>
      <c r="O150" s="125" t="s">
        <v>227</v>
      </c>
      <c r="P150" s="125" t="s">
        <v>227</v>
      </c>
      <c r="Q150" s="125" t="s">
        <v>227</v>
      </c>
      <c r="R150" s="137" t="s">
        <v>227</v>
      </c>
      <c r="S150" s="137" t="s">
        <v>227</v>
      </c>
      <c r="T150" s="137" t="s">
        <v>227</v>
      </c>
      <c r="U150" s="114"/>
      <c r="V150" s="114"/>
      <c r="W150" s="114"/>
      <c r="X150" s="114"/>
      <c r="Y150" s="114"/>
      <c r="Z150" s="114"/>
    </row>
    <row r="151" ht="13.5" customHeight="1">
      <c r="A151" s="132" t="str">
        <f t="shared" si="3"/>
        <v>SP130</v>
      </c>
      <c r="B151" s="116" t="s">
        <v>562</v>
      </c>
      <c r="C151" s="137"/>
      <c r="D151" s="151" t="s">
        <v>336</v>
      </c>
      <c r="E151" s="136" t="s">
        <v>342</v>
      </c>
      <c r="F151" s="125" t="s">
        <v>227</v>
      </c>
      <c r="G151" s="125" t="s">
        <v>227</v>
      </c>
      <c r="H151" s="125" t="s">
        <v>227</v>
      </c>
      <c r="I151" s="125" t="s">
        <v>227</v>
      </c>
      <c r="J151" s="125" t="s">
        <v>227</v>
      </c>
      <c r="K151" s="125" t="s">
        <v>227</v>
      </c>
      <c r="L151" s="125" t="s">
        <v>227</v>
      </c>
      <c r="M151" s="125" t="s">
        <v>227</v>
      </c>
      <c r="N151" s="125" t="s">
        <v>227</v>
      </c>
      <c r="O151" s="125" t="s">
        <v>227</v>
      </c>
      <c r="P151" s="125" t="s">
        <v>227</v>
      </c>
      <c r="Q151" s="125" t="s">
        <v>227</v>
      </c>
      <c r="R151" s="137" t="s">
        <v>227</v>
      </c>
      <c r="S151" s="137" t="s">
        <v>227</v>
      </c>
      <c r="T151" s="137" t="s">
        <v>227</v>
      </c>
      <c r="U151" s="114"/>
      <c r="V151" s="114"/>
      <c r="W151" s="114"/>
      <c r="X151" s="114"/>
      <c r="Y151" s="114"/>
      <c r="Z151" s="114"/>
    </row>
    <row r="152" ht="13.5" customHeight="1">
      <c r="A152" s="132" t="str">
        <f t="shared" si="3"/>
        <v>SP131</v>
      </c>
      <c r="B152" s="116" t="s">
        <v>563</v>
      </c>
      <c r="C152" s="137" t="s">
        <v>227</v>
      </c>
      <c r="D152" s="151" t="s">
        <v>336</v>
      </c>
      <c r="E152" s="136" t="s">
        <v>344</v>
      </c>
      <c r="F152" s="125" t="s">
        <v>227</v>
      </c>
      <c r="G152" s="125" t="s">
        <v>227</v>
      </c>
      <c r="H152" s="125" t="s">
        <v>227</v>
      </c>
      <c r="I152" s="125" t="s">
        <v>227</v>
      </c>
      <c r="J152" s="125" t="s">
        <v>227</v>
      </c>
      <c r="K152" s="125" t="s">
        <v>227</v>
      </c>
      <c r="L152" s="125" t="s">
        <v>227</v>
      </c>
      <c r="M152" s="125" t="s">
        <v>227</v>
      </c>
      <c r="N152" s="125" t="s">
        <v>227</v>
      </c>
      <c r="O152" s="125" t="s">
        <v>227</v>
      </c>
      <c r="P152" s="125" t="s">
        <v>227</v>
      </c>
      <c r="Q152" s="125" t="s">
        <v>227</v>
      </c>
      <c r="R152" s="137" t="s">
        <v>227</v>
      </c>
      <c r="S152" s="137" t="s">
        <v>227</v>
      </c>
      <c r="T152" s="137" t="s">
        <v>227</v>
      </c>
      <c r="U152" s="114"/>
      <c r="V152" s="114"/>
      <c r="W152" s="114"/>
      <c r="X152" s="114"/>
      <c r="Y152" s="114"/>
      <c r="Z152" s="114"/>
    </row>
    <row r="153" ht="13.5" customHeight="1">
      <c r="A153" s="132" t="str">
        <f t="shared" si="3"/>
        <v>SP132</v>
      </c>
      <c r="B153" s="116" t="s">
        <v>564</v>
      </c>
      <c r="C153" s="137" t="s">
        <v>227</v>
      </c>
      <c r="D153" s="151" t="s">
        <v>336</v>
      </c>
      <c r="E153" s="136" t="s">
        <v>346</v>
      </c>
      <c r="F153" s="125" t="s">
        <v>227</v>
      </c>
      <c r="G153" s="125" t="s">
        <v>227</v>
      </c>
      <c r="H153" s="125" t="s">
        <v>227</v>
      </c>
      <c r="I153" s="125" t="s">
        <v>227</v>
      </c>
      <c r="J153" s="125" t="s">
        <v>227</v>
      </c>
      <c r="K153" s="125" t="s">
        <v>227</v>
      </c>
      <c r="L153" s="125" t="s">
        <v>227</v>
      </c>
      <c r="M153" s="125" t="s">
        <v>227</v>
      </c>
      <c r="N153" s="125" t="s">
        <v>227</v>
      </c>
      <c r="O153" s="125" t="s">
        <v>227</v>
      </c>
      <c r="P153" s="125" t="s">
        <v>227</v>
      </c>
      <c r="Q153" s="125" t="s">
        <v>227</v>
      </c>
      <c r="R153" s="137" t="s">
        <v>227</v>
      </c>
      <c r="S153" s="137" t="s">
        <v>227</v>
      </c>
      <c r="T153" s="137" t="s">
        <v>227</v>
      </c>
      <c r="U153" s="114"/>
      <c r="V153" s="114"/>
      <c r="W153" s="114"/>
      <c r="X153" s="114"/>
      <c r="Y153" s="114"/>
      <c r="Z153" s="114"/>
    </row>
    <row r="154" ht="13.5" customHeight="1">
      <c r="A154" s="132" t="str">
        <f t="shared" si="3"/>
        <v>SP133</v>
      </c>
      <c r="B154" s="116" t="s">
        <v>565</v>
      </c>
      <c r="C154" s="137" t="s">
        <v>227</v>
      </c>
      <c r="D154" s="151" t="s">
        <v>566</v>
      </c>
      <c r="E154" s="136" t="s">
        <v>567</v>
      </c>
      <c r="F154" s="125" t="s">
        <v>227</v>
      </c>
      <c r="G154" s="125" t="s">
        <v>227</v>
      </c>
      <c r="H154" s="125" t="s">
        <v>227</v>
      </c>
      <c r="I154" s="125" t="s">
        <v>227</v>
      </c>
      <c r="J154" s="125" t="s">
        <v>227</v>
      </c>
      <c r="K154" s="125" t="s">
        <v>227</v>
      </c>
      <c r="L154" s="125" t="s">
        <v>227</v>
      </c>
      <c r="M154" s="125" t="s">
        <v>227</v>
      </c>
      <c r="N154" s="125" t="s">
        <v>227</v>
      </c>
      <c r="O154" s="125" t="s">
        <v>227</v>
      </c>
      <c r="P154" s="125" t="s">
        <v>227</v>
      </c>
      <c r="Q154" s="125" t="s">
        <v>227</v>
      </c>
      <c r="R154" s="137" t="s">
        <v>227</v>
      </c>
      <c r="S154" s="137" t="s">
        <v>227</v>
      </c>
      <c r="T154" s="137" t="s">
        <v>227</v>
      </c>
      <c r="U154" s="114"/>
      <c r="V154" s="114"/>
      <c r="W154" s="114"/>
      <c r="X154" s="114"/>
      <c r="Y154" s="114"/>
      <c r="Z154" s="114"/>
    </row>
    <row r="155" ht="13.5" customHeight="1">
      <c r="A155" s="132" t="str">
        <f t="shared" si="3"/>
        <v>SP134</v>
      </c>
      <c r="B155" s="116" t="s">
        <v>568</v>
      </c>
      <c r="C155" s="137" t="s">
        <v>227</v>
      </c>
      <c r="D155" s="151" t="s">
        <v>569</v>
      </c>
      <c r="E155" s="136" t="s">
        <v>570</v>
      </c>
      <c r="F155" s="125" t="s">
        <v>227</v>
      </c>
      <c r="G155" s="125" t="s">
        <v>227</v>
      </c>
      <c r="H155" s="125" t="s">
        <v>227</v>
      </c>
      <c r="I155" s="125" t="s">
        <v>227</v>
      </c>
      <c r="J155" s="125" t="s">
        <v>227</v>
      </c>
      <c r="K155" s="125" t="s">
        <v>227</v>
      </c>
      <c r="L155" s="125" t="s">
        <v>227</v>
      </c>
      <c r="M155" s="125" t="s">
        <v>227</v>
      </c>
      <c r="N155" s="125" t="s">
        <v>227</v>
      </c>
      <c r="O155" s="125" t="s">
        <v>227</v>
      </c>
      <c r="P155" s="125" t="s">
        <v>227</v>
      </c>
      <c r="Q155" s="125" t="s">
        <v>227</v>
      </c>
      <c r="R155" s="137" t="s">
        <v>227</v>
      </c>
      <c r="S155" s="137" t="s">
        <v>227</v>
      </c>
      <c r="T155" s="137" t="s">
        <v>227</v>
      </c>
      <c r="U155" s="114"/>
      <c r="V155" s="114"/>
      <c r="W155" s="114"/>
      <c r="X155" s="114"/>
      <c r="Y155" s="114"/>
      <c r="Z155" s="114"/>
    </row>
    <row r="156" ht="13.5" customHeight="1">
      <c r="A156" s="132" t="str">
        <f t="shared" si="3"/>
        <v>SP135</v>
      </c>
      <c r="B156" s="116" t="s">
        <v>571</v>
      </c>
      <c r="C156" s="137" t="s">
        <v>227</v>
      </c>
      <c r="D156" s="151" t="s">
        <v>572</v>
      </c>
      <c r="E156" s="136" t="s">
        <v>573</v>
      </c>
      <c r="F156" s="125" t="s">
        <v>227</v>
      </c>
      <c r="G156" s="125" t="s">
        <v>227</v>
      </c>
      <c r="H156" s="125" t="s">
        <v>227</v>
      </c>
      <c r="I156" s="125" t="s">
        <v>227</v>
      </c>
      <c r="J156" s="125" t="s">
        <v>227</v>
      </c>
      <c r="K156" s="125" t="s">
        <v>227</v>
      </c>
      <c r="L156" s="125" t="s">
        <v>227</v>
      </c>
      <c r="M156" s="125" t="s">
        <v>227</v>
      </c>
      <c r="N156" s="125" t="s">
        <v>227</v>
      </c>
      <c r="O156" s="125" t="s">
        <v>227</v>
      </c>
      <c r="P156" s="125" t="s">
        <v>227</v>
      </c>
      <c r="Q156" s="125" t="s">
        <v>227</v>
      </c>
      <c r="R156" s="137" t="s">
        <v>227</v>
      </c>
      <c r="S156" s="137" t="s">
        <v>227</v>
      </c>
      <c r="T156" s="137" t="s">
        <v>227</v>
      </c>
      <c r="U156" s="114"/>
      <c r="V156" s="114"/>
      <c r="W156" s="114"/>
      <c r="X156" s="114"/>
      <c r="Y156" s="114"/>
      <c r="Z156" s="114"/>
    </row>
    <row r="157" ht="13.5" customHeight="1">
      <c r="A157" s="132" t="str">
        <f t="shared" si="3"/>
        <v>SP136</v>
      </c>
      <c r="B157" s="116" t="s">
        <v>574</v>
      </c>
      <c r="C157" s="137" t="s">
        <v>227</v>
      </c>
      <c r="D157" s="151" t="s">
        <v>575</v>
      </c>
      <c r="E157" s="136" t="s">
        <v>576</v>
      </c>
      <c r="F157" s="125" t="s">
        <v>227</v>
      </c>
      <c r="G157" s="125" t="s">
        <v>227</v>
      </c>
      <c r="H157" s="125" t="s">
        <v>227</v>
      </c>
      <c r="I157" s="125" t="s">
        <v>227</v>
      </c>
      <c r="J157" s="125" t="s">
        <v>227</v>
      </c>
      <c r="K157" s="125" t="s">
        <v>227</v>
      </c>
      <c r="L157" s="125" t="s">
        <v>227</v>
      </c>
      <c r="M157" s="125" t="s">
        <v>227</v>
      </c>
      <c r="N157" s="125" t="s">
        <v>227</v>
      </c>
      <c r="O157" s="125" t="s">
        <v>227</v>
      </c>
      <c r="P157" s="125" t="s">
        <v>227</v>
      </c>
      <c r="Q157" s="125" t="s">
        <v>227</v>
      </c>
      <c r="R157" s="137" t="s">
        <v>227</v>
      </c>
      <c r="S157" s="137" t="s">
        <v>227</v>
      </c>
      <c r="T157" s="137" t="s">
        <v>227</v>
      </c>
      <c r="U157" s="114"/>
      <c r="V157" s="114"/>
      <c r="W157" s="114"/>
      <c r="X157" s="114"/>
      <c r="Y157" s="114"/>
      <c r="Z157" s="114"/>
    </row>
    <row r="158" ht="13.5" customHeight="1">
      <c r="A158" s="132" t="str">
        <f t="shared" si="3"/>
        <v>SP137</v>
      </c>
      <c r="B158" s="116" t="s">
        <v>577</v>
      </c>
      <c r="C158" s="137" t="s">
        <v>227</v>
      </c>
      <c r="D158" s="151" t="s">
        <v>578</v>
      </c>
      <c r="E158" s="136" t="s">
        <v>498</v>
      </c>
      <c r="F158" s="125" t="s">
        <v>227</v>
      </c>
      <c r="G158" s="125" t="s">
        <v>227</v>
      </c>
      <c r="H158" s="125" t="s">
        <v>227</v>
      </c>
      <c r="I158" s="125" t="s">
        <v>227</v>
      </c>
      <c r="J158" s="125" t="s">
        <v>227</v>
      </c>
      <c r="K158" s="125" t="s">
        <v>227</v>
      </c>
      <c r="L158" s="125" t="s">
        <v>227</v>
      </c>
      <c r="M158" s="125" t="s">
        <v>227</v>
      </c>
      <c r="N158" s="125" t="s">
        <v>227</v>
      </c>
      <c r="O158" s="125" t="s">
        <v>227</v>
      </c>
      <c r="P158" s="125" t="s">
        <v>227</v>
      </c>
      <c r="Q158" s="125" t="s">
        <v>227</v>
      </c>
      <c r="R158" s="137" t="s">
        <v>227</v>
      </c>
      <c r="S158" s="137" t="s">
        <v>227</v>
      </c>
      <c r="T158" s="137" t="s">
        <v>227</v>
      </c>
      <c r="U158" s="114"/>
      <c r="V158" s="114"/>
      <c r="W158" s="114"/>
      <c r="X158" s="114"/>
      <c r="Y158" s="114"/>
      <c r="Z158" s="114"/>
    </row>
    <row r="159" ht="13.5" customHeight="1">
      <c r="A159" s="132" t="str">
        <f t="shared" si="3"/>
        <v>SP138</v>
      </c>
      <c r="B159" s="116" t="s">
        <v>579</v>
      </c>
      <c r="C159" s="137" t="s">
        <v>227</v>
      </c>
      <c r="D159" s="151" t="s">
        <v>580</v>
      </c>
      <c r="E159" s="136" t="s">
        <v>581</v>
      </c>
      <c r="F159" s="125" t="s">
        <v>227</v>
      </c>
      <c r="G159" s="125" t="s">
        <v>227</v>
      </c>
      <c r="H159" s="125" t="s">
        <v>227</v>
      </c>
      <c r="I159" s="125" t="s">
        <v>227</v>
      </c>
      <c r="J159" s="125" t="s">
        <v>227</v>
      </c>
      <c r="K159" s="125" t="s">
        <v>227</v>
      </c>
      <c r="L159" s="125" t="s">
        <v>227</v>
      </c>
      <c r="M159" s="125" t="s">
        <v>227</v>
      </c>
      <c r="N159" s="125" t="s">
        <v>227</v>
      </c>
      <c r="O159" s="125" t="s">
        <v>227</v>
      </c>
      <c r="P159" s="125" t="s">
        <v>227</v>
      </c>
      <c r="Q159" s="125" t="s">
        <v>227</v>
      </c>
      <c r="R159" s="137" t="s">
        <v>227</v>
      </c>
      <c r="S159" s="137" t="s">
        <v>227</v>
      </c>
      <c r="T159" s="137" t="s">
        <v>227</v>
      </c>
      <c r="U159" s="114"/>
      <c r="V159" s="114"/>
      <c r="W159" s="114"/>
      <c r="X159" s="114"/>
      <c r="Y159" s="114"/>
      <c r="Z159" s="114"/>
    </row>
    <row r="160" ht="13.5" customHeight="1">
      <c r="A160" s="132" t="str">
        <f t="shared" si="3"/>
        <v>SP139</v>
      </c>
      <c r="B160" s="116" t="s">
        <v>582</v>
      </c>
      <c r="C160" s="137" t="s">
        <v>227</v>
      </c>
      <c r="D160" s="151" t="s">
        <v>583</v>
      </c>
      <c r="E160" s="136" t="s">
        <v>505</v>
      </c>
      <c r="F160" s="125" t="s">
        <v>227</v>
      </c>
      <c r="G160" s="125" t="s">
        <v>227</v>
      </c>
      <c r="H160" s="125" t="s">
        <v>227</v>
      </c>
      <c r="I160" s="125" t="s">
        <v>227</v>
      </c>
      <c r="J160" s="125" t="s">
        <v>227</v>
      </c>
      <c r="K160" s="125" t="s">
        <v>227</v>
      </c>
      <c r="L160" s="125" t="s">
        <v>227</v>
      </c>
      <c r="M160" s="125" t="s">
        <v>227</v>
      </c>
      <c r="N160" s="125" t="s">
        <v>227</v>
      </c>
      <c r="O160" s="125" t="s">
        <v>227</v>
      </c>
      <c r="P160" s="125" t="s">
        <v>227</v>
      </c>
      <c r="Q160" s="125" t="s">
        <v>227</v>
      </c>
      <c r="R160" s="137" t="s">
        <v>227</v>
      </c>
      <c r="S160" s="137" t="s">
        <v>227</v>
      </c>
      <c r="T160" s="137" t="s">
        <v>227</v>
      </c>
      <c r="U160" s="114"/>
      <c r="V160" s="114"/>
      <c r="W160" s="114"/>
      <c r="X160" s="114"/>
      <c r="Y160" s="114"/>
      <c r="Z160" s="114"/>
    </row>
    <row r="161" ht="13.5" customHeight="1">
      <c r="A161" s="132" t="str">
        <f t="shared" si="3"/>
        <v>SP140</v>
      </c>
      <c r="B161" s="116" t="s">
        <v>584</v>
      </c>
      <c r="C161" s="137" t="s">
        <v>227</v>
      </c>
      <c r="D161" s="151" t="s">
        <v>585</v>
      </c>
      <c r="E161" s="136" t="s">
        <v>509</v>
      </c>
      <c r="F161" s="125" t="s">
        <v>227</v>
      </c>
      <c r="G161" s="125" t="s">
        <v>227</v>
      </c>
      <c r="H161" s="125" t="s">
        <v>227</v>
      </c>
      <c r="I161" s="125" t="s">
        <v>227</v>
      </c>
      <c r="J161" s="125" t="s">
        <v>227</v>
      </c>
      <c r="K161" s="125" t="s">
        <v>227</v>
      </c>
      <c r="L161" s="125" t="s">
        <v>227</v>
      </c>
      <c r="M161" s="125" t="s">
        <v>227</v>
      </c>
      <c r="N161" s="125" t="s">
        <v>227</v>
      </c>
      <c r="O161" s="125" t="s">
        <v>227</v>
      </c>
      <c r="P161" s="125" t="s">
        <v>227</v>
      </c>
      <c r="Q161" s="125" t="s">
        <v>227</v>
      </c>
      <c r="R161" s="137" t="s">
        <v>227</v>
      </c>
      <c r="S161" s="137" t="s">
        <v>227</v>
      </c>
      <c r="T161" s="137" t="s">
        <v>227</v>
      </c>
      <c r="U161" s="114"/>
      <c r="V161" s="114"/>
      <c r="W161" s="114"/>
      <c r="X161" s="114"/>
      <c r="Y161" s="114"/>
      <c r="Z161" s="114"/>
    </row>
    <row r="162" ht="13.5" customHeight="1">
      <c r="A162" s="132" t="str">
        <f t="shared" si="3"/>
        <v>SP141</v>
      </c>
      <c r="B162" s="116" t="s">
        <v>586</v>
      </c>
      <c r="C162" s="137"/>
      <c r="D162" s="151" t="s">
        <v>587</v>
      </c>
      <c r="E162" s="136" t="s">
        <v>588</v>
      </c>
      <c r="F162" s="125" t="s">
        <v>227</v>
      </c>
      <c r="G162" s="125" t="s">
        <v>227</v>
      </c>
      <c r="H162" s="125" t="s">
        <v>227</v>
      </c>
      <c r="I162" s="125" t="s">
        <v>227</v>
      </c>
      <c r="J162" s="125" t="s">
        <v>227</v>
      </c>
      <c r="K162" s="125" t="s">
        <v>227</v>
      </c>
      <c r="L162" s="125" t="s">
        <v>227</v>
      </c>
      <c r="M162" s="125" t="s">
        <v>227</v>
      </c>
      <c r="N162" s="125" t="s">
        <v>227</v>
      </c>
      <c r="O162" s="125" t="s">
        <v>227</v>
      </c>
      <c r="P162" s="125" t="s">
        <v>227</v>
      </c>
      <c r="Q162" s="125" t="s">
        <v>227</v>
      </c>
      <c r="R162" s="137" t="s">
        <v>227</v>
      </c>
      <c r="S162" s="137" t="s">
        <v>227</v>
      </c>
      <c r="T162" s="137" t="s">
        <v>227</v>
      </c>
      <c r="U162" s="114"/>
      <c r="V162" s="114"/>
      <c r="W162" s="114"/>
      <c r="X162" s="114"/>
      <c r="Y162" s="114"/>
      <c r="Z162" s="114"/>
    </row>
    <row r="163" ht="13.5" customHeight="1">
      <c r="A163" s="132" t="str">
        <f t="shared" si="3"/>
        <v>SP142</v>
      </c>
      <c r="B163" s="136" t="s">
        <v>589</v>
      </c>
      <c r="C163" s="136"/>
      <c r="D163" s="136" t="s">
        <v>590</v>
      </c>
      <c r="E163" s="136" t="s">
        <v>591</v>
      </c>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2" t="str">
        <f t="shared" si="3"/>
        <v>SP143</v>
      </c>
      <c r="B164" s="136" t="s">
        <v>592</v>
      </c>
      <c r="C164" s="136"/>
      <c r="D164" s="136" t="s">
        <v>593</v>
      </c>
      <c r="E164" s="136" t="s">
        <v>594</v>
      </c>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2" t="str">
        <f t="shared" si="3"/>
        <v>SP144</v>
      </c>
      <c r="B165" s="136" t="s">
        <v>595</v>
      </c>
      <c r="C165" s="136"/>
      <c r="D165" s="136" t="s">
        <v>596</v>
      </c>
      <c r="E165" s="136" t="s">
        <v>597</v>
      </c>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2" t="str">
        <f t="shared" si="3"/>
        <v>SP145</v>
      </c>
      <c r="B166" s="136" t="s">
        <v>598</v>
      </c>
      <c r="C166" s="136"/>
      <c r="D166" s="136" t="s">
        <v>599</v>
      </c>
      <c r="E166" s="136" t="s">
        <v>600</v>
      </c>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2" t="str">
        <f t="shared" si="3"/>
        <v>SP146</v>
      </c>
      <c r="B167" s="136" t="s">
        <v>601</v>
      </c>
      <c r="C167" s="136"/>
      <c r="D167" s="136" t="s">
        <v>602</v>
      </c>
      <c r="E167" s="136" t="s">
        <v>603</v>
      </c>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2" t="str">
        <f t="shared" si="3"/>
        <v>SP147</v>
      </c>
      <c r="B168" s="136" t="s">
        <v>604</v>
      </c>
      <c r="C168" s="136"/>
      <c r="D168" s="136" t="s">
        <v>605</v>
      </c>
      <c r="E168" s="136" t="s">
        <v>606</v>
      </c>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2" t="str">
        <f t="shared" si="3"/>
        <v>SP148</v>
      </c>
      <c r="B169" s="136" t="s">
        <v>607</v>
      </c>
      <c r="C169" s="136"/>
      <c r="D169" s="136" t="s">
        <v>608</v>
      </c>
      <c r="E169" s="136" t="s">
        <v>609</v>
      </c>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2" t="str">
        <f t="shared" si="3"/>
        <v>SP149</v>
      </c>
      <c r="B170" s="136" t="s">
        <v>607</v>
      </c>
      <c r="C170" s="136"/>
      <c r="D170" s="136" t="s">
        <v>610</v>
      </c>
      <c r="E170" s="136" t="s">
        <v>611</v>
      </c>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2" t="str">
        <f t="shared" si="3"/>
        <v>SP150</v>
      </c>
      <c r="B171" s="136" t="s">
        <v>612</v>
      </c>
      <c r="C171" s="136"/>
      <c r="D171" s="136" t="s">
        <v>613</v>
      </c>
      <c r="E171" s="136" t="s">
        <v>614</v>
      </c>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2" t="str">
        <f t="shared" si="3"/>
        <v>SP151</v>
      </c>
      <c r="B172" s="134" t="s">
        <v>615</v>
      </c>
      <c r="C172" s="134"/>
      <c r="D172" s="136" t="s">
        <v>616</v>
      </c>
      <c r="E172" s="136" t="s">
        <v>617</v>
      </c>
      <c r="F172" s="125"/>
      <c r="G172" s="125"/>
      <c r="H172" s="125"/>
      <c r="I172" s="125"/>
      <c r="J172" s="125"/>
      <c r="K172" s="125"/>
      <c r="L172" s="125"/>
      <c r="M172" s="125"/>
      <c r="N172" s="125"/>
      <c r="O172" s="125"/>
      <c r="P172" s="125"/>
      <c r="Q172" s="125"/>
      <c r="R172" s="137" t="s">
        <v>227</v>
      </c>
      <c r="S172" s="137"/>
      <c r="T172" s="137"/>
      <c r="U172" s="114"/>
      <c r="V172" s="114"/>
      <c r="W172" s="114"/>
      <c r="X172" s="114"/>
      <c r="Y172" s="114"/>
      <c r="Z172" s="114"/>
    </row>
    <row r="173" ht="13.5" customHeight="1">
      <c r="A173" s="132" t="str">
        <f t="shared" si="3"/>
        <v>SP152</v>
      </c>
      <c r="B173" s="152" t="s">
        <v>618</v>
      </c>
      <c r="C173" s="134"/>
      <c r="D173" s="136" t="s">
        <v>619</v>
      </c>
      <c r="E173" s="136" t="s">
        <v>620</v>
      </c>
      <c r="F173" s="125"/>
      <c r="G173" s="125"/>
      <c r="H173" s="125"/>
      <c r="I173" s="125"/>
      <c r="J173" s="125"/>
      <c r="K173" s="125"/>
      <c r="L173" s="125"/>
      <c r="M173" s="125"/>
      <c r="N173" s="125"/>
      <c r="O173" s="125"/>
      <c r="P173" s="125"/>
      <c r="Q173" s="125"/>
      <c r="R173" s="137" t="s">
        <v>227</v>
      </c>
      <c r="S173" s="137"/>
      <c r="T173" s="137"/>
      <c r="U173" s="114"/>
      <c r="V173" s="114"/>
      <c r="W173" s="114"/>
      <c r="X173" s="114"/>
      <c r="Y173" s="114"/>
      <c r="Z173" s="114"/>
    </row>
    <row r="174" ht="13.5" customHeight="1">
      <c r="A174" s="132" t="str">
        <f t="shared" si="3"/>
        <v>SP153</v>
      </c>
      <c r="B174" s="152" t="s">
        <v>621</v>
      </c>
      <c r="C174" s="134"/>
      <c r="D174" s="136" t="s">
        <v>622</v>
      </c>
      <c r="E174" s="136" t="s">
        <v>623</v>
      </c>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2" t="str">
        <f t="shared" si="3"/>
        <v>SP154</v>
      </c>
      <c r="B175" s="116" t="s">
        <v>624</v>
      </c>
      <c r="C175" s="134"/>
      <c r="D175" s="136" t="s">
        <v>625</v>
      </c>
      <c r="E175" s="136" t="s">
        <v>626</v>
      </c>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2" t="str">
        <f t="shared" si="3"/>
        <v/>
      </c>
      <c r="B176" s="139" t="s">
        <v>627</v>
      </c>
      <c r="C176" s="140"/>
      <c r="D176" s="140"/>
      <c r="E176" s="140"/>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2" t="str">
        <f t="shared" si="3"/>
        <v>SP155</v>
      </c>
      <c r="B177" s="133" t="s">
        <v>231</v>
      </c>
      <c r="C177" s="149"/>
      <c r="D177" s="142" t="s">
        <v>628</v>
      </c>
      <c r="E177" s="142" t="s">
        <v>232</v>
      </c>
      <c r="F177" s="125"/>
      <c r="G177" s="125"/>
      <c r="H177" s="125"/>
      <c r="I177" s="125"/>
      <c r="J177" s="125"/>
      <c r="K177" s="125"/>
      <c r="L177" s="125"/>
      <c r="M177" s="125"/>
      <c r="N177" s="125"/>
      <c r="O177" s="125"/>
      <c r="P177" s="125"/>
      <c r="Q177" s="125"/>
      <c r="R177" s="141"/>
      <c r="S177" s="141"/>
      <c r="T177" s="141"/>
      <c r="U177" s="150"/>
      <c r="V177" s="150"/>
      <c r="W177" s="150"/>
      <c r="X177" s="150"/>
      <c r="Y177" s="150"/>
      <c r="Z177" s="150"/>
    </row>
    <row r="178" ht="13.5" customHeight="1">
      <c r="A178" s="132" t="str">
        <f t="shared" si="3"/>
        <v>SP156</v>
      </c>
      <c r="B178" s="133" t="s">
        <v>234</v>
      </c>
      <c r="C178" s="149"/>
      <c r="D178" s="142" t="s">
        <v>628</v>
      </c>
      <c r="E178" s="142" t="s">
        <v>232</v>
      </c>
      <c r="F178" s="125"/>
      <c r="G178" s="125"/>
      <c r="H178" s="125"/>
      <c r="I178" s="125"/>
      <c r="J178" s="125"/>
      <c r="K178" s="125"/>
      <c r="L178" s="125"/>
      <c r="M178" s="125"/>
      <c r="N178" s="125"/>
      <c r="O178" s="125"/>
      <c r="P178" s="125"/>
      <c r="Q178" s="125"/>
      <c r="R178" s="141"/>
      <c r="S178" s="141"/>
      <c r="T178" s="141"/>
      <c r="U178" s="150"/>
      <c r="V178" s="150"/>
      <c r="W178" s="150"/>
      <c r="X178" s="150"/>
      <c r="Y178" s="150"/>
      <c r="Z178" s="150"/>
    </row>
    <row r="179" ht="13.5" customHeight="1">
      <c r="A179" s="132" t="str">
        <f t="shared" si="3"/>
        <v>SP157</v>
      </c>
      <c r="B179" s="138" t="s">
        <v>328</v>
      </c>
      <c r="C179" s="149"/>
      <c r="D179" s="142" t="s">
        <v>628</v>
      </c>
      <c r="E179" s="142" t="s">
        <v>232</v>
      </c>
      <c r="F179" s="125"/>
      <c r="G179" s="125"/>
      <c r="H179" s="125"/>
      <c r="I179" s="125"/>
      <c r="J179" s="125"/>
      <c r="K179" s="125"/>
      <c r="L179" s="125"/>
      <c r="M179" s="125"/>
      <c r="N179" s="125"/>
      <c r="O179" s="125"/>
      <c r="P179" s="125"/>
      <c r="Q179" s="125"/>
      <c r="R179" s="141"/>
      <c r="S179" s="141"/>
      <c r="T179" s="141"/>
      <c r="U179" s="150"/>
      <c r="V179" s="150"/>
      <c r="W179" s="150"/>
      <c r="X179" s="150"/>
      <c r="Y179" s="150"/>
      <c r="Z179" s="150"/>
    </row>
    <row r="180" ht="13.5" customHeight="1">
      <c r="A180" s="132" t="str">
        <f t="shared" si="3"/>
        <v>SP158</v>
      </c>
      <c r="B180" s="133" t="s">
        <v>329</v>
      </c>
      <c r="C180" s="149"/>
      <c r="D180" s="142" t="s">
        <v>628</v>
      </c>
      <c r="E180" s="142" t="s">
        <v>232</v>
      </c>
      <c r="F180" s="125"/>
      <c r="G180" s="125"/>
      <c r="H180" s="125"/>
      <c r="I180" s="125"/>
      <c r="J180" s="125"/>
      <c r="K180" s="125"/>
      <c r="L180" s="125"/>
      <c r="M180" s="125"/>
      <c r="N180" s="125"/>
      <c r="O180" s="125"/>
      <c r="P180" s="125"/>
      <c r="Q180" s="125"/>
      <c r="R180" s="141"/>
      <c r="S180" s="141"/>
      <c r="T180" s="141"/>
      <c r="U180" s="150"/>
      <c r="V180" s="150"/>
      <c r="W180" s="150"/>
      <c r="X180" s="150"/>
      <c r="Y180" s="150"/>
      <c r="Z180" s="150"/>
    </row>
    <row r="181" ht="13.5" customHeight="1">
      <c r="A181" s="132" t="str">
        <f t="shared" si="3"/>
        <v>SP159</v>
      </c>
      <c r="B181" s="133" t="s">
        <v>330</v>
      </c>
      <c r="C181" s="149"/>
      <c r="D181" s="142" t="s">
        <v>628</v>
      </c>
      <c r="E181" s="142" t="s">
        <v>232</v>
      </c>
      <c r="F181" s="125"/>
      <c r="G181" s="125"/>
      <c r="H181" s="125"/>
      <c r="I181" s="125"/>
      <c r="J181" s="125"/>
      <c r="K181" s="125"/>
      <c r="L181" s="125"/>
      <c r="M181" s="125"/>
      <c r="N181" s="125"/>
      <c r="O181" s="125"/>
      <c r="P181" s="125"/>
      <c r="Q181" s="125"/>
      <c r="R181" s="141"/>
      <c r="S181" s="141"/>
      <c r="T181" s="141"/>
      <c r="U181" s="150"/>
      <c r="V181" s="150"/>
      <c r="W181" s="150"/>
      <c r="X181" s="150"/>
      <c r="Y181" s="150"/>
      <c r="Z181" s="150"/>
    </row>
    <row r="182" ht="13.5" customHeight="1">
      <c r="A182" s="132" t="str">
        <f t="shared" si="3"/>
        <v>SP160</v>
      </c>
      <c r="B182" s="116" t="s">
        <v>629</v>
      </c>
      <c r="C182" s="134"/>
      <c r="D182" s="136" t="s">
        <v>630</v>
      </c>
      <c r="E182" s="136" t="s">
        <v>333</v>
      </c>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2" t="str">
        <f t="shared" si="3"/>
        <v>SP161</v>
      </c>
      <c r="B183" s="116" t="s">
        <v>631</v>
      </c>
      <c r="C183" s="134" t="s">
        <v>335</v>
      </c>
      <c r="D183" s="136" t="s">
        <v>632</v>
      </c>
      <c r="E183" s="136" t="s">
        <v>337</v>
      </c>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2" t="str">
        <f t="shared" si="3"/>
        <v>SP162</v>
      </c>
      <c r="B184" s="116" t="s">
        <v>633</v>
      </c>
      <c r="C184" s="134" t="s">
        <v>339</v>
      </c>
      <c r="D184" s="136" t="s">
        <v>632</v>
      </c>
      <c r="E184" s="136" t="s">
        <v>340</v>
      </c>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2" t="str">
        <f t="shared" si="3"/>
        <v>SP163</v>
      </c>
      <c r="B185" s="116" t="s">
        <v>634</v>
      </c>
      <c r="C185" s="134" t="s">
        <v>635</v>
      </c>
      <c r="D185" s="136" t="s">
        <v>632</v>
      </c>
      <c r="E185" s="136" t="s">
        <v>342</v>
      </c>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2" t="str">
        <f t="shared" si="3"/>
        <v>SP164</v>
      </c>
      <c r="B186" s="116" t="s">
        <v>636</v>
      </c>
      <c r="C186" s="134" t="s">
        <v>637</v>
      </c>
      <c r="D186" s="136" t="s">
        <v>632</v>
      </c>
      <c r="E186" s="136" t="s">
        <v>344</v>
      </c>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2" t="str">
        <f t="shared" si="3"/>
        <v>SP165</v>
      </c>
      <c r="B187" s="116" t="s">
        <v>638</v>
      </c>
      <c r="C187" s="134" t="s">
        <v>639</v>
      </c>
      <c r="D187" s="136" t="s">
        <v>632</v>
      </c>
      <c r="E187" s="136" t="s">
        <v>346</v>
      </c>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2" t="str">
        <f t="shared" si="3"/>
        <v>SP166</v>
      </c>
      <c r="B188" s="116" t="s">
        <v>640</v>
      </c>
      <c r="C188" s="134" t="s">
        <v>641</v>
      </c>
      <c r="D188" s="136" t="s">
        <v>642</v>
      </c>
      <c r="E188" s="136" t="s">
        <v>349</v>
      </c>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2" t="str">
        <f t="shared" si="3"/>
        <v>SP167</v>
      </c>
      <c r="B189" s="116" t="s">
        <v>643</v>
      </c>
      <c r="C189" s="134" t="s">
        <v>644</v>
      </c>
      <c r="D189" s="136" t="s">
        <v>642</v>
      </c>
      <c r="E189" s="136" t="s">
        <v>351</v>
      </c>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2" t="str">
        <f t="shared" si="3"/>
        <v>SP168</v>
      </c>
      <c r="B190" s="116" t="s">
        <v>645</v>
      </c>
      <c r="C190" s="134"/>
      <c r="D190" s="136" t="s">
        <v>646</v>
      </c>
      <c r="E190" s="136" t="s">
        <v>354</v>
      </c>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2" t="str">
        <f t="shared" si="3"/>
        <v>SP169</v>
      </c>
      <c r="B191" s="116" t="s">
        <v>647</v>
      </c>
      <c r="C191" s="134"/>
      <c r="D191" s="136" t="s">
        <v>648</v>
      </c>
      <c r="E191" s="136" t="s">
        <v>357</v>
      </c>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2" t="str">
        <f t="shared" si="3"/>
        <v>SP170</v>
      </c>
      <c r="B192" s="116" t="s">
        <v>649</v>
      </c>
      <c r="C192" s="134"/>
      <c r="D192" s="136" t="s">
        <v>650</v>
      </c>
      <c r="E192" s="136" t="s">
        <v>360</v>
      </c>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2" t="str">
        <f t="shared" si="3"/>
        <v>SP171</v>
      </c>
      <c r="B193" s="116" t="s">
        <v>651</v>
      </c>
      <c r="C193" s="134"/>
      <c r="D193" s="136" t="s">
        <v>652</v>
      </c>
      <c r="E193" s="136" t="s">
        <v>653</v>
      </c>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2" t="str">
        <f t="shared" si="3"/>
        <v>SP172</v>
      </c>
      <c r="B194" s="116" t="s">
        <v>654</v>
      </c>
      <c r="C194" s="116" t="s">
        <v>227</v>
      </c>
      <c r="D194" s="116" t="s">
        <v>655</v>
      </c>
      <c r="E194" s="116" t="s">
        <v>366</v>
      </c>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2" t="str">
        <f t="shared" si="3"/>
        <v>SP173</v>
      </c>
      <c r="B195" s="116" t="s">
        <v>656</v>
      </c>
      <c r="C195" s="116" t="s">
        <v>227</v>
      </c>
      <c r="D195" s="116" t="s">
        <v>657</v>
      </c>
      <c r="E195" s="116" t="s">
        <v>369</v>
      </c>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2" t="str">
        <f t="shared" si="3"/>
        <v>SP174</v>
      </c>
      <c r="B196" s="116" t="s">
        <v>658</v>
      </c>
      <c r="C196" s="116" t="s">
        <v>227</v>
      </c>
      <c r="D196" s="116" t="s">
        <v>659</v>
      </c>
      <c r="E196" s="116" t="s">
        <v>372</v>
      </c>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2" t="str">
        <f t="shared" si="3"/>
        <v>SP175</v>
      </c>
      <c r="B197" s="116" t="s">
        <v>660</v>
      </c>
      <c r="C197" s="116" t="s">
        <v>227</v>
      </c>
      <c r="D197" s="116" t="s">
        <v>661</v>
      </c>
      <c r="E197" s="116" t="s">
        <v>375</v>
      </c>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2" t="str">
        <f t="shared" si="3"/>
        <v>SP176</v>
      </c>
      <c r="B198" s="116" t="s">
        <v>662</v>
      </c>
      <c r="C198" s="116" t="s">
        <v>227</v>
      </c>
      <c r="D198" s="116" t="s">
        <v>663</v>
      </c>
      <c r="E198" s="116" t="s">
        <v>378</v>
      </c>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2" t="str">
        <f t="shared" si="3"/>
        <v>SP177</v>
      </c>
      <c r="B199" s="116" t="s">
        <v>664</v>
      </c>
      <c r="C199" s="116" t="s">
        <v>227</v>
      </c>
      <c r="D199" s="116" t="s">
        <v>665</v>
      </c>
      <c r="E199" s="116" t="s">
        <v>381</v>
      </c>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2" t="str">
        <f t="shared" si="3"/>
        <v>SP178</v>
      </c>
      <c r="B200" s="116" t="s">
        <v>666</v>
      </c>
      <c r="C200" s="116" t="s">
        <v>227</v>
      </c>
      <c r="D200" s="116" t="s">
        <v>667</v>
      </c>
      <c r="E200" s="116" t="s">
        <v>384</v>
      </c>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2" t="str">
        <f t="shared" si="3"/>
        <v>SP179</v>
      </c>
      <c r="B201" s="116" t="s">
        <v>668</v>
      </c>
      <c r="C201" s="116" t="s">
        <v>227</v>
      </c>
      <c r="D201" s="116" t="s">
        <v>669</v>
      </c>
      <c r="E201" s="116" t="s">
        <v>387</v>
      </c>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2" t="str">
        <f t="shared" si="3"/>
        <v>SP180</v>
      </c>
      <c r="B202" s="116" t="s">
        <v>670</v>
      </c>
      <c r="C202" s="116" t="s">
        <v>227</v>
      </c>
      <c r="D202" s="116" t="s">
        <v>671</v>
      </c>
      <c r="E202" s="116" t="s">
        <v>390</v>
      </c>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2" t="str">
        <f t="shared" si="3"/>
        <v>SP181</v>
      </c>
      <c r="B203" s="116" t="s">
        <v>672</v>
      </c>
      <c r="C203" s="116" t="s">
        <v>227</v>
      </c>
      <c r="D203" s="116" t="s">
        <v>673</v>
      </c>
      <c r="E203" s="116" t="s">
        <v>393</v>
      </c>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2" t="str">
        <f t="shared" si="3"/>
        <v>SP182</v>
      </c>
      <c r="B204" s="116" t="s">
        <v>674</v>
      </c>
      <c r="C204" s="116" t="s">
        <v>227</v>
      </c>
      <c r="D204" s="116" t="s">
        <v>675</v>
      </c>
      <c r="E204" s="116" t="s">
        <v>396</v>
      </c>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2" t="str">
        <f t="shared" si="3"/>
        <v>SP183</v>
      </c>
      <c r="B205" s="116" t="s">
        <v>676</v>
      </c>
      <c r="C205" s="116" t="s">
        <v>227</v>
      </c>
      <c r="D205" s="116" t="s">
        <v>677</v>
      </c>
      <c r="E205" s="116" t="s">
        <v>399</v>
      </c>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2" t="str">
        <f t="shared" si="3"/>
        <v>SP184</v>
      </c>
      <c r="B206" s="116" t="s">
        <v>678</v>
      </c>
      <c r="C206" s="116" t="s">
        <v>227</v>
      </c>
      <c r="D206" s="116" t="s">
        <v>679</v>
      </c>
      <c r="E206" s="116" t="s">
        <v>402</v>
      </c>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2" t="str">
        <f t="shared" si="3"/>
        <v>SP185</v>
      </c>
      <c r="B207" s="116" t="s">
        <v>680</v>
      </c>
      <c r="C207" s="116" t="s">
        <v>227</v>
      </c>
      <c r="D207" s="116" t="s">
        <v>681</v>
      </c>
      <c r="E207" s="116" t="s">
        <v>405</v>
      </c>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2" t="str">
        <f t="shared" si="3"/>
        <v>SP186</v>
      </c>
      <c r="B208" s="116" t="s">
        <v>682</v>
      </c>
      <c r="C208" s="116" t="s">
        <v>227</v>
      </c>
      <c r="D208" s="116" t="s">
        <v>683</v>
      </c>
      <c r="E208" s="116" t="s">
        <v>408</v>
      </c>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2" t="str">
        <f t="shared" si="3"/>
        <v>SP187</v>
      </c>
      <c r="B209" s="116" t="s">
        <v>684</v>
      </c>
      <c r="C209" s="116" t="s">
        <v>227</v>
      </c>
      <c r="D209" s="116" t="s">
        <v>685</v>
      </c>
      <c r="E209" s="116" t="s">
        <v>411</v>
      </c>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2" t="str">
        <f t="shared" si="3"/>
        <v>SP188</v>
      </c>
      <c r="B210" s="116" t="s">
        <v>686</v>
      </c>
      <c r="C210" s="116" t="s">
        <v>227</v>
      </c>
      <c r="D210" s="116" t="s">
        <v>687</v>
      </c>
      <c r="E210" s="116" t="s">
        <v>414</v>
      </c>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2" t="str">
        <f t="shared" si="3"/>
        <v>SP189</v>
      </c>
      <c r="B211" s="116" t="s">
        <v>688</v>
      </c>
      <c r="C211" s="116" t="s">
        <v>227</v>
      </c>
      <c r="D211" s="116" t="s">
        <v>689</v>
      </c>
      <c r="E211" s="116" t="s">
        <v>417</v>
      </c>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2" t="str">
        <f t="shared" si="3"/>
        <v>SP190</v>
      </c>
      <c r="B212" s="116" t="s">
        <v>690</v>
      </c>
      <c r="C212" s="116" t="s">
        <v>227</v>
      </c>
      <c r="D212" s="116" t="s">
        <v>691</v>
      </c>
      <c r="E212" s="116" t="s">
        <v>420</v>
      </c>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2" t="str">
        <f t="shared" si="3"/>
        <v>SP191</v>
      </c>
      <c r="B213" s="116" t="s">
        <v>692</v>
      </c>
      <c r="C213" s="116" t="s">
        <v>227</v>
      </c>
      <c r="D213" s="116" t="s">
        <v>693</v>
      </c>
      <c r="E213" s="116" t="s">
        <v>423</v>
      </c>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2" t="str">
        <f t="shared" si="3"/>
        <v>SP192</v>
      </c>
      <c r="B214" s="116" t="s">
        <v>694</v>
      </c>
      <c r="C214" s="116" t="s">
        <v>227</v>
      </c>
      <c r="D214" s="116" t="s">
        <v>695</v>
      </c>
      <c r="E214" s="116" t="s">
        <v>426</v>
      </c>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2" t="str">
        <f t="shared" si="3"/>
        <v>SP193</v>
      </c>
      <c r="B215" s="116" t="s">
        <v>696</v>
      </c>
      <c r="C215" s="116" t="s">
        <v>227</v>
      </c>
      <c r="D215" s="116" t="s">
        <v>697</v>
      </c>
      <c r="E215" s="116" t="s">
        <v>429</v>
      </c>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2" t="str">
        <f t="shared" si="3"/>
        <v>SP194</v>
      </c>
      <c r="B216" s="116" t="s">
        <v>698</v>
      </c>
      <c r="C216" s="116" t="s">
        <v>227</v>
      </c>
      <c r="D216" s="116" t="s">
        <v>699</v>
      </c>
      <c r="E216" s="116" t="s">
        <v>432</v>
      </c>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2" t="str">
        <f t="shared" si="3"/>
        <v>SP195</v>
      </c>
      <c r="B217" s="116" t="s">
        <v>700</v>
      </c>
      <c r="C217" s="116" t="s">
        <v>227</v>
      </c>
      <c r="D217" s="116" t="s">
        <v>701</v>
      </c>
      <c r="E217" s="116" t="s">
        <v>435</v>
      </c>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2" t="str">
        <f t="shared" si="3"/>
        <v>SP196</v>
      </c>
      <c r="B218" s="116" t="s">
        <v>702</v>
      </c>
      <c r="C218" s="116" t="s">
        <v>227</v>
      </c>
      <c r="D218" s="116" t="s">
        <v>703</v>
      </c>
      <c r="E218" s="116" t="s">
        <v>438</v>
      </c>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2" t="str">
        <f t="shared" si="3"/>
        <v>SP197</v>
      </c>
      <c r="B219" s="116" t="s">
        <v>704</v>
      </c>
      <c r="C219" s="116" t="s">
        <v>227</v>
      </c>
      <c r="D219" s="116" t="s">
        <v>705</v>
      </c>
      <c r="E219" s="116" t="s">
        <v>441</v>
      </c>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2" t="str">
        <f t="shared" si="3"/>
        <v>SP198</v>
      </c>
      <c r="B220" s="116" t="s">
        <v>706</v>
      </c>
      <c r="C220" s="116" t="s">
        <v>227</v>
      </c>
      <c r="D220" s="116" t="s">
        <v>707</v>
      </c>
      <c r="E220" s="116" t="s">
        <v>444</v>
      </c>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2" t="str">
        <f t="shared" si="3"/>
        <v>SP199</v>
      </c>
      <c r="B221" s="116" t="s">
        <v>708</v>
      </c>
      <c r="C221" s="116" t="s">
        <v>227</v>
      </c>
      <c r="D221" s="116" t="s">
        <v>709</v>
      </c>
      <c r="E221" s="116" t="s">
        <v>447</v>
      </c>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2" t="str">
        <f t="shared" si="3"/>
        <v>SP200</v>
      </c>
      <c r="B222" s="116" t="s">
        <v>710</v>
      </c>
      <c r="C222" s="116" t="s">
        <v>227</v>
      </c>
      <c r="D222" s="116" t="s">
        <v>711</v>
      </c>
      <c r="E222" s="116" t="s">
        <v>450</v>
      </c>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2" t="str">
        <f t="shared" si="3"/>
        <v>SP201</v>
      </c>
      <c r="B223" s="116" t="s">
        <v>712</v>
      </c>
      <c r="C223" s="116" t="s">
        <v>227</v>
      </c>
      <c r="D223" s="116" t="s">
        <v>713</v>
      </c>
      <c r="E223" s="116" t="s">
        <v>453</v>
      </c>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2" t="str">
        <f t="shared" si="3"/>
        <v>SP202</v>
      </c>
      <c r="B224" s="116" t="s">
        <v>714</v>
      </c>
      <c r="C224" s="116" t="s">
        <v>227</v>
      </c>
      <c r="D224" s="116" t="s">
        <v>715</v>
      </c>
      <c r="E224" s="116" t="s">
        <v>456</v>
      </c>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2" t="str">
        <f t="shared" si="3"/>
        <v>SP203</v>
      </c>
      <c r="B225" s="116" t="s">
        <v>716</v>
      </c>
      <c r="C225" s="116" t="s">
        <v>227</v>
      </c>
      <c r="D225" s="116" t="s">
        <v>717</v>
      </c>
      <c r="E225" s="116" t="s">
        <v>459</v>
      </c>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2" t="str">
        <f t="shared" si="3"/>
        <v>SP204</v>
      </c>
      <c r="B226" s="116" t="s">
        <v>718</v>
      </c>
      <c r="C226" s="116" t="s">
        <v>227</v>
      </c>
      <c r="D226" s="116" t="s">
        <v>719</v>
      </c>
      <c r="E226" s="116" t="s">
        <v>462</v>
      </c>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2" t="str">
        <f t="shared" si="3"/>
        <v>SP205</v>
      </c>
      <c r="B227" s="116" t="s">
        <v>720</v>
      </c>
      <c r="C227" s="116" t="s">
        <v>227</v>
      </c>
      <c r="D227" s="116" t="s">
        <v>721</v>
      </c>
      <c r="E227" s="116" t="s">
        <v>465</v>
      </c>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2" t="str">
        <f t="shared" si="3"/>
        <v>SP206</v>
      </c>
      <c r="B228" s="116" t="s">
        <v>722</v>
      </c>
      <c r="C228" s="116" t="s">
        <v>227</v>
      </c>
      <c r="D228" s="116" t="s">
        <v>723</v>
      </c>
      <c r="E228" s="116" t="s">
        <v>468</v>
      </c>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2" t="str">
        <f t="shared" si="3"/>
        <v>SP207</v>
      </c>
      <c r="B229" s="116" t="s">
        <v>724</v>
      </c>
      <c r="C229" s="116" t="s">
        <v>227</v>
      </c>
      <c r="D229" s="116" t="s">
        <v>725</v>
      </c>
      <c r="E229" s="116" t="s">
        <v>471</v>
      </c>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2" t="str">
        <f t="shared" si="3"/>
        <v>SP208</v>
      </c>
      <c r="B230" s="116" t="s">
        <v>726</v>
      </c>
      <c r="C230" s="116" t="s">
        <v>227</v>
      </c>
      <c r="D230" s="116" t="s">
        <v>727</v>
      </c>
      <c r="E230" s="116" t="s">
        <v>474</v>
      </c>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2" t="str">
        <f t="shared" si="3"/>
        <v>SP209</v>
      </c>
      <c r="B231" s="116" t="s">
        <v>728</v>
      </c>
      <c r="C231" s="116" t="s">
        <v>227</v>
      </c>
      <c r="D231" s="116" t="s">
        <v>729</v>
      </c>
      <c r="E231" s="116" t="s">
        <v>477</v>
      </c>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2" t="str">
        <f t="shared" si="3"/>
        <v>SP210</v>
      </c>
      <c r="B232" s="116" t="s">
        <v>730</v>
      </c>
      <c r="C232" s="116" t="s">
        <v>227</v>
      </c>
      <c r="D232" s="116" t="s">
        <v>731</v>
      </c>
      <c r="E232" s="116" t="s">
        <v>480</v>
      </c>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2" t="str">
        <f t="shared" si="3"/>
        <v>SP211</v>
      </c>
      <c r="B233" s="116" t="s">
        <v>732</v>
      </c>
      <c r="C233" s="116" t="s">
        <v>227</v>
      </c>
      <c r="D233" s="116" t="s">
        <v>733</v>
      </c>
      <c r="E233" s="116" t="s">
        <v>483</v>
      </c>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2" t="str">
        <f t="shared" si="3"/>
        <v>SP212</v>
      </c>
      <c r="B234" s="116" t="s">
        <v>734</v>
      </c>
      <c r="C234" s="116" t="s">
        <v>227</v>
      </c>
      <c r="D234" s="116" t="s">
        <v>735</v>
      </c>
      <c r="E234" s="116" t="s">
        <v>486</v>
      </c>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2" t="str">
        <f t="shared" si="3"/>
        <v>SP213</v>
      </c>
      <c r="B235" s="116" t="s">
        <v>736</v>
      </c>
      <c r="C235" s="116"/>
      <c r="D235" s="116" t="s">
        <v>737</v>
      </c>
      <c r="E235" s="116" t="s">
        <v>489</v>
      </c>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2" t="str">
        <f t="shared" si="3"/>
        <v>SP214</v>
      </c>
      <c r="B236" s="116" t="s">
        <v>738</v>
      </c>
      <c r="C236" s="116"/>
      <c r="D236" s="116" t="s">
        <v>739</v>
      </c>
      <c r="E236" s="116" t="s">
        <v>492</v>
      </c>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2" t="str">
        <f t="shared" si="3"/>
        <v>SP215</v>
      </c>
      <c r="B237" s="116" t="s">
        <v>740</v>
      </c>
      <c r="C237" s="116"/>
      <c r="D237" s="116" t="s">
        <v>741</v>
      </c>
      <c r="E237" s="116" t="s">
        <v>495</v>
      </c>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2" t="str">
        <f t="shared" si="3"/>
        <v>SP216</v>
      </c>
      <c r="B238" s="116" t="s">
        <v>742</v>
      </c>
      <c r="C238" s="116"/>
      <c r="D238" s="116" t="s">
        <v>743</v>
      </c>
      <c r="E238" s="116" t="s">
        <v>498</v>
      </c>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2" t="str">
        <f t="shared" si="3"/>
        <v>SP217</v>
      </c>
      <c r="B239" s="116" t="s">
        <v>744</v>
      </c>
      <c r="C239" s="116" t="s">
        <v>227</v>
      </c>
      <c r="D239" s="116" t="s">
        <v>745</v>
      </c>
      <c r="E239" s="116" t="s">
        <v>501</v>
      </c>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2" t="str">
        <f t="shared" si="3"/>
        <v>SP218</v>
      </c>
      <c r="B240" s="116" t="s">
        <v>746</v>
      </c>
      <c r="C240" s="116" t="s">
        <v>503</v>
      </c>
      <c r="D240" s="116" t="s">
        <v>747</v>
      </c>
      <c r="E240" s="116" t="s">
        <v>505</v>
      </c>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2" t="str">
        <f t="shared" si="3"/>
        <v>SP219</v>
      </c>
      <c r="B241" s="116" t="s">
        <v>748</v>
      </c>
      <c r="C241" s="116" t="s">
        <v>507</v>
      </c>
      <c r="D241" s="116" t="s">
        <v>749</v>
      </c>
      <c r="E241" s="116" t="s">
        <v>509</v>
      </c>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2" t="str">
        <f t="shared" si="3"/>
        <v>SP220</v>
      </c>
      <c r="B242" s="116" t="s">
        <v>750</v>
      </c>
      <c r="C242" s="116" t="s">
        <v>227</v>
      </c>
      <c r="D242" s="116" t="s">
        <v>751</v>
      </c>
      <c r="E242" s="116" t="s">
        <v>512</v>
      </c>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2" t="str">
        <f t="shared" si="3"/>
        <v>SP221</v>
      </c>
      <c r="B243" s="116" t="s">
        <v>752</v>
      </c>
      <c r="C243" s="134"/>
      <c r="D243" s="136" t="s">
        <v>753</v>
      </c>
      <c r="E243" s="136" t="s">
        <v>515</v>
      </c>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2" t="str">
        <f t="shared" si="3"/>
        <v>SP222</v>
      </c>
      <c r="B244" s="116" t="s">
        <v>754</v>
      </c>
      <c r="C244" s="134"/>
      <c r="D244" s="136" t="s">
        <v>755</v>
      </c>
      <c r="E244" s="136" t="s">
        <v>518</v>
      </c>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2" t="str">
        <f t="shared" si="3"/>
        <v>SP223</v>
      </c>
      <c r="B245" s="116" t="s">
        <v>756</v>
      </c>
      <c r="C245" s="134"/>
      <c r="D245" s="136" t="s">
        <v>757</v>
      </c>
      <c r="E245" s="136" t="s">
        <v>521</v>
      </c>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2" t="str">
        <f t="shared" si="3"/>
        <v>SP224</v>
      </c>
      <c r="B246" s="116" t="s">
        <v>758</v>
      </c>
      <c r="C246" s="134"/>
      <c r="D246" s="136" t="s">
        <v>759</v>
      </c>
      <c r="E246" s="136" t="s">
        <v>524</v>
      </c>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2" t="str">
        <f t="shared" si="3"/>
        <v>SP225</v>
      </c>
      <c r="B247" s="116" t="s">
        <v>760</v>
      </c>
      <c r="C247" s="116" t="s">
        <v>227</v>
      </c>
      <c r="D247" s="116" t="s">
        <v>761</v>
      </c>
      <c r="E247" s="116" t="s">
        <v>527</v>
      </c>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2" t="str">
        <f t="shared" si="3"/>
        <v>SP226</v>
      </c>
      <c r="B248" s="116" t="s">
        <v>762</v>
      </c>
      <c r="C248" s="116" t="s">
        <v>227</v>
      </c>
      <c r="D248" s="116" t="s">
        <v>763</v>
      </c>
      <c r="E248" s="116" t="s">
        <v>530</v>
      </c>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2" t="str">
        <f t="shared" si="3"/>
        <v>SP227</v>
      </c>
      <c r="B249" s="116" t="s">
        <v>764</v>
      </c>
      <c r="C249" s="116" t="s">
        <v>227</v>
      </c>
      <c r="D249" s="116" t="s">
        <v>765</v>
      </c>
      <c r="E249" s="116" t="s">
        <v>533</v>
      </c>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2" t="str">
        <f t="shared" si="3"/>
        <v>SP228</v>
      </c>
      <c r="B250" s="116" t="s">
        <v>766</v>
      </c>
      <c r="C250" s="116" t="s">
        <v>227</v>
      </c>
      <c r="D250" s="116" t="s">
        <v>767</v>
      </c>
      <c r="E250" s="116" t="s">
        <v>536</v>
      </c>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2" t="str">
        <f t="shared" si="3"/>
        <v>SP229</v>
      </c>
      <c r="B251" s="116" t="s">
        <v>629</v>
      </c>
      <c r="C251" s="116" t="s">
        <v>227</v>
      </c>
      <c r="D251" s="116" t="s">
        <v>768</v>
      </c>
      <c r="E251" s="116" t="s">
        <v>538</v>
      </c>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2" t="str">
        <f t="shared" si="3"/>
        <v>SP230</v>
      </c>
      <c r="B252" s="116" t="s">
        <v>631</v>
      </c>
      <c r="C252" s="116" t="s">
        <v>335</v>
      </c>
      <c r="D252" s="116" t="s">
        <v>632</v>
      </c>
      <c r="E252" s="116" t="s">
        <v>337</v>
      </c>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2" t="str">
        <f t="shared" si="3"/>
        <v>SP231</v>
      </c>
      <c r="B253" s="116" t="s">
        <v>633</v>
      </c>
      <c r="C253" s="116" t="s">
        <v>339</v>
      </c>
      <c r="D253" s="116" t="s">
        <v>632</v>
      </c>
      <c r="E253" s="116" t="s">
        <v>340</v>
      </c>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2" t="str">
        <f t="shared" si="3"/>
        <v>SP232</v>
      </c>
      <c r="B254" s="116" t="s">
        <v>634</v>
      </c>
      <c r="C254" s="116"/>
      <c r="D254" s="116" t="s">
        <v>632</v>
      </c>
      <c r="E254" s="116" t="s">
        <v>342</v>
      </c>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2" t="str">
        <f t="shared" si="3"/>
        <v>SP233</v>
      </c>
      <c r="B255" s="116" t="s">
        <v>636</v>
      </c>
      <c r="C255" s="116"/>
      <c r="D255" s="116" t="s">
        <v>632</v>
      </c>
      <c r="E255" s="116" t="s">
        <v>344</v>
      </c>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2" t="str">
        <f t="shared" si="3"/>
        <v>SP234</v>
      </c>
      <c r="B256" s="116" t="s">
        <v>638</v>
      </c>
      <c r="C256" s="116"/>
      <c r="D256" s="116" t="s">
        <v>632</v>
      </c>
      <c r="E256" s="116" t="s">
        <v>346</v>
      </c>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2" t="str">
        <f t="shared" si="3"/>
        <v>SP235</v>
      </c>
      <c r="B257" s="116" t="s">
        <v>544</v>
      </c>
      <c r="C257" s="137" t="s">
        <v>227</v>
      </c>
      <c r="D257" s="151" t="s">
        <v>545</v>
      </c>
      <c r="E257" s="136" t="s">
        <v>546</v>
      </c>
      <c r="F257" s="125" t="s">
        <v>227</v>
      </c>
      <c r="G257" s="125" t="s">
        <v>227</v>
      </c>
      <c r="H257" s="125" t="s">
        <v>227</v>
      </c>
      <c r="I257" s="125" t="s">
        <v>227</v>
      </c>
      <c r="J257" s="125" t="s">
        <v>227</v>
      </c>
      <c r="K257" s="125" t="s">
        <v>227</v>
      </c>
      <c r="L257" s="125" t="s">
        <v>227</v>
      </c>
      <c r="M257" s="125" t="s">
        <v>227</v>
      </c>
      <c r="N257" s="125" t="s">
        <v>227</v>
      </c>
      <c r="O257" s="125" t="s">
        <v>227</v>
      </c>
      <c r="P257" s="125" t="s">
        <v>227</v>
      </c>
      <c r="Q257" s="125" t="s">
        <v>227</v>
      </c>
      <c r="R257" s="137" t="s">
        <v>227</v>
      </c>
      <c r="S257" s="137" t="s">
        <v>227</v>
      </c>
      <c r="T257" s="137" t="s">
        <v>227</v>
      </c>
      <c r="U257" s="114"/>
      <c r="V257" s="114"/>
      <c r="W257" s="114"/>
      <c r="X257" s="114"/>
      <c r="Y257" s="114"/>
      <c r="Z257" s="114"/>
    </row>
    <row r="258" ht="13.5" customHeight="1">
      <c r="A258" s="132" t="str">
        <f t="shared" si="3"/>
        <v>SP236</v>
      </c>
      <c r="B258" s="116" t="s">
        <v>547</v>
      </c>
      <c r="C258" s="137" t="s">
        <v>227</v>
      </c>
      <c r="D258" s="151" t="s">
        <v>548</v>
      </c>
      <c r="E258" s="136" t="s">
        <v>549</v>
      </c>
      <c r="F258" s="125" t="s">
        <v>227</v>
      </c>
      <c r="G258" s="125" t="s">
        <v>227</v>
      </c>
      <c r="H258" s="125" t="s">
        <v>227</v>
      </c>
      <c r="I258" s="125" t="s">
        <v>227</v>
      </c>
      <c r="J258" s="125" t="s">
        <v>227</v>
      </c>
      <c r="K258" s="125" t="s">
        <v>227</v>
      </c>
      <c r="L258" s="125" t="s">
        <v>227</v>
      </c>
      <c r="M258" s="125" t="s">
        <v>227</v>
      </c>
      <c r="N258" s="125" t="s">
        <v>227</v>
      </c>
      <c r="O258" s="125" t="s">
        <v>227</v>
      </c>
      <c r="P258" s="125" t="s">
        <v>227</v>
      </c>
      <c r="Q258" s="125" t="s">
        <v>227</v>
      </c>
      <c r="R258" s="137" t="s">
        <v>227</v>
      </c>
      <c r="S258" s="137" t="s">
        <v>227</v>
      </c>
      <c r="T258" s="137" t="s">
        <v>227</v>
      </c>
      <c r="U258" s="114"/>
      <c r="V258" s="114"/>
      <c r="W258" s="114"/>
      <c r="X258" s="114"/>
      <c r="Y258" s="114"/>
      <c r="Z258" s="114"/>
    </row>
    <row r="259" ht="13.5" customHeight="1">
      <c r="A259" s="132" t="str">
        <f t="shared" si="3"/>
        <v>SP237</v>
      </c>
      <c r="B259" s="116" t="s">
        <v>550</v>
      </c>
      <c r="C259" s="137" t="s">
        <v>227</v>
      </c>
      <c r="D259" s="151" t="s">
        <v>551</v>
      </c>
      <c r="E259" s="136" t="s">
        <v>552</v>
      </c>
      <c r="F259" s="125" t="s">
        <v>227</v>
      </c>
      <c r="G259" s="125" t="s">
        <v>227</v>
      </c>
      <c r="H259" s="125" t="s">
        <v>227</v>
      </c>
      <c r="I259" s="125" t="s">
        <v>227</v>
      </c>
      <c r="J259" s="125" t="s">
        <v>227</v>
      </c>
      <c r="K259" s="125" t="s">
        <v>227</v>
      </c>
      <c r="L259" s="125" t="s">
        <v>227</v>
      </c>
      <c r="M259" s="125" t="s">
        <v>227</v>
      </c>
      <c r="N259" s="125" t="s">
        <v>227</v>
      </c>
      <c r="O259" s="125" t="s">
        <v>227</v>
      </c>
      <c r="P259" s="125" t="s">
        <v>227</v>
      </c>
      <c r="Q259" s="125" t="s">
        <v>227</v>
      </c>
      <c r="R259" s="137" t="s">
        <v>227</v>
      </c>
      <c r="S259" s="137" t="s">
        <v>227</v>
      </c>
      <c r="T259" s="137" t="s">
        <v>227</v>
      </c>
      <c r="U259" s="114"/>
      <c r="V259" s="114"/>
      <c r="W259" s="114"/>
      <c r="X259" s="114"/>
      <c r="Y259" s="114"/>
      <c r="Z259" s="114"/>
    </row>
    <row r="260" ht="13.5" customHeight="1">
      <c r="A260" s="132" t="str">
        <f t="shared" si="3"/>
        <v>SP238</v>
      </c>
      <c r="B260" s="116" t="s">
        <v>553</v>
      </c>
      <c r="C260" s="137" t="s">
        <v>227</v>
      </c>
      <c r="D260" s="151" t="s">
        <v>554</v>
      </c>
      <c r="E260" s="136" t="s">
        <v>555</v>
      </c>
      <c r="F260" s="125" t="s">
        <v>227</v>
      </c>
      <c r="G260" s="125" t="s">
        <v>227</v>
      </c>
      <c r="H260" s="125" t="s">
        <v>227</v>
      </c>
      <c r="I260" s="125" t="s">
        <v>227</v>
      </c>
      <c r="J260" s="125" t="s">
        <v>227</v>
      </c>
      <c r="K260" s="125" t="s">
        <v>227</v>
      </c>
      <c r="L260" s="125" t="s">
        <v>227</v>
      </c>
      <c r="M260" s="125" t="s">
        <v>227</v>
      </c>
      <c r="N260" s="125" t="s">
        <v>227</v>
      </c>
      <c r="O260" s="125" t="s">
        <v>227</v>
      </c>
      <c r="P260" s="125" t="s">
        <v>227</v>
      </c>
      <c r="Q260" s="125" t="s">
        <v>227</v>
      </c>
      <c r="R260" s="137" t="s">
        <v>227</v>
      </c>
      <c r="S260" s="137" t="s">
        <v>227</v>
      </c>
      <c r="T260" s="137" t="s">
        <v>227</v>
      </c>
      <c r="U260" s="114"/>
      <c r="V260" s="114"/>
      <c r="W260" s="114"/>
      <c r="X260" s="114"/>
      <c r="Y260" s="114"/>
      <c r="Z260" s="114"/>
    </row>
    <row r="261" ht="13.5" customHeight="1">
      <c r="A261" s="132" t="str">
        <f t="shared" si="3"/>
        <v>SP239</v>
      </c>
      <c r="B261" s="116" t="s">
        <v>556</v>
      </c>
      <c r="C261" s="137" t="s">
        <v>227</v>
      </c>
      <c r="D261" s="151" t="s">
        <v>557</v>
      </c>
      <c r="E261" s="136" t="s">
        <v>558</v>
      </c>
      <c r="F261" s="125" t="s">
        <v>227</v>
      </c>
      <c r="G261" s="125" t="s">
        <v>227</v>
      </c>
      <c r="H261" s="125" t="s">
        <v>227</v>
      </c>
      <c r="I261" s="125" t="s">
        <v>227</v>
      </c>
      <c r="J261" s="125" t="s">
        <v>227</v>
      </c>
      <c r="K261" s="125" t="s">
        <v>227</v>
      </c>
      <c r="L261" s="125" t="s">
        <v>227</v>
      </c>
      <c r="M261" s="125" t="s">
        <v>227</v>
      </c>
      <c r="N261" s="125" t="s">
        <v>227</v>
      </c>
      <c r="O261" s="125" t="s">
        <v>227</v>
      </c>
      <c r="P261" s="125" t="s">
        <v>227</v>
      </c>
      <c r="Q261" s="125" t="s">
        <v>227</v>
      </c>
      <c r="R261" s="137" t="s">
        <v>227</v>
      </c>
      <c r="S261" s="137" t="s">
        <v>227</v>
      </c>
      <c r="T261" s="137" t="s">
        <v>227</v>
      </c>
      <c r="U261" s="114"/>
      <c r="V261" s="114"/>
      <c r="W261" s="114"/>
      <c r="X261" s="114"/>
      <c r="Y261" s="114"/>
      <c r="Z261" s="114"/>
    </row>
    <row r="262" ht="13.5" customHeight="1">
      <c r="A262" s="132" t="str">
        <f t="shared" si="3"/>
        <v>SP240</v>
      </c>
      <c r="B262" s="116" t="s">
        <v>559</v>
      </c>
      <c r="C262" s="137" t="s">
        <v>227</v>
      </c>
      <c r="D262" s="151" t="s">
        <v>332</v>
      </c>
      <c r="E262" s="136" t="s">
        <v>333</v>
      </c>
      <c r="F262" s="125" t="s">
        <v>227</v>
      </c>
      <c r="G262" s="125" t="s">
        <v>227</v>
      </c>
      <c r="H262" s="125" t="s">
        <v>227</v>
      </c>
      <c r="I262" s="125" t="s">
        <v>227</v>
      </c>
      <c r="J262" s="125" t="s">
        <v>227</v>
      </c>
      <c r="K262" s="125" t="s">
        <v>227</v>
      </c>
      <c r="L262" s="125" t="s">
        <v>227</v>
      </c>
      <c r="M262" s="125" t="s">
        <v>227</v>
      </c>
      <c r="N262" s="125" t="s">
        <v>227</v>
      </c>
      <c r="O262" s="125" t="s">
        <v>227</v>
      </c>
      <c r="P262" s="125" t="s">
        <v>227</v>
      </c>
      <c r="Q262" s="125" t="s">
        <v>227</v>
      </c>
      <c r="R262" s="137" t="s">
        <v>227</v>
      </c>
      <c r="S262" s="137" t="s">
        <v>227</v>
      </c>
      <c r="T262" s="137" t="s">
        <v>227</v>
      </c>
      <c r="U262" s="114"/>
      <c r="V262" s="114"/>
      <c r="W262" s="114"/>
      <c r="X262" s="114"/>
      <c r="Y262" s="114"/>
      <c r="Z262" s="114"/>
    </row>
    <row r="263" ht="13.5" customHeight="1">
      <c r="A263" s="132" t="str">
        <f t="shared" si="3"/>
        <v>SP241</v>
      </c>
      <c r="B263" s="116" t="s">
        <v>560</v>
      </c>
      <c r="C263" s="137"/>
      <c r="D263" s="151" t="s">
        <v>336</v>
      </c>
      <c r="E263" s="136" t="s">
        <v>337</v>
      </c>
      <c r="F263" s="125" t="s">
        <v>227</v>
      </c>
      <c r="G263" s="125" t="s">
        <v>227</v>
      </c>
      <c r="H263" s="125" t="s">
        <v>227</v>
      </c>
      <c r="I263" s="125" t="s">
        <v>227</v>
      </c>
      <c r="J263" s="125" t="s">
        <v>227</v>
      </c>
      <c r="K263" s="125" t="s">
        <v>227</v>
      </c>
      <c r="L263" s="125" t="s">
        <v>227</v>
      </c>
      <c r="M263" s="125" t="s">
        <v>227</v>
      </c>
      <c r="N263" s="125" t="s">
        <v>227</v>
      </c>
      <c r="O263" s="125" t="s">
        <v>227</v>
      </c>
      <c r="P263" s="125" t="s">
        <v>227</v>
      </c>
      <c r="Q263" s="125" t="s">
        <v>227</v>
      </c>
      <c r="R263" s="137" t="s">
        <v>227</v>
      </c>
      <c r="S263" s="137" t="s">
        <v>227</v>
      </c>
      <c r="T263" s="137" t="s">
        <v>227</v>
      </c>
      <c r="U263" s="114"/>
      <c r="V263" s="114"/>
      <c r="W263" s="114"/>
      <c r="X263" s="114"/>
      <c r="Y263" s="114"/>
      <c r="Z263" s="114"/>
    </row>
    <row r="264" ht="13.5" customHeight="1">
      <c r="A264" s="132" t="str">
        <f t="shared" si="3"/>
        <v>SP242</v>
      </c>
      <c r="B264" s="116" t="s">
        <v>561</v>
      </c>
      <c r="C264" s="137"/>
      <c r="D264" s="151" t="s">
        <v>336</v>
      </c>
      <c r="E264" s="136" t="s">
        <v>340</v>
      </c>
      <c r="F264" s="125" t="s">
        <v>227</v>
      </c>
      <c r="G264" s="125" t="s">
        <v>227</v>
      </c>
      <c r="H264" s="125" t="s">
        <v>227</v>
      </c>
      <c r="I264" s="125" t="s">
        <v>227</v>
      </c>
      <c r="J264" s="125" t="s">
        <v>227</v>
      </c>
      <c r="K264" s="125" t="s">
        <v>227</v>
      </c>
      <c r="L264" s="125" t="s">
        <v>227</v>
      </c>
      <c r="M264" s="125" t="s">
        <v>227</v>
      </c>
      <c r="N264" s="125" t="s">
        <v>227</v>
      </c>
      <c r="O264" s="125" t="s">
        <v>227</v>
      </c>
      <c r="P264" s="125" t="s">
        <v>227</v>
      </c>
      <c r="Q264" s="125" t="s">
        <v>227</v>
      </c>
      <c r="R264" s="137" t="s">
        <v>227</v>
      </c>
      <c r="S264" s="137" t="s">
        <v>227</v>
      </c>
      <c r="T264" s="137" t="s">
        <v>227</v>
      </c>
      <c r="U264" s="114"/>
      <c r="V264" s="114"/>
      <c r="W264" s="114"/>
      <c r="X264" s="114"/>
      <c r="Y264" s="114"/>
      <c r="Z264" s="114"/>
    </row>
    <row r="265" ht="13.5" customHeight="1">
      <c r="A265" s="132" t="str">
        <f t="shared" si="3"/>
        <v>SP243</v>
      </c>
      <c r="B265" s="116" t="s">
        <v>562</v>
      </c>
      <c r="C265" s="137"/>
      <c r="D265" s="151" t="s">
        <v>336</v>
      </c>
      <c r="E265" s="136" t="s">
        <v>342</v>
      </c>
      <c r="F265" s="125" t="s">
        <v>227</v>
      </c>
      <c r="G265" s="125" t="s">
        <v>227</v>
      </c>
      <c r="H265" s="125" t="s">
        <v>227</v>
      </c>
      <c r="I265" s="125" t="s">
        <v>227</v>
      </c>
      <c r="J265" s="125" t="s">
        <v>227</v>
      </c>
      <c r="K265" s="125" t="s">
        <v>227</v>
      </c>
      <c r="L265" s="125" t="s">
        <v>227</v>
      </c>
      <c r="M265" s="125" t="s">
        <v>227</v>
      </c>
      <c r="N265" s="125" t="s">
        <v>227</v>
      </c>
      <c r="O265" s="125" t="s">
        <v>227</v>
      </c>
      <c r="P265" s="125" t="s">
        <v>227</v>
      </c>
      <c r="Q265" s="125" t="s">
        <v>227</v>
      </c>
      <c r="R265" s="137" t="s">
        <v>227</v>
      </c>
      <c r="S265" s="137" t="s">
        <v>227</v>
      </c>
      <c r="T265" s="137" t="s">
        <v>227</v>
      </c>
      <c r="U265" s="114"/>
      <c r="V265" s="114"/>
      <c r="W265" s="114"/>
      <c r="X265" s="114"/>
      <c r="Y265" s="114"/>
      <c r="Z265" s="114"/>
    </row>
    <row r="266" ht="13.5" customHeight="1">
      <c r="A266" s="132" t="str">
        <f t="shared" si="3"/>
        <v>SP244</v>
      </c>
      <c r="B266" s="116" t="s">
        <v>563</v>
      </c>
      <c r="C266" s="137" t="s">
        <v>227</v>
      </c>
      <c r="D266" s="151" t="s">
        <v>336</v>
      </c>
      <c r="E266" s="136" t="s">
        <v>344</v>
      </c>
      <c r="F266" s="125" t="s">
        <v>227</v>
      </c>
      <c r="G266" s="125" t="s">
        <v>227</v>
      </c>
      <c r="H266" s="125" t="s">
        <v>227</v>
      </c>
      <c r="I266" s="125" t="s">
        <v>227</v>
      </c>
      <c r="J266" s="125" t="s">
        <v>227</v>
      </c>
      <c r="K266" s="125" t="s">
        <v>227</v>
      </c>
      <c r="L266" s="125" t="s">
        <v>227</v>
      </c>
      <c r="M266" s="125" t="s">
        <v>227</v>
      </c>
      <c r="N266" s="125" t="s">
        <v>227</v>
      </c>
      <c r="O266" s="125" t="s">
        <v>227</v>
      </c>
      <c r="P266" s="125" t="s">
        <v>227</v>
      </c>
      <c r="Q266" s="125" t="s">
        <v>227</v>
      </c>
      <c r="R266" s="137" t="s">
        <v>227</v>
      </c>
      <c r="S266" s="137" t="s">
        <v>227</v>
      </c>
      <c r="T266" s="137" t="s">
        <v>227</v>
      </c>
      <c r="U266" s="114"/>
      <c r="V266" s="114"/>
      <c r="W266" s="114"/>
      <c r="X266" s="114"/>
      <c r="Y266" s="114"/>
      <c r="Z266" s="114"/>
    </row>
    <row r="267" ht="13.5" customHeight="1">
      <c r="A267" s="132" t="str">
        <f t="shared" si="3"/>
        <v>SP245</v>
      </c>
      <c r="B267" s="116" t="s">
        <v>564</v>
      </c>
      <c r="C267" s="137" t="s">
        <v>227</v>
      </c>
      <c r="D267" s="151" t="s">
        <v>336</v>
      </c>
      <c r="E267" s="136" t="s">
        <v>346</v>
      </c>
      <c r="F267" s="125" t="s">
        <v>227</v>
      </c>
      <c r="G267" s="125" t="s">
        <v>227</v>
      </c>
      <c r="H267" s="125" t="s">
        <v>227</v>
      </c>
      <c r="I267" s="125" t="s">
        <v>227</v>
      </c>
      <c r="J267" s="125" t="s">
        <v>227</v>
      </c>
      <c r="K267" s="125" t="s">
        <v>227</v>
      </c>
      <c r="L267" s="125" t="s">
        <v>227</v>
      </c>
      <c r="M267" s="125" t="s">
        <v>227</v>
      </c>
      <c r="N267" s="125" t="s">
        <v>227</v>
      </c>
      <c r="O267" s="125" t="s">
        <v>227</v>
      </c>
      <c r="P267" s="125" t="s">
        <v>227</v>
      </c>
      <c r="Q267" s="125" t="s">
        <v>227</v>
      </c>
      <c r="R267" s="137" t="s">
        <v>227</v>
      </c>
      <c r="S267" s="137" t="s">
        <v>227</v>
      </c>
      <c r="T267" s="137" t="s">
        <v>227</v>
      </c>
      <c r="U267" s="114"/>
      <c r="V267" s="114"/>
      <c r="W267" s="114"/>
      <c r="X267" s="114"/>
      <c r="Y267" s="114"/>
      <c r="Z267" s="114"/>
    </row>
    <row r="268" ht="13.5" customHeight="1">
      <c r="A268" s="132" t="str">
        <f t="shared" si="3"/>
        <v>SP246</v>
      </c>
      <c r="B268" s="116" t="s">
        <v>565</v>
      </c>
      <c r="C268" s="137" t="s">
        <v>227</v>
      </c>
      <c r="D268" s="151" t="s">
        <v>769</v>
      </c>
      <c r="E268" s="136" t="s">
        <v>567</v>
      </c>
      <c r="F268" s="125" t="s">
        <v>227</v>
      </c>
      <c r="G268" s="125" t="s">
        <v>227</v>
      </c>
      <c r="H268" s="125" t="s">
        <v>227</v>
      </c>
      <c r="I268" s="125" t="s">
        <v>227</v>
      </c>
      <c r="J268" s="125" t="s">
        <v>227</v>
      </c>
      <c r="K268" s="125" t="s">
        <v>227</v>
      </c>
      <c r="L268" s="125" t="s">
        <v>227</v>
      </c>
      <c r="M268" s="125" t="s">
        <v>227</v>
      </c>
      <c r="N268" s="125" t="s">
        <v>227</v>
      </c>
      <c r="O268" s="125" t="s">
        <v>227</v>
      </c>
      <c r="P268" s="125" t="s">
        <v>227</v>
      </c>
      <c r="Q268" s="125" t="s">
        <v>227</v>
      </c>
      <c r="R268" s="137" t="s">
        <v>227</v>
      </c>
      <c r="S268" s="137" t="s">
        <v>227</v>
      </c>
      <c r="T268" s="137" t="s">
        <v>227</v>
      </c>
      <c r="U268" s="114"/>
      <c r="V268" s="114"/>
      <c r="W268" s="114"/>
      <c r="X268" s="114"/>
      <c r="Y268" s="114"/>
      <c r="Z268" s="114"/>
    </row>
    <row r="269" ht="13.5" customHeight="1">
      <c r="A269" s="132" t="str">
        <f t="shared" si="3"/>
        <v>SP247</v>
      </c>
      <c r="B269" s="116" t="s">
        <v>568</v>
      </c>
      <c r="C269" s="137" t="s">
        <v>227</v>
      </c>
      <c r="D269" s="151" t="s">
        <v>770</v>
      </c>
      <c r="E269" s="136" t="s">
        <v>570</v>
      </c>
      <c r="F269" s="125" t="s">
        <v>227</v>
      </c>
      <c r="G269" s="125" t="s">
        <v>227</v>
      </c>
      <c r="H269" s="125" t="s">
        <v>227</v>
      </c>
      <c r="I269" s="125" t="s">
        <v>227</v>
      </c>
      <c r="J269" s="125" t="s">
        <v>227</v>
      </c>
      <c r="K269" s="125" t="s">
        <v>227</v>
      </c>
      <c r="L269" s="125" t="s">
        <v>227</v>
      </c>
      <c r="M269" s="125" t="s">
        <v>227</v>
      </c>
      <c r="N269" s="125" t="s">
        <v>227</v>
      </c>
      <c r="O269" s="125" t="s">
        <v>227</v>
      </c>
      <c r="P269" s="125" t="s">
        <v>227</v>
      </c>
      <c r="Q269" s="125" t="s">
        <v>227</v>
      </c>
      <c r="R269" s="137" t="s">
        <v>227</v>
      </c>
      <c r="S269" s="137" t="s">
        <v>227</v>
      </c>
      <c r="T269" s="137" t="s">
        <v>227</v>
      </c>
      <c r="U269" s="114"/>
      <c r="V269" s="114"/>
      <c r="W269" s="114"/>
      <c r="X269" s="114"/>
      <c r="Y269" s="114"/>
      <c r="Z269" s="114"/>
    </row>
    <row r="270" ht="13.5" customHeight="1">
      <c r="A270" s="132" t="str">
        <f t="shared" si="3"/>
        <v>SP248</v>
      </c>
      <c r="B270" s="116" t="s">
        <v>571</v>
      </c>
      <c r="C270" s="137" t="s">
        <v>227</v>
      </c>
      <c r="D270" s="151" t="s">
        <v>771</v>
      </c>
      <c r="E270" s="136" t="s">
        <v>573</v>
      </c>
      <c r="F270" s="125" t="s">
        <v>227</v>
      </c>
      <c r="G270" s="125" t="s">
        <v>227</v>
      </c>
      <c r="H270" s="125" t="s">
        <v>227</v>
      </c>
      <c r="I270" s="125" t="s">
        <v>227</v>
      </c>
      <c r="J270" s="125" t="s">
        <v>227</v>
      </c>
      <c r="K270" s="125" t="s">
        <v>227</v>
      </c>
      <c r="L270" s="125" t="s">
        <v>227</v>
      </c>
      <c r="M270" s="125" t="s">
        <v>227</v>
      </c>
      <c r="N270" s="125" t="s">
        <v>227</v>
      </c>
      <c r="O270" s="125" t="s">
        <v>227</v>
      </c>
      <c r="P270" s="125" t="s">
        <v>227</v>
      </c>
      <c r="Q270" s="125" t="s">
        <v>227</v>
      </c>
      <c r="R270" s="137" t="s">
        <v>227</v>
      </c>
      <c r="S270" s="137" t="s">
        <v>227</v>
      </c>
      <c r="T270" s="137" t="s">
        <v>227</v>
      </c>
      <c r="U270" s="114"/>
      <c r="V270" s="114"/>
      <c r="W270" s="114"/>
      <c r="X270" s="114"/>
      <c r="Y270" s="114"/>
      <c r="Z270" s="114"/>
    </row>
    <row r="271" ht="13.5" customHeight="1">
      <c r="A271" s="132" t="str">
        <f t="shared" si="3"/>
        <v>SP249</v>
      </c>
      <c r="B271" s="116" t="s">
        <v>574</v>
      </c>
      <c r="C271" s="137" t="s">
        <v>227</v>
      </c>
      <c r="D271" s="151" t="s">
        <v>772</v>
      </c>
      <c r="E271" s="136" t="s">
        <v>576</v>
      </c>
      <c r="F271" s="125" t="s">
        <v>227</v>
      </c>
      <c r="G271" s="125" t="s">
        <v>227</v>
      </c>
      <c r="H271" s="125" t="s">
        <v>227</v>
      </c>
      <c r="I271" s="125" t="s">
        <v>227</v>
      </c>
      <c r="J271" s="125" t="s">
        <v>227</v>
      </c>
      <c r="K271" s="125" t="s">
        <v>227</v>
      </c>
      <c r="L271" s="125" t="s">
        <v>227</v>
      </c>
      <c r="M271" s="125" t="s">
        <v>227</v>
      </c>
      <c r="N271" s="125" t="s">
        <v>227</v>
      </c>
      <c r="O271" s="125" t="s">
        <v>227</v>
      </c>
      <c r="P271" s="125" t="s">
        <v>227</v>
      </c>
      <c r="Q271" s="125" t="s">
        <v>227</v>
      </c>
      <c r="R271" s="137" t="s">
        <v>227</v>
      </c>
      <c r="S271" s="137" t="s">
        <v>227</v>
      </c>
      <c r="T271" s="137" t="s">
        <v>227</v>
      </c>
      <c r="U271" s="114"/>
      <c r="V271" s="114"/>
      <c r="W271" s="114"/>
      <c r="X271" s="114"/>
      <c r="Y271" s="114"/>
      <c r="Z271" s="114"/>
    </row>
    <row r="272" ht="13.5" customHeight="1">
      <c r="A272" s="132" t="str">
        <f t="shared" si="3"/>
        <v>SP250</v>
      </c>
      <c r="B272" s="116" t="s">
        <v>577</v>
      </c>
      <c r="C272" s="137" t="s">
        <v>227</v>
      </c>
      <c r="D272" s="151" t="s">
        <v>773</v>
      </c>
      <c r="E272" s="136" t="s">
        <v>498</v>
      </c>
      <c r="F272" s="125" t="s">
        <v>227</v>
      </c>
      <c r="G272" s="125" t="s">
        <v>227</v>
      </c>
      <c r="H272" s="125" t="s">
        <v>227</v>
      </c>
      <c r="I272" s="125" t="s">
        <v>227</v>
      </c>
      <c r="J272" s="125" t="s">
        <v>227</v>
      </c>
      <c r="K272" s="125" t="s">
        <v>227</v>
      </c>
      <c r="L272" s="125" t="s">
        <v>227</v>
      </c>
      <c r="M272" s="125" t="s">
        <v>227</v>
      </c>
      <c r="N272" s="125" t="s">
        <v>227</v>
      </c>
      <c r="O272" s="125" t="s">
        <v>227</v>
      </c>
      <c r="P272" s="125" t="s">
        <v>227</v>
      </c>
      <c r="Q272" s="125" t="s">
        <v>227</v>
      </c>
      <c r="R272" s="137" t="s">
        <v>227</v>
      </c>
      <c r="S272" s="137" t="s">
        <v>227</v>
      </c>
      <c r="T272" s="137" t="s">
        <v>227</v>
      </c>
      <c r="U272" s="114"/>
      <c r="V272" s="114"/>
      <c r="W272" s="114"/>
      <c r="X272" s="114"/>
      <c r="Y272" s="114"/>
      <c r="Z272" s="114"/>
    </row>
    <row r="273" ht="13.5" customHeight="1">
      <c r="A273" s="132" t="str">
        <f t="shared" si="3"/>
        <v>SP251</v>
      </c>
      <c r="B273" s="116" t="s">
        <v>579</v>
      </c>
      <c r="C273" s="137" t="s">
        <v>227</v>
      </c>
      <c r="D273" s="151" t="s">
        <v>774</v>
      </c>
      <c r="E273" s="136" t="s">
        <v>581</v>
      </c>
      <c r="F273" s="125" t="s">
        <v>227</v>
      </c>
      <c r="G273" s="125" t="s">
        <v>227</v>
      </c>
      <c r="H273" s="125" t="s">
        <v>227</v>
      </c>
      <c r="I273" s="125" t="s">
        <v>227</v>
      </c>
      <c r="J273" s="125" t="s">
        <v>227</v>
      </c>
      <c r="K273" s="125" t="s">
        <v>227</v>
      </c>
      <c r="L273" s="125" t="s">
        <v>227</v>
      </c>
      <c r="M273" s="125" t="s">
        <v>227</v>
      </c>
      <c r="N273" s="125" t="s">
        <v>227</v>
      </c>
      <c r="O273" s="125" t="s">
        <v>227</v>
      </c>
      <c r="P273" s="125" t="s">
        <v>227</v>
      </c>
      <c r="Q273" s="125" t="s">
        <v>227</v>
      </c>
      <c r="R273" s="137" t="s">
        <v>227</v>
      </c>
      <c r="S273" s="137" t="s">
        <v>227</v>
      </c>
      <c r="T273" s="137" t="s">
        <v>227</v>
      </c>
      <c r="U273" s="114"/>
      <c r="V273" s="114"/>
      <c r="W273" s="114"/>
      <c r="X273" s="114"/>
      <c r="Y273" s="114"/>
      <c r="Z273" s="114"/>
    </row>
    <row r="274" ht="13.5" customHeight="1">
      <c r="A274" s="132" t="str">
        <f t="shared" si="3"/>
        <v>SP252</v>
      </c>
      <c r="B274" s="116" t="s">
        <v>582</v>
      </c>
      <c r="C274" s="137" t="s">
        <v>227</v>
      </c>
      <c r="D274" s="151" t="s">
        <v>775</v>
      </c>
      <c r="E274" s="136" t="s">
        <v>505</v>
      </c>
      <c r="F274" s="125" t="s">
        <v>227</v>
      </c>
      <c r="G274" s="125" t="s">
        <v>227</v>
      </c>
      <c r="H274" s="125" t="s">
        <v>227</v>
      </c>
      <c r="I274" s="125" t="s">
        <v>227</v>
      </c>
      <c r="J274" s="125" t="s">
        <v>227</v>
      </c>
      <c r="K274" s="125" t="s">
        <v>227</v>
      </c>
      <c r="L274" s="125" t="s">
        <v>227</v>
      </c>
      <c r="M274" s="125" t="s">
        <v>227</v>
      </c>
      <c r="N274" s="125" t="s">
        <v>227</v>
      </c>
      <c r="O274" s="125" t="s">
        <v>227</v>
      </c>
      <c r="P274" s="125" t="s">
        <v>227</v>
      </c>
      <c r="Q274" s="125" t="s">
        <v>227</v>
      </c>
      <c r="R274" s="137" t="s">
        <v>227</v>
      </c>
      <c r="S274" s="137" t="s">
        <v>227</v>
      </c>
      <c r="T274" s="137" t="s">
        <v>227</v>
      </c>
      <c r="U274" s="114"/>
      <c r="V274" s="114"/>
      <c r="W274" s="114"/>
      <c r="X274" s="114"/>
      <c r="Y274" s="114"/>
      <c r="Z274" s="114"/>
    </row>
    <row r="275" ht="13.5" customHeight="1">
      <c r="A275" s="132" t="str">
        <f t="shared" si="3"/>
        <v>SP253</v>
      </c>
      <c r="B275" s="116" t="s">
        <v>584</v>
      </c>
      <c r="C275" s="137" t="s">
        <v>227</v>
      </c>
      <c r="D275" s="151" t="s">
        <v>776</v>
      </c>
      <c r="E275" s="136" t="s">
        <v>509</v>
      </c>
      <c r="F275" s="125" t="s">
        <v>227</v>
      </c>
      <c r="G275" s="125" t="s">
        <v>227</v>
      </c>
      <c r="H275" s="125" t="s">
        <v>227</v>
      </c>
      <c r="I275" s="125" t="s">
        <v>227</v>
      </c>
      <c r="J275" s="125" t="s">
        <v>227</v>
      </c>
      <c r="K275" s="125" t="s">
        <v>227</v>
      </c>
      <c r="L275" s="125" t="s">
        <v>227</v>
      </c>
      <c r="M275" s="125" t="s">
        <v>227</v>
      </c>
      <c r="N275" s="125" t="s">
        <v>227</v>
      </c>
      <c r="O275" s="125" t="s">
        <v>227</v>
      </c>
      <c r="P275" s="125" t="s">
        <v>227</v>
      </c>
      <c r="Q275" s="125" t="s">
        <v>227</v>
      </c>
      <c r="R275" s="137" t="s">
        <v>227</v>
      </c>
      <c r="S275" s="137" t="s">
        <v>227</v>
      </c>
      <c r="T275" s="137" t="s">
        <v>227</v>
      </c>
      <c r="U275" s="114"/>
      <c r="V275" s="114"/>
      <c r="W275" s="114"/>
      <c r="X275" s="114"/>
      <c r="Y275" s="114"/>
      <c r="Z275" s="114"/>
    </row>
    <row r="276" ht="13.5" customHeight="1">
      <c r="A276" s="132" t="str">
        <f t="shared" si="3"/>
        <v>SP254</v>
      </c>
      <c r="B276" s="116" t="s">
        <v>586</v>
      </c>
      <c r="C276" s="137"/>
      <c r="D276" s="151" t="s">
        <v>777</v>
      </c>
      <c r="E276" s="136" t="s">
        <v>588</v>
      </c>
      <c r="F276" s="125" t="s">
        <v>227</v>
      </c>
      <c r="G276" s="125" t="s">
        <v>227</v>
      </c>
      <c r="H276" s="125" t="s">
        <v>227</v>
      </c>
      <c r="I276" s="125" t="s">
        <v>227</v>
      </c>
      <c r="J276" s="125" t="s">
        <v>227</v>
      </c>
      <c r="K276" s="125" t="s">
        <v>227</v>
      </c>
      <c r="L276" s="125" t="s">
        <v>227</v>
      </c>
      <c r="M276" s="125" t="s">
        <v>227</v>
      </c>
      <c r="N276" s="125" t="s">
        <v>227</v>
      </c>
      <c r="O276" s="125" t="s">
        <v>227</v>
      </c>
      <c r="P276" s="125" t="s">
        <v>227</v>
      </c>
      <c r="Q276" s="125" t="s">
        <v>227</v>
      </c>
      <c r="R276" s="137" t="s">
        <v>227</v>
      </c>
      <c r="S276" s="137" t="s">
        <v>227</v>
      </c>
      <c r="T276" s="137" t="s">
        <v>227</v>
      </c>
      <c r="U276" s="114"/>
      <c r="V276" s="114"/>
      <c r="W276" s="114"/>
      <c r="X276" s="114"/>
      <c r="Y276" s="114"/>
      <c r="Z276" s="114"/>
    </row>
    <row r="277" ht="13.5" customHeight="1">
      <c r="A277" s="132" t="str">
        <f t="shared" si="3"/>
        <v>SP255</v>
      </c>
      <c r="B277" s="136" t="s">
        <v>589</v>
      </c>
      <c r="C277" s="136"/>
      <c r="D277" s="136" t="s">
        <v>778</v>
      </c>
      <c r="E277" s="136" t="s">
        <v>591</v>
      </c>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32" t="str">
        <f t="shared" si="3"/>
        <v>SP256</v>
      </c>
      <c r="B278" s="136" t="s">
        <v>592</v>
      </c>
      <c r="C278" s="136"/>
      <c r="D278" s="136" t="s">
        <v>779</v>
      </c>
      <c r="E278" s="136" t="s">
        <v>594</v>
      </c>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32" t="str">
        <f t="shared" si="3"/>
        <v>SP257</v>
      </c>
      <c r="B279" s="136" t="s">
        <v>595</v>
      </c>
      <c r="C279" s="136"/>
      <c r="D279" s="136" t="s">
        <v>780</v>
      </c>
      <c r="E279" s="136" t="s">
        <v>597</v>
      </c>
      <c r="F279" s="125"/>
      <c r="G279" s="125"/>
      <c r="H279" s="125"/>
      <c r="I279" s="125"/>
      <c r="J279" s="125"/>
      <c r="K279" s="125"/>
      <c r="L279" s="125"/>
      <c r="M279" s="125"/>
      <c r="N279" s="125"/>
      <c r="O279" s="125"/>
      <c r="P279" s="125"/>
      <c r="Q279" s="125"/>
      <c r="R279" s="137"/>
      <c r="S279" s="137"/>
      <c r="T279" s="137"/>
      <c r="U279" s="114"/>
      <c r="V279" s="114"/>
      <c r="W279" s="114"/>
      <c r="X279" s="114"/>
      <c r="Y279" s="114"/>
      <c r="Z279" s="114"/>
    </row>
    <row r="280" ht="13.5" customHeight="1">
      <c r="A280" s="132" t="str">
        <f t="shared" si="3"/>
        <v>SP258</v>
      </c>
      <c r="B280" s="136" t="s">
        <v>598</v>
      </c>
      <c r="C280" s="136"/>
      <c r="D280" s="136" t="s">
        <v>781</v>
      </c>
      <c r="E280" s="136" t="s">
        <v>600</v>
      </c>
      <c r="F280" s="125"/>
      <c r="G280" s="125"/>
      <c r="H280" s="125"/>
      <c r="I280" s="125"/>
      <c r="J280" s="125"/>
      <c r="K280" s="125"/>
      <c r="L280" s="125"/>
      <c r="M280" s="125"/>
      <c r="N280" s="125"/>
      <c r="O280" s="125"/>
      <c r="P280" s="125"/>
      <c r="Q280" s="125"/>
      <c r="R280" s="137"/>
      <c r="S280" s="137"/>
      <c r="T280" s="137"/>
      <c r="U280" s="114"/>
      <c r="V280" s="114"/>
      <c r="W280" s="114"/>
      <c r="X280" s="114"/>
      <c r="Y280" s="114"/>
      <c r="Z280" s="114"/>
    </row>
    <row r="281" ht="13.5" customHeight="1">
      <c r="A281" s="132" t="str">
        <f t="shared" si="3"/>
        <v>SP259</v>
      </c>
      <c r="B281" s="136" t="s">
        <v>601</v>
      </c>
      <c r="C281" s="136"/>
      <c r="D281" s="136" t="s">
        <v>782</v>
      </c>
      <c r="E281" s="136" t="s">
        <v>603</v>
      </c>
      <c r="F281" s="125"/>
      <c r="G281" s="125"/>
      <c r="H281" s="125"/>
      <c r="I281" s="125"/>
      <c r="J281" s="125"/>
      <c r="K281" s="125"/>
      <c r="L281" s="125"/>
      <c r="M281" s="125"/>
      <c r="N281" s="125"/>
      <c r="O281" s="125"/>
      <c r="P281" s="125"/>
      <c r="Q281" s="125"/>
      <c r="R281" s="137"/>
      <c r="S281" s="137"/>
      <c r="T281" s="137"/>
      <c r="U281" s="114"/>
      <c r="V281" s="114"/>
      <c r="W281" s="114"/>
      <c r="X281" s="114"/>
      <c r="Y281" s="114"/>
      <c r="Z281" s="114"/>
    </row>
    <row r="282" ht="13.5" customHeight="1">
      <c r="A282" s="132" t="str">
        <f t="shared" si="3"/>
        <v>SP260</v>
      </c>
      <c r="B282" s="136" t="s">
        <v>604</v>
      </c>
      <c r="C282" s="136"/>
      <c r="D282" s="136" t="s">
        <v>783</v>
      </c>
      <c r="E282" s="136" t="s">
        <v>606</v>
      </c>
      <c r="F282" s="125"/>
      <c r="G282" s="125"/>
      <c r="H282" s="125"/>
      <c r="I282" s="125"/>
      <c r="J282" s="125"/>
      <c r="K282" s="125"/>
      <c r="L282" s="125"/>
      <c r="M282" s="125"/>
      <c r="N282" s="125"/>
      <c r="O282" s="125"/>
      <c r="P282" s="125"/>
      <c r="Q282" s="125"/>
      <c r="R282" s="137"/>
      <c r="S282" s="137"/>
      <c r="T282" s="137"/>
      <c r="U282" s="114"/>
      <c r="V282" s="114"/>
      <c r="W282" s="114"/>
      <c r="X282" s="114"/>
      <c r="Y282" s="114"/>
      <c r="Z282" s="114"/>
    </row>
    <row r="283" ht="13.5" customHeight="1">
      <c r="A283" s="132" t="str">
        <f t="shared" si="3"/>
        <v>SP261</v>
      </c>
      <c r="B283" s="136" t="s">
        <v>607</v>
      </c>
      <c r="C283" s="136"/>
      <c r="D283" s="136" t="s">
        <v>784</v>
      </c>
      <c r="E283" s="136" t="s">
        <v>609</v>
      </c>
      <c r="F283" s="125"/>
      <c r="G283" s="125"/>
      <c r="H283" s="125"/>
      <c r="I283" s="125"/>
      <c r="J283" s="125"/>
      <c r="K283" s="125"/>
      <c r="L283" s="125"/>
      <c r="M283" s="125"/>
      <c r="N283" s="125"/>
      <c r="O283" s="125"/>
      <c r="P283" s="125"/>
      <c r="Q283" s="125"/>
      <c r="R283" s="137"/>
      <c r="S283" s="137"/>
      <c r="T283" s="137"/>
      <c r="U283" s="114"/>
      <c r="V283" s="114"/>
      <c r="W283" s="114"/>
      <c r="X283" s="114"/>
      <c r="Y283" s="114"/>
      <c r="Z283" s="114"/>
    </row>
    <row r="284" ht="13.5" customHeight="1">
      <c r="A284" s="132" t="str">
        <f t="shared" si="3"/>
        <v>SP262</v>
      </c>
      <c r="B284" s="136" t="s">
        <v>607</v>
      </c>
      <c r="C284" s="136"/>
      <c r="D284" s="136" t="s">
        <v>785</v>
      </c>
      <c r="E284" s="136" t="s">
        <v>611</v>
      </c>
      <c r="F284" s="125"/>
      <c r="G284" s="125"/>
      <c r="H284" s="125"/>
      <c r="I284" s="125"/>
      <c r="J284" s="125"/>
      <c r="K284" s="125"/>
      <c r="L284" s="125"/>
      <c r="M284" s="125"/>
      <c r="N284" s="125"/>
      <c r="O284" s="125"/>
      <c r="P284" s="125"/>
      <c r="Q284" s="125"/>
      <c r="R284" s="137"/>
      <c r="S284" s="137"/>
      <c r="T284" s="137"/>
      <c r="U284" s="114"/>
      <c r="V284" s="114"/>
      <c r="W284" s="114"/>
      <c r="X284" s="114"/>
      <c r="Y284" s="114"/>
      <c r="Z284" s="114"/>
    </row>
    <row r="285" ht="13.5" customHeight="1">
      <c r="A285" s="132" t="str">
        <f t="shared" si="3"/>
        <v>SP263</v>
      </c>
      <c r="B285" s="136" t="s">
        <v>612</v>
      </c>
      <c r="C285" s="136"/>
      <c r="D285" s="136" t="s">
        <v>613</v>
      </c>
      <c r="E285" s="136" t="s">
        <v>614</v>
      </c>
      <c r="F285" s="125"/>
      <c r="G285" s="125"/>
      <c r="H285" s="125"/>
      <c r="I285" s="125"/>
      <c r="J285" s="125"/>
      <c r="K285" s="125"/>
      <c r="L285" s="125"/>
      <c r="M285" s="125"/>
      <c r="N285" s="125"/>
      <c r="O285" s="125"/>
      <c r="P285" s="125"/>
      <c r="Q285" s="125"/>
      <c r="R285" s="137"/>
      <c r="S285" s="137"/>
      <c r="T285" s="137"/>
      <c r="U285" s="114"/>
      <c r="V285" s="114"/>
      <c r="W285" s="114"/>
      <c r="X285" s="114"/>
      <c r="Y285" s="114"/>
      <c r="Z285" s="114"/>
    </row>
    <row r="286" ht="13.5" customHeight="1">
      <c r="A286" s="132" t="str">
        <f t="shared" si="3"/>
        <v>SP264</v>
      </c>
      <c r="B286" s="134" t="s">
        <v>615</v>
      </c>
      <c r="C286" s="134"/>
      <c r="D286" s="136" t="s">
        <v>786</v>
      </c>
      <c r="E286" s="136" t="s">
        <v>617</v>
      </c>
      <c r="F286" s="125"/>
      <c r="G286" s="125"/>
      <c r="H286" s="125"/>
      <c r="I286" s="125"/>
      <c r="J286" s="125"/>
      <c r="K286" s="125"/>
      <c r="L286" s="125"/>
      <c r="M286" s="125"/>
      <c r="N286" s="125"/>
      <c r="O286" s="125"/>
      <c r="P286" s="125"/>
      <c r="Q286" s="125"/>
      <c r="R286" s="137"/>
      <c r="S286" s="137"/>
      <c r="T286" s="137"/>
      <c r="U286" s="114"/>
      <c r="V286" s="114"/>
      <c r="W286" s="114"/>
      <c r="X286" s="114"/>
      <c r="Y286" s="114"/>
      <c r="Z286" s="114"/>
    </row>
    <row r="287" ht="13.5" customHeight="1">
      <c r="A287" s="132" t="str">
        <f t="shared" si="3"/>
        <v>SP265</v>
      </c>
      <c r="B287" s="152" t="s">
        <v>618</v>
      </c>
      <c r="C287" s="134"/>
      <c r="D287" s="136" t="s">
        <v>787</v>
      </c>
      <c r="E287" s="136" t="s">
        <v>620</v>
      </c>
      <c r="F287" s="125"/>
      <c r="G287" s="125"/>
      <c r="H287" s="125"/>
      <c r="I287" s="125"/>
      <c r="J287" s="125"/>
      <c r="K287" s="125"/>
      <c r="L287" s="125"/>
      <c r="M287" s="125"/>
      <c r="N287" s="125"/>
      <c r="O287" s="125"/>
      <c r="P287" s="125"/>
      <c r="Q287" s="125"/>
      <c r="R287" s="137"/>
      <c r="S287" s="137"/>
      <c r="T287" s="137"/>
      <c r="U287" s="114"/>
      <c r="V287" s="114"/>
      <c r="W287" s="114"/>
      <c r="X287" s="114"/>
      <c r="Y287" s="114"/>
      <c r="Z287" s="114"/>
    </row>
    <row r="288" ht="13.5" customHeight="1">
      <c r="A288" s="132" t="str">
        <f t="shared" si="3"/>
        <v>SP266</v>
      </c>
      <c r="B288" s="152" t="s">
        <v>621</v>
      </c>
      <c r="C288" s="134"/>
      <c r="D288" s="136" t="s">
        <v>788</v>
      </c>
      <c r="E288" s="136" t="s">
        <v>623</v>
      </c>
      <c r="F288" s="125"/>
      <c r="G288" s="125"/>
      <c r="H288" s="125"/>
      <c r="I288" s="125"/>
      <c r="J288" s="125"/>
      <c r="K288" s="125"/>
      <c r="L288" s="125"/>
      <c r="M288" s="125"/>
      <c r="N288" s="125"/>
      <c r="O288" s="125"/>
      <c r="P288" s="125"/>
      <c r="Q288" s="125"/>
      <c r="R288" s="137"/>
      <c r="S288" s="137"/>
      <c r="T288" s="137"/>
      <c r="U288" s="114"/>
      <c r="V288" s="114"/>
      <c r="W288" s="114"/>
      <c r="X288" s="114"/>
      <c r="Y288" s="114"/>
      <c r="Z288" s="114"/>
    </row>
    <row r="289" ht="13.5" customHeight="1">
      <c r="A289" s="132" t="str">
        <f t="shared" si="3"/>
        <v>SP267</v>
      </c>
      <c r="B289" s="116" t="s">
        <v>624</v>
      </c>
      <c r="C289" s="134"/>
      <c r="D289" s="136" t="s">
        <v>789</v>
      </c>
      <c r="E289" s="136" t="s">
        <v>626</v>
      </c>
      <c r="F289" s="125"/>
      <c r="G289" s="125"/>
      <c r="H289" s="125"/>
      <c r="I289" s="125"/>
      <c r="J289" s="125"/>
      <c r="K289" s="125"/>
      <c r="L289" s="125"/>
      <c r="M289" s="125"/>
      <c r="N289" s="125"/>
      <c r="O289" s="125"/>
      <c r="P289" s="125"/>
      <c r="Q289" s="125"/>
      <c r="R289" s="137"/>
      <c r="S289" s="137"/>
      <c r="T289" s="137"/>
      <c r="U289" s="114"/>
      <c r="V289" s="114"/>
      <c r="W289" s="114"/>
      <c r="X289" s="114"/>
      <c r="Y289" s="114"/>
      <c r="Z289" s="114"/>
    </row>
    <row r="290" ht="13.5" customHeight="1">
      <c r="A290" s="132" t="str">
        <f t="shared" si="3"/>
        <v>SP268</v>
      </c>
      <c r="B290" s="153" t="s">
        <v>790</v>
      </c>
      <c r="C290" s="153" t="s">
        <v>791</v>
      </c>
      <c r="D290" s="153" t="s">
        <v>791</v>
      </c>
      <c r="E290" s="153" t="s">
        <v>791</v>
      </c>
      <c r="F290" s="125"/>
      <c r="G290" s="125"/>
      <c r="H290" s="125"/>
      <c r="I290" s="125"/>
      <c r="J290" s="125"/>
      <c r="K290" s="125"/>
      <c r="L290" s="125"/>
      <c r="M290" s="125"/>
      <c r="N290" s="125"/>
      <c r="O290" s="125"/>
      <c r="P290" s="125"/>
      <c r="Q290" s="125"/>
      <c r="R290" s="137"/>
      <c r="S290" s="137"/>
      <c r="T290" s="137"/>
      <c r="U290" s="114"/>
      <c r="V290" s="114"/>
      <c r="W290" s="114"/>
      <c r="X290" s="114"/>
      <c r="Y290" s="114"/>
      <c r="Z290" s="114"/>
    </row>
    <row r="291" ht="13.5" customHeight="1">
      <c r="A291" s="132" t="str">
        <f t="shared" si="3"/>
        <v>SP269</v>
      </c>
      <c r="B291" s="154" t="s">
        <v>792</v>
      </c>
      <c r="C291" s="154" t="s">
        <v>791</v>
      </c>
      <c r="D291" s="154" t="s">
        <v>791</v>
      </c>
      <c r="E291" s="154" t="s">
        <v>793</v>
      </c>
      <c r="F291" s="125"/>
      <c r="G291" s="125"/>
      <c r="H291" s="125"/>
      <c r="I291" s="125"/>
      <c r="J291" s="125"/>
      <c r="K291" s="125"/>
      <c r="L291" s="125"/>
      <c r="M291" s="125"/>
      <c r="N291" s="125"/>
      <c r="O291" s="125"/>
      <c r="P291" s="125"/>
      <c r="Q291" s="125"/>
      <c r="R291" s="137"/>
      <c r="S291" s="137"/>
      <c r="T291" s="137"/>
      <c r="U291" s="114"/>
      <c r="V291" s="114"/>
      <c r="W291" s="114"/>
      <c r="X291" s="114"/>
      <c r="Y291" s="114"/>
      <c r="Z291" s="114"/>
    </row>
    <row r="292" ht="13.5" customHeight="1">
      <c r="A292" s="132" t="str">
        <f t="shared" si="3"/>
        <v>SP270</v>
      </c>
      <c r="B292" s="154" t="s">
        <v>794</v>
      </c>
      <c r="C292" s="154" t="s">
        <v>791</v>
      </c>
      <c r="D292" s="154" t="s">
        <v>795</v>
      </c>
      <c r="E292" s="154" t="s">
        <v>796</v>
      </c>
      <c r="F292" s="125"/>
      <c r="G292" s="125"/>
      <c r="H292" s="125"/>
      <c r="I292" s="125"/>
      <c r="J292" s="125"/>
      <c r="K292" s="125"/>
      <c r="L292" s="125"/>
      <c r="M292" s="125"/>
      <c r="N292" s="125"/>
      <c r="O292" s="125"/>
      <c r="P292" s="125"/>
      <c r="Q292" s="125"/>
      <c r="R292" s="137"/>
      <c r="S292" s="137"/>
      <c r="T292" s="137"/>
      <c r="U292" s="114"/>
      <c r="V292" s="114"/>
      <c r="W292" s="114"/>
      <c r="X292" s="114"/>
      <c r="Y292" s="114"/>
      <c r="Z292" s="114"/>
    </row>
    <row r="293" ht="13.5" customHeight="1">
      <c r="A293" s="132" t="str">
        <f t="shared" si="3"/>
        <v>SP271</v>
      </c>
      <c r="B293" s="154" t="s">
        <v>797</v>
      </c>
      <c r="C293" s="154" t="s">
        <v>791</v>
      </c>
      <c r="D293" s="154" t="s">
        <v>798</v>
      </c>
      <c r="E293" s="154" t="s">
        <v>799</v>
      </c>
      <c r="F293" s="125"/>
      <c r="G293" s="125"/>
      <c r="H293" s="125"/>
      <c r="I293" s="125"/>
      <c r="J293" s="125"/>
      <c r="K293" s="125"/>
      <c r="L293" s="125"/>
      <c r="M293" s="125"/>
      <c r="N293" s="125"/>
      <c r="O293" s="125"/>
      <c r="P293" s="125"/>
      <c r="Q293" s="125"/>
      <c r="R293" s="137"/>
      <c r="S293" s="137"/>
      <c r="T293" s="137"/>
      <c r="U293" s="114"/>
      <c r="V293" s="114"/>
      <c r="W293" s="114"/>
      <c r="X293" s="114"/>
      <c r="Y293" s="114"/>
      <c r="Z293" s="114"/>
    </row>
    <row r="294" ht="13.5" customHeight="1">
      <c r="A294" s="132" t="str">
        <f t="shared" si="3"/>
        <v>SP272</v>
      </c>
      <c r="B294" s="154" t="s">
        <v>800</v>
      </c>
      <c r="C294" s="154" t="s">
        <v>791</v>
      </c>
      <c r="D294" s="154" t="s">
        <v>801</v>
      </c>
      <c r="E294" s="154" t="s">
        <v>802</v>
      </c>
      <c r="F294" s="125"/>
      <c r="G294" s="125"/>
      <c r="H294" s="125"/>
      <c r="I294" s="125"/>
      <c r="J294" s="125"/>
      <c r="K294" s="125"/>
      <c r="L294" s="125"/>
      <c r="M294" s="125"/>
      <c r="N294" s="125"/>
      <c r="O294" s="125"/>
      <c r="P294" s="125"/>
      <c r="Q294" s="125"/>
      <c r="R294" s="137"/>
      <c r="S294" s="137"/>
      <c r="T294" s="137"/>
      <c r="U294" s="114"/>
      <c r="V294" s="114"/>
      <c r="W294" s="114"/>
      <c r="X294" s="114"/>
      <c r="Y294" s="114"/>
      <c r="Z294" s="114"/>
    </row>
    <row r="295" ht="13.5" customHeight="1">
      <c r="A295" s="132" t="str">
        <f t="shared" si="3"/>
        <v>SP273</v>
      </c>
      <c r="B295" s="154" t="s">
        <v>803</v>
      </c>
      <c r="C295" s="154" t="s">
        <v>791</v>
      </c>
      <c r="D295" s="154" t="s">
        <v>804</v>
      </c>
      <c r="E295" s="154" t="s">
        <v>805</v>
      </c>
      <c r="F295" s="125"/>
      <c r="G295" s="125"/>
      <c r="H295" s="125"/>
      <c r="I295" s="125"/>
      <c r="J295" s="125"/>
      <c r="K295" s="125"/>
      <c r="L295" s="125"/>
      <c r="M295" s="125"/>
      <c r="N295" s="125"/>
      <c r="O295" s="125"/>
      <c r="P295" s="125"/>
      <c r="Q295" s="125"/>
      <c r="R295" s="137"/>
      <c r="S295" s="137"/>
      <c r="T295" s="137"/>
      <c r="U295" s="114"/>
      <c r="V295" s="114"/>
      <c r="W295" s="114"/>
      <c r="X295" s="114"/>
      <c r="Y295" s="114"/>
      <c r="Z295" s="114"/>
    </row>
    <row r="296" ht="13.5" customHeight="1">
      <c r="A296" s="155"/>
      <c r="B296" s="155"/>
      <c r="C296" s="155"/>
      <c r="D296" s="155"/>
      <c r="E296" s="155"/>
      <c r="F296" s="125"/>
      <c r="G296" s="125"/>
      <c r="H296" s="125"/>
      <c r="I296" s="125"/>
      <c r="J296" s="125"/>
      <c r="K296" s="125"/>
      <c r="L296" s="125"/>
      <c r="M296" s="125"/>
      <c r="N296" s="125"/>
      <c r="O296" s="125"/>
      <c r="P296" s="125"/>
      <c r="Q296" s="125"/>
      <c r="R296" s="137"/>
      <c r="S296" s="137"/>
      <c r="T296" s="137"/>
      <c r="U296" s="114"/>
      <c r="V296" s="114"/>
      <c r="W296" s="114"/>
      <c r="X296" s="114"/>
      <c r="Y296" s="114"/>
      <c r="Z296" s="114"/>
    </row>
    <row r="297" ht="13.5" customHeight="1">
      <c r="A297" s="137"/>
      <c r="B297" s="116"/>
      <c r="C297" s="137"/>
      <c r="D297" s="151"/>
      <c r="E297" s="136"/>
      <c r="F297" s="125"/>
      <c r="G297" s="125"/>
      <c r="H297" s="125"/>
      <c r="I297" s="125"/>
      <c r="J297" s="125"/>
      <c r="K297" s="125"/>
      <c r="L297" s="125"/>
      <c r="M297" s="125"/>
      <c r="N297" s="125"/>
      <c r="O297" s="125"/>
      <c r="P297" s="125"/>
      <c r="Q297" s="125"/>
      <c r="R297" s="137"/>
      <c r="S297" s="137"/>
      <c r="T297" s="137"/>
      <c r="U297" s="114"/>
      <c r="V297" s="114"/>
      <c r="W297" s="114"/>
      <c r="X297" s="114"/>
      <c r="Y297" s="114"/>
      <c r="Z297" s="114"/>
    </row>
    <row r="298" ht="13.5" customHeight="1">
      <c r="A298" s="137"/>
      <c r="B298" s="116"/>
      <c r="C298" s="137"/>
      <c r="D298" s="151"/>
      <c r="E298" s="136"/>
      <c r="F298" s="125"/>
      <c r="G298" s="125"/>
      <c r="H298" s="125"/>
      <c r="I298" s="125"/>
      <c r="J298" s="125"/>
      <c r="K298" s="125"/>
      <c r="L298" s="125"/>
      <c r="M298" s="125"/>
      <c r="N298" s="125"/>
      <c r="O298" s="125"/>
      <c r="P298" s="125"/>
      <c r="Q298" s="125"/>
      <c r="R298" s="137"/>
      <c r="S298" s="137"/>
      <c r="T298" s="137"/>
      <c r="U298" s="114"/>
      <c r="V298" s="114"/>
      <c r="W298" s="114"/>
      <c r="X298" s="114"/>
      <c r="Y298" s="114"/>
      <c r="Z298" s="114"/>
    </row>
    <row r="299" ht="13.5" customHeight="1">
      <c r="A299" s="137"/>
      <c r="B299" s="116"/>
      <c r="C299" s="137"/>
      <c r="D299" s="151"/>
      <c r="E299" s="136"/>
      <c r="F299" s="125"/>
      <c r="G299" s="125"/>
      <c r="H299" s="125"/>
      <c r="I299" s="125"/>
      <c r="J299" s="125"/>
      <c r="K299" s="125"/>
      <c r="L299" s="125"/>
      <c r="M299" s="125"/>
      <c r="N299" s="125"/>
      <c r="O299" s="125"/>
      <c r="P299" s="125"/>
      <c r="Q299" s="125"/>
      <c r="R299" s="137"/>
      <c r="S299" s="137"/>
      <c r="T299" s="137"/>
      <c r="U299" s="114"/>
      <c r="V299" s="114"/>
      <c r="W299" s="114"/>
      <c r="X299" s="114"/>
      <c r="Y299" s="114"/>
      <c r="Z299" s="114"/>
    </row>
    <row r="300" ht="13.5" customHeight="1">
      <c r="A300" s="137"/>
      <c r="B300" s="116"/>
      <c r="C300" s="137"/>
      <c r="D300" s="151"/>
      <c r="E300" s="136"/>
      <c r="F300" s="125"/>
      <c r="G300" s="125"/>
      <c r="H300" s="125"/>
      <c r="I300" s="125"/>
      <c r="J300" s="125"/>
      <c r="K300" s="125"/>
      <c r="L300" s="125"/>
      <c r="M300" s="125"/>
      <c r="N300" s="125"/>
      <c r="O300" s="125"/>
      <c r="P300" s="125"/>
      <c r="Q300" s="125"/>
      <c r="R300" s="137"/>
      <c r="S300" s="137"/>
      <c r="T300" s="137"/>
      <c r="U300" s="114"/>
      <c r="V300" s="114"/>
      <c r="W300" s="114"/>
      <c r="X300" s="114"/>
      <c r="Y300" s="114"/>
      <c r="Z300" s="114"/>
    </row>
    <row r="301" ht="13.5" customHeight="1">
      <c r="A301" s="137"/>
      <c r="B301" s="116"/>
      <c r="C301" s="137"/>
      <c r="D301" s="151"/>
      <c r="E301" s="136"/>
      <c r="F301" s="125"/>
      <c r="G301" s="125"/>
      <c r="H301" s="125"/>
      <c r="I301" s="125"/>
      <c r="J301" s="125"/>
      <c r="K301" s="125"/>
      <c r="L301" s="125"/>
      <c r="M301" s="125"/>
      <c r="N301" s="125"/>
      <c r="O301" s="125"/>
      <c r="P301" s="125"/>
      <c r="Q301" s="125"/>
      <c r="R301" s="137"/>
      <c r="S301" s="137"/>
      <c r="T301" s="137"/>
      <c r="U301" s="114"/>
      <c r="V301" s="114"/>
      <c r="W301" s="114"/>
      <c r="X301" s="114"/>
      <c r="Y301" s="114"/>
      <c r="Z301" s="114"/>
    </row>
    <row r="302" ht="13.5" customHeight="1">
      <c r="A302" s="137"/>
      <c r="B302" s="116"/>
      <c r="C302" s="137"/>
      <c r="D302" s="151"/>
      <c r="E302" s="136"/>
      <c r="F302" s="125"/>
      <c r="G302" s="125"/>
      <c r="H302" s="125"/>
      <c r="I302" s="125"/>
      <c r="J302" s="125"/>
      <c r="K302" s="125"/>
      <c r="L302" s="125"/>
      <c r="M302" s="125"/>
      <c r="N302" s="125"/>
      <c r="O302" s="125"/>
      <c r="P302" s="125"/>
      <c r="Q302" s="125"/>
      <c r="R302" s="137"/>
      <c r="S302" s="137"/>
      <c r="T302" s="137"/>
      <c r="U302" s="114"/>
      <c r="V302" s="114"/>
      <c r="W302" s="114"/>
      <c r="X302" s="114"/>
      <c r="Y302" s="114"/>
      <c r="Z302" s="114"/>
    </row>
    <row r="303" ht="13.5" customHeight="1">
      <c r="A303" s="137"/>
      <c r="B303" s="116"/>
      <c r="C303" s="137"/>
      <c r="D303" s="151"/>
      <c r="E303" s="136"/>
      <c r="F303" s="125"/>
      <c r="G303" s="125"/>
      <c r="H303" s="125"/>
      <c r="I303" s="125"/>
      <c r="J303" s="125"/>
      <c r="K303" s="125"/>
      <c r="L303" s="125"/>
      <c r="M303" s="125"/>
      <c r="N303" s="125"/>
      <c r="O303" s="125"/>
      <c r="P303" s="125"/>
      <c r="Q303" s="125"/>
      <c r="R303" s="137"/>
      <c r="S303" s="137"/>
      <c r="T303" s="137"/>
      <c r="U303" s="114"/>
      <c r="V303" s="114"/>
      <c r="W303" s="114"/>
      <c r="X303" s="114"/>
      <c r="Y303" s="114"/>
      <c r="Z303" s="114"/>
    </row>
    <row r="304" ht="13.5" customHeight="1">
      <c r="A304" s="137"/>
      <c r="B304" s="116"/>
      <c r="C304" s="137"/>
      <c r="D304" s="151"/>
      <c r="E304" s="136"/>
      <c r="F304" s="125"/>
      <c r="G304" s="125"/>
      <c r="H304" s="125"/>
      <c r="I304" s="125"/>
      <c r="J304" s="125"/>
      <c r="K304" s="125"/>
      <c r="L304" s="125"/>
      <c r="M304" s="125"/>
      <c r="N304" s="125"/>
      <c r="O304" s="125"/>
      <c r="P304" s="125"/>
      <c r="Q304" s="125"/>
      <c r="R304" s="137"/>
      <c r="S304" s="137"/>
      <c r="T304" s="137"/>
      <c r="U304" s="114"/>
      <c r="V304" s="114"/>
      <c r="W304" s="114"/>
      <c r="X304" s="114"/>
      <c r="Y304" s="114"/>
      <c r="Z304" s="114"/>
    </row>
    <row r="305" ht="13.5" customHeight="1">
      <c r="A305" s="137"/>
      <c r="B305" s="116"/>
      <c r="C305" s="137"/>
      <c r="D305" s="151"/>
      <c r="E305" s="136"/>
      <c r="F305" s="125"/>
      <c r="G305" s="125"/>
      <c r="H305" s="125"/>
      <c r="I305" s="125"/>
      <c r="J305" s="125"/>
      <c r="K305" s="125"/>
      <c r="L305" s="125"/>
      <c r="M305" s="125"/>
      <c r="N305" s="125"/>
      <c r="O305" s="125"/>
      <c r="P305" s="125"/>
      <c r="Q305" s="125"/>
      <c r="R305" s="137"/>
      <c r="S305" s="137"/>
      <c r="T305" s="137"/>
      <c r="U305" s="114"/>
      <c r="V305" s="114"/>
      <c r="W305" s="114"/>
      <c r="X305" s="114"/>
      <c r="Y305" s="114"/>
      <c r="Z305" s="114"/>
    </row>
    <row r="306" ht="13.5" customHeight="1">
      <c r="A306" s="137"/>
      <c r="B306" s="116"/>
      <c r="C306" s="137"/>
      <c r="D306" s="151"/>
      <c r="E306" s="136"/>
      <c r="F306" s="125"/>
      <c r="G306" s="125"/>
      <c r="H306" s="125"/>
      <c r="I306" s="125"/>
      <c r="J306" s="125"/>
      <c r="K306" s="125"/>
      <c r="L306" s="125"/>
      <c r="M306" s="125"/>
      <c r="N306" s="125"/>
      <c r="O306" s="125"/>
      <c r="P306" s="125"/>
      <c r="Q306" s="125"/>
      <c r="R306" s="137"/>
      <c r="S306" s="137"/>
      <c r="T306" s="137"/>
      <c r="U306" s="114"/>
      <c r="V306" s="114"/>
      <c r="W306" s="114"/>
      <c r="X306" s="114"/>
      <c r="Y306" s="114"/>
      <c r="Z306" s="114"/>
    </row>
    <row r="307" ht="13.5" customHeight="1">
      <c r="A307" s="137"/>
      <c r="B307" s="116"/>
      <c r="C307" s="137"/>
      <c r="D307" s="151"/>
      <c r="E307" s="136"/>
      <c r="F307" s="125"/>
      <c r="G307" s="125"/>
      <c r="H307" s="125"/>
      <c r="I307" s="125"/>
      <c r="J307" s="125"/>
      <c r="K307" s="125"/>
      <c r="L307" s="125"/>
      <c r="M307" s="125"/>
      <c r="N307" s="125"/>
      <c r="O307" s="125"/>
      <c r="P307" s="125"/>
      <c r="Q307" s="125"/>
      <c r="R307" s="137"/>
      <c r="S307" s="137"/>
      <c r="T307" s="137"/>
      <c r="U307" s="114"/>
      <c r="V307" s="114"/>
      <c r="W307" s="114"/>
      <c r="X307" s="114"/>
      <c r="Y307" s="114"/>
      <c r="Z307" s="114"/>
    </row>
    <row r="308" ht="13.5" customHeight="1">
      <c r="A308" s="137"/>
      <c r="B308" s="116"/>
      <c r="C308" s="137"/>
      <c r="D308" s="151"/>
      <c r="E308" s="136"/>
      <c r="F308" s="125"/>
      <c r="G308" s="125"/>
      <c r="H308" s="125"/>
      <c r="I308" s="125"/>
      <c r="J308" s="125"/>
      <c r="K308" s="125"/>
      <c r="L308" s="125"/>
      <c r="M308" s="125"/>
      <c r="N308" s="125"/>
      <c r="O308" s="125"/>
      <c r="P308" s="125"/>
      <c r="Q308" s="125"/>
      <c r="R308" s="137"/>
      <c r="S308" s="137"/>
      <c r="T308" s="137"/>
      <c r="U308" s="114"/>
      <c r="V308" s="114"/>
      <c r="W308" s="114"/>
      <c r="X308" s="114"/>
      <c r="Y308" s="114"/>
      <c r="Z308" s="114"/>
    </row>
    <row r="309" ht="13.5" customHeight="1">
      <c r="A309" s="137"/>
      <c r="B309" s="116"/>
      <c r="C309" s="137"/>
      <c r="D309" s="151"/>
      <c r="E309" s="136"/>
      <c r="F309" s="125"/>
      <c r="G309" s="125"/>
      <c r="H309" s="125"/>
      <c r="I309" s="125"/>
      <c r="J309" s="125"/>
      <c r="K309" s="125"/>
      <c r="L309" s="125"/>
      <c r="M309" s="125"/>
      <c r="N309" s="125"/>
      <c r="O309" s="125"/>
      <c r="P309" s="125"/>
      <c r="Q309" s="125"/>
      <c r="R309" s="137"/>
      <c r="S309" s="137"/>
      <c r="T309" s="137"/>
      <c r="U309" s="114"/>
      <c r="V309" s="114"/>
      <c r="W309" s="114"/>
      <c r="X309" s="114"/>
      <c r="Y309" s="114"/>
      <c r="Z309" s="114"/>
    </row>
    <row r="310" ht="13.5" customHeight="1">
      <c r="A310" s="137"/>
      <c r="B310" s="116"/>
      <c r="C310" s="137"/>
      <c r="D310" s="151"/>
      <c r="E310" s="136"/>
      <c r="F310" s="125"/>
      <c r="G310" s="125"/>
      <c r="H310" s="125"/>
      <c r="I310" s="125"/>
      <c r="J310" s="125"/>
      <c r="K310" s="125"/>
      <c r="L310" s="125"/>
      <c r="M310" s="125"/>
      <c r="N310" s="125"/>
      <c r="O310" s="125"/>
      <c r="P310" s="125"/>
      <c r="Q310" s="125"/>
      <c r="R310" s="137"/>
      <c r="S310" s="137"/>
      <c r="T310" s="137"/>
      <c r="U310" s="114"/>
      <c r="V310" s="114"/>
      <c r="W310" s="114"/>
      <c r="X310" s="114"/>
      <c r="Y310" s="114"/>
      <c r="Z310" s="114"/>
    </row>
    <row r="311" ht="13.5" customHeight="1">
      <c r="A311" s="137"/>
      <c r="B311" s="116"/>
      <c r="C311" s="137"/>
      <c r="D311" s="151"/>
      <c r="E311" s="136"/>
      <c r="F311" s="125"/>
      <c r="G311" s="125"/>
      <c r="H311" s="125"/>
      <c r="I311" s="125"/>
      <c r="J311" s="125"/>
      <c r="K311" s="125"/>
      <c r="L311" s="125"/>
      <c r="M311" s="125"/>
      <c r="N311" s="125"/>
      <c r="O311" s="125"/>
      <c r="P311" s="125"/>
      <c r="Q311" s="125"/>
      <c r="R311" s="137"/>
      <c r="S311" s="137"/>
      <c r="T311" s="137"/>
      <c r="U311" s="114"/>
      <c r="V311" s="114"/>
      <c r="W311" s="114"/>
      <c r="X311" s="114"/>
      <c r="Y311" s="114"/>
      <c r="Z311" s="114"/>
    </row>
    <row r="312" ht="13.5" customHeight="1">
      <c r="A312" s="137"/>
      <c r="B312" s="116"/>
      <c r="C312" s="137"/>
      <c r="D312" s="151"/>
      <c r="E312" s="136"/>
      <c r="F312" s="125"/>
      <c r="G312" s="125"/>
      <c r="H312" s="125"/>
      <c r="I312" s="125"/>
      <c r="J312" s="125"/>
      <c r="K312" s="125"/>
      <c r="L312" s="125"/>
      <c r="M312" s="125"/>
      <c r="N312" s="125"/>
      <c r="O312" s="125"/>
      <c r="P312" s="125"/>
      <c r="Q312" s="125"/>
      <c r="R312" s="137"/>
      <c r="S312" s="137"/>
      <c r="T312" s="137"/>
      <c r="U312" s="114"/>
      <c r="V312" s="114"/>
      <c r="W312" s="114"/>
      <c r="X312" s="114"/>
      <c r="Y312" s="114"/>
      <c r="Z312" s="114"/>
    </row>
    <row r="313" ht="13.5" customHeight="1">
      <c r="A313" s="137"/>
      <c r="B313" s="116"/>
      <c r="C313" s="137"/>
      <c r="D313" s="151"/>
      <c r="E313" s="136"/>
      <c r="F313" s="125"/>
      <c r="G313" s="125"/>
      <c r="H313" s="125"/>
      <c r="I313" s="125"/>
      <c r="J313" s="125"/>
      <c r="K313" s="125"/>
      <c r="L313" s="125"/>
      <c r="M313" s="125"/>
      <c r="N313" s="125"/>
      <c r="O313" s="125"/>
      <c r="P313" s="125"/>
      <c r="Q313" s="125"/>
      <c r="R313" s="137"/>
      <c r="S313" s="137"/>
      <c r="T313" s="137"/>
      <c r="U313" s="114"/>
      <c r="V313" s="114"/>
      <c r="W313" s="114"/>
      <c r="X313" s="114"/>
      <c r="Y313" s="114"/>
      <c r="Z313" s="114"/>
    </row>
    <row r="314" ht="13.5" customHeight="1">
      <c r="A314" s="137"/>
      <c r="B314" s="116"/>
      <c r="C314" s="137"/>
      <c r="D314" s="151"/>
      <c r="E314" s="136"/>
      <c r="F314" s="125"/>
      <c r="G314" s="125"/>
      <c r="H314" s="125"/>
      <c r="I314" s="125"/>
      <c r="J314" s="125"/>
      <c r="K314" s="125"/>
      <c r="L314" s="125"/>
      <c r="M314" s="125"/>
      <c r="N314" s="125"/>
      <c r="O314" s="125"/>
      <c r="P314" s="125"/>
      <c r="Q314" s="125"/>
      <c r="R314" s="137"/>
      <c r="S314" s="137"/>
      <c r="T314" s="137"/>
      <c r="U314" s="114"/>
      <c r="V314" s="114"/>
      <c r="W314" s="114"/>
      <c r="X314" s="114"/>
      <c r="Y314" s="114"/>
      <c r="Z314" s="114"/>
    </row>
    <row r="315" ht="13.5" customHeight="1">
      <c r="A315" s="137"/>
      <c r="B315" s="116"/>
      <c r="C315" s="137"/>
      <c r="D315" s="151"/>
      <c r="E315" s="136"/>
      <c r="F315" s="125"/>
      <c r="G315" s="125"/>
      <c r="H315" s="125"/>
      <c r="I315" s="125"/>
      <c r="J315" s="125"/>
      <c r="K315" s="125"/>
      <c r="L315" s="125"/>
      <c r="M315" s="125"/>
      <c r="N315" s="125"/>
      <c r="O315" s="125"/>
      <c r="P315" s="125"/>
      <c r="Q315" s="125"/>
      <c r="R315" s="137"/>
      <c r="S315" s="137"/>
      <c r="T315" s="137"/>
      <c r="U315" s="114"/>
      <c r="V315" s="114"/>
      <c r="W315" s="114"/>
      <c r="X315" s="114"/>
      <c r="Y315" s="114"/>
      <c r="Z315" s="114"/>
    </row>
    <row r="316" ht="13.5" customHeight="1">
      <c r="A316" s="137"/>
      <c r="B316" s="116"/>
      <c r="C316" s="137"/>
      <c r="D316" s="151"/>
      <c r="E316" s="136"/>
      <c r="F316" s="125"/>
      <c r="G316" s="125"/>
      <c r="H316" s="125"/>
      <c r="I316" s="125"/>
      <c r="J316" s="125"/>
      <c r="K316" s="125"/>
      <c r="L316" s="125"/>
      <c r="M316" s="125"/>
      <c r="N316" s="125"/>
      <c r="O316" s="125"/>
      <c r="P316" s="125"/>
      <c r="Q316" s="125"/>
      <c r="R316" s="137"/>
      <c r="S316" s="137"/>
      <c r="T316" s="137"/>
      <c r="U316" s="114"/>
      <c r="V316" s="114"/>
      <c r="W316" s="114"/>
      <c r="X316" s="114"/>
      <c r="Y316" s="114"/>
      <c r="Z316" s="114"/>
    </row>
    <row r="317" ht="13.5" customHeight="1">
      <c r="A317" s="137"/>
      <c r="B317" s="116"/>
      <c r="C317" s="137"/>
      <c r="D317" s="151"/>
      <c r="E317" s="136"/>
      <c r="F317" s="125"/>
      <c r="G317" s="125"/>
      <c r="H317" s="125"/>
      <c r="I317" s="125"/>
      <c r="J317" s="125"/>
      <c r="K317" s="125"/>
      <c r="L317" s="125"/>
      <c r="M317" s="125"/>
      <c r="N317" s="125"/>
      <c r="O317" s="125"/>
      <c r="P317" s="125"/>
      <c r="Q317" s="125"/>
      <c r="R317" s="137"/>
      <c r="S317" s="137"/>
      <c r="T317" s="137"/>
      <c r="U317" s="114"/>
      <c r="V317" s="114"/>
      <c r="W317" s="114"/>
      <c r="X317" s="114"/>
      <c r="Y317" s="114"/>
      <c r="Z317" s="114"/>
    </row>
    <row r="318" ht="13.5" customHeight="1">
      <c r="A318" s="137"/>
      <c r="B318" s="116"/>
      <c r="C318" s="137"/>
      <c r="D318" s="151"/>
      <c r="E318" s="136"/>
      <c r="F318" s="125"/>
      <c r="G318" s="125"/>
      <c r="H318" s="125"/>
      <c r="I318" s="125"/>
      <c r="J318" s="125"/>
      <c r="K318" s="125"/>
      <c r="L318" s="125"/>
      <c r="M318" s="125"/>
      <c r="N318" s="125"/>
      <c r="O318" s="125"/>
      <c r="P318" s="125"/>
      <c r="Q318" s="125"/>
      <c r="R318" s="137"/>
      <c r="S318" s="137"/>
      <c r="T318" s="137"/>
      <c r="U318" s="114"/>
      <c r="V318" s="114"/>
      <c r="W318" s="114"/>
      <c r="X318" s="114"/>
      <c r="Y318" s="114"/>
      <c r="Z318" s="114"/>
    </row>
    <row r="319" ht="13.5" customHeight="1">
      <c r="A319" s="137"/>
      <c r="B319" s="116"/>
      <c r="C319" s="137"/>
      <c r="D319" s="151"/>
      <c r="E319" s="136"/>
      <c r="F319" s="125"/>
      <c r="G319" s="125"/>
      <c r="H319" s="125"/>
      <c r="I319" s="125"/>
      <c r="J319" s="125"/>
      <c r="K319" s="125"/>
      <c r="L319" s="125"/>
      <c r="M319" s="125"/>
      <c r="N319" s="125"/>
      <c r="O319" s="125"/>
      <c r="P319" s="125"/>
      <c r="Q319" s="125"/>
      <c r="R319" s="137"/>
      <c r="S319" s="137"/>
      <c r="T319" s="137"/>
      <c r="U319" s="114"/>
      <c r="V319" s="114"/>
      <c r="W319" s="114"/>
      <c r="X319" s="114"/>
      <c r="Y319" s="114"/>
      <c r="Z319" s="114"/>
    </row>
    <row r="320" ht="13.5" customHeight="1">
      <c r="A320" s="137"/>
      <c r="B320" s="116"/>
      <c r="C320" s="137"/>
      <c r="D320" s="151"/>
      <c r="E320" s="136"/>
      <c r="F320" s="125"/>
      <c r="G320" s="125"/>
      <c r="H320" s="125"/>
      <c r="I320" s="125"/>
      <c r="J320" s="125"/>
      <c r="K320" s="125"/>
      <c r="L320" s="125"/>
      <c r="M320" s="125"/>
      <c r="N320" s="125"/>
      <c r="O320" s="125"/>
      <c r="P320" s="125"/>
      <c r="Q320" s="125"/>
      <c r="R320" s="137"/>
      <c r="S320" s="137"/>
      <c r="T320" s="137"/>
      <c r="U320" s="114"/>
      <c r="V320" s="114"/>
      <c r="W320" s="114"/>
      <c r="X320" s="114"/>
      <c r="Y320" s="114"/>
      <c r="Z320" s="114"/>
    </row>
    <row r="321" ht="13.5" customHeight="1">
      <c r="A321" s="137"/>
      <c r="B321" s="116"/>
      <c r="C321" s="137"/>
      <c r="D321" s="151"/>
      <c r="E321" s="136"/>
      <c r="F321" s="125"/>
      <c r="G321" s="125"/>
      <c r="H321" s="125"/>
      <c r="I321" s="125"/>
      <c r="J321" s="125"/>
      <c r="K321" s="125"/>
      <c r="L321" s="125"/>
      <c r="M321" s="125"/>
      <c r="N321" s="125"/>
      <c r="O321" s="125"/>
      <c r="P321" s="125"/>
      <c r="Q321" s="125"/>
      <c r="R321" s="137"/>
      <c r="S321" s="137"/>
      <c r="T321" s="137"/>
      <c r="U321" s="114"/>
      <c r="V321" s="114"/>
      <c r="W321" s="114"/>
      <c r="X321" s="114"/>
      <c r="Y321" s="114"/>
      <c r="Z321" s="114"/>
    </row>
    <row r="322" ht="13.5" customHeight="1">
      <c r="A322" s="137"/>
      <c r="B322" s="116"/>
      <c r="C322" s="137"/>
      <c r="D322" s="151"/>
      <c r="E322" s="136"/>
      <c r="F322" s="125"/>
      <c r="G322" s="125"/>
      <c r="H322" s="125"/>
      <c r="I322" s="125"/>
      <c r="J322" s="125"/>
      <c r="K322" s="125"/>
      <c r="L322" s="125"/>
      <c r="M322" s="125"/>
      <c r="N322" s="125"/>
      <c r="O322" s="125"/>
      <c r="P322" s="125"/>
      <c r="Q322" s="125"/>
      <c r="R322" s="137"/>
      <c r="S322" s="137"/>
      <c r="T322" s="137"/>
      <c r="U322" s="114"/>
      <c r="V322" s="114"/>
      <c r="W322" s="114"/>
      <c r="X322" s="114"/>
      <c r="Y322" s="114"/>
      <c r="Z322" s="114"/>
    </row>
    <row r="323" ht="13.5" customHeight="1">
      <c r="A323" s="137"/>
      <c r="B323" s="116"/>
      <c r="C323" s="137"/>
      <c r="D323" s="151"/>
      <c r="E323" s="136"/>
      <c r="F323" s="125"/>
      <c r="G323" s="125"/>
      <c r="H323" s="125"/>
      <c r="I323" s="125"/>
      <c r="J323" s="125"/>
      <c r="K323" s="125"/>
      <c r="L323" s="125"/>
      <c r="M323" s="125"/>
      <c r="N323" s="125"/>
      <c r="O323" s="125"/>
      <c r="P323" s="125"/>
      <c r="Q323" s="125"/>
      <c r="R323" s="137"/>
      <c r="S323" s="137"/>
      <c r="T323" s="137"/>
      <c r="U323" s="114"/>
      <c r="V323" s="114"/>
      <c r="W323" s="114"/>
      <c r="X323" s="114"/>
      <c r="Y323" s="114"/>
      <c r="Z323" s="114"/>
    </row>
    <row r="324" ht="13.5" customHeight="1">
      <c r="A324" s="137"/>
      <c r="B324" s="116"/>
      <c r="C324" s="137"/>
      <c r="D324" s="151"/>
      <c r="E324" s="136"/>
      <c r="F324" s="125"/>
      <c r="G324" s="125"/>
      <c r="H324" s="125"/>
      <c r="I324" s="125"/>
      <c r="J324" s="125"/>
      <c r="K324" s="125"/>
      <c r="L324" s="125"/>
      <c r="M324" s="125"/>
      <c r="N324" s="125"/>
      <c r="O324" s="125"/>
      <c r="P324" s="125"/>
      <c r="Q324" s="125"/>
      <c r="R324" s="137"/>
      <c r="S324" s="137"/>
      <c r="T324" s="137"/>
      <c r="U324" s="114"/>
      <c r="V324" s="114"/>
      <c r="W324" s="114"/>
      <c r="X324" s="114"/>
      <c r="Y324" s="114"/>
      <c r="Z324" s="114"/>
    </row>
    <row r="325" ht="13.5" customHeight="1">
      <c r="A325" s="137"/>
      <c r="B325" s="116"/>
      <c r="C325" s="137"/>
      <c r="D325" s="151"/>
      <c r="E325" s="136"/>
      <c r="F325" s="125"/>
      <c r="G325" s="125"/>
      <c r="H325" s="125"/>
      <c r="I325" s="125"/>
      <c r="J325" s="125"/>
      <c r="K325" s="125"/>
      <c r="L325" s="125"/>
      <c r="M325" s="125"/>
      <c r="N325" s="125"/>
      <c r="O325" s="125"/>
      <c r="P325" s="125"/>
      <c r="Q325" s="125"/>
      <c r="R325" s="137"/>
      <c r="S325" s="137"/>
      <c r="T325" s="137"/>
      <c r="U325" s="114"/>
      <c r="V325" s="114"/>
      <c r="W325" s="114"/>
      <c r="X325" s="114"/>
      <c r="Y325" s="114"/>
      <c r="Z325" s="114"/>
    </row>
    <row r="326" ht="13.5" customHeight="1">
      <c r="A326" s="137"/>
      <c r="B326" s="116"/>
      <c r="C326" s="137"/>
      <c r="D326" s="151"/>
      <c r="E326" s="136"/>
      <c r="F326" s="125"/>
      <c r="G326" s="125"/>
      <c r="H326" s="125"/>
      <c r="I326" s="125"/>
      <c r="J326" s="125"/>
      <c r="K326" s="125"/>
      <c r="L326" s="125"/>
      <c r="M326" s="125"/>
      <c r="N326" s="125"/>
      <c r="O326" s="125"/>
      <c r="P326" s="125"/>
      <c r="Q326" s="125"/>
      <c r="R326" s="137"/>
      <c r="S326" s="137"/>
      <c r="T326" s="137"/>
      <c r="U326" s="114"/>
      <c r="V326" s="114"/>
      <c r="W326" s="114"/>
      <c r="X326" s="114"/>
      <c r="Y326" s="114"/>
      <c r="Z326" s="114"/>
    </row>
    <row r="327" ht="13.5" customHeight="1">
      <c r="A327" s="137"/>
      <c r="B327" s="116"/>
      <c r="C327" s="137"/>
      <c r="D327" s="151"/>
      <c r="E327" s="136"/>
      <c r="F327" s="125"/>
      <c r="G327" s="125"/>
      <c r="H327" s="125"/>
      <c r="I327" s="125"/>
      <c r="J327" s="125"/>
      <c r="K327" s="125"/>
      <c r="L327" s="125"/>
      <c r="M327" s="125"/>
      <c r="N327" s="125"/>
      <c r="O327" s="125"/>
      <c r="P327" s="125"/>
      <c r="Q327" s="125"/>
      <c r="R327" s="137"/>
      <c r="S327" s="137"/>
      <c r="T327" s="137"/>
      <c r="U327" s="114"/>
      <c r="V327" s="114"/>
      <c r="W327" s="114"/>
      <c r="X327" s="114"/>
      <c r="Y327" s="114"/>
      <c r="Z327" s="114"/>
    </row>
    <row r="328" ht="13.5" customHeight="1">
      <c r="A328" s="137"/>
      <c r="B328" s="116"/>
      <c r="C328" s="137"/>
      <c r="D328" s="151"/>
      <c r="E328" s="136"/>
      <c r="F328" s="125"/>
      <c r="G328" s="125"/>
      <c r="H328" s="125"/>
      <c r="I328" s="125"/>
      <c r="J328" s="125"/>
      <c r="K328" s="125"/>
      <c r="L328" s="125"/>
      <c r="M328" s="125"/>
      <c r="N328" s="125"/>
      <c r="O328" s="125"/>
      <c r="P328" s="125"/>
      <c r="Q328" s="125"/>
      <c r="R328" s="137"/>
      <c r="S328" s="137"/>
      <c r="T328" s="137"/>
      <c r="U328" s="114"/>
      <c r="V328" s="114"/>
      <c r="W328" s="114"/>
      <c r="X328" s="114"/>
      <c r="Y328" s="114"/>
      <c r="Z328" s="114"/>
    </row>
    <row r="329" ht="13.5" customHeight="1">
      <c r="A329" s="137"/>
      <c r="B329" s="116"/>
      <c r="C329" s="137"/>
      <c r="D329" s="151"/>
      <c r="E329" s="136"/>
      <c r="F329" s="125"/>
      <c r="G329" s="125"/>
      <c r="H329" s="125"/>
      <c r="I329" s="125"/>
      <c r="J329" s="125"/>
      <c r="K329" s="125"/>
      <c r="L329" s="125"/>
      <c r="M329" s="125"/>
      <c r="N329" s="125"/>
      <c r="O329" s="125"/>
      <c r="P329" s="125"/>
      <c r="Q329" s="125"/>
      <c r="R329" s="137"/>
      <c r="S329" s="137"/>
      <c r="T329" s="137"/>
      <c r="U329" s="114"/>
      <c r="V329" s="114"/>
      <c r="W329" s="114"/>
      <c r="X329" s="114"/>
      <c r="Y329" s="114"/>
      <c r="Z329" s="114"/>
    </row>
    <row r="330" ht="13.5" customHeight="1">
      <c r="A330" s="137"/>
      <c r="B330" s="116"/>
      <c r="C330" s="137"/>
      <c r="D330" s="151"/>
      <c r="E330" s="136"/>
      <c r="F330" s="125"/>
      <c r="G330" s="125"/>
      <c r="H330" s="125"/>
      <c r="I330" s="125"/>
      <c r="J330" s="125"/>
      <c r="K330" s="125"/>
      <c r="L330" s="125"/>
      <c r="M330" s="125"/>
      <c r="N330" s="125"/>
      <c r="O330" s="125"/>
      <c r="P330" s="125"/>
      <c r="Q330" s="125"/>
      <c r="R330" s="137"/>
      <c r="S330" s="137"/>
      <c r="T330" s="137"/>
      <c r="U330" s="114"/>
      <c r="V330" s="114"/>
      <c r="W330" s="114"/>
      <c r="X330" s="114"/>
      <c r="Y330" s="114"/>
      <c r="Z330" s="114"/>
    </row>
    <row r="331" ht="13.5" customHeight="1">
      <c r="A331" s="137"/>
      <c r="B331" s="116"/>
      <c r="C331" s="137"/>
      <c r="D331" s="151"/>
      <c r="E331" s="136"/>
      <c r="F331" s="125"/>
      <c r="G331" s="125"/>
      <c r="H331" s="125"/>
      <c r="I331" s="125"/>
      <c r="J331" s="125"/>
      <c r="K331" s="125"/>
      <c r="L331" s="125"/>
      <c r="M331" s="125"/>
      <c r="N331" s="125"/>
      <c r="O331" s="125"/>
      <c r="P331" s="125"/>
      <c r="Q331" s="125"/>
      <c r="R331" s="137"/>
      <c r="S331" s="137"/>
      <c r="T331" s="137"/>
      <c r="U331" s="114"/>
      <c r="V331" s="114"/>
      <c r="W331" s="114"/>
      <c r="X331" s="114"/>
      <c r="Y331" s="114"/>
      <c r="Z331" s="114"/>
    </row>
    <row r="332" ht="13.5" customHeight="1">
      <c r="A332" s="137"/>
      <c r="B332" s="116"/>
      <c r="C332" s="137"/>
      <c r="D332" s="151"/>
      <c r="E332" s="136"/>
      <c r="F332" s="125"/>
      <c r="G332" s="125"/>
      <c r="H332" s="125"/>
      <c r="I332" s="125"/>
      <c r="J332" s="125"/>
      <c r="K332" s="125"/>
      <c r="L332" s="125"/>
      <c r="M332" s="125"/>
      <c r="N332" s="125"/>
      <c r="O332" s="125"/>
      <c r="P332" s="125"/>
      <c r="Q332" s="125"/>
      <c r="R332" s="137"/>
      <c r="S332" s="137"/>
      <c r="T332" s="137"/>
      <c r="U332" s="114"/>
      <c r="V332" s="114"/>
      <c r="W332" s="114"/>
      <c r="X332" s="114"/>
      <c r="Y332" s="114"/>
      <c r="Z332" s="114"/>
    </row>
    <row r="333" ht="13.5" customHeight="1">
      <c r="A333" s="137"/>
      <c r="B333" s="116"/>
      <c r="C333" s="137"/>
      <c r="D333" s="151"/>
      <c r="E333" s="136"/>
      <c r="F333" s="125"/>
      <c r="G333" s="125"/>
      <c r="H333" s="125"/>
      <c r="I333" s="125"/>
      <c r="J333" s="125"/>
      <c r="K333" s="125"/>
      <c r="L333" s="125"/>
      <c r="M333" s="125"/>
      <c r="N333" s="125"/>
      <c r="O333" s="125"/>
      <c r="P333" s="125"/>
      <c r="Q333" s="125"/>
      <c r="R333" s="137"/>
      <c r="S333" s="137"/>
      <c r="T333" s="137"/>
      <c r="U333" s="114"/>
      <c r="V333" s="114"/>
      <c r="W333" s="114"/>
      <c r="X333" s="114"/>
      <c r="Y333" s="114"/>
      <c r="Z333" s="114"/>
    </row>
    <row r="334" ht="13.5" customHeight="1">
      <c r="A334" s="137"/>
      <c r="B334" s="116"/>
      <c r="C334" s="137"/>
      <c r="D334" s="151"/>
      <c r="E334" s="136"/>
      <c r="F334" s="125"/>
      <c r="G334" s="125"/>
      <c r="H334" s="125"/>
      <c r="I334" s="125"/>
      <c r="J334" s="125"/>
      <c r="K334" s="125"/>
      <c r="L334" s="125"/>
      <c r="M334" s="125"/>
      <c r="N334" s="125"/>
      <c r="O334" s="125"/>
      <c r="P334" s="125"/>
      <c r="Q334" s="125"/>
      <c r="R334" s="137"/>
      <c r="S334" s="137"/>
      <c r="T334" s="137"/>
      <c r="U334" s="114"/>
      <c r="V334" s="114"/>
      <c r="W334" s="114"/>
      <c r="X334" s="114"/>
      <c r="Y334" s="114"/>
      <c r="Z334" s="114"/>
    </row>
    <row r="335" ht="13.5" customHeight="1">
      <c r="A335" s="137"/>
      <c r="B335" s="116"/>
      <c r="C335" s="137"/>
      <c r="D335" s="151"/>
      <c r="E335" s="136"/>
      <c r="F335" s="125"/>
      <c r="G335" s="125"/>
      <c r="H335" s="125"/>
      <c r="I335" s="125"/>
      <c r="J335" s="125"/>
      <c r="K335" s="125"/>
      <c r="L335" s="125"/>
      <c r="M335" s="125"/>
      <c r="N335" s="125"/>
      <c r="O335" s="125"/>
      <c r="P335" s="125"/>
      <c r="Q335" s="125"/>
      <c r="R335" s="137"/>
      <c r="S335" s="137"/>
      <c r="T335" s="137"/>
      <c r="U335" s="114"/>
      <c r="V335" s="114"/>
      <c r="W335" s="114"/>
      <c r="X335" s="114"/>
      <c r="Y335" s="114"/>
      <c r="Z335" s="114"/>
    </row>
    <row r="336" ht="13.5" customHeight="1">
      <c r="A336" s="137"/>
      <c r="B336" s="116"/>
      <c r="C336" s="137"/>
      <c r="D336" s="151"/>
      <c r="E336" s="136"/>
      <c r="F336" s="125"/>
      <c r="G336" s="125"/>
      <c r="H336" s="125"/>
      <c r="I336" s="125"/>
      <c r="J336" s="125"/>
      <c r="K336" s="125"/>
      <c r="L336" s="125"/>
      <c r="M336" s="125"/>
      <c r="N336" s="125"/>
      <c r="O336" s="125"/>
      <c r="P336" s="125"/>
      <c r="Q336" s="125"/>
      <c r="R336" s="137"/>
      <c r="S336" s="137"/>
      <c r="T336" s="137"/>
      <c r="U336" s="114"/>
      <c r="V336" s="114"/>
      <c r="W336" s="114"/>
      <c r="X336" s="114"/>
      <c r="Y336" s="114"/>
      <c r="Z336" s="114"/>
    </row>
    <row r="337" ht="13.5" customHeight="1">
      <c r="A337" s="137"/>
      <c r="B337" s="116"/>
      <c r="C337" s="137"/>
      <c r="D337" s="151"/>
      <c r="E337" s="136"/>
      <c r="F337" s="125"/>
      <c r="G337" s="125"/>
      <c r="H337" s="125"/>
      <c r="I337" s="125"/>
      <c r="J337" s="125"/>
      <c r="K337" s="125"/>
      <c r="L337" s="125"/>
      <c r="M337" s="125"/>
      <c r="N337" s="125"/>
      <c r="O337" s="125"/>
      <c r="P337" s="125"/>
      <c r="Q337" s="125"/>
      <c r="R337" s="137"/>
      <c r="S337" s="137"/>
      <c r="T337" s="137"/>
      <c r="U337" s="114"/>
      <c r="V337" s="114"/>
      <c r="W337" s="114"/>
      <c r="X337" s="114"/>
      <c r="Y337" s="114"/>
      <c r="Z337" s="114"/>
    </row>
    <row r="338" ht="13.5" customHeight="1">
      <c r="A338" s="137"/>
      <c r="B338" s="116"/>
      <c r="C338" s="137"/>
      <c r="D338" s="151"/>
      <c r="E338" s="136"/>
      <c r="F338" s="125"/>
      <c r="G338" s="125"/>
      <c r="H338" s="125"/>
      <c r="I338" s="125"/>
      <c r="J338" s="125"/>
      <c r="K338" s="125"/>
      <c r="L338" s="125"/>
      <c r="M338" s="125"/>
      <c r="N338" s="125"/>
      <c r="O338" s="125"/>
      <c r="P338" s="125"/>
      <c r="Q338" s="125"/>
      <c r="R338" s="137"/>
      <c r="S338" s="137"/>
      <c r="T338" s="137"/>
      <c r="U338" s="114"/>
      <c r="V338" s="114"/>
      <c r="W338" s="114"/>
      <c r="X338" s="114"/>
      <c r="Y338" s="114"/>
      <c r="Z338" s="114"/>
    </row>
    <row r="339" ht="13.5" customHeight="1">
      <c r="A339" s="137"/>
      <c r="B339" s="116"/>
      <c r="C339" s="137"/>
      <c r="D339" s="151"/>
      <c r="E339" s="136"/>
      <c r="F339" s="125"/>
      <c r="G339" s="125"/>
      <c r="H339" s="125"/>
      <c r="I339" s="125"/>
      <c r="J339" s="125"/>
      <c r="K339" s="125"/>
      <c r="L339" s="125"/>
      <c r="M339" s="125"/>
      <c r="N339" s="125"/>
      <c r="O339" s="125"/>
      <c r="P339" s="125"/>
      <c r="Q339" s="125"/>
      <c r="R339" s="137"/>
      <c r="S339" s="137"/>
      <c r="T339" s="137"/>
      <c r="U339" s="114"/>
      <c r="V339" s="114"/>
      <c r="W339" s="114"/>
      <c r="X339" s="114"/>
      <c r="Y339" s="114"/>
      <c r="Z339" s="114"/>
    </row>
    <row r="340" ht="13.5" customHeight="1">
      <c r="A340" s="137"/>
      <c r="B340" s="116"/>
      <c r="C340" s="137"/>
      <c r="D340" s="151"/>
      <c r="E340" s="136"/>
      <c r="F340" s="125"/>
      <c r="G340" s="125"/>
      <c r="H340" s="125"/>
      <c r="I340" s="125"/>
      <c r="J340" s="125"/>
      <c r="K340" s="125"/>
      <c r="L340" s="125"/>
      <c r="M340" s="125"/>
      <c r="N340" s="125"/>
      <c r="O340" s="125"/>
      <c r="P340" s="125"/>
      <c r="Q340" s="125"/>
      <c r="R340" s="137"/>
      <c r="S340" s="137"/>
      <c r="T340" s="137"/>
      <c r="U340" s="114"/>
      <c r="V340" s="114"/>
      <c r="W340" s="114"/>
      <c r="X340" s="114"/>
      <c r="Y340" s="114"/>
      <c r="Z340" s="114"/>
    </row>
    <row r="341" ht="13.5" customHeight="1">
      <c r="A341" s="137"/>
      <c r="B341" s="116"/>
      <c r="C341" s="137"/>
      <c r="D341" s="151"/>
      <c r="E341" s="136"/>
      <c r="F341" s="125"/>
      <c r="G341" s="125"/>
      <c r="H341" s="125"/>
      <c r="I341" s="125"/>
      <c r="J341" s="125"/>
      <c r="K341" s="125"/>
      <c r="L341" s="125"/>
      <c r="M341" s="125"/>
      <c r="N341" s="125"/>
      <c r="O341" s="125"/>
      <c r="P341" s="125"/>
      <c r="Q341" s="125"/>
      <c r="R341" s="137"/>
      <c r="S341" s="137"/>
      <c r="T341" s="137"/>
      <c r="U341" s="114"/>
      <c r="V341" s="114"/>
      <c r="W341" s="114"/>
      <c r="X341" s="114"/>
      <c r="Y341" s="114"/>
      <c r="Z341" s="114"/>
    </row>
    <row r="342" ht="13.5" customHeight="1">
      <c r="A342" s="137"/>
      <c r="B342" s="116"/>
      <c r="C342" s="137"/>
      <c r="D342" s="151"/>
      <c r="E342" s="136"/>
      <c r="F342" s="125"/>
      <c r="G342" s="125"/>
      <c r="H342" s="125"/>
      <c r="I342" s="125"/>
      <c r="J342" s="125"/>
      <c r="K342" s="125"/>
      <c r="L342" s="125"/>
      <c r="M342" s="125"/>
      <c r="N342" s="125"/>
      <c r="O342" s="125"/>
      <c r="P342" s="125"/>
      <c r="Q342" s="125"/>
      <c r="R342" s="137"/>
      <c r="S342" s="137"/>
      <c r="T342" s="137"/>
      <c r="U342" s="114"/>
      <c r="V342" s="114"/>
      <c r="W342" s="114"/>
      <c r="X342" s="114"/>
      <c r="Y342" s="114"/>
      <c r="Z342" s="114"/>
    </row>
    <row r="343" ht="13.5" customHeight="1">
      <c r="A343" s="137"/>
      <c r="B343" s="116"/>
      <c r="C343" s="137"/>
      <c r="D343" s="151"/>
      <c r="E343" s="136"/>
      <c r="F343" s="125"/>
      <c r="G343" s="125"/>
      <c r="H343" s="125"/>
      <c r="I343" s="125"/>
      <c r="J343" s="125"/>
      <c r="K343" s="125"/>
      <c r="L343" s="125"/>
      <c r="M343" s="125"/>
      <c r="N343" s="125"/>
      <c r="O343" s="125"/>
      <c r="P343" s="125"/>
      <c r="Q343" s="125"/>
      <c r="R343" s="137"/>
      <c r="S343" s="137"/>
      <c r="T343" s="137"/>
      <c r="U343" s="114"/>
      <c r="V343" s="114"/>
      <c r="W343" s="114"/>
      <c r="X343" s="114"/>
      <c r="Y343" s="114"/>
      <c r="Z343" s="114"/>
    </row>
    <row r="344" ht="13.5" customHeight="1">
      <c r="A344" s="137"/>
      <c r="B344" s="116"/>
      <c r="C344" s="137"/>
      <c r="D344" s="151"/>
      <c r="E344" s="136"/>
      <c r="F344" s="125"/>
      <c r="G344" s="125"/>
      <c r="H344" s="125"/>
      <c r="I344" s="125"/>
      <c r="J344" s="125"/>
      <c r="K344" s="125"/>
      <c r="L344" s="125"/>
      <c r="M344" s="125"/>
      <c r="N344" s="125"/>
      <c r="O344" s="125"/>
      <c r="P344" s="125"/>
      <c r="Q344" s="125"/>
      <c r="R344" s="137"/>
      <c r="S344" s="137"/>
      <c r="T344" s="137"/>
      <c r="U344" s="114"/>
      <c r="V344" s="114"/>
      <c r="W344" s="114"/>
      <c r="X344" s="114"/>
      <c r="Y344" s="114"/>
      <c r="Z344" s="114"/>
    </row>
    <row r="345" ht="13.5" customHeight="1">
      <c r="A345" s="137"/>
      <c r="B345" s="116"/>
      <c r="C345" s="137"/>
      <c r="D345" s="151"/>
      <c r="E345" s="136"/>
      <c r="F345" s="125"/>
      <c r="G345" s="125"/>
      <c r="H345" s="125"/>
      <c r="I345" s="125"/>
      <c r="J345" s="125"/>
      <c r="K345" s="125"/>
      <c r="L345" s="125"/>
      <c r="M345" s="125"/>
      <c r="N345" s="125"/>
      <c r="O345" s="125"/>
      <c r="P345" s="125"/>
      <c r="Q345" s="125"/>
      <c r="R345" s="137"/>
      <c r="S345" s="137"/>
      <c r="T345" s="137"/>
      <c r="U345" s="114"/>
      <c r="V345" s="114"/>
      <c r="W345" s="114"/>
      <c r="X345" s="114"/>
      <c r="Y345" s="114"/>
      <c r="Z345" s="114"/>
    </row>
    <row r="346" ht="13.5" customHeight="1">
      <c r="A346" s="137"/>
      <c r="B346" s="116"/>
      <c r="C346" s="137"/>
      <c r="D346" s="151"/>
      <c r="E346" s="136"/>
      <c r="F346" s="125"/>
      <c r="G346" s="125"/>
      <c r="H346" s="125"/>
      <c r="I346" s="125"/>
      <c r="J346" s="125"/>
      <c r="K346" s="125"/>
      <c r="L346" s="125"/>
      <c r="M346" s="125"/>
      <c r="N346" s="125"/>
      <c r="O346" s="125"/>
      <c r="P346" s="125"/>
      <c r="Q346" s="125"/>
      <c r="R346" s="137"/>
      <c r="S346" s="137"/>
      <c r="T346" s="137"/>
      <c r="U346" s="114"/>
      <c r="V346" s="114"/>
      <c r="W346" s="114"/>
      <c r="X346" s="114"/>
      <c r="Y346" s="114"/>
      <c r="Z346" s="114"/>
    </row>
    <row r="347" ht="13.5" customHeight="1">
      <c r="A347" s="137"/>
      <c r="B347" s="116"/>
      <c r="C347" s="137"/>
      <c r="D347" s="151"/>
      <c r="E347" s="136"/>
      <c r="F347" s="125"/>
      <c r="G347" s="125"/>
      <c r="H347" s="125"/>
      <c r="I347" s="125"/>
      <c r="J347" s="125"/>
      <c r="K347" s="125"/>
      <c r="L347" s="125"/>
      <c r="M347" s="125"/>
      <c r="N347" s="125"/>
      <c r="O347" s="125"/>
      <c r="P347" s="125"/>
      <c r="Q347" s="125"/>
      <c r="R347" s="137"/>
      <c r="S347" s="137"/>
      <c r="T347" s="137"/>
      <c r="U347" s="114"/>
      <c r="V347" s="114"/>
      <c r="W347" s="114"/>
      <c r="X347" s="114"/>
      <c r="Y347" s="114"/>
      <c r="Z347" s="114"/>
    </row>
    <row r="348" ht="13.5" customHeight="1">
      <c r="A348" s="137"/>
      <c r="B348" s="116"/>
      <c r="C348" s="137"/>
      <c r="D348" s="151"/>
      <c r="E348" s="136"/>
      <c r="F348" s="125"/>
      <c r="G348" s="125"/>
      <c r="H348" s="125"/>
      <c r="I348" s="125"/>
      <c r="J348" s="125"/>
      <c r="K348" s="125"/>
      <c r="L348" s="125"/>
      <c r="M348" s="125"/>
      <c r="N348" s="125"/>
      <c r="O348" s="125"/>
      <c r="P348" s="125"/>
      <c r="Q348" s="125"/>
      <c r="R348" s="137"/>
      <c r="S348" s="137"/>
      <c r="T348" s="137"/>
      <c r="U348" s="114"/>
      <c r="V348" s="114"/>
      <c r="W348" s="114"/>
      <c r="X348" s="114"/>
      <c r="Y348" s="114"/>
      <c r="Z348" s="114"/>
    </row>
    <row r="349" ht="13.5" customHeight="1">
      <c r="A349" s="137"/>
      <c r="B349" s="116"/>
      <c r="C349" s="137"/>
      <c r="D349" s="151"/>
      <c r="E349" s="136"/>
      <c r="F349" s="125"/>
      <c r="G349" s="125"/>
      <c r="H349" s="125"/>
      <c r="I349" s="125"/>
      <c r="J349" s="125"/>
      <c r="K349" s="125"/>
      <c r="L349" s="125"/>
      <c r="M349" s="125"/>
      <c r="N349" s="125"/>
      <c r="O349" s="125"/>
      <c r="P349" s="125"/>
      <c r="Q349" s="125"/>
      <c r="R349" s="137"/>
      <c r="S349" s="137"/>
      <c r="T349" s="137"/>
      <c r="U349" s="114"/>
      <c r="V349" s="114"/>
      <c r="W349" s="114"/>
      <c r="X349" s="114"/>
      <c r="Y349" s="114"/>
      <c r="Z349" s="114"/>
    </row>
    <row r="350" ht="13.5" customHeight="1">
      <c r="A350" s="137"/>
      <c r="B350" s="116"/>
      <c r="C350" s="137"/>
      <c r="D350" s="151"/>
      <c r="E350" s="136"/>
      <c r="F350" s="125"/>
      <c r="G350" s="125"/>
      <c r="H350" s="125"/>
      <c r="I350" s="125"/>
      <c r="J350" s="125"/>
      <c r="K350" s="125"/>
      <c r="L350" s="125"/>
      <c r="M350" s="125"/>
      <c r="N350" s="125"/>
      <c r="O350" s="125"/>
      <c r="P350" s="125"/>
      <c r="Q350" s="125"/>
      <c r="R350" s="137"/>
      <c r="S350" s="137"/>
      <c r="T350" s="137"/>
      <c r="U350" s="114"/>
      <c r="V350" s="114"/>
      <c r="W350" s="114"/>
      <c r="X350" s="114"/>
      <c r="Y350" s="114"/>
      <c r="Z350" s="114"/>
    </row>
    <row r="351" ht="13.5" customHeight="1">
      <c r="A351" s="137"/>
      <c r="B351" s="116"/>
      <c r="C351" s="137"/>
      <c r="D351" s="151"/>
      <c r="E351" s="136"/>
      <c r="F351" s="125"/>
      <c r="G351" s="125"/>
      <c r="H351" s="125"/>
      <c r="I351" s="125"/>
      <c r="J351" s="125"/>
      <c r="K351" s="125"/>
      <c r="L351" s="125"/>
      <c r="M351" s="125"/>
      <c r="N351" s="125"/>
      <c r="O351" s="125"/>
      <c r="P351" s="125"/>
      <c r="Q351" s="125"/>
      <c r="R351" s="137"/>
      <c r="S351" s="137"/>
      <c r="T351" s="137"/>
      <c r="U351" s="114"/>
      <c r="V351" s="114"/>
      <c r="W351" s="114"/>
      <c r="X351" s="114"/>
      <c r="Y351" s="114"/>
      <c r="Z351" s="114"/>
    </row>
    <row r="352" ht="13.5" customHeight="1">
      <c r="A352" s="137"/>
      <c r="B352" s="116"/>
      <c r="C352" s="137"/>
      <c r="D352" s="151"/>
      <c r="E352" s="136"/>
      <c r="F352" s="125"/>
      <c r="G352" s="125"/>
      <c r="H352" s="125"/>
      <c r="I352" s="125"/>
      <c r="J352" s="125"/>
      <c r="K352" s="125"/>
      <c r="L352" s="125"/>
      <c r="M352" s="125"/>
      <c r="N352" s="125"/>
      <c r="O352" s="125"/>
      <c r="P352" s="125"/>
      <c r="Q352" s="125"/>
      <c r="R352" s="137"/>
      <c r="S352" s="137"/>
      <c r="T352" s="137"/>
      <c r="U352" s="114"/>
      <c r="V352" s="114"/>
      <c r="W352" s="114"/>
      <c r="X352" s="114"/>
      <c r="Y352" s="114"/>
      <c r="Z352" s="114"/>
    </row>
    <row r="353" ht="13.5" customHeight="1">
      <c r="A353" s="137"/>
      <c r="B353" s="116"/>
      <c r="C353" s="137"/>
      <c r="D353" s="151"/>
      <c r="E353" s="136"/>
      <c r="F353" s="125"/>
      <c r="G353" s="125"/>
      <c r="H353" s="125"/>
      <c r="I353" s="125"/>
      <c r="J353" s="125"/>
      <c r="K353" s="125"/>
      <c r="L353" s="125"/>
      <c r="M353" s="125"/>
      <c r="N353" s="125"/>
      <c r="O353" s="125"/>
      <c r="P353" s="125"/>
      <c r="Q353" s="125"/>
      <c r="R353" s="137"/>
      <c r="S353" s="137"/>
      <c r="T353" s="137"/>
      <c r="U353" s="114"/>
      <c r="V353" s="114"/>
      <c r="W353" s="114"/>
      <c r="X353" s="114"/>
      <c r="Y353" s="114"/>
      <c r="Z353" s="114"/>
    </row>
    <row r="354" ht="13.5" customHeight="1">
      <c r="A354" s="137"/>
      <c r="B354" s="116"/>
      <c r="C354" s="137"/>
      <c r="D354" s="151"/>
      <c r="E354" s="136"/>
      <c r="F354" s="125"/>
      <c r="G354" s="125"/>
      <c r="H354" s="125"/>
      <c r="I354" s="125"/>
      <c r="J354" s="125"/>
      <c r="K354" s="125"/>
      <c r="L354" s="125"/>
      <c r="M354" s="125"/>
      <c r="N354" s="125"/>
      <c r="O354" s="125"/>
      <c r="P354" s="125"/>
      <c r="Q354" s="125"/>
      <c r="R354" s="137"/>
      <c r="S354" s="137"/>
      <c r="T354" s="137"/>
      <c r="U354" s="114"/>
      <c r="V354" s="114"/>
      <c r="W354" s="114"/>
      <c r="X354" s="114"/>
      <c r="Y354" s="114"/>
      <c r="Z354" s="114"/>
    </row>
    <row r="355" ht="13.5" customHeight="1">
      <c r="A355" s="137"/>
      <c r="B355" s="116"/>
      <c r="C355" s="137"/>
      <c r="D355" s="151"/>
      <c r="E355" s="136"/>
      <c r="F355" s="125"/>
      <c r="G355" s="125"/>
      <c r="H355" s="125"/>
      <c r="I355" s="125"/>
      <c r="J355" s="125"/>
      <c r="K355" s="125"/>
      <c r="L355" s="125"/>
      <c r="M355" s="125"/>
      <c r="N355" s="125"/>
      <c r="O355" s="125"/>
      <c r="P355" s="125"/>
      <c r="Q355" s="125"/>
      <c r="R355" s="137"/>
      <c r="S355" s="137"/>
      <c r="T355" s="137"/>
      <c r="U355" s="114"/>
      <c r="V355" s="114"/>
      <c r="W355" s="114"/>
      <c r="X355" s="114"/>
      <c r="Y355" s="114"/>
      <c r="Z355" s="114"/>
    </row>
    <row r="356" ht="13.5" customHeight="1">
      <c r="A356" s="137"/>
      <c r="B356" s="116"/>
      <c r="C356" s="137"/>
      <c r="D356" s="151"/>
      <c r="E356" s="136"/>
      <c r="F356" s="125"/>
      <c r="G356" s="125"/>
      <c r="H356" s="125"/>
      <c r="I356" s="125"/>
      <c r="J356" s="125"/>
      <c r="K356" s="125"/>
      <c r="L356" s="125"/>
      <c r="M356" s="125"/>
      <c r="N356" s="125"/>
      <c r="O356" s="125"/>
      <c r="P356" s="125"/>
      <c r="Q356" s="125"/>
      <c r="R356" s="137"/>
      <c r="S356" s="137"/>
      <c r="T356" s="137"/>
      <c r="U356" s="114"/>
      <c r="V356" s="114"/>
      <c r="W356" s="114"/>
      <c r="X356" s="114"/>
      <c r="Y356" s="114"/>
      <c r="Z356" s="114"/>
    </row>
    <row r="357" ht="13.5" customHeight="1">
      <c r="A357" s="137"/>
      <c r="B357" s="116"/>
      <c r="C357" s="137"/>
      <c r="D357" s="151"/>
      <c r="E357" s="136"/>
      <c r="F357" s="125"/>
      <c r="G357" s="125"/>
      <c r="H357" s="125"/>
      <c r="I357" s="125"/>
      <c r="J357" s="125"/>
      <c r="K357" s="125"/>
      <c r="L357" s="125"/>
      <c r="M357" s="125"/>
      <c r="N357" s="125"/>
      <c r="O357" s="125"/>
      <c r="P357" s="125"/>
      <c r="Q357" s="125"/>
      <c r="R357" s="137"/>
      <c r="S357" s="137"/>
      <c r="T357" s="137"/>
      <c r="U357" s="114"/>
      <c r="V357" s="114"/>
      <c r="W357" s="114"/>
      <c r="X357" s="114"/>
      <c r="Y357" s="114"/>
      <c r="Z357" s="114"/>
    </row>
    <row r="358" ht="13.5" customHeight="1">
      <c r="A358" s="137"/>
      <c r="B358" s="116"/>
      <c r="C358" s="137"/>
      <c r="D358" s="151"/>
      <c r="E358" s="136"/>
      <c r="F358" s="125"/>
      <c r="G358" s="125"/>
      <c r="H358" s="125"/>
      <c r="I358" s="125"/>
      <c r="J358" s="125"/>
      <c r="K358" s="125"/>
      <c r="L358" s="125"/>
      <c r="M358" s="125"/>
      <c r="N358" s="125"/>
      <c r="O358" s="125"/>
      <c r="P358" s="125"/>
      <c r="Q358" s="125"/>
      <c r="R358" s="137"/>
      <c r="S358" s="137"/>
      <c r="T358" s="137"/>
      <c r="U358" s="114"/>
      <c r="V358" s="114"/>
      <c r="W358" s="114"/>
      <c r="X358" s="114"/>
      <c r="Y358" s="114"/>
      <c r="Z358" s="114"/>
    </row>
    <row r="359" ht="13.5" customHeight="1">
      <c r="A359" s="137"/>
      <c r="B359" s="116"/>
      <c r="C359" s="137"/>
      <c r="D359" s="151"/>
      <c r="E359" s="136"/>
      <c r="F359" s="125"/>
      <c r="G359" s="125"/>
      <c r="H359" s="125"/>
      <c r="I359" s="125"/>
      <c r="J359" s="125"/>
      <c r="K359" s="125"/>
      <c r="L359" s="125"/>
      <c r="M359" s="125"/>
      <c r="N359" s="125"/>
      <c r="O359" s="125"/>
      <c r="P359" s="125"/>
      <c r="Q359" s="125"/>
      <c r="R359" s="137"/>
      <c r="S359" s="137"/>
      <c r="T359" s="137"/>
      <c r="U359" s="114"/>
      <c r="V359" s="114"/>
      <c r="W359" s="114"/>
      <c r="X359" s="114"/>
      <c r="Y359" s="114"/>
      <c r="Z359" s="114"/>
    </row>
    <row r="360" ht="13.5" customHeight="1">
      <c r="A360" s="137"/>
      <c r="B360" s="116"/>
      <c r="C360" s="137"/>
      <c r="D360" s="151"/>
      <c r="E360" s="136"/>
      <c r="F360" s="125"/>
      <c r="G360" s="125"/>
      <c r="H360" s="125"/>
      <c r="I360" s="125"/>
      <c r="J360" s="125"/>
      <c r="K360" s="125"/>
      <c r="L360" s="125"/>
      <c r="M360" s="125"/>
      <c r="N360" s="125"/>
      <c r="O360" s="125"/>
      <c r="P360" s="125"/>
      <c r="Q360" s="125"/>
      <c r="R360" s="137"/>
      <c r="S360" s="137"/>
      <c r="T360" s="137"/>
      <c r="U360" s="114"/>
      <c r="V360" s="114"/>
      <c r="W360" s="114"/>
      <c r="X360" s="114"/>
      <c r="Y360" s="114"/>
      <c r="Z360" s="114"/>
    </row>
    <row r="361" ht="13.5" customHeight="1">
      <c r="A361" s="137"/>
      <c r="B361" s="116"/>
      <c r="C361" s="137"/>
      <c r="D361" s="151"/>
      <c r="E361" s="136"/>
      <c r="F361" s="125"/>
      <c r="G361" s="125"/>
      <c r="H361" s="125"/>
      <c r="I361" s="125"/>
      <c r="J361" s="125"/>
      <c r="K361" s="125"/>
      <c r="L361" s="125"/>
      <c r="M361" s="125"/>
      <c r="N361" s="125"/>
      <c r="O361" s="125"/>
      <c r="P361" s="125"/>
      <c r="Q361" s="125"/>
      <c r="R361" s="137"/>
      <c r="S361" s="137"/>
      <c r="T361" s="137"/>
      <c r="U361" s="114"/>
      <c r="V361" s="114"/>
      <c r="W361" s="114"/>
      <c r="X361" s="114"/>
      <c r="Y361" s="114"/>
      <c r="Z361" s="114"/>
    </row>
    <row r="362" ht="13.5" customHeight="1">
      <c r="A362" s="137"/>
      <c r="B362" s="116"/>
      <c r="C362" s="137"/>
      <c r="D362" s="151"/>
      <c r="E362" s="136"/>
      <c r="F362" s="125"/>
      <c r="G362" s="125"/>
      <c r="H362" s="125"/>
      <c r="I362" s="125"/>
      <c r="J362" s="125"/>
      <c r="K362" s="125"/>
      <c r="L362" s="125"/>
      <c r="M362" s="125"/>
      <c r="N362" s="125"/>
      <c r="O362" s="125"/>
      <c r="P362" s="125"/>
      <c r="Q362" s="125"/>
      <c r="R362" s="137"/>
      <c r="S362" s="137"/>
      <c r="T362" s="137"/>
      <c r="U362" s="114"/>
      <c r="V362" s="114"/>
      <c r="W362" s="114"/>
      <c r="X362" s="114"/>
      <c r="Y362" s="114"/>
      <c r="Z362" s="114"/>
    </row>
    <row r="363" ht="13.5" customHeight="1">
      <c r="A363" s="137"/>
      <c r="B363" s="116"/>
      <c r="C363" s="137"/>
      <c r="D363" s="151"/>
      <c r="E363" s="136"/>
      <c r="F363" s="125"/>
      <c r="G363" s="125"/>
      <c r="H363" s="125"/>
      <c r="I363" s="125"/>
      <c r="J363" s="125"/>
      <c r="K363" s="125"/>
      <c r="L363" s="125"/>
      <c r="M363" s="125"/>
      <c r="N363" s="125"/>
      <c r="O363" s="125"/>
      <c r="P363" s="125"/>
      <c r="Q363" s="125"/>
      <c r="R363" s="137"/>
      <c r="S363" s="137"/>
      <c r="T363" s="137"/>
      <c r="U363" s="114"/>
      <c r="V363" s="114"/>
      <c r="W363" s="114"/>
      <c r="X363" s="114"/>
      <c r="Y363" s="114"/>
      <c r="Z363" s="114"/>
    </row>
    <row r="364" ht="13.5" customHeight="1">
      <c r="A364" s="137"/>
      <c r="B364" s="116"/>
      <c r="C364" s="137"/>
      <c r="D364" s="151"/>
      <c r="E364" s="136"/>
      <c r="F364" s="125"/>
      <c r="G364" s="125"/>
      <c r="H364" s="125"/>
      <c r="I364" s="125"/>
      <c r="J364" s="125"/>
      <c r="K364" s="125"/>
      <c r="L364" s="125"/>
      <c r="M364" s="125"/>
      <c r="N364" s="125"/>
      <c r="O364" s="125"/>
      <c r="P364" s="125"/>
      <c r="Q364" s="125"/>
      <c r="R364" s="137"/>
      <c r="S364" s="137"/>
      <c r="T364" s="137"/>
      <c r="U364" s="114"/>
      <c r="V364" s="114"/>
      <c r="W364" s="114"/>
      <c r="X364" s="114"/>
      <c r="Y364" s="114"/>
      <c r="Z364" s="114"/>
    </row>
    <row r="365" ht="13.5" customHeight="1">
      <c r="A365" s="137"/>
      <c r="B365" s="116"/>
      <c r="C365" s="137"/>
      <c r="D365" s="151"/>
      <c r="E365" s="136"/>
      <c r="F365" s="125"/>
      <c r="G365" s="125"/>
      <c r="H365" s="125"/>
      <c r="I365" s="125"/>
      <c r="J365" s="125"/>
      <c r="K365" s="125"/>
      <c r="L365" s="125"/>
      <c r="M365" s="125"/>
      <c r="N365" s="125"/>
      <c r="O365" s="125"/>
      <c r="P365" s="125"/>
      <c r="Q365" s="125"/>
      <c r="R365" s="137"/>
      <c r="S365" s="137"/>
      <c r="T365" s="137"/>
      <c r="U365" s="114"/>
      <c r="V365" s="114"/>
      <c r="W365" s="114"/>
      <c r="X365" s="114"/>
      <c r="Y365" s="114"/>
      <c r="Z365" s="114"/>
    </row>
    <row r="366" ht="13.5" customHeight="1">
      <c r="A366" s="137"/>
      <c r="B366" s="116"/>
      <c r="C366" s="137"/>
      <c r="D366" s="151"/>
      <c r="E366" s="136"/>
      <c r="F366" s="125"/>
      <c r="G366" s="125"/>
      <c r="H366" s="125"/>
      <c r="I366" s="125"/>
      <c r="J366" s="125"/>
      <c r="K366" s="125"/>
      <c r="L366" s="125"/>
      <c r="M366" s="125"/>
      <c r="N366" s="125"/>
      <c r="O366" s="125"/>
      <c r="P366" s="125"/>
      <c r="Q366" s="125"/>
      <c r="R366" s="137"/>
      <c r="S366" s="137"/>
      <c r="T366" s="137"/>
      <c r="U366" s="114"/>
      <c r="V366" s="114"/>
      <c r="W366" s="114"/>
      <c r="X366" s="114"/>
      <c r="Y366" s="114"/>
      <c r="Z366" s="114"/>
    </row>
    <row r="367" ht="13.5" customHeight="1">
      <c r="A367" s="137"/>
      <c r="B367" s="116"/>
      <c r="C367" s="137"/>
      <c r="D367" s="151"/>
      <c r="E367" s="136"/>
      <c r="F367" s="125"/>
      <c r="G367" s="125"/>
      <c r="H367" s="125"/>
      <c r="I367" s="125"/>
      <c r="J367" s="125"/>
      <c r="K367" s="125"/>
      <c r="L367" s="125"/>
      <c r="M367" s="125"/>
      <c r="N367" s="125"/>
      <c r="O367" s="125"/>
      <c r="P367" s="125"/>
      <c r="Q367" s="125"/>
      <c r="R367" s="137"/>
      <c r="S367" s="137"/>
      <c r="T367" s="137"/>
      <c r="U367" s="114"/>
      <c r="V367" s="114"/>
      <c r="W367" s="114"/>
      <c r="X367" s="114"/>
      <c r="Y367" s="114"/>
      <c r="Z367" s="114"/>
    </row>
    <row r="368" ht="13.5" customHeight="1">
      <c r="A368" s="137"/>
      <c r="B368" s="116"/>
      <c r="C368" s="137"/>
      <c r="D368" s="151"/>
      <c r="E368" s="136"/>
      <c r="F368" s="125"/>
      <c r="G368" s="125"/>
      <c r="H368" s="125"/>
      <c r="I368" s="125"/>
      <c r="J368" s="125"/>
      <c r="K368" s="125"/>
      <c r="L368" s="125"/>
      <c r="M368" s="125"/>
      <c r="N368" s="125"/>
      <c r="O368" s="125"/>
      <c r="P368" s="125"/>
      <c r="Q368" s="125"/>
      <c r="R368" s="137"/>
      <c r="S368" s="137"/>
      <c r="T368" s="137"/>
      <c r="U368" s="114"/>
      <c r="V368" s="114"/>
      <c r="W368" s="114"/>
      <c r="X368" s="114"/>
      <c r="Y368" s="114"/>
      <c r="Z368" s="114"/>
    </row>
    <row r="369" ht="13.5" customHeight="1">
      <c r="A369" s="137"/>
      <c r="B369" s="116"/>
      <c r="C369" s="137"/>
      <c r="D369" s="151"/>
      <c r="E369" s="136"/>
      <c r="F369" s="125"/>
      <c r="G369" s="125"/>
      <c r="H369" s="125"/>
      <c r="I369" s="125"/>
      <c r="J369" s="125"/>
      <c r="K369" s="125"/>
      <c r="L369" s="125"/>
      <c r="M369" s="125"/>
      <c r="N369" s="125"/>
      <c r="O369" s="125"/>
      <c r="P369" s="125"/>
      <c r="Q369" s="125"/>
      <c r="R369" s="137"/>
      <c r="S369" s="137"/>
      <c r="T369" s="137"/>
      <c r="U369" s="114"/>
      <c r="V369" s="114"/>
      <c r="W369" s="114"/>
      <c r="X369" s="114"/>
      <c r="Y369" s="114"/>
      <c r="Z369" s="114"/>
    </row>
    <row r="370" ht="13.5" customHeight="1">
      <c r="A370" s="137"/>
      <c r="B370" s="116"/>
      <c r="C370" s="137"/>
      <c r="D370" s="151"/>
      <c r="E370" s="136"/>
      <c r="F370" s="125"/>
      <c r="G370" s="125"/>
      <c r="H370" s="125"/>
      <c r="I370" s="125"/>
      <c r="J370" s="125"/>
      <c r="K370" s="125"/>
      <c r="L370" s="125"/>
      <c r="M370" s="125"/>
      <c r="N370" s="125"/>
      <c r="O370" s="125"/>
      <c r="P370" s="125"/>
      <c r="Q370" s="125"/>
      <c r="R370" s="137"/>
      <c r="S370" s="137"/>
      <c r="T370" s="137"/>
      <c r="U370" s="114"/>
      <c r="V370" s="114"/>
      <c r="W370" s="114"/>
      <c r="X370" s="114"/>
      <c r="Y370" s="114"/>
      <c r="Z370" s="114"/>
    </row>
    <row r="371" ht="13.5" customHeight="1">
      <c r="A371" s="137"/>
      <c r="B371" s="116"/>
      <c r="C371" s="137"/>
      <c r="D371" s="151"/>
      <c r="E371" s="136"/>
      <c r="F371" s="125"/>
      <c r="G371" s="125"/>
      <c r="H371" s="125"/>
      <c r="I371" s="125"/>
      <c r="J371" s="125"/>
      <c r="K371" s="125"/>
      <c r="L371" s="125"/>
      <c r="M371" s="125"/>
      <c r="N371" s="125"/>
      <c r="O371" s="125"/>
      <c r="P371" s="125"/>
      <c r="Q371" s="125"/>
      <c r="R371" s="137"/>
      <c r="S371" s="137"/>
      <c r="T371" s="137"/>
      <c r="U371" s="114"/>
      <c r="V371" s="114"/>
      <c r="W371" s="114"/>
      <c r="X371" s="114"/>
      <c r="Y371" s="114"/>
      <c r="Z371" s="114"/>
    </row>
    <row r="372" ht="13.5" customHeight="1">
      <c r="A372" s="137"/>
      <c r="B372" s="116"/>
      <c r="C372" s="137"/>
      <c r="D372" s="151"/>
      <c r="E372" s="136"/>
      <c r="F372" s="125"/>
      <c r="G372" s="125"/>
      <c r="H372" s="125"/>
      <c r="I372" s="125"/>
      <c r="J372" s="125"/>
      <c r="K372" s="125"/>
      <c r="L372" s="125"/>
      <c r="M372" s="125"/>
      <c r="N372" s="125"/>
      <c r="O372" s="125"/>
      <c r="P372" s="125"/>
      <c r="Q372" s="125"/>
      <c r="R372" s="137"/>
      <c r="S372" s="137"/>
      <c r="T372" s="137"/>
      <c r="U372" s="114"/>
      <c r="V372" s="114"/>
      <c r="W372" s="114"/>
      <c r="X372" s="114"/>
      <c r="Y372" s="114"/>
      <c r="Z372" s="114"/>
    </row>
    <row r="373" ht="13.5" customHeight="1">
      <c r="A373" s="137"/>
      <c r="B373" s="116"/>
      <c r="C373" s="137"/>
      <c r="D373" s="151"/>
      <c r="E373" s="136"/>
      <c r="F373" s="125"/>
      <c r="G373" s="125"/>
      <c r="H373" s="125"/>
      <c r="I373" s="125"/>
      <c r="J373" s="125"/>
      <c r="K373" s="125"/>
      <c r="L373" s="125"/>
      <c r="M373" s="125"/>
      <c r="N373" s="125"/>
      <c r="O373" s="125"/>
      <c r="P373" s="125"/>
      <c r="Q373" s="125"/>
      <c r="R373" s="137"/>
      <c r="S373" s="137"/>
      <c r="T373" s="137"/>
      <c r="U373" s="114"/>
      <c r="V373" s="114"/>
      <c r="W373" s="114"/>
      <c r="X373" s="114"/>
      <c r="Y373" s="114"/>
      <c r="Z373" s="114"/>
    </row>
    <row r="374" ht="13.5" customHeight="1">
      <c r="A374" s="137"/>
      <c r="B374" s="116"/>
      <c r="C374" s="137"/>
      <c r="D374" s="151"/>
      <c r="E374" s="136"/>
      <c r="F374" s="125"/>
      <c r="G374" s="125"/>
      <c r="H374" s="125"/>
      <c r="I374" s="125"/>
      <c r="J374" s="125"/>
      <c r="K374" s="125"/>
      <c r="L374" s="125"/>
      <c r="M374" s="125"/>
      <c r="N374" s="125"/>
      <c r="O374" s="125"/>
      <c r="P374" s="125"/>
      <c r="Q374" s="125"/>
      <c r="R374" s="137"/>
      <c r="S374" s="137"/>
      <c r="T374" s="137"/>
      <c r="U374" s="114"/>
      <c r="V374" s="114"/>
      <c r="W374" s="114"/>
      <c r="X374" s="114"/>
      <c r="Y374" s="114"/>
      <c r="Z374" s="114"/>
    </row>
    <row r="375" ht="13.5" customHeight="1">
      <c r="A375" s="137"/>
      <c r="B375" s="116"/>
      <c r="C375" s="137"/>
      <c r="D375" s="151"/>
      <c r="E375" s="136"/>
      <c r="F375" s="125"/>
      <c r="G375" s="125"/>
      <c r="H375" s="125"/>
      <c r="I375" s="125"/>
      <c r="J375" s="125"/>
      <c r="K375" s="125"/>
      <c r="L375" s="125"/>
      <c r="M375" s="125"/>
      <c r="N375" s="125"/>
      <c r="O375" s="125"/>
      <c r="P375" s="125"/>
      <c r="Q375" s="125"/>
      <c r="R375" s="137"/>
      <c r="S375" s="137"/>
      <c r="T375" s="137"/>
      <c r="U375" s="114"/>
      <c r="V375" s="114"/>
      <c r="W375" s="114"/>
      <c r="X375" s="114"/>
      <c r="Y375" s="114"/>
      <c r="Z375" s="114"/>
    </row>
    <row r="376" ht="13.5" customHeight="1">
      <c r="A376" s="137"/>
      <c r="B376" s="116"/>
      <c r="C376" s="137"/>
      <c r="D376" s="151"/>
      <c r="E376" s="136"/>
      <c r="F376" s="125"/>
      <c r="G376" s="125"/>
      <c r="H376" s="125"/>
      <c r="I376" s="125"/>
      <c r="J376" s="125"/>
      <c r="K376" s="125"/>
      <c r="L376" s="125"/>
      <c r="M376" s="125"/>
      <c r="N376" s="125"/>
      <c r="O376" s="125"/>
      <c r="P376" s="125"/>
      <c r="Q376" s="125"/>
      <c r="R376" s="137"/>
      <c r="S376" s="137"/>
      <c r="T376" s="137"/>
      <c r="U376" s="114"/>
      <c r="V376" s="114"/>
      <c r="W376" s="114"/>
      <c r="X376" s="114"/>
      <c r="Y376" s="114"/>
      <c r="Z376" s="114"/>
    </row>
    <row r="377" ht="13.5" customHeight="1">
      <c r="A377" s="137"/>
      <c r="B377" s="116"/>
      <c r="C377" s="137"/>
      <c r="D377" s="151"/>
      <c r="E377" s="136"/>
      <c r="F377" s="125"/>
      <c r="G377" s="125"/>
      <c r="H377" s="125"/>
      <c r="I377" s="125"/>
      <c r="J377" s="125"/>
      <c r="K377" s="125"/>
      <c r="L377" s="125"/>
      <c r="M377" s="125"/>
      <c r="N377" s="125"/>
      <c r="O377" s="125"/>
      <c r="P377" s="125"/>
      <c r="Q377" s="125"/>
      <c r="R377" s="137"/>
      <c r="S377" s="137"/>
      <c r="T377" s="137"/>
      <c r="U377" s="114"/>
      <c r="V377" s="114"/>
      <c r="W377" s="114"/>
      <c r="X377" s="114"/>
      <c r="Y377" s="114"/>
      <c r="Z377" s="114"/>
    </row>
    <row r="378" ht="13.5" customHeight="1">
      <c r="A378" s="137"/>
      <c r="B378" s="116"/>
      <c r="C378" s="137"/>
      <c r="D378" s="151"/>
      <c r="E378" s="136"/>
      <c r="F378" s="125"/>
      <c r="G378" s="125"/>
      <c r="H378" s="125"/>
      <c r="I378" s="125"/>
      <c r="J378" s="125"/>
      <c r="K378" s="125"/>
      <c r="L378" s="125"/>
      <c r="M378" s="125"/>
      <c r="N378" s="125"/>
      <c r="O378" s="125"/>
      <c r="P378" s="125"/>
      <c r="Q378" s="125"/>
      <c r="R378" s="137"/>
      <c r="S378" s="137"/>
      <c r="T378" s="137"/>
      <c r="U378" s="114"/>
      <c r="V378" s="114"/>
      <c r="W378" s="114"/>
      <c r="X378" s="114"/>
      <c r="Y378" s="114"/>
      <c r="Z378" s="114"/>
    </row>
    <row r="379" ht="13.5" customHeight="1">
      <c r="A379" s="137"/>
      <c r="B379" s="116"/>
      <c r="C379" s="137"/>
      <c r="D379" s="151"/>
      <c r="E379" s="136"/>
      <c r="F379" s="125"/>
      <c r="G379" s="125"/>
      <c r="H379" s="125"/>
      <c r="I379" s="125"/>
      <c r="J379" s="125"/>
      <c r="K379" s="125"/>
      <c r="L379" s="125"/>
      <c r="M379" s="125"/>
      <c r="N379" s="125"/>
      <c r="O379" s="125"/>
      <c r="P379" s="125"/>
      <c r="Q379" s="125"/>
      <c r="R379" s="137"/>
      <c r="S379" s="137"/>
      <c r="T379" s="137"/>
      <c r="U379" s="114"/>
      <c r="V379" s="114"/>
      <c r="W379" s="114"/>
      <c r="X379" s="114"/>
      <c r="Y379" s="114"/>
      <c r="Z379" s="114"/>
    </row>
    <row r="380" ht="13.5" customHeight="1">
      <c r="A380" s="137"/>
      <c r="B380" s="116"/>
      <c r="C380" s="137"/>
      <c r="D380" s="151"/>
      <c r="E380" s="136"/>
      <c r="F380" s="125"/>
      <c r="G380" s="125"/>
      <c r="H380" s="125"/>
      <c r="I380" s="125"/>
      <c r="J380" s="125"/>
      <c r="K380" s="125"/>
      <c r="L380" s="125"/>
      <c r="M380" s="125"/>
      <c r="N380" s="125"/>
      <c r="O380" s="125"/>
      <c r="P380" s="125"/>
      <c r="Q380" s="125"/>
      <c r="R380" s="137"/>
      <c r="S380" s="137"/>
      <c r="T380" s="137"/>
      <c r="U380" s="114"/>
      <c r="V380" s="114"/>
      <c r="W380" s="114"/>
      <c r="X380" s="114"/>
      <c r="Y380" s="114"/>
      <c r="Z380" s="114"/>
    </row>
    <row r="381" ht="13.5" customHeight="1">
      <c r="A381" s="137"/>
      <c r="B381" s="116"/>
      <c r="C381" s="137"/>
      <c r="D381" s="151"/>
      <c r="E381" s="136"/>
      <c r="F381" s="125"/>
      <c r="G381" s="125"/>
      <c r="H381" s="125"/>
      <c r="I381" s="125"/>
      <c r="J381" s="125"/>
      <c r="K381" s="125"/>
      <c r="L381" s="125"/>
      <c r="M381" s="125"/>
      <c r="N381" s="125"/>
      <c r="O381" s="125"/>
      <c r="P381" s="125"/>
      <c r="Q381" s="125"/>
      <c r="R381" s="137"/>
      <c r="S381" s="137"/>
      <c r="T381" s="137"/>
      <c r="U381" s="114"/>
      <c r="V381" s="114"/>
      <c r="W381" s="114"/>
      <c r="X381" s="114"/>
      <c r="Y381" s="114"/>
      <c r="Z381" s="114"/>
    </row>
    <row r="382" ht="13.5" customHeight="1">
      <c r="A382" s="137"/>
      <c r="B382" s="116"/>
      <c r="C382" s="137"/>
      <c r="D382" s="151"/>
      <c r="E382" s="136"/>
      <c r="F382" s="125"/>
      <c r="G382" s="125"/>
      <c r="H382" s="125"/>
      <c r="I382" s="125"/>
      <c r="J382" s="125"/>
      <c r="K382" s="125"/>
      <c r="L382" s="125"/>
      <c r="M382" s="125"/>
      <c r="N382" s="125"/>
      <c r="O382" s="125"/>
      <c r="P382" s="125"/>
      <c r="Q382" s="125"/>
      <c r="R382" s="137"/>
      <c r="S382" s="137"/>
      <c r="T382" s="137"/>
      <c r="U382" s="114"/>
      <c r="V382" s="114"/>
      <c r="W382" s="114"/>
      <c r="X382" s="114"/>
      <c r="Y382" s="114"/>
      <c r="Z382" s="114"/>
    </row>
    <row r="383" ht="13.5" customHeight="1">
      <c r="A383" s="137"/>
      <c r="B383" s="116"/>
      <c r="C383" s="137"/>
      <c r="D383" s="151"/>
      <c r="E383" s="136"/>
      <c r="F383" s="125"/>
      <c r="G383" s="125"/>
      <c r="H383" s="125"/>
      <c r="I383" s="125"/>
      <c r="J383" s="125"/>
      <c r="K383" s="125"/>
      <c r="L383" s="125"/>
      <c r="M383" s="125"/>
      <c r="N383" s="125"/>
      <c r="O383" s="125"/>
      <c r="P383" s="125"/>
      <c r="Q383" s="125"/>
      <c r="R383" s="137"/>
      <c r="S383" s="137"/>
      <c r="T383" s="137"/>
      <c r="U383" s="114"/>
      <c r="V383" s="114"/>
      <c r="W383" s="114"/>
      <c r="X383" s="114"/>
      <c r="Y383" s="114"/>
      <c r="Z383" s="114"/>
    </row>
    <row r="384" ht="13.5" customHeight="1">
      <c r="A384" s="137"/>
      <c r="B384" s="116"/>
      <c r="C384" s="137"/>
      <c r="D384" s="151"/>
      <c r="E384" s="136"/>
      <c r="F384" s="125"/>
      <c r="G384" s="125"/>
      <c r="H384" s="125"/>
      <c r="I384" s="125"/>
      <c r="J384" s="125"/>
      <c r="K384" s="125"/>
      <c r="L384" s="125"/>
      <c r="M384" s="125"/>
      <c r="N384" s="125"/>
      <c r="O384" s="125"/>
      <c r="P384" s="125"/>
      <c r="Q384" s="125"/>
      <c r="R384" s="137"/>
      <c r="S384" s="137"/>
      <c r="T384" s="137"/>
      <c r="U384" s="114"/>
      <c r="V384" s="114"/>
      <c r="W384" s="114"/>
      <c r="X384" s="114"/>
      <c r="Y384" s="114"/>
      <c r="Z384" s="114"/>
    </row>
    <row r="385" ht="13.5" customHeight="1">
      <c r="A385" s="137"/>
      <c r="B385" s="116"/>
      <c r="C385" s="137"/>
      <c r="D385" s="151"/>
      <c r="E385" s="136"/>
      <c r="F385" s="125"/>
      <c r="G385" s="125"/>
      <c r="H385" s="125"/>
      <c r="I385" s="125"/>
      <c r="J385" s="125"/>
      <c r="K385" s="125"/>
      <c r="L385" s="125"/>
      <c r="M385" s="125"/>
      <c r="N385" s="125"/>
      <c r="O385" s="125"/>
      <c r="P385" s="125"/>
      <c r="Q385" s="125"/>
      <c r="R385" s="137"/>
      <c r="S385" s="137"/>
      <c r="T385" s="137"/>
      <c r="U385" s="114"/>
      <c r="V385" s="114"/>
      <c r="W385" s="114"/>
      <c r="X385" s="114"/>
      <c r="Y385" s="114"/>
      <c r="Z385" s="114"/>
    </row>
    <row r="386" ht="13.5" customHeight="1">
      <c r="A386" s="137"/>
      <c r="B386" s="116"/>
      <c r="C386" s="137"/>
      <c r="D386" s="151"/>
      <c r="E386" s="136"/>
      <c r="F386" s="125"/>
      <c r="G386" s="125"/>
      <c r="H386" s="125"/>
      <c r="I386" s="125"/>
      <c r="J386" s="125"/>
      <c r="K386" s="125"/>
      <c r="L386" s="125"/>
      <c r="M386" s="125"/>
      <c r="N386" s="125"/>
      <c r="O386" s="125"/>
      <c r="P386" s="125"/>
      <c r="Q386" s="125"/>
      <c r="R386" s="137"/>
      <c r="S386" s="137"/>
      <c r="T386" s="137"/>
      <c r="U386" s="114"/>
      <c r="V386" s="114"/>
      <c r="W386" s="114"/>
      <c r="X386" s="114"/>
      <c r="Y386" s="114"/>
      <c r="Z386" s="114"/>
    </row>
    <row r="387" ht="13.5" customHeight="1">
      <c r="A387" s="137"/>
      <c r="B387" s="116"/>
      <c r="C387" s="137"/>
      <c r="D387" s="151"/>
      <c r="E387" s="136"/>
      <c r="F387" s="125"/>
      <c r="G387" s="125"/>
      <c r="H387" s="125"/>
      <c r="I387" s="125"/>
      <c r="J387" s="125"/>
      <c r="K387" s="125"/>
      <c r="L387" s="125"/>
      <c r="M387" s="125"/>
      <c r="N387" s="125"/>
      <c r="O387" s="125"/>
      <c r="P387" s="125"/>
      <c r="Q387" s="125"/>
      <c r="R387" s="137"/>
      <c r="S387" s="137"/>
      <c r="T387" s="137"/>
      <c r="U387" s="114"/>
      <c r="V387" s="114"/>
      <c r="W387" s="114"/>
      <c r="X387" s="114"/>
      <c r="Y387" s="114"/>
      <c r="Z387" s="114"/>
    </row>
    <row r="388" ht="13.5" customHeight="1">
      <c r="A388" s="137"/>
      <c r="B388" s="116"/>
      <c r="C388" s="137"/>
      <c r="D388" s="151"/>
      <c r="E388" s="136"/>
      <c r="F388" s="125"/>
      <c r="G388" s="125"/>
      <c r="H388" s="125"/>
      <c r="I388" s="125"/>
      <c r="J388" s="125"/>
      <c r="K388" s="125"/>
      <c r="L388" s="125"/>
      <c r="M388" s="125"/>
      <c r="N388" s="125"/>
      <c r="O388" s="125"/>
      <c r="P388" s="125"/>
      <c r="Q388" s="125"/>
      <c r="R388" s="137"/>
      <c r="S388" s="137"/>
      <c r="T388" s="137"/>
      <c r="U388" s="114"/>
      <c r="V388" s="114"/>
      <c r="W388" s="114"/>
      <c r="X388" s="114"/>
      <c r="Y388" s="114"/>
      <c r="Z388" s="114"/>
    </row>
    <row r="389" ht="13.5" customHeight="1">
      <c r="A389" s="137"/>
      <c r="B389" s="116"/>
      <c r="C389" s="137"/>
      <c r="D389" s="151"/>
      <c r="E389" s="136"/>
      <c r="F389" s="125"/>
      <c r="G389" s="125"/>
      <c r="H389" s="125"/>
      <c r="I389" s="125"/>
      <c r="J389" s="125"/>
      <c r="K389" s="125"/>
      <c r="L389" s="125"/>
      <c r="M389" s="125"/>
      <c r="N389" s="125"/>
      <c r="O389" s="125"/>
      <c r="P389" s="125"/>
      <c r="Q389" s="125"/>
      <c r="R389" s="137"/>
      <c r="S389" s="137"/>
      <c r="T389" s="137"/>
      <c r="U389" s="114"/>
      <c r="V389" s="114"/>
      <c r="W389" s="114"/>
      <c r="X389" s="114"/>
      <c r="Y389" s="114"/>
      <c r="Z389" s="114"/>
    </row>
    <row r="390" ht="13.5" customHeight="1">
      <c r="A390" s="137"/>
      <c r="B390" s="116"/>
      <c r="C390" s="137"/>
      <c r="D390" s="151"/>
      <c r="E390" s="136"/>
      <c r="F390" s="125"/>
      <c r="G390" s="125"/>
      <c r="H390" s="125"/>
      <c r="I390" s="125"/>
      <c r="J390" s="125"/>
      <c r="K390" s="125"/>
      <c r="L390" s="125"/>
      <c r="M390" s="125"/>
      <c r="N390" s="125"/>
      <c r="O390" s="125"/>
      <c r="P390" s="125"/>
      <c r="Q390" s="125"/>
      <c r="R390" s="137"/>
      <c r="S390" s="137"/>
      <c r="T390" s="137"/>
      <c r="U390" s="114"/>
      <c r="V390" s="114"/>
      <c r="W390" s="114"/>
      <c r="X390" s="114"/>
      <c r="Y390" s="114"/>
      <c r="Z390" s="114"/>
    </row>
    <row r="391" ht="13.5" customHeight="1">
      <c r="A391" s="137"/>
      <c r="B391" s="116"/>
      <c r="C391" s="137"/>
      <c r="D391" s="151"/>
      <c r="E391" s="136"/>
      <c r="F391" s="125"/>
      <c r="G391" s="125"/>
      <c r="H391" s="125"/>
      <c r="I391" s="125"/>
      <c r="J391" s="125"/>
      <c r="K391" s="125"/>
      <c r="L391" s="125"/>
      <c r="M391" s="125"/>
      <c r="N391" s="125"/>
      <c r="O391" s="125"/>
      <c r="P391" s="125"/>
      <c r="Q391" s="125"/>
      <c r="R391" s="137"/>
      <c r="S391" s="137"/>
      <c r="T391" s="137"/>
      <c r="U391" s="114"/>
      <c r="V391" s="114"/>
      <c r="W391" s="114"/>
      <c r="X391" s="114"/>
      <c r="Y391" s="114"/>
      <c r="Z391" s="114"/>
    </row>
    <row r="392" ht="13.5" customHeight="1">
      <c r="A392" s="137"/>
      <c r="B392" s="116"/>
      <c r="C392" s="137"/>
      <c r="D392" s="151"/>
      <c r="E392" s="136"/>
      <c r="F392" s="125"/>
      <c r="G392" s="125"/>
      <c r="H392" s="125"/>
      <c r="I392" s="125"/>
      <c r="J392" s="125"/>
      <c r="K392" s="125"/>
      <c r="L392" s="125"/>
      <c r="M392" s="125"/>
      <c r="N392" s="125"/>
      <c r="O392" s="125"/>
      <c r="P392" s="125"/>
      <c r="Q392" s="125"/>
      <c r="R392" s="137"/>
      <c r="S392" s="137"/>
      <c r="T392" s="137"/>
      <c r="U392" s="114"/>
      <c r="V392" s="114"/>
      <c r="W392" s="114"/>
      <c r="X392" s="114"/>
      <c r="Y392" s="114"/>
      <c r="Z392" s="114"/>
    </row>
    <row r="393" ht="13.5" customHeight="1">
      <c r="A393" s="137"/>
      <c r="B393" s="116"/>
      <c r="C393" s="137"/>
      <c r="D393" s="151"/>
      <c r="E393" s="136"/>
      <c r="F393" s="125"/>
      <c r="G393" s="125"/>
      <c r="H393" s="125"/>
      <c r="I393" s="125"/>
      <c r="J393" s="125"/>
      <c r="K393" s="125"/>
      <c r="L393" s="125"/>
      <c r="M393" s="125"/>
      <c r="N393" s="125"/>
      <c r="O393" s="125"/>
      <c r="P393" s="125"/>
      <c r="Q393" s="125"/>
      <c r="R393" s="137"/>
      <c r="S393" s="137"/>
      <c r="T393" s="137"/>
      <c r="U393" s="114"/>
      <c r="V393" s="114"/>
      <c r="W393" s="114"/>
      <c r="X393" s="114"/>
      <c r="Y393" s="114"/>
      <c r="Z393" s="114"/>
    </row>
    <row r="394" ht="13.5" customHeight="1">
      <c r="A394" s="137"/>
      <c r="B394" s="116"/>
      <c r="C394" s="137"/>
      <c r="D394" s="151"/>
      <c r="E394" s="136"/>
      <c r="F394" s="125"/>
      <c r="G394" s="125"/>
      <c r="H394" s="125"/>
      <c r="I394" s="125"/>
      <c r="J394" s="125"/>
      <c r="K394" s="125"/>
      <c r="L394" s="125"/>
      <c r="M394" s="125"/>
      <c r="N394" s="125"/>
      <c r="O394" s="125"/>
      <c r="P394" s="125"/>
      <c r="Q394" s="125"/>
      <c r="R394" s="137"/>
      <c r="S394" s="137"/>
      <c r="T394" s="137"/>
      <c r="U394" s="114"/>
      <c r="V394" s="114"/>
      <c r="W394" s="114"/>
      <c r="X394" s="114"/>
      <c r="Y394" s="114"/>
      <c r="Z394" s="114"/>
    </row>
    <row r="395" ht="13.5" customHeight="1">
      <c r="A395" s="137"/>
      <c r="B395" s="116"/>
      <c r="C395" s="137"/>
      <c r="D395" s="151"/>
      <c r="E395" s="136"/>
      <c r="F395" s="125"/>
      <c r="G395" s="125"/>
      <c r="H395" s="125"/>
      <c r="I395" s="125"/>
      <c r="J395" s="125"/>
      <c r="K395" s="125"/>
      <c r="L395" s="125"/>
      <c r="M395" s="125"/>
      <c r="N395" s="125"/>
      <c r="O395" s="125"/>
      <c r="P395" s="125"/>
      <c r="Q395" s="125"/>
      <c r="R395" s="137"/>
      <c r="S395" s="137"/>
      <c r="T395" s="137"/>
      <c r="U395" s="114"/>
      <c r="V395" s="114"/>
      <c r="W395" s="114"/>
      <c r="X395" s="114"/>
      <c r="Y395" s="114"/>
      <c r="Z395" s="114"/>
    </row>
    <row r="396" ht="13.5" customHeight="1">
      <c r="A396" s="137"/>
      <c r="B396" s="116"/>
      <c r="C396" s="137"/>
      <c r="D396" s="151"/>
      <c r="E396" s="136"/>
      <c r="F396" s="125"/>
      <c r="G396" s="125"/>
      <c r="H396" s="125"/>
      <c r="I396" s="125"/>
      <c r="J396" s="125"/>
      <c r="K396" s="125"/>
      <c r="L396" s="125"/>
      <c r="M396" s="125"/>
      <c r="N396" s="125"/>
      <c r="O396" s="125"/>
      <c r="P396" s="125"/>
      <c r="Q396" s="125"/>
      <c r="R396" s="137"/>
      <c r="S396" s="137"/>
      <c r="T396" s="137"/>
      <c r="U396" s="114"/>
      <c r="V396" s="114"/>
      <c r="W396" s="114"/>
      <c r="X396" s="114"/>
      <c r="Y396" s="114"/>
      <c r="Z396" s="114"/>
    </row>
    <row r="397" ht="13.5" customHeight="1">
      <c r="A397" s="137"/>
      <c r="B397" s="116"/>
      <c r="C397" s="137"/>
      <c r="D397" s="151"/>
      <c r="E397" s="136"/>
      <c r="F397" s="125"/>
      <c r="G397" s="125"/>
      <c r="H397" s="125"/>
      <c r="I397" s="125"/>
      <c r="J397" s="125"/>
      <c r="K397" s="125"/>
      <c r="L397" s="125"/>
      <c r="M397" s="125"/>
      <c r="N397" s="125"/>
      <c r="O397" s="125"/>
      <c r="P397" s="125"/>
      <c r="Q397" s="125"/>
      <c r="R397" s="137"/>
      <c r="S397" s="137"/>
      <c r="T397" s="137"/>
      <c r="U397" s="114"/>
      <c r="V397" s="114"/>
      <c r="W397" s="114"/>
      <c r="X397" s="114"/>
      <c r="Y397" s="114"/>
      <c r="Z397" s="114"/>
    </row>
    <row r="398" ht="13.5" customHeight="1">
      <c r="A398" s="137"/>
      <c r="B398" s="116"/>
      <c r="C398" s="137"/>
      <c r="D398" s="151"/>
      <c r="E398" s="136"/>
      <c r="F398" s="125"/>
      <c r="G398" s="125"/>
      <c r="H398" s="125"/>
      <c r="I398" s="125"/>
      <c r="J398" s="125"/>
      <c r="K398" s="125"/>
      <c r="L398" s="125"/>
      <c r="M398" s="125"/>
      <c r="N398" s="125"/>
      <c r="O398" s="125"/>
      <c r="P398" s="125"/>
      <c r="Q398" s="125"/>
      <c r="R398" s="137"/>
      <c r="S398" s="137"/>
      <c r="T398" s="137"/>
      <c r="U398" s="114"/>
      <c r="V398" s="114"/>
      <c r="W398" s="114"/>
      <c r="X398" s="114"/>
      <c r="Y398" s="114"/>
      <c r="Z398" s="114"/>
    </row>
    <row r="399" ht="13.5" customHeight="1">
      <c r="A399" s="137"/>
      <c r="B399" s="116"/>
      <c r="C399" s="137"/>
      <c r="D399" s="151"/>
      <c r="E399" s="136"/>
      <c r="F399" s="125"/>
      <c r="G399" s="125"/>
      <c r="H399" s="125"/>
      <c r="I399" s="125"/>
      <c r="J399" s="125"/>
      <c r="K399" s="125"/>
      <c r="L399" s="125"/>
      <c r="M399" s="125"/>
      <c r="N399" s="125"/>
      <c r="O399" s="125"/>
      <c r="P399" s="125"/>
      <c r="Q399" s="125"/>
      <c r="R399" s="137"/>
      <c r="S399" s="137"/>
      <c r="T399" s="137"/>
      <c r="U399" s="114"/>
      <c r="V399" s="114"/>
      <c r="W399" s="114"/>
      <c r="X399" s="114"/>
      <c r="Y399" s="114"/>
      <c r="Z399" s="114"/>
    </row>
    <row r="400" ht="13.5" customHeight="1">
      <c r="A400" s="137"/>
      <c r="B400" s="116"/>
      <c r="C400" s="137"/>
      <c r="D400" s="151"/>
      <c r="E400" s="136"/>
      <c r="F400" s="125"/>
      <c r="G400" s="125"/>
      <c r="H400" s="125"/>
      <c r="I400" s="125"/>
      <c r="J400" s="125"/>
      <c r="K400" s="125"/>
      <c r="L400" s="125"/>
      <c r="M400" s="125"/>
      <c r="N400" s="125"/>
      <c r="O400" s="125"/>
      <c r="P400" s="125"/>
      <c r="Q400" s="125"/>
      <c r="R400" s="137"/>
      <c r="S400" s="137"/>
      <c r="T400" s="137"/>
      <c r="U400" s="114"/>
      <c r="V400" s="114"/>
      <c r="W400" s="114"/>
      <c r="X400" s="114"/>
      <c r="Y400" s="114"/>
      <c r="Z400" s="114"/>
    </row>
    <row r="401" ht="13.5" customHeight="1">
      <c r="A401" s="137"/>
      <c r="B401" s="116"/>
      <c r="C401" s="137"/>
      <c r="D401" s="151"/>
      <c r="E401" s="136"/>
      <c r="F401" s="125"/>
      <c r="G401" s="125"/>
      <c r="H401" s="125"/>
      <c r="I401" s="125"/>
      <c r="J401" s="125"/>
      <c r="K401" s="125"/>
      <c r="L401" s="125"/>
      <c r="M401" s="125"/>
      <c r="N401" s="125"/>
      <c r="O401" s="125"/>
      <c r="P401" s="125"/>
      <c r="Q401" s="125"/>
      <c r="R401" s="137"/>
      <c r="S401" s="137"/>
      <c r="T401" s="137"/>
      <c r="U401" s="114"/>
      <c r="V401" s="114"/>
      <c r="W401" s="114"/>
      <c r="X401" s="114"/>
      <c r="Y401" s="114"/>
      <c r="Z401" s="114"/>
    </row>
    <row r="402" ht="13.5" customHeight="1">
      <c r="A402" s="137"/>
      <c r="B402" s="116"/>
      <c r="C402" s="137"/>
      <c r="D402" s="151"/>
      <c r="E402" s="136"/>
      <c r="F402" s="125"/>
      <c r="G402" s="125"/>
      <c r="H402" s="125"/>
      <c r="I402" s="125"/>
      <c r="J402" s="125"/>
      <c r="K402" s="125"/>
      <c r="L402" s="125"/>
      <c r="M402" s="125"/>
      <c r="N402" s="125"/>
      <c r="O402" s="125"/>
      <c r="P402" s="125"/>
      <c r="Q402" s="125"/>
      <c r="R402" s="137"/>
      <c r="S402" s="137"/>
      <c r="T402" s="137"/>
      <c r="U402" s="114"/>
      <c r="V402" s="114"/>
      <c r="W402" s="114"/>
      <c r="X402" s="114"/>
      <c r="Y402" s="114"/>
      <c r="Z402" s="114"/>
    </row>
    <row r="403" ht="13.5" customHeight="1">
      <c r="A403" s="137"/>
      <c r="B403" s="116"/>
      <c r="C403" s="137"/>
      <c r="D403" s="151"/>
      <c r="E403" s="136"/>
      <c r="F403" s="125"/>
      <c r="G403" s="125"/>
      <c r="H403" s="125"/>
      <c r="I403" s="125"/>
      <c r="J403" s="125"/>
      <c r="K403" s="125"/>
      <c r="L403" s="125"/>
      <c r="M403" s="125"/>
      <c r="N403" s="125"/>
      <c r="O403" s="125"/>
      <c r="P403" s="125"/>
      <c r="Q403" s="125"/>
      <c r="R403" s="137"/>
      <c r="S403" s="137"/>
      <c r="T403" s="137"/>
      <c r="U403" s="114"/>
      <c r="V403" s="114"/>
      <c r="W403" s="114"/>
      <c r="X403" s="114"/>
      <c r="Y403" s="114"/>
      <c r="Z403" s="114"/>
    </row>
    <row r="404" ht="13.5" customHeight="1">
      <c r="A404" s="137"/>
      <c r="B404" s="116"/>
      <c r="C404" s="137"/>
      <c r="D404" s="151"/>
      <c r="E404" s="136"/>
      <c r="F404" s="125"/>
      <c r="G404" s="125"/>
      <c r="H404" s="125"/>
      <c r="I404" s="125"/>
      <c r="J404" s="125"/>
      <c r="K404" s="125"/>
      <c r="L404" s="125"/>
      <c r="M404" s="125"/>
      <c r="N404" s="125"/>
      <c r="O404" s="125"/>
      <c r="P404" s="125"/>
      <c r="Q404" s="125"/>
      <c r="R404" s="137"/>
      <c r="S404" s="137"/>
      <c r="T404" s="137"/>
      <c r="U404" s="114"/>
      <c r="V404" s="114"/>
      <c r="W404" s="114"/>
      <c r="X404" s="114"/>
      <c r="Y404" s="114"/>
      <c r="Z404" s="114"/>
    </row>
    <row r="405" ht="13.5" customHeight="1">
      <c r="A405" s="137"/>
      <c r="B405" s="116"/>
      <c r="C405" s="137"/>
      <c r="D405" s="151"/>
      <c r="E405" s="136"/>
      <c r="F405" s="125"/>
      <c r="G405" s="125"/>
      <c r="H405" s="125"/>
      <c r="I405" s="125"/>
      <c r="J405" s="125"/>
      <c r="K405" s="125"/>
      <c r="L405" s="125"/>
      <c r="M405" s="125"/>
      <c r="N405" s="125"/>
      <c r="O405" s="125"/>
      <c r="P405" s="125"/>
      <c r="Q405" s="125"/>
      <c r="R405" s="137"/>
      <c r="S405" s="137"/>
      <c r="T405" s="137"/>
      <c r="U405" s="114"/>
      <c r="V405" s="114"/>
      <c r="W405" s="114"/>
      <c r="X405" s="114"/>
      <c r="Y405" s="114"/>
      <c r="Z405" s="114"/>
    </row>
    <row r="406" ht="13.5" customHeight="1">
      <c r="A406" s="137"/>
      <c r="B406" s="116"/>
      <c r="C406" s="137"/>
      <c r="D406" s="151"/>
      <c r="E406" s="136"/>
      <c r="F406" s="125"/>
      <c r="G406" s="125"/>
      <c r="H406" s="125"/>
      <c r="I406" s="125"/>
      <c r="J406" s="125"/>
      <c r="K406" s="125"/>
      <c r="L406" s="125"/>
      <c r="M406" s="125"/>
      <c r="N406" s="125"/>
      <c r="O406" s="125"/>
      <c r="P406" s="125"/>
      <c r="Q406" s="125"/>
      <c r="R406" s="137"/>
      <c r="S406" s="137"/>
      <c r="T406" s="137"/>
      <c r="U406" s="114"/>
      <c r="V406" s="114"/>
      <c r="W406" s="114"/>
      <c r="X406" s="114"/>
      <c r="Y406" s="114"/>
      <c r="Z406" s="114"/>
    </row>
    <row r="407" ht="13.5" customHeight="1">
      <c r="A407" s="137"/>
      <c r="B407" s="116"/>
      <c r="C407" s="137"/>
      <c r="D407" s="151"/>
      <c r="E407" s="136"/>
      <c r="F407" s="125"/>
      <c r="G407" s="125"/>
      <c r="H407" s="125"/>
      <c r="I407" s="125"/>
      <c r="J407" s="125"/>
      <c r="K407" s="125"/>
      <c r="L407" s="125"/>
      <c r="M407" s="125"/>
      <c r="N407" s="125"/>
      <c r="O407" s="125"/>
      <c r="P407" s="125"/>
      <c r="Q407" s="125"/>
      <c r="R407" s="137"/>
      <c r="S407" s="137"/>
      <c r="T407" s="137"/>
      <c r="U407" s="114"/>
      <c r="V407" s="114"/>
      <c r="W407" s="114"/>
      <c r="X407" s="114"/>
      <c r="Y407" s="114"/>
      <c r="Z407" s="114"/>
    </row>
    <row r="408" ht="13.5" customHeight="1">
      <c r="A408" s="137"/>
      <c r="B408" s="116"/>
      <c r="C408" s="137"/>
      <c r="D408" s="151"/>
      <c r="E408" s="136"/>
      <c r="F408" s="125"/>
      <c r="G408" s="125"/>
      <c r="H408" s="125"/>
      <c r="I408" s="125"/>
      <c r="J408" s="125"/>
      <c r="K408" s="125"/>
      <c r="L408" s="125"/>
      <c r="M408" s="125"/>
      <c r="N408" s="125"/>
      <c r="O408" s="125"/>
      <c r="P408" s="125"/>
      <c r="Q408" s="125"/>
      <c r="R408" s="137"/>
      <c r="S408" s="137"/>
      <c r="T408" s="137"/>
      <c r="U408" s="114"/>
      <c r="V408" s="114"/>
      <c r="W408" s="114"/>
      <c r="X408" s="114"/>
      <c r="Y408" s="114"/>
      <c r="Z408" s="114"/>
    </row>
    <row r="409" ht="13.5" customHeight="1">
      <c r="A409" s="137"/>
      <c r="B409" s="116"/>
      <c r="C409" s="137"/>
      <c r="D409" s="151"/>
      <c r="E409" s="136"/>
      <c r="F409" s="125"/>
      <c r="G409" s="125"/>
      <c r="H409" s="125"/>
      <c r="I409" s="125"/>
      <c r="J409" s="125"/>
      <c r="K409" s="125"/>
      <c r="L409" s="125"/>
      <c r="M409" s="125"/>
      <c r="N409" s="125"/>
      <c r="O409" s="125"/>
      <c r="P409" s="125"/>
      <c r="Q409" s="125"/>
      <c r="R409" s="137"/>
      <c r="S409" s="137"/>
      <c r="T409" s="137"/>
      <c r="U409" s="114"/>
      <c r="V409" s="114"/>
      <c r="W409" s="114"/>
      <c r="X409" s="114"/>
      <c r="Y409" s="114"/>
      <c r="Z409" s="114"/>
    </row>
    <row r="410" ht="13.5" customHeight="1">
      <c r="A410" s="137"/>
      <c r="B410" s="116"/>
      <c r="C410" s="137"/>
      <c r="D410" s="151"/>
      <c r="E410" s="136"/>
      <c r="F410" s="125"/>
      <c r="G410" s="125"/>
      <c r="H410" s="125"/>
      <c r="I410" s="125"/>
      <c r="J410" s="125"/>
      <c r="K410" s="125"/>
      <c r="L410" s="125"/>
      <c r="M410" s="125"/>
      <c r="N410" s="125"/>
      <c r="O410" s="125"/>
      <c r="P410" s="125"/>
      <c r="Q410" s="125"/>
      <c r="R410" s="137"/>
      <c r="S410" s="137"/>
      <c r="T410" s="137"/>
      <c r="U410" s="114"/>
      <c r="V410" s="114"/>
      <c r="W410" s="114"/>
      <c r="X410" s="114"/>
      <c r="Y410" s="114"/>
      <c r="Z410" s="114"/>
    </row>
    <row r="411" ht="13.5" customHeight="1">
      <c r="A411" s="137"/>
      <c r="B411" s="116"/>
      <c r="C411" s="137"/>
      <c r="D411" s="151"/>
      <c r="E411" s="136"/>
      <c r="F411" s="125"/>
      <c r="G411" s="125"/>
      <c r="H411" s="125"/>
      <c r="I411" s="125"/>
      <c r="J411" s="125"/>
      <c r="K411" s="125"/>
      <c r="L411" s="125"/>
      <c r="M411" s="125"/>
      <c r="N411" s="125"/>
      <c r="O411" s="125"/>
      <c r="P411" s="125"/>
      <c r="Q411" s="125"/>
      <c r="R411" s="137"/>
      <c r="S411" s="137"/>
      <c r="T411" s="137"/>
      <c r="U411" s="114"/>
      <c r="V411" s="114"/>
      <c r="W411" s="114"/>
      <c r="X411" s="114"/>
      <c r="Y411" s="114"/>
      <c r="Z411" s="114"/>
    </row>
    <row r="412" ht="13.5" customHeight="1">
      <c r="A412" s="137"/>
      <c r="B412" s="116"/>
      <c r="C412" s="137"/>
      <c r="D412" s="151"/>
      <c r="E412" s="136"/>
      <c r="F412" s="125"/>
      <c r="G412" s="125"/>
      <c r="H412" s="125"/>
      <c r="I412" s="125"/>
      <c r="J412" s="125"/>
      <c r="K412" s="125"/>
      <c r="L412" s="125"/>
      <c r="M412" s="125"/>
      <c r="N412" s="125"/>
      <c r="O412" s="125"/>
      <c r="P412" s="125"/>
      <c r="Q412" s="125"/>
      <c r="R412" s="137"/>
      <c r="S412" s="137"/>
      <c r="T412" s="137"/>
      <c r="U412" s="114"/>
      <c r="V412" s="114"/>
      <c r="W412" s="114"/>
      <c r="X412" s="114"/>
      <c r="Y412" s="114"/>
      <c r="Z412" s="114"/>
    </row>
    <row r="413" ht="13.5" customHeight="1">
      <c r="A413" s="137"/>
      <c r="B413" s="116"/>
      <c r="C413" s="137"/>
      <c r="D413" s="151"/>
      <c r="E413" s="136"/>
      <c r="F413" s="125"/>
      <c r="G413" s="125"/>
      <c r="H413" s="125"/>
      <c r="I413" s="125"/>
      <c r="J413" s="125"/>
      <c r="K413" s="125"/>
      <c r="L413" s="125"/>
      <c r="M413" s="125"/>
      <c r="N413" s="125"/>
      <c r="O413" s="125"/>
      <c r="P413" s="125"/>
      <c r="Q413" s="125"/>
      <c r="R413" s="137"/>
      <c r="S413" s="137"/>
      <c r="T413" s="137"/>
      <c r="U413" s="114"/>
      <c r="V413" s="114"/>
      <c r="W413" s="114"/>
      <c r="X413" s="114"/>
      <c r="Y413" s="114"/>
      <c r="Z413" s="114"/>
    </row>
    <row r="414" ht="13.5" customHeight="1">
      <c r="A414" s="137"/>
      <c r="B414" s="116"/>
      <c r="C414" s="137"/>
      <c r="D414" s="151"/>
      <c r="E414" s="136"/>
      <c r="F414" s="125"/>
      <c r="G414" s="125"/>
      <c r="H414" s="125"/>
      <c r="I414" s="125"/>
      <c r="J414" s="125"/>
      <c r="K414" s="125"/>
      <c r="L414" s="125"/>
      <c r="M414" s="125"/>
      <c r="N414" s="125"/>
      <c r="O414" s="125"/>
      <c r="P414" s="125"/>
      <c r="Q414" s="125"/>
      <c r="R414" s="137"/>
      <c r="S414" s="137"/>
      <c r="T414" s="137"/>
      <c r="U414" s="114"/>
      <c r="V414" s="114"/>
      <c r="W414" s="114"/>
      <c r="X414" s="114"/>
      <c r="Y414" s="114"/>
      <c r="Z414" s="114"/>
    </row>
    <row r="415" ht="13.5" customHeight="1">
      <c r="A415" s="137"/>
      <c r="B415" s="116"/>
      <c r="C415" s="137"/>
      <c r="D415" s="151"/>
      <c r="E415" s="136"/>
      <c r="F415" s="125"/>
      <c r="G415" s="125"/>
      <c r="H415" s="125"/>
      <c r="I415" s="125"/>
      <c r="J415" s="125"/>
      <c r="K415" s="125"/>
      <c r="L415" s="125"/>
      <c r="M415" s="125"/>
      <c r="N415" s="125"/>
      <c r="O415" s="125"/>
      <c r="P415" s="125"/>
      <c r="Q415" s="125"/>
      <c r="R415" s="137"/>
      <c r="S415" s="137"/>
      <c r="T415" s="137"/>
      <c r="U415" s="114"/>
      <c r="V415" s="114"/>
      <c r="W415" s="114"/>
      <c r="X415" s="114"/>
      <c r="Y415" s="114"/>
      <c r="Z415" s="114"/>
    </row>
    <row r="416" ht="13.5" customHeight="1">
      <c r="A416" s="137"/>
      <c r="B416" s="116"/>
      <c r="C416" s="137"/>
      <c r="D416" s="151"/>
      <c r="E416" s="136"/>
      <c r="F416" s="125"/>
      <c r="G416" s="125"/>
      <c r="H416" s="125"/>
      <c r="I416" s="125"/>
      <c r="J416" s="125"/>
      <c r="K416" s="125"/>
      <c r="L416" s="125"/>
      <c r="M416" s="125"/>
      <c r="N416" s="125"/>
      <c r="O416" s="125"/>
      <c r="P416" s="125"/>
      <c r="Q416" s="125"/>
      <c r="R416" s="137"/>
      <c r="S416" s="137"/>
      <c r="T416" s="137"/>
      <c r="U416" s="114"/>
      <c r="V416" s="114"/>
      <c r="W416" s="114"/>
      <c r="X416" s="114"/>
      <c r="Y416" s="114"/>
      <c r="Z416" s="114"/>
    </row>
    <row r="417" ht="13.5" customHeight="1">
      <c r="A417" s="137"/>
      <c r="B417" s="116"/>
      <c r="C417" s="137"/>
      <c r="D417" s="151"/>
      <c r="E417" s="136"/>
      <c r="F417" s="125"/>
      <c r="G417" s="125"/>
      <c r="H417" s="125"/>
      <c r="I417" s="125"/>
      <c r="J417" s="125"/>
      <c r="K417" s="125"/>
      <c r="L417" s="125"/>
      <c r="M417" s="125"/>
      <c r="N417" s="125"/>
      <c r="O417" s="125"/>
      <c r="P417" s="125"/>
      <c r="Q417" s="125"/>
      <c r="R417" s="137"/>
      <c r="S417" s="137"/>
      <c r="T417" s="137"/>
      <c r="U417" s="114"/>
      <c r="V417" s="114"/>
      <c r="W417" s="114"/>
      <c r="X417" s="114"/>
      <c r="Y417" s="114"/>
      <c r="Z417" s="114"/>
    </row>
    <row r="418" ht="13.5" customHeight="1">
      <c r="A418" s="137"/>
      <c r="B418" s="116"/>
      <c r="C418" s="137"/>
      <c r="D418" s="151"/>
      <c r="E418" s="136"/>
      <c r="F418" s="125"/>
      <c r="G418" s="125"/>
      <c r="H418" s="125"/>
      <c r="I418" s="125"/>
      <c r="J418" s="125"/>
      <c r="K418" s="125"/>
      <c r="L418" s="125"/>
      <c r="M418" s="125"/>
      <c r="N418" s="125"/>
      <c r="O418" s="125"/>
      <c r="P418" s="125"/>
      <c r="Q418" s="125"/>
      <c r="R418" s="137"/>
      <c r="S418" s="137"/>
      <c r="T418" s="137"/>
      <c r="U418" s="114"/>
      <c r="V418" s="114"/>
      <c r="W418" s="114"/>
      <c r="X418" s="114"/>
      <c r="Y418" s="114"/>
      <c r="Z418" s="114"/>
    </row>
    <row r="419" ht="13.5" customHeight="1">
      <c r="A419" s="137"/>
      <c r="B419" s="116"/>
      <c r="C419" s="137"/>
      <c r="D419" s="151"/>
      <c r="E419" s="136"/>
      <c r="F419" s="125"/>
      <c r="G419" s="125"/>
      <c r="H419" s="125"/>
      <c r="I419" s="125"/>
      <c r="J419" s="125"/>
      <c r="K419" s="125"/>
      <c r="L419" s="125"/>
      <c r="M419" s="125"/>
      <c r="N419" s="125"/>
      <c r="O419" s="125"/>
      <c r="P419" s="125"/>
      <c r="Q419" s="125"/>
      <c r="R419" s="137"/>
      <c r="S419" s="137"/>
      <c r="T419" s="137"/>
      <c r="U419" s="114"/>
      <c r="V419" s="114"/>
      <c r="W419" s="114"/>
      <c r="X419" s="114"/>
      <c r="Y419" s="114"/>
      <c r="Z419" s="114"/>
    </row>
    <row r="420" ht="13.5" customHeight="1">
      <c r="A420" s="137"/>
      <c r="B420" s="116"/>
      <c r="C420" s="137"/>
      <c r="D420" s="151"/>
      <c r="E420" s="136"/>
      <c r="F420" s="125"/>
      <c r="G420" s="125"/>
      <c r="H420" s="125"/>
      <c r="I420" s="125"/>
      <c r="J420" s="125"/>
      <c r="K420" s="125"/>
      <c r="L420" s="125"/>
      <c r="M420" s="125"/>
      <c r="N420" s="125"/>
      <c r="O420" s="125"/>
      <c r="P420" s="125"/>
      <c r="Q420" s="125"/>
      <c r="R420" s="137"/>
      <c r="S420" s="137"/>
      <c r="T420" s="137"/>
      <c r="U420" s="114"/>
      <c r="V420" s="114"/>
      <c r="W420" s="114"/>
      <c r="X420" s="114"/>
      <c r="Y420" s="114"/>
      <c r="Z420" s="114"/>
    </row>
    <row r="421" ht="13.5" customHeight="1">
      <c r="A421" s="137"/>
      <c r="B421" s="116"/>
      <c r="C421" s="137"/>
      <c r="D421" s="151"/>
      <c r="E421" s="136"/>
      <c r="F421" s="125"/>
      <c r="G421" s="125"/>
      <c r="H421" s="125"/>
      <c r="I421" s="125"/>
      <c r="J421" s="125"/>
      <c r="K421" s="125"/>
      <c r="L421" s="125"/>
      <c r="M421" s="125"/>
      <c r="N421" s="125"/>
      <c r="O421" s="125"/>
      <c r="P421" s="125"/>
      <c r="Q421" s="125"/>
      <c r="R421" s="137"/>
      <c r="S421" s="137"/>
      <c r="T421" s="137"/>
      <c r="U421" s="114"/>
      <c r="V421" s="114"/>
      <c r="W421" s="114"/>
      <c r="X421" s="114"/>
      <c r="Y421" s="114"/>
      <c r="Z421" s="114"/>
    </row>
    <row r="422" ht="13.5" customHeight="1">
      <c r="A422" s="137"/>
      <c r="B422" s="116"/>
      <c r="C422" s="137"/>
      <c r="D422" s="151"/>
      <c r="E422" s="136"/>
      <c r="F422" s="125"/>
      <c r="G422" s="125"/>
      <c r="H422" s="125"/>
      <c r="I422" s="125"/>
      <c r="J422" s="125"/>
      <c r="K422" s="125"/>
      <c r="L422" s="125"/>
      <c r="M422" s="125"/>
      <c r="N422" s="125"/>
      <c r="O422" s="125"/>
      <c r="P422" s="125"/>
      <c r="Q422" s="125"/>
      <c r="R422" s="137"/>
      <c r="S422" s="137"/>
      <c r="T422" s="137"/>
      <c r="U422" s="114"/>
      <c r="V422" s="114"/>
      <c r="W422" s="114"/>
      <c r="X422" s="114"/>
      <c r="Y422" s="114"/>
      <c r="Z422" s="114"/>
    </row>
    <row r="423" ht="13.5" customHeight="1">
      <c r="A423" s="137"/>
      <c r="B423" s="116"/>
      <c r="C423" s="137"/>
      <c r="D423" s="151"/>
      <c r="E423" s="136"/>
      <c r="F423" s="125"/>
      <c r="G423" s="125"/>
      <c r="H423" s="125"/>
      <c r="I423" s="125"/>
      <c r="J423" s="125"/>
      <c r="K423" s="125"/>
      <c r="L423" s="125"/>
      <c r="M423" s="125"/>
      <c r="N423" s="125"/>
      <c r="O423" s="125"/>
      <c r="P423" s="125"/>
      <c r="Q423" s="125"/>
      <c r="R423" s="137"/>
      <c r="S423" s="137"/>
      <c r="T423" s="137"/>
      <c r="U423" s="114"/>
      <c r="V423" s="114"/>
      <c r="W423" s="114"/>
      <c r="X423" s="114"/>
      <c r="Y423" s="114"/>
      <c r="Z423" s="114"/>
    </row>
    <row r="424" ht="13.5" customHeight="1">
      <c r="A424" s="137"/>
      <c r="B424" s="116"/>
      <c r="C424" s="137"/>
      <c r="D424" s="151"/>
      <c r="E424" s="136"/>
      <c r="F424" s="125"/>
      <c r="G424" s="125"/>
      <c r="H424" s="125"/>
      <c r="I424" s="125"/>
      <c r="J424" s="125"/>
      <c r="K424" s="125"/>
      <c r="L424" s="125"/>
      <c r="M424" s="125"/>
      <c r="N424" s="125"/>
      <c r="O424" s="125"/>
      <c r="P424" s="125"/>
      <c r="Q424" s="125"/>
      <c r="R424" s="137"/>
      <c r="S424" s="137"/>
      <c r="T424" s="137"/>
      <c r="U424" s="114"/>
      <c r="V424" s="114"/>
      <c r="W424" s="114"/>
      <c r="X424" s="114"/>
      <c r="Y424" s="114"/>
      <c r="Z424" s="114"/>
    </row>
    <row r="425" ht="13.5" customHeight="1">
      <c r="A425" s="137"/>
      <c r="B425" s="116"/>
      <c r="C425" s="137"/>
      <c r="D425" s="151"/>
      <c r="E425" s="136"/>
      <c r="F425" s="125"/>
      <c r="G425" s="125"/>
      <c r="H425" s="125"/>
      <c r="I425" s="125"/>
      <c r="J425" s="125"/>
      <c r="K425" s="125"/>
      <c r="L425" s="125"/>
      <c r="M425" s="125"/>
      <c r="N425" s="125"/>
      <c r="O425" s="125"/>
      <c r="P425" s="125"/>
      <c r="Q425" s="125"/>
      <c r="R425" s="137"/>
      <c r="S425" s="137"/>
      <c r="T425" s="137"/>
      <c r="U425" s="114"/>
      <c r="V425" s="114"/>
      <c r="W425" s="114"/>
      <c r="X425" s="114"/>
      <c r="Y425" s="114"/>
      <c r="Z425" s="114"/>
    </row>
    <row r="426" ht="13.5" customHeight="1">
      <c r="A426" s="137"/>
      <c r="B426" s="116"/>
      <c r="C426" s="137"/>
      <c r="D426" s="151"/>
      <c r="E426" s="136"/>
      <c r="F426" s="125"/>
      <c r="G426" s="125"/>
      <c r="H426" s="125"/>
      <c r="I426" s="125"/>
      <c r="J426" s="125"/>
      <c r="K426" s="125"/>
      <c r="L426" s="125"/>
      <c r="M426" s="125"/>
      <c r="N426" s="125"/>
      <c r="O426" s="125"/>
      <c r="P426" s="125"/>
      <c r="Q426" s="125"/>
      <c r="R426" s="137"/>
      <c r="S426" s="137"/>
      <c r="T426" s="137"/>
      <c r="U426" s="114"/>
      <c r="V426" s="114"/>
      <c r="W426" s="114"/>
      <c r="X426" s="114"/>
      <c r="Y426" s="114"/>
      <c r="Z426" s="114"/>
    </row>
    <row r="427" ht="13.5" customHeight="1">
      <c r="A427" s="137"/>
      <c r="B427" s="116"/>
      <c r="C427" s="137"/>
      <c r="D427" s="151"/>
      <c r="E427" s="136"/>
      <c r="F427" s="125"/>
      <c r="G427" s="125"/>
      <c r="H427" s="125"/>
      <c r="I427" s="125"/>
      <c r="J427" s="125"/>
      <c r="K427" s="125"/>
      <c r="L427" s="125"/>
      <c r="M427" s="125"/>
      <c r="N427" s="125"/>
      <c r="O427" s="125"/>
      <c r="P427" s="125"/>
      <c r="Q427" s="125"/>
      <c r="R427" s="137"/>
      <c r="S427" s="137"/>
      <c r="T427" s="137"/>
      <c r="U427" s="114"/>
      <c r="V427" s="114"/>
      <c r="W427" s="114"/>
      <c r="X427" s="114"/>
      <c r="Y427" s="114"/>
      <c r="Z427" s="114"/>
    </row>
    <row r="428" ht="13.5" customHeight="1">
      <c r="A428" s="137"/>
      <c r="B428" s="116"/>
      <c r="C428" s="137"/>
      <c r="D428" s="151"/>
      <c r="E428" s="136"/>
      <c r="F428" s="125"/>
      <c r="G428" s="125"/>
      <c r="H428" s="125"/>
      <c r="I428" s="125"/>
      <c r="J428" s="125"/>
      <c r="K428" s="125"/>
      <c r="L428" s="125"/>
      <c r="M428" s="125"/>
      <c r="N428" s="125"/>
      <c r="O428" s="125"/>
      <c r="P428" s="125"/>
      <c r="Q428" s="125"/>
      <c r="R428" s="137"/>
      <c r="S428" s="137"/>
      <c r="T428" s="137"/>
      <c r="U428" s="114"/>
      <c r="V428" s="114"/>
      <c r="W428" s="114"/>
      <c r="X428" s="114"/>
      <c r="Y428" s="114"/>
      <c r="Z428" s="114"/>
    </row>
    <row r="429" ht="13.5" customHeight="1">
      <c r="A429" s="137"/>
      <c r="B429" s="116"/>
      <c r="C429" s="137"/>
      <c r="D429" s="151"/>
      <c r="E429" s="136"/>
      <c r="F429" s="125"/>
      <c r="G429" s="125"/>
      <c r="H429" s="125"/>
      <c r="I429" s="125"/>
      <c r="J429" s="125"/>
      <c r="K429" s="125"/>
      <c r="L429" s="125"/>
      <c r="M429" s="125"/>
      <c r="N429" s="125"/>
      <c r="O429" s="125"/>
      <c r="P429" s="125"/>
      <c r="Q429" s="125"/>
      <c r="R429" s="137"/>
      <c r="S429" s="137"/>
      <c r="T429" s="137"/>
      <c r="U429" s="114"/>
      <c r="V429" s="114"/>
      <c r="W429" s="114"/>
      <c r="X429" s="114"/>
      <c r="Y429" s="114"/>
      <c r="Z429" s="114"/>
    </row>
    <row r="430" ht="13.5" customHeight="1">
      <c r="A430" s="137"/>
      <c r="B430" s="116"/>
      <c r="C430" s="137"/>
      <c r="D430" s="151"/>
      <c r="E430" s="136"/>
      <c r="F430" s="125"/>
      <c r="G430" s="125"/>
      <c r="H430" s="125"/>
      <c r="I430" s="125"/>
      <c r="J430" s="125"/>
      <c r="K430" s="125"/>
      <c r="L430" s="125"/>
      <c r="M430" s="125"/>
      <c r="N430" s="125"/>
      <c r="O430" s="125"/>
      <c r="P430" s="125"/>
      <c r="Q430" s="125"/>
      <c r="R430" s="137"/>
      <c r="S430" s="137"/>
      <c r="T430" s="137"/>
      <c r="U430" s="114"/>
      <c r="V430" s="114"/>
      <c r="W430" s="114"/>
      <c r="X430" s="114"/>
      <c r="Y430" s="114"/>
      <c r="Z430" s="114"/>
    </row>
    <row r="431" ht="13.5" customHeight="1">
      <c r="A431" s="137"/>
      <c r="B431" s="116"/>
      <c r="C431" s="137"/>
      <c r="D431" s="151"/>
      <c r="E431" s="136"/>
      <c r="F431" s="125"/>
      <c r="G431" s="125"/>
      <c r="H431" s="125"/>
      <c r="I431" s="125"/>
      <c r="J431" s="125"/>
      <c r="K431" s="125"/>
      <c r="L431" s="125"/>
      <c r="M431" s="125"/>
      <c r="N431" s="125"/>
      <c r="O431" s="125"/>
      <c r="P431" s="125"/>
      <c r="Q431" s="125"/>
      <c r="R431" s="137"/>
      <c r="S431" s="137"/>
      <c r="T431" s="137"/>
      <c r="U431" s="114"/>
      <c r="V431" s="114"/>
      <c r="W431" s="114"/>
      <c r="X431" s="114"/>
      <c r="Y431" s="114"/>
      <c r="Z431" s="114"/>
    </row>
    <row r="432" ht="13.5" customHeight="1">
      <c r="A432" s="137"/>
      <c r="B432" s="116"/>
      <c r="C432" s="137"/>
      <c r="D432" s="151"/>
      <c r="E432" s="136"/>
      <c r="F432" s="125"/>
      <c r="G432" s="125"/>
      <c r="H432" s="125"/>
      <c r="I432" s="125"/>
      <c r="J432" s="125"/>
      <c r="K432" s="125"/>
      <c r="L432" s="125"/>
      <c r="M432" s="125"/>
      <c r="N432" s="125"/>
      <c r="O432" s="125"/>
      <c r="P432" s="125"/>
      <c r="Q432" s="125"/>
      <c r="R432" s="137"/>
      <c r="S432" s="137"/>
      <c r="T432" s="137"/>
      <c r="U432" s="114"/>
      <c r="V432" s="114"/>
      <c r="W432" s="114"/>
      <c r="X432" s="114"/>
      <c r="Y432" s="114"/>
      <c r="Z432" s="114"/>
    </row>
    <row r="433" ht="13.5" customHeight="1">
      <c r="A433" s="137"/>
      <c r="B433" s="116"/>
      <c r="C433" s="137"/>
      <c r="D433" s="151"/>
      <c r="E433" s="136"/>
      <c r="F433" s="125"/>
      <c r="G433" s="125"/>
      <c r="H433" s="125"/>
      <c r="I433" s="125"/>
      <c r="J433" s="125"/>
      <c r="K433" s="125"/>
      <c r="L433" s="125"/>
      <c r="M433" s="125"/>
      <c r="N433" s="125"/>
      <c r="O433" s="125"/>
      <c r="P433" s="125"/>
      <c r="Q433" s="125"/>
      <c r="R433" s="137"/>
      <c r="S433" s="137"/>
      <c r="T433" s="137"/>
      <c r="U433" s="114"/>
      <c r="V433" s="114"/>
      <c r="W433" s="114"/>
      <c r="X433" s="114"/>
      <c r="Y433" s="114"/>
      <c r="Z433" s="114"/>
    </row>
    <row r="434" ht="13.5" customHeight="1">
      <c r="A434" s="137"/>
      <c r="B434" s="116"/>
      <c r="C434" s="137"/>
      <c r="D434" s="151"/>
      <c r="E434" s="136"/>
      <c r="F434" s="125"/>
      <c r="G434" s="125"/>
      <c r="H434" s="125"/>
      <c r="I434" s="125"/>
      <c r="J434" s="125"/>
      <c r="K434" s="125"/>
      <c r="L434" s="125"/>
      <c r="M434" s="125"/>
      <c r="N434" s="125"/>
      <c r="O434" s="125"/>
      <c r="P434" s="125"/>
      <c r="Q434" s="125"/>
      <c r="R434" s="137"/>
      <c r="S434" s="137"/>
      <c r="T434" s="137"/>
      <c r="U434" s="114"/>
      <c r="V434" s="114"/>
      <c r="W434" s="114"/>
      <c r="X434" s="114"/>
      <c r="Y434" s="114"/>
      <c r="Z434" s="114"/>
    </row>
    <row r="435" ht="13.5" customHeight="1">
      <c r="A435" s="137"/>
      <c r="B435" s="116"/>
      <c r="C435" s="137"/>
      <c r="D435" s="151"/>
      <c r="E435" s="136"/>
      <c r="F435" s="125"/>
      <c r="G435" s="125"/>
      <c r="H435" s="125"/>
      <c r="I435" s="125"/>
      <c r="J435" s="125"/>
      <c r="K435" s="125"/>
      <c r="L435" s="125"/>
      <c r="M435" s="125"/>
      <c r="N435" s="125"/>
      <c r="O435" s="125"/>
      <c r="P435" s="125"/>
      <c r="Q435" s="125"/>
      <c r="R435" s="137"/>
      <c r="S435" s="137"/>
      <c r="T435" s="137"/>
      <c r="U435" s="114"/>
      <c r="V435" s="114"/>
      <c r="W435" s="114"/>
      <c r="X435" s="114"/>
      <c r="Y435" s="114"/>
      <c r="Z435" s="114"/>
    </row>
    <row r="436" ht="13.5" customHeight="1">
      <c r="A436" s="137"/>
      <c r="B436" s="116"/>
      <c r="C436" s="137"/>
      <c r="D436" s="151"/>
      <c r="E436" s="136"/>
      <c r="F436" s="125"/>
      <c r="G436" s="125"/>
      <c r="H436" s="125"/>
      <c r="I436" s="125"/>
      <c r="J436" s="125"/>
      <c r="K436" s="125"/>
      <c r="L436" s="125"/>
      <c r="M436" s="125"/>
      <c r="N436" s="125"/>
      <c r="O436" s="125"/>
      <c r="P436" s="125"/>
      <c r="Q436" s="125"/>
      <c r="R436" s="137"/>
      <c r="S436" s="137"/>
      <c r="T436" s="137"/>
      <c r="U436" s="114"/>
      <c r="V436" s="114"/>
      <c r="W436" s="114"/>
      <c r="X436" s="114"/>
      <c r="Y436" s="114"/>
      <c r="Z436" s="114"/>
    </row>
    <row r="437" ht="13.5" customHeight="1">
      <c r="A437" s="137"/>
      <c r="B437" s="116"/>
      <c r="C437" s="137"/>
      <c r="D437" s="151"/>
      <c r="E437" s="136"/>
      <c r="F437" s="125"/>
      <c r="G437" s="125"/>
      <c r="H437" s="125"/>
      <c r="I437" s="125"/>
      <c r="J437" s="125"/>
      <c r="K437" s="125"/>
      <c r="L437" s="125"/>
      <c r="M437" s="125"/>
      <c r="N437" s="125"/>
      <c r="O437" s="125"/>
      <c r="P437" s="125"/>
      <c r="Q437" s="125"/>
      <c r="R437" s="137"/>
      <c r="S437" s="137"/>
      <c r="T437" s="137"/>
      <c r="U437" s="114"/>
      <c r="V437" s="114"/>
      <c r="W437" s="114"/>
      <c r="X437" s="114"/>
      <c r="Y437" s="114"/>
      <c r="Z437" s="114"/>
    </row>
    <row r="438" ht="13.5" customHeight="1">
      <c r="A438" s="137"/>
      <c r="B438" s="116"/>
      <c r="C438" s="137"/>
      <c r="D438" s="151"/>
      <c r="E438" s="136"/>
      <c r="F438" s="125"/>
      <c r="G438" s="125"/>
      <c r="H438" s="125"/>
      <c r="I438" s="125"/>
      <c r="J438" s="125"/>
      <c r="K438" s="125"/>
      <c r="L438" s="125"/>
      <c r="M438" s="125"/>
      <c r="N438" s="125"/>
      <c r="O438" s="125"/>
      <c r="P438" s="125"/>
      <c r="Q438" s="125"/>
      <c r="R438" s="137"/>
      <c r="S438" s="137"/>
      <c r="T438" s="137"/>
      <c r="U438" s="114"/>
      <c r="V438" s="114"/>
      <c r="W438" s="114"/>
      <c r="X438" s="114"/>
      <c r="Y438" s="114"/>
      <c r="Z438" s="114"/>
    </row>
    <row r="439" ht="13.5" customHeight="1">
      <c r="A439" s="137"/>
      <c r="B439" s="116"/>
      <c r="C439" s="137"/>
      <c r="D439" s="151"/>
      <c r="E439" s="136"/>
      <c r="F439" s="125"/>
      <c r="G439" s="125"/>
      <c r="H439" s="125"/>
      <c r="I439" s="125"/>
      <c r="J439" s="125"/>
      <c r="K439" s="125"/>
      <c r="L439" s="125"/>
      <c r="M439" s="125"/>
      <c r="N439" s="125"/>
      <c r="O439" s="125"/>
      <c r="P439" s="125"/>
      <c r="Q439" s="125"/>
      <c r="R439" s="137"/>
      <c r="S439" s="137"/>
      <c r="T439" s="137"/>
      <c r="U439" s="114"/>
      <c r="V439" s="114"/>
      <c r="W439" s="114"/>
      <c r="X439" s="114"/>
      <c r="Y439" s="114"/>
      <c r="Z439" s="114"/>
    </row>
    <row r="440" ht="13.5" customHeight="1">
      <c r="A440" s="137"/>
      <c r="B440" s="116"/>
      <c r="C440" s="137"/>
      <c r="D440" s="151"/>
      <c r="E440" s="136"/>
      <c r="F440" s="125"/>
      <c r="G440" s="125"/>
      <c r="H440" s="125"/>
      <c r="I440" s="125"/>
      <c r="J440" s="125"/>
      <c r="K440" s="125"/>
      <c r="L440" s="125"/>
      <c r="M440" s="125"/>
      <c r="N440" s="125"/>
      <c r="O440" s="125"/>
      <c r="P440" s="125"/>
      <c r="Q440" s="125"/>
      <c r="R440" s="137"/>
      <c r="S440" s="137"/>
      <c r="T440" s="137"/>
      <c r="U440" s="114"/>
      <c r="V440" s="114"/>
      <c r="W440" s="114"/>
      <c r="X440" s="114"/>
      <c r="Y440" s="114"/>
      <c r="Z440" s="114"/>
    </row>
    <row r="441" ht="13.5" customHeight="1">
      <c r="A441" s="137"/>
      <c r="B441" s="116"/>
      <c r="C441" s="137"/>
      <c r="D441" s="151"/>
      <c r="E441" s="136"/>
      <c r="F441" s="125"/>
      <c r="G441" s="125"/>
      <c r="H441" s="125"/>
      <c r="I441" s="125"/>
      <c r="J441" s="125"/>
      <c r="K441" s="125"/>
      <c r="L441" s="125"/>
      <c r="M441" s="125"/>
      <c r="N441" s="125"/>
      <c r="O441" s="125"/>
      <c r="P441" s="125"/>
      <c r="Q441" s="125"/>
      <c r="R441" s="137"/>
      <c r="S441" s="137"/>
      <c r="T441" s="137"/>
      <c r="U441" s="114"/>
      <c r="V441" s="114"/>
      <c r="W441" s="114"/>
      <c r="X441" s="114"/>
      <c r="Y441" s="114"/>
      <c r="Z441" s="114"/>
    </row>
    <row r="442" ht="13.5" customHeight="1">
      <c r="A442" s="137"/>
      <c r="B442" s="116"/>
      <c r="C442" s="137"/>
      <c r="D442" s="151"/>
      <c r="E442" s="136"/>
      <c r="F442" s="125"/>
      <c r="G442" s="125"/>
      <c r="H442" s="125"/>
      <c r="I442" s="125"/>
      <c r="J442" s="125"/>
      <c r="K442" s="125"/>
      <c r="L442" s="125"/>
      <c r="M442" s="125"/>
      <c r="N442" s="125"/>
      <c r="O442" s="125"/>
      <c r="P442" s="125"/>
      <c r="Q442" s="125"/>
      <c r="R442" s="137"/>
      <c r="S442" s="137"/>
      <c r="T442" s="137"/>
      <c r="U442" s="114"/>
      <c r="V442" s="114"/>
      <c r="W442" s="114"/>
      <c r="X442" s="114"/>
      <c r="Y442" s="114"/>
      <c r="Z442" s="114"/>
    </row>
    <row r="443" ht="13.5" customHeight="1">
      <c r="A443" s="137"/>
      <c r="B443" s="116"/>
      <c r="C443" s="137"/>
      <c r="D443" s="151"/>
      <c r="E443" s="136"/>
      <c r="F443" s="125"/>
      <c r="G443" s="125"/>
      <c r="H443" s="125"/>
      <c r="I443" s="125"/>
      <c r="J443" s="125"/>
      <c r="K443" s="125"/>
      <c r="L443" s="125"/>
      <c r="M443" s="125"/>
      <c r="N443" s="125"/>
      <c r="O443" s="125"/>
      <c r="P443" s="125"/>
      <c r="Q443" s="125"/>
      <c r="R443" s="137"/>
      <c r="S443" s="137"/>
      <c r="T443" s="137"/>
      <c r="U443" s="114"/>
      <c r="V443" s="114"/>
      <c r="W443" s="114"/>
      <c r="X443" s="114"/>
      <c r="Y443" s="114"/>
      <c r="Z443" s="114"/>
    </row>
    <row r="444" ht="13.5" customHeight="1">
      <c r="A444" s="137"/>
      <c r="B444" s="116"/>
      <c r="C444" s="137"/>
      <c r="D444" s="151"/>
      <c r="E444" s="136"/>
      <c r="F444" s="125"/>
      <c r="G444" s="125"/>
      <c r="H444" s="125"/>
      <c r="I444" s="125"/>
      <c r="J444" s="125"/>
      <c r="K444" s="125"/>
      <c r="L444" s="125"/>
      <c r="M444" s="125"/>
      <c r="N444" s="125"/>
      <c r="O444" s="125"/>
      <c r="P444" s="125"/>
      <c r="Q444" s="125"/>
      <c r="R444" s="137"/>
      <c r="S444" s="137"/>
      <c r="T444" s="137"/>
      <c r="U444" s="114"/>
      <c r="V444" s="114"/>
      <c r="W444" s="114"/>
      <c r="X444" s="114"/>
      <c r="Y444" s="114"/>
      <c r="Z444" s="114"/>
    </row>
    <row r="445" ht="13.5" customHeight="1">
      <c r="A445" s="137"/>
      <c r="B445" s="116"/>
      <c r="C445" s="137"/>
      <c r="D445" s="151"/>
      <c r="E445" s="136"/>
      <c r="F445" s="125"/>
      <c r="G445" s="125"/>
      <c r="H445" s="125"/>
      <c r="I445" s="125"/>
      <c r="J445" s="125"/>
      <c r="K445" s="125"/>
      <c r="L445" s="125"/>
      <c r="M445" s="125"/>
      <c r="N445" s="125"/>
      <c r="O445" s="125"/>
      <c r="P445" s="125"/>
      <c r="Q445" s="125"/>
      <c r="R445" s="137"/>
      <c r="S445" s="137"/>
      <c r="T445" s="137"/>
      <c r="U445" s="114"/>
      <c r="V445" s="114"/>
      <c r="W445" s="114"/>
      <c r="X445" s="114"/>
      <c r="Y445" s="114"/>
      <c r="Z445" s="114"/>
    </row>
    <row r="446" ht="13.5" customHeight="1">
      <c r="A446" s="137"/>
      <c r="B446" s="116"/>
      <c r="C446" s="137"/>
      <c r="D446" s="151"/>
      <c r="E446" s="136"/>
      <c r="F446" s="125"/>
      <c r="G446" s="125"/>
      <c r="H446" s="125"/>
      <c r="I446" s="125"/>
      <c r="J446" s="125"/>
      <c r="K446" s="125"/>
      <c r="L446" s="125"/>
      <c r="M446" s="125"/>
      <c r="N446" s="125"/>
      <c r="O446" s="125"/>
      <c r="P446" s="125"/>
      <c r="Q446" s="125"/>
      <c r="R446" s="137"/>
      <c r="S446" s="137"/>
      <c r="T446" s="137"/>
      <c r="U446" s="114"/>
      <c r="V446" s="114"/>
      <c r="W446" s="114"/>
      <c r="X446" s="114"/>
      <c r="Y446" s="114"/>
      <c r="Z446" s="114"/>
    </row>
    <row r="447" ht="13.5" customHeight="1">
      <c r="A447" s="137"/>
      <c r="B447" s="116"/>
      <c r="C447" s="137"/>
      <c r="D447" s="151"/>
      <c r="E447" s="136"/>
      <c r="F447" s="125"/>
      <c r="G447" s="125"/>
      <c r="H447" s="125"/>
      <c r="I447" s="125"/>
      <c r="J447" s="125"/>
      <c r="K447" s="125"/>
      <c r="L447" s="125"/>
      <c r="M447" s="125"/>
      <c r="N447" s="125"/>
      <c r="O447" s="125"/>
      <c r="P447" s="125"/>
      <c r="Q447" s="125"/>
      <c r="R447" s="137"/>
      <c r="S447" s="137"/>
      <c r="T447" s="137"/>
      <c r="U447" s="114"/>
      <c r="V447" s="114"/>
      <c r="W447" s="114"/>
      <c r="X447" s="114"/>
      <c r="Y447" s="114"/>
      <c r="Z447" s="114"/>
    </row>
    <row r="448" ht="13.5" customHeight="1">
      <c r="A448" s="137"/>
      <c r="B448" s="116"/>
      <c r="C448" s="137"/>
      <c r="D448" s="151"/>
      <c r="E448" s="136"/>
      <c r="F448" s="125"/>
      <c r="G448" s="125"/>
      <c r="H448" s="125"/>
      <c r="I448" s="125"/>
      <c r="J448" s="125"/>
      <c r="K448" s="125"/>
      <c r="L448" s="125"/>
      <c r="M448" s="125"/>
      <c r="N448" s="125"/>
      <c r="O448" s="125"/>
      <c r="P448" s="125"/>
      <c r="Q448" s="125"/>
      <c r="R448" s="137"/>
      <c r="S448" s="137"/>
      <c r="T448" s="137"/>
      <c r="U448" s="114"/>
      <c r="V448" s="114"/>
      <c r="W448" s="114"/>
      <c r="X448" s="114"/>
      <c r="Y448" s="114"/>
      <c r="Z448" s="114"/>
    </row>
    <row r="449" ht="13.5" customHeight="1">
      <c r="A449" s="137"/>
      <c r="B449" s="116"/>
      <c r="C449" s="137"/>
      <c r="D449" s="151"/>
      <c r="E449" s="136"/>
      <c r="F449" s="125"/>
      <c r="G449" s="125"/>
      <c r="H449" s="125"/>
      <c r="I449" s="125"/>
      <c r="J449" s="125"/>
      <c r="K449" s="125"/>
      <c r="L449" s="125"/>
      <c r="M449" s="125"/>
      <c r="N449" s="125"/>
      <c r="O449" s="125"/>
      <c r="P449" s="125"/>
      <c r="Q449" s="125"/>
      <c r="R449" s="137"/>
      <c r="S449" s="137"/>
      <c r="T449" s="137"/>
      <c r="U449" s="114"/>
      <c r="V449" s="114"/>
      <c r="W449" s="114"/>
      <c r="X449" s="114"/>
      <c r="Y449" s="114"/>
      <c r="Z449" s="114"/>
    </row>
    <row r="450" ht="13.5" customHeight="1">
      <c r="A450" s="137"/>
      <c r="B450" s="116"/>
      <c r="C450" s="137"/>
      <c r="D450" s="151"/>
      <c r="E450" s="136"/>
      <c r="F450" s="125"/>
      <c r="G450" s="125"/>
      <c r="H450" s="125"/>
      <c r="I450" s="125"/>
      <c r="J450" s="125"/>
      <c r="K450" s="125"/>
      <c r="L450" s="125"/>
      <c r="M450" s="125"/>
      <c r="N450" s="125"/>
      <c r="O450" s="125"/>
      <c r="P450" s="125"/>
      <c r="Q450" s="125"/>
      <c r="R450" s="137"/>
      <c r="S450" s="137"/>
      <c r="T450" s="137"/>
      <c r="U450" s="114"/>
      <c r="V450" s="114"/>
      <c r="W450" s="114"/>
      <c r="X450" s="114"/>
      <c r="Y450" s="114"/>
      <c r="Z450" s="114"/>
    </row>
    <row r="451" ht="13.5" customHeight="1">
      <c r="A451" s="137"/>
      <c r="B451" s="116"/>
      <c r="C451" s="137"/>
      <c r="D451" s="151"/>
      <c r="E451" s="136"/>
      <c r="F451" s="125"/>
      <c r="G451" s="125"/>
      <c r="H451" s="125"/>
      <c r="I451" s="125"/>
      <c r="J451" s="125"/>
      <c r="K451" s="125"/>
      <c r="L451" s="125"/>
      <c r="M451" s="125"/>
      <c r="N451" s="125"/>
      <c r="O451" s="125"/>
      <c r="P451" s="125"/>
      <c r="Q451" s="125"/>
      <c r="R451" s="137"/>
      <c r="S451" s="137"/>
      <c r="T451" s="137"/>
      <c r="U451" s="114"/>
      <c r="V451" s="114"/>
      <c r="W451" s="114"/>
      <c r="X451" s="114"/>
      <c r="Y451" s="114"/>
      <c r="Z451" s="114"/>
    </row>
    <row r="452" ht="13.5" customHeight="1">
      <c r="A452" s="137"/>
      <c r="B452" s="116"/>
      <c r="C452" s="137"/>
      <c r="D452" s="151"/>
      <c r="E452" s="136"/>
      <c r="F452" s="125"/>
      <c r="G452" s="125"/>
      <c r="H452" s="125"/>
      <c r="I452" s="125"/>
      <c r="J452" s="125"/>
      <c r="K452" s="125"/>
      <c r="L452" s="125"/>
      <c r="M452" s="125"/>
      <c r="N452" s="125"/>
      <c r="O452" s="125"/>
      <c r="P452" s="125"/>
      <c r="Q452" s="125"/>
      <c r="R452" s="137"/>
      <c r="S452" s="137"/>
      <c r="T452" s="137"/>
      <c r="U452" s="114"/>
      <c r="V452" s="114"/>
      <c r="W452" s="114"/>
      <c r="X452" s="114"/>
      <c r="Y452" s="114"/>
      <c r="Z452" s="114"/>
    </row>
    <row r="453" ht="13.5" customHeight="1">
      <c r="A453" s="137"/>
      <c r="B453" s="116"/>
      <c r="C453" s="137"/>
      <c r="D453" s="151"/>
      <c r="E453" s="136"/>
      <c r="F453" s="125"/>
      <c r="G453" s="125"/>
      <c r="H453" s="125"/>
      <c r="I453" s="125"/>
      <c r="J453" s="125"/>
      <c r="K453" s="125"/>
      <c r="L453" s="125"/>
      <c r="M453" s="125"/>
      <c r="N453" s="125"/>
      <c r="O453" s="125"/>
      <c r="P453" s="125"/>
      <c r="Q453" s="125"/>
      <c r="R453" s="137"/>
      <c r="S453" s="137"/>
      <c r="T453" s="137"/>
      <c r="U453" s="114"/>
      <c r="V453" s="114"/>
      <c r="W453" s="114"/>
      <c r="X453" s="114"/>
      <c r="Y453" s="114"/>
      <c r="Z453" s="114"/>
    </row>
    <row r="454" ht="13.5" customHeight="1">
      <c r="A454" s="137"/>
      <c r="B454" s="116"/>
      <c r="C454" s="137"/>
      <c r="D454" s="151"/>
      <c r="E454" s="136"/>
      <c r="F454" s="125"/>
      <c r="G454" s="125"/>
      <c r="H454" s="125"/>
      <c r="I454" s="125"/>
      <c r="J454" s="125"/>
      <c r="K454" s="125"/>
      <c r="L454" s="125"/>
      <c r="M454" s="125"/>
      <c r="N454" s="125"/>
      <c r="O454" s="125"/>
      <c r="P454" s="125"/>
      <c r="Q454" s="125"/>
      <c r="R454" s="137"/>
      <c r="S454" s="137"/>
      <c r="T454" s="137"/>
      <c r="U454" s="114"/>
      <c r="V454" s="114"/>
      <c r="W454" s="114"/>
      <c r="X454" s="114"/>
      <c r="Y454" s="114"/>
      <c r="Z454" s="114"/>
    </row>
    <row r="455" ht="13.5" customHeight="1">
      <c r="A455" s="137"/>
      <c r="B455" s="116"/>
      <c r="C455" s="137"/>
      <c r="D455" s="151"/>
      <c r="E455" s="136"/>
      <c r="F455" s="125"/>
      <c r="G455" s="125"/>
      <c r="H455" s="125"/>
      <c r="I455" s="125"/>
      <c r="J455" s="125"/>
      <c r="K455" s="125"/>
      <c r="L455" s="125"/>
      <c r="M455" s="125"/>
      <c r="N455" s="125"/>
      <c r="O455" s="125"/>
      <c r="P455" s="125"/>
      <c r="Q455" s="125"/>
      <c r="R455" s="137"/>
      <c r="S455" s="137"/>
      <c r="T455" s="137"/>
      <c r="U455" s="114"/>
      <c r="V455" s="114"/>
      <c r="W455" s="114"/>
      <c r="X455" s="114"/>
      <c r="Y455" s="114"/>
      <c r="Z455" s="114"/>
    </row>
    <row r="456" ht="13.5" customHeight="1">
      <c r="A456" s="137"/>
      <c r="B456" s="116"/>
      <c r="C456" s="137"/>
      <c r="D456" s="151"/>
      <c r="E456" s="136"/>
      <c r="F456" s="125"/>
      <c r="G456" s="125"/>
      <c r="H456" s="125"/>
      <c r="I456" s="125"/>
      <c r="J456" s="125"/>
      <c r="K456" s="125"/>
      <c r="L456" s="125"/>
      <c r="M456" s="125"/>
      <c r="N456" s="125"/>
      <c r="O456" s="125"/>
      <c r="P456" s="125"/>
      <c r="Q456" s="125"/>
      <c r="R456" s="137"/>
      <c r="S456" s="137"/>
      <c r="T456" s="137"/>
      <c r="U456" s="114"/>
      <c r="V456" s="114"/>
      <c r="W456" s="114"/>
      <c r="X456" s="114"/>
      <c r="Y456" s="114"/>
      <c r="Z456" s="114"/>
    </row>
    <row r="457" ht="13.5" customHeight="1">
      <c r="A457" s="137"/>
      <c r="B457" s="116"/>
      <c r="C457" s="137"/>
      <c r="D457" s="151"/>
      <c r="E457" s="136"/>
      <c r="F457" s="125"/>
      <c r="G457" s="125"/>
      <c r="H457" s="125"/>
      <c r="I457" s="125"/>
      <c r="J457" s="125"/>
      <c r="K457" s="125"/>
      <c r="L457" s="125"/>
      <c r="M457" s="125"/>
      <c r="N457" s="125"/>
      <c r="O457" s="125"/>
      <c r="P457" s="125"/>
      <c r="Q457" s="125"/>
      <c r="R457" s="137"/>
      <c r="S457" s="137"/>
      <c r="T457" s="137"/>
      <c r="U457" s="114"/>
      <c r="V457" s="114"/>
      <c r="W457" s="114"/>
      <c r="X457" s="114"/>
      <c r="Y457" s="114"/>
      <c r="Z457" s="114"/>
    </row>
    <row r="458" ht="13.5" customHeight="1">
      <c r="A458" s="137"/>
      <c r="B458" s="116"/>
      <c r="C458" s="137"/>
      <c r="D458" s="151"/>
      <c r="E458" s="136"/>
      <c r="F458" s="125"/>
      <c r="G458" s="125"/>
      <c r="H458" s="125"/>
      <c r="I458" s="125"/>
      <c r="J458" s="125"/>
      <c r="K458" s="125"/>
      <c r="L458" s="125"/>
      <c r="M458" s="125"/>
      <c r="N458" s="125"/>
      <c r="O458" s="125"/>
      <c r="P458" s="125"/>
      <c r="Q458" s="125"/>
      <c r="R458" s="137"/>
      <c r="S458" s="137"/>
      <c r="T458" s="137"/>
      <c r="U458" s="114"/>
      <c r="V458" s="114"/>
      <c r="W458" s="114"/>
      <c r="X458" s="114"/>
      <c r="Y458" s="114"/>
      <c r="Z458" s="114"/>
    </row>
    <row r="459" ht="13.5" customHeight="1">
      <c r="A459" s="137"/>
      <c r="B459" s="116"/>
      <c r="C459" s="137"/>
      <c r="D459" s="151"/>
      <c r="E459" s="136"/>
      <c r="F459" s="125"/>
      <c r="G459" s="125"/>
      <c r="H459" s="125"/>
      <c r="I459" s="125"/>
      <c r="J459" s="125"/>
      <c r="K459" s="125"/>
      <c r="L459" s="125"/>
      <c r="M459" s="125"/>
      <c r="N459" s="125"/>
      <c r="O459" s="125"/>
      <c r="P459" s="125"/>
      <c r="Q459" s="125"/>
      <c r="R459" s="137"/>
      <c r="S459" s="137"/>
      <c r="T459" s="137"/>
      <c r="U459" s="114"/>
      <c r="V459" s="114"/>
      <c r="W459" s="114"/>
      <c r="X459" s="114"/>
      <c r="Y459" s="114"/>
      <c r="Z459" s="114"/>
    </row>
    <row r="460" ht="13.5" customHeight="1">
      <c r="A460" s="137"/>
      <c r="B460" s="116"/>
      <c r="C460" s="137"/>
      <c r="D460" s="151"/>
      <c r="E460" s="136"/>
      <c r="F460" s="125"/>
      <c r="G460" s="125"/>
      <c r="H460" s="125"/>
      <c r="I460" s="125"/>
      <c r="J460" s="125"/>
      <c r="K460" s="125"/>
      <c r="L460" s="125"/>
      <c r="M460" s="125"/>
      <c r="N460" s="125"/>
      <c r="O460" s="125"/>
      <c r="P460" s="125"/>
      <c r="Q460" s="125"/>
      <c r="R460" s="137"/>
      <c r="S460" s="137"/>
      <c r="T460" s="137"/>
      <c r="U460" s="114"/>
      <c r="V460" s="114"/>
      <c r="W460" s="114"/>
      <c r="X460" s="114"/>
      <c r="Y460" s="114"/>
      <c r="Z460" s="114"/>
    </row>
    <row r="461" ht="13.5" customHeight="1">
      <c r="A461" s="137"/>
      <c r="B461" s="116"/>
      <c r="C461" s="137"/>
      <c r="D461" s="151"/>
      <c r="E461" s="136"/>
      <c r="F461" s="125"/>
      <c r="G461" s="125"/>
      <c r="H461" s="125"/>
      <c r="I461" s="125"/>
      <c r="J461" s="125"/>
      <c r="K461" s="125"/>
      <c r="L461" s="125"/>
      <c r="M461" s="125"/>
      <c r="N461" s="125"/>
      <c r="O461" s="125"/>
      <c r="P461" s="125"/>
      <c r="Q461" s="125"/>
      <c r="R461" s="137"/>
      <c r="S461" s="137"/>
      <c r="T461" s="137"/>
      <c r="U461" s="114"/>
      <c r="V461" s="114"/>
      <c r="W461" s="114"/>
      <c r="X461" s="114"/>
      <c r="Y461" s="114"/>
      <c r="Z461" s="114"/>
    </row>
    <row r="462" ht="13.5" customHeight="1">
      <c r="A462" s="137"/>
      <c r="B462" s="116"/>
      <c r="C462" s="137"/>
      <c r="D462" s="151"/>
      <c r="E462" s="136"/>
      <c r="F462" s="125"/>
      <c r="G462" s="125"/>
      <c r="H462" s="125"/>
      <c r="I462" s="125"/>
      <c r="J462" s="125"/>
      <c r="K462" s="125"/>
      <c r="L462" s="125"/>
      <c r="M462" s="125"/>
      <c r="N462" s="125"/>
      <c r="O462" s="125"/>
      <c r="P462" s="125"/>
      <c r="Q462" s="125"/>
      <c r="R462" s="137"/>
      <c r="S462" s="137"/>
      <c r="T462" s="137"/>
      <c r="U462" s="114"/>
      <c r="V462" s="114"/>
      <c r="W462" s="114"/>
      <c r="X462" s="114"/>
      <c r="Y462" s="114"/>
      <c r="Z462" s="114"/>
    </row>
    <row r="463" ht="13.5" customHeight="1">
      <c r="A463" s="137"/>
      <c r="B463" s="116"/>
      <c r="C463" s="137"/>
      <c r="D463" s="151"/>
      <c r="E463" s="136"/>
      <c r="F463" s="125"/>
      <c r="G463" s="125"/>
      <c r="H463" s="125"/>
      <c r="I463" s="125"/>
      <c r="J463" s="125"/>
      <c r="K463" s="125"/>
      <c r="L463" s="125"/>
      <c r="M463" s="125"/>
      <c r="N463" s="125"/>
      <c r="O463" s="125"/>
      <c r="P463" s="125"/>
      <c r="Q463" s="125"/>
      <c r="R463" s="137"/>
      <c r="S463" s="137"/>
      <c r="T463" s="137"/>
      <c r="U463" s="114"/>
      <c r="V463" s="114"/>
      <c r="W463" s="114"/>
      <c r="X463" s="114"/>
      <c r="Y463" s="114"/>
      <c r="Z463" s="114"/>
    </row>
    <row r="464" ht="13.5" customHeight="1">
      <c r="A464" s="137"/>
      <c r="B464" s="116"/>
      <c r="C464" s="137"/>
      <c r="D464" s="151"/>
      <c r="E464" s="136"/>
      <c r="F464" s="125"/>
      <c r="G464" s="125"/>
      <c r="H464" s="125"/>
      <c r="I464" s="125"/>
      <c r="J464" s="125"/>
      <c r="K464" s="125"/>
      <c r="L464" s="125"/>
      <c r="M464" s="125"/>
      <c r="N464" s="125"/>
      <c r="O464" s="125"/>
      <c r="P464" s="125"/>
      <c r="Q464" s="125"/>
      <c r="R464" s="137"/>
      <c r="S464" s="137"/>
      <c r="T464" s="137"/>
      <c r="U464" s="114"/>
      <c r="V464" s="114"/>
      <c r="W464" s="114"/>
      <c r="X464" s="114"/>
      <c r="Y464" s="114"/>
      <c r="Z464" s="114"/>
    </row>
    <row r="465" ht="13.5" customHeight="1">
      <c r="A465" s="137"/>
      <c r="B465" s="116"/>
      <c r="C465" s="137"/>
      <c r="D465" s="151"/>
      <c r="E465" s="136"/>
      <c r="F465" s="125"/>
      <c r="G465" s="125"/>
      <c r="H465" s="125"/>
      <c r="I465" s="125"/>
      <c r="J465" s="125"/>
      <c r="K465" s="125"/>
      <c r="L465" s="125"/>
      <c r="M465" s="125"/>
      <c r="N465" s="125"/>
      <c r="O465" s="125"/>
      <c r="P465" s="125"/>
      <c r="Q465" s="125"/>
      <c r="R465" s="137"/>
      <c r="S465" s="137"/>
      <c r="T465" s="137"/>
      <c r="U465" s="114"/>
      <c r="V465" s="114"/>
      <c r="W465" s="114"/>
      <c r="X465" s="114"/>
      <c r="Y465" s="114"/>
      <c r="Z465" s="114"/>
    </row>
    <row r="466" ht="13.5" customHeight="1">
      <c r="A466" s="137"/>
      <c r="B466" s="116"/>
      <c r="C466" s="137"/>
      <c r="D466" s="151"/>
      <c r="E466" s="136"/>
      <c r="F466" s="125"/>
      <c r="G466" s="125"/>
      <c r="H466" s="125"/>
      <c r="I466" s="125"/>
      <c r="J466" s="125"/>
      <c r="K466" s="125"/>
      <c r="L466" s="125"/>
      <c r="M466" s="125"/>
      <c r="N466" s="125"/>
      <c r="O466" s="125"/>
      <c r="P466" s="125"/>
      <c r="Q466" s="125"/>
      <c r="R466" s="137"/>
      <c r="S466" s="137"/>
      <c r="T466" s="137"/>
      <c r="U466" s="114"/>
      <c r="V466" s="114"/>
      <c r="W466" s="114"/>
      <c r="X466" s="114"/>
      <c r="Y466" s="114"/>
      <c r="Z466" s="114"/>
    </row>
    <row r="467" ht="13.5" customHeight="1">
      <c r="A467" s="137"/>
      <c r="B467" s="116"/>
      <c r="C467" s="137"/>
      <c r="D467" s="151"/>
      <c r="E467" s="136"/>
      <c r="F467" s="125"/>
      <c r="G467" s="125"/>
      <c r="H467" s="125"/>
      <c r="I467" s="125"/>
      <c r="J467" s="125"/>
      <c r="K467" s="125"/>
      <c r="L467" s="125"/>
      <c r="M467" s="125"/>
      <c r="N467" s="125"/>
      <c r="O467" s="125"/>
      <c r="P467" s="125"/>
      <c r="Q467" s="125"/>
      <c r="R467" s="137"/>
      <c r="S467" s="137"/>
      <c r="T467" s="137"/>
      <c r="U467" s="114"/>
      <c r="V467" s="114"/>
      <c r="W467" s="114"/>
      <c r="X467" s="114"/>
      <c r="Y467" s="114"/>
      <c r="Z467" s="114"/>
    </row>
    <row r="468" ht="13.5" customHeight="1">
      <c r="A468" s="137"/>
      <c r="B468" s="142" t="s">
        <v>806</v>
      </c>
      <c r="C468" s="137"/>
      <c r="D468" s="137" t="s">
        <v>807</v>
      </c>
      <c r="E468" s="151" t="s">
        <v>808</v>
      </c>
      <c r="F468" s="125"/>
      <c r="G468" s="125"/>
      <c r="H468" s="125"/>
      <c r="I468" s="125"/>
      <c r="J468" s="125"/>
      <c r="K468" s="125"/>
      <c r="L468" s="125"/>
      <c r="M468" s="125"/>
      <c r="N468" s="125"/>
      <c r="O468" s="125"/>
      <c r="P468" s="125"/>
      <c r="Q468" s="125"/>
      <c r="R468" s="137"/>
      <c r="S468" s="137"/>
      <c r="T468" s="137"/>
      <c r="U468" s="114"/>
      <c r="V468" s="114"/>
      <c r="W468" s="114"/>
      <c r="X468" s="114"/>
      <c r="Y468" s="114"/>
      <c r="Z468" s="114"/>
    </row>
    <row r="469" ht="13.5" customHeight="1">
      <c r="A469" s="137"/>
      <c r="B469" s="142" t="s">
        <v>809</v>
      </c>
      <c r="C469" s="137"/>
      <c r="D469" s="151" t="s">
        <v>810</v>
      </c>
      <c r="E469" s="136" t="s">
        <v>617</v>
      </c>
      <c r="F469" s="125"/>
      <c r="G469" s="125"/>
      <c r="H469" s="125"/>
      <c r="I469" s="125"/>
      <c r="J469" s="125"/>
      <c r="K469" s="125"/>
      <c r="L469" s="125"/>
      <c r="M469" s="125"/>
      <c r="N469" s="125"/>
      <c r="O469" s="125"/>
      <c r="P469" s="125"/>
      <c r="Q469" s="125"/>
      <c r="R469" s="137"/>
      <c r="S469" s="137"/>
      <c r="T469" s="137"/>
      <c r="U469" s="114"/>
      <c r="V469" s="114"/>
      <c r="W469" s="114"/>
      <c r="X469" s="114"/>
      <c r="Y469" s="114"/>
      <c r="Z469" s="114"/>
    </row>
    <row r="470" ht="13.5" customHeight="1">
      <c r="A470" s="137"/>
      <c r="B470" s="152" t="s">
        <v>811</v>
      </c>
      <c r="C470" s="137"/>
      <c r="D470" s="151" t="s">
        <v>812</v>
      </c>
      <c r="E470" s="136" t="s">
        <v>813</v>
      </c>
      <c r="F470" s="125"/>
      <c r="G470" s="125"/>
      <c r="H470" s="125"/>
      <c r="I470" s="125"/>
      <c r="J470" s="125"/>
      <c r="K470" s="125"/>
      <c r="L470" s="125"/>
      <c r="M470" s="125"/>
      <c r="N470" s="125"/>
      <c r="O470" s="125"/>
      <c r="P470" s="125"/>
      <c r="Q470" s="125"/>
      <c r="R470" s="137"/>
      <c r="S470" s="137"/>
      <c r="T470" s="137"/>
      <c r="U470" s="114"/>
      <c r="V470" s="114"/>
      <c r="W470" s="114"/>
      <c r="X470" s="114"/>
      <c r="Y470" s="114"/>
      <c r="Z470" s="114"/>
    </row>
    <row r="471" ht="13.5" customHeight="1">
      <c r="A471" s="137"/>
      <c r="B471" s="152" t="s">
        <v>814</v>
      </c>
      <c r="C471" s="137"/>
      <c r="D471" s="151" t="s">
        <v>815</v>
      </c>
      <c r="E471" s="136" t="s">
        <v>623</v>
      </c>
      <c r="F471" s="125"/>
      <c r="G471" s="125"/>
      <c r="H471" s="125"/>
      <c r="I471" s="125"/>
      <c r="J471" s="125"/>
      <c r="K471" s="125"/>
      <c r="L471" s="125"/>
      <c r="M471" s="125"/>
      <c r="N471" s="125"/>
      <c r="O471" s="125"/>
      <c r="P471" s="125"/>
      <c r="Q471" s="125"/>
      <c r="R471" s="137"/>
      <c r="S471" s="137"/>
      <c r="T471" s="137"/>
      <c r="U471" s="114"/>
      <c r="V471" s="114"/>
      <c r="W471" s="114"/>
      <c r="X471" s="114"/>
      <c r="Y471" s="114"/>
      <c r="Z471" s="114"/>
    </row>
    <row r="472" ht="13.5" customHeight="1">
      <c r="A472" s="137"/>
      <c r="B472" s="116" t="s">
        <v>816</v>
      </c>
      <c r="C472" s="137"/>
      <c r="D472" s="151" t="s">
        <v>817</v>
      </c>
      <c r="E472" s="136" t="s">
        <v>818</v>
      </c>
      <c r="F472" s="125"/>
      <c r="G472" s="125"/>
      <c r="H472" s="125"/>
      <c r="I472" s="125"/>
      <c r="J472" s="125"/>
      <c r="K472" s="125"/>
      <c r="L472" s="125"/>
      <c r="M472" s="125"/>
      <c r="N472" s="125"/>
      <c r="O472" s="125"/>
      <c r="P472" s="125"/>
      <c r="Q472" s="125"/>
      <c r="R472" s="137"/>
      <c r="S472" s="137"/>
      <c r="T472" s="137"/>
      <c r="U472" s="114"/>
      <c r="V472" s="114"/>
      <c r="W472" s="114"/>
      <c r="X472" s="114"/>
      <c r="Y472" s="114"/>
      <c r="Z472" s="114"/>
    </row>
    <row r="473" ht="13.5" customHeight="1">
      <c r="A473" s="156"/>
      <c r="B473" s="157" t="s">
        <v>819</v>
      </c>
      <c r="C473" s="156"/>
      <c r="D473" s="158"/>
      <c r="E473" s="159"/>
      <c r="F473" s="142"/>
      <c r="G473" s="141"/>
      <c r="H473" s="142"/>
      <c r="I473" s="141"/>
      <c r="J473" s="160"/>
      <c r="K473" s="142"/>
      <c r="L473" s="141"/>
      <c r="M473" s="142"/>
      <c r="N473" s="141"/>
      <c r="O473" s="160"/>
      <c r="P473" s="142"/>
      <c r="Q473" s="141"/>
      <c r="R473" s="142"/>
      <c r="S473" s="141"/>
      <c r="T473" s="160"/>
      <c r="U473" s="150"/>
      <c r="V473" s="150"/>
      <c r="W473" s="150"/>
      <c r="X473" s="150"/>
      <c r="Y473" s="150"/>
      <c r="Z473" s="150"/>
    </row>
    <row r="474" ht="13.5" customHeight="1">
      <c r="A474" s="137"/>
      <c r="B474" s="116" t="s">
        <v>820</v>
      </c>
      <c r="C474" s="137"/>
      <c r="D474" s="151" t="s">
        <v>821</v>
      </c>
      <c r="E474" s="136" t="s">
        <v>808</v>
      </c>
      <c r="F474" s="136"/>
      <c r="G474" s="137"/>
      <c r="H474" s="116"/>
      <c r="I474" s="137"/>
      <c r="J474" s="151"/>
      <c r="K474" s="136"/>
      <c r="L474" s="137"/>
      <c r="M474" s="116"/>
      <c r="N474" s="137"/>
      <c r="O474" s="151"/>
      <c r="P474" s="136"/>
      <c r="Q474" s="137"/>
      <c r="R474" s="116"/>
      <c r="S474" s="137"/>
      <c r="T474" s="151"/>
      <c r="U474" s="114"/>
      <c r="V474" s="114"/>
      <c r="W474" s="114"/>
      <c r="X474" s="114"/>
      <c r="Y474" s="114"/>
      <c r="Z474" s="114"/>
    </row>
    <row r="475" ht="13.5" customHeight="1">
      <c r="A475" s="137"/>
      <c r="B475" s="116" t="s">
        <v>822</v>
      </c>
      <c r="C475" s="137"/>
      <c r="D475" s="151" t="s">
        <v>823</v>
      </c>
      <c r="E475" s="136" t="s">
        <v>824</v>
      </c>
      <c r="F475" s="136"/>
      <c r="G475" s="137"/>
      <c r="H475" s="116"/>
      <c r="I475" s="137"/>
      <c r="J475" s="151"/>
      <c r="K475" s="136"/>
      <c r="L475" s="137"/>
      <c r="M475" s="116"/>
      <c r="N475" s="137"/>
      <c r="O475" s="151"/>
      <c r="P475" s="136"/>
      <c r="Q475" s="137"/>
      <c r="R475" s="116"/>
      <c r="S475" s="137"/>
      <c r="T475" s="151"/>
      <c r="U475" s="114"/>
      <c r="V475" s="114"/>
      <c r="W475" s="114"/>
      <c r="X475" s="114"/>
      <c r="Y475" s="114"/>
      <c r="Z475" s="114"/>
    </row>
    <row r="476" ht="13.5" customHeight="1">
      <c r="A476" s="137"/>
      <c r="B476" s="116" t="s">
        <v>825</v>
      </c>
      <c r="C476" s="137"/>
      <c r="D476" s="151" t="s">
        <v>826</v>
      </c>
      <c r="E476" s="136" t="s">
        <v>827</v>
      </c>
      <c r="F476" s="136"/>
      <c r="G476" s="137"/>
      <c r="H476" s="116"/>
      <c r="I476" s="137"/>
      <c r="J476" s="151"/>
      <c r="K476" s="136"/>
      <c r="L476" s="137"/>
      <c r="M476" s="116"/>
      <c r="N476" s="137"/>
      <c r="O476" s="151"/>
      <c r="P476" s="136"/>
      <c r="Q476" s="137"/>
      <c r="R476" s="116"/>
      <c r="S476" s="137"/>
      <c r="T476" s="151"/>
      <c r="U476" s="114"/>
      <c r="V476" s="114"/>
      <c r="W476" s="114"/>
      <c r="X476" s="114"/>
      <c r="Y476" s="114"/>
      <c r="Z476" s="114"/>
    </row>
    <row r="477" ht="13.5" customHeight="1">
      <c r="A477" s="137"/>
      <c r="B477" s="116" t="s">
        <v>828</v>
      </c>
      <c r="C477" s="137"/>
      <c r="D477" s="151" t="s">
        <v>829</v>
      </c>
      <c r="E477" s="136" t="s">
        <v>830</v>
      </c>
      <c r="F477" s="136"/>
      <c r="G477" s="137"/>
      <c r="H477" s="116"/>
      <c r="I477" s="137"/>
      <c r="J477" s="151"/>
      <c r="K477" s="136"/>
      <c r="L477" s="137"/>
      <c r="M477" s="116"/>
      <c r="N477" s="137"/>
      <c r="O477" s="151"/>
      <c r="P477" s="136"/>
      <c r="Q477" s="137"/>
      <c r="R477" s="116"/>
      <c r="S477" s="137"/>
      <c r="T477" s="151"/>
      <c r="U477" s="114"/>
      <c r="V477" s="114"/>
      <c r="W477" s="114"/>
      <c r="X477" s="114"/>
      <c r="Y477" s="114"/>
      <c r="Z477" s="114"/>
    </row>
    <row r="478" ht="13.5" customHeight="1">
      <c r="A478" s="137"/>
      <c r="B478" s="116" t="s">
        <v>831</v>
      </c>
      <c r="C478" s="137"/>
      <c r="D478" s="151" t="s">
        <v>832</v>
      </c>
      <c r="E478" s="136" t="s">
        <v>833</v>
      </c>
      <c r="F478" s="136"/>
      <c r="G478" s="137"/>
      <c r="H478" s="116"/>
      <c r="I478" s="137"/>
      <c r="J478" s="151"/>
      <c r="K478" s="136"/>
      <c r="L478" s="137"/>
      <c r="M478" s="116"/>
      <c r="N478" s="137"/>
      <c r="O478" s="151"/>
      <c r="P478" s="136"/>
      <c r="Q478" s="137"/>
      <c r="R478" s="116"/>
      <c r="S478" s="137"/>
      <c r="T478" s="151"/>
      <c r="U478" s="114"/>
      <c r="V478" s="114"/>
      <c r="W478" s="114"/>
      <c r="X478" s="114"/>
      <c r="Y478" s="114"/>
      <c r="Z478" s="114"/>
    </row>
    <row r="479" ht="13.5" customHeight="1">
      <c r="A479" s="137"/>
      <c r="B479" s="116" t="s">
        <v>834</v>
      </c>
      <c r="C479" s="137"/>
      <c r="D479" s="151" t="s">
        <v>835</v>
      </c>
      <c r="E479" s="136" t="s">
        <v>836</v>
      </c>
      <c r="F479" s="136"/>
      <c r="G479" s="137"/>
      <c r="H479" s="116"/>
      <c r="I479" s="137"/>
      <c r="J479" s="151"/>
      <c r="K479" s="136"/>
      <c r="L479" s="137"/>
      <c r="M479" s="116"/>
      <c r="N479" s="137"/>
      <c r="O479" s="151"/>
      <c r="P479" s="136"/>
      <c r="Q479" s="137"/>
      <c r="R479" s="116"/>
      <c r="S479" s="137"/>
      <c r="T479" s="151"/>
      <c r="U479" s="114"/>
      <c r="V479" s="114"/>
      <c r="W479" s="114"/>
      <c r="X479" s="114"/>
      <c r="Y479" s="114"/>
      <c r="Z479" s="114"/>
    </row>
    <row r="480" ht="13.5" customHeight="1">
      <c r="A480" s="137"/>
      <c r="B480" s="116" t="s">
        <v>837</v>
      </c>
      <c r="C480" s="137"/>
      <c r="D480" s="151" t="s">
        <v>838</v>
      </c>
      <c r="E480" s="136" t="s">
        <v>839</v>
      </c>
      <c r="F480" s="136"/>
      <c r="G480" s="137"/>
      <c r="H480" s="116"/>
      <c r="I480" s="137"/>
      <c r="J480" s="151"/>
      <c r="K480" s="136"/>
      <c r="L480" s="137"/>
      <c r="M480" s="116"/>
      <c r="N480" s="137"/>
      <c r="O480" s="151"/>
      <c r="P480" s="136"/>
      <c r="Q480" s="137"/>
      <c r="R480" s="116"/>
      <c r="S480" s="137"/>
      <c r="T480" s="151"/>
      <c r="U480" s="114"/>
      <c r="V480" s="114"/>
      <c r="W480" s="114"/>
      <c r="X480" s="114"/>
      <c r="Y480" s="114"/>
      <c r="Z480" s="114"/>
    </row>
    <row r="481" ht="13.5" customHeight="1">
      <c r="A481" s="137"/>
      <c r="B481" s="116" t="s">
        <v>840</v>
      </c>
      <c r="C481" s="137"/>
      <c r="D481" s="151" t="s">
        <v>841</v>
      </c>
      <c r="E481" s="136" t="s">
        <v>842</v>
      </c>
      <c r="F481" s="136"/>
      <c r="G481" s="137"/>
      <c r="H481" s="116"/>
      <c r="I481" s="137"/>
      <c r="J481" s="151"/>
      <c r="K481" s="136"/>
      <c r="L481" s="137"/>
      <c r="M481" s="116"/>
      <c r="N481" s="137"/>
      <c r="O481" s="151"/>
      <c r="P481" s="136"/>
      <c r="Q481" s="137"/>
      <c r="R481" s="116"/>
      <c r="S481" s="137"/>
      <c r="T481" s="151"/>
      <c r="U481" s="114"/>
      <c r="V481" s="114"/>
      <c r="W481" s="114"/>
      <c r="X481" s="114"/>
      <c r="Y481" s="114"/>
      <c r="Z481" s="114"/>
    </row>
    <row r="482" ht="13.5" customHeight="1">
      <c r="A482" s="137"/>
      <c r="B482" s="116" t="s">
        <v>843</v>
      </c>
      <c r="C482" s="137"/>
      <c r="D482" s="151" t="s">
        <v>844</v>
      </c>
      <c r="E482" s="136" t="s">
        <v>845</v>
      </c>
      <c r="F482" s="136"/>
      <c r="G482" s="137"/>
      <c r="H482" s="116"/>
      <c r="I482" s="137"/>
      <c r="J482" s="151"/>
      <c r="K482" s="136"/>
      <c r="L482" s="137"/>
      <c r="M482" s="116"/>
      <c r="N482" s="137"/>
      <c r="O482" s="151"/>
      <c r="P482" s="136"/>
      <c r="Q482" s="137"/>
      <c r="R482" s="116"/>
      <c r="S482" s="137"/>
      <c r="T482" s="151"/>
      <c r="U482" s="114"/>
      <c r="V482" s="114"/>
      <c r="W482" s="114"/>
      <c r="X482" s="114"/>
      <c r="Y482" s="114"/>
      <c r="Z482" s="114"/>
    </row>
    <row r="483" ht="13.5" customHeight="1">
      <c r="A483" s="137"/>
      <c r="B483" s="116" t="s">
        <v>846</v>
      </c>
      <c r="C483" s="137"/>
      <c r="D483" s="151" t="s">
        <v>847</v>
      </c>
      <c r="E483" s="136" t="s">
        <v>848</v>
      </c>
      <c r="F483" s="136"/>
      <c r="G483" s="137"/>
      <c r="H483" s="116"/>
      <c r="I483" s="137"/>
      <c r="J483" s="151"/>
      <c r="K483" s="136"/>
      <c r="L483" s="137"/>
      <c r="M483" s="116"/>
      <c r="N483" s="137"/>
      <c r="O483" s="151"/>
      <c r="P483" s="136"/>
      <c r="Q483" s="137"/>
      <c r="R483" s="116"/>
      <c r="S483" s="137"/>
      <c r="T483" s="151"/>
      <c r="U483" s="114"/>
      <c r="V483" s="114"/>
      <c r="W483" s="114"/>
      <c r="X483" s="114"/>
      <c r="Y483" s="114"/>
      <c r="Z483" s="114"/>
    </row>
    <row r="484" ht="13.5" customHeight="1">
      <c r="A484" s="137"/>
      <c r="B484" s="116" t="s">
        <v>849</v>
      </c>
      <c r="C484" s="137"/>
      <c r="D484" s="151" t="s">
        <v>850</v>
      </c>
      <c r="E484" s="136" t="s">
        <v>851</v>
      </c>
      <c r="F484" s="136"/>
      <c r="G484" s="137"/>
      <c r="H484" s="116"/>
      <c r="I484" s="137"/>
      <c r="J484" s="151"/>
      <c r="K484" s="136"/>
      <c r="L484" s="137"/>
      <c r="M484" s="116"/>
      <c r="N484" s="137"/>
      <c r="O484" s="151"/>
      <c r="P484" s="136"/>
      <c r="Q484" s="137"/>
      <c r="R484" s="116"/>
      <c r="S484" s="137"/>
      <c r="T484" s="151"/>
      <c r="U484" s="114"/>
      <c r="V484" s="114"/>
      <c r="W484" s="114"/>
      <c r="X484" s="114"/>
      <c r="Y484" s="114"/>
      <c r="Z484" s="114"/>
    </row>
    <row r="485" ht="13.5" customHeight="1">
      <c r="A485" s="137"/>
      <c r="B485" s="116" t="s">
        <v>852</v>
      </c>
      <c r="C485" s="137"/>
      <c r="D485" s="151" t="s">
        <v>853</v>
      </c>
      <c r="E485" s="136" t="s">
        <v>854</v>
      </c>
      <c r="F485" s="136"/>
      <c r="G485" s="137"/>
      <c r="H485" s="116"/>
      <c r="I485" s="137"/>
      <c r="J485" s="151"/>
      <c r="K485" s="136"/>
      <c r="L485" s="137"/>
      <c r="M485" s="116"/>
      <c r="N485" s="137"/>
      <c r="O485" s="151"/>
      <c r="P485" s="136"/>
      <c r="Q485" s="137"/>
      <c r="R485" s="116"/>
      <c r="S485" s="137"/>
      <c r="T485" s="151"/>
      <c r="U485" s="114"/>
      <c r="V485" s="114"/>
      <c r="W485" s="114"/>
      <c r="X485" s="114"/>
      <c r="Y485" s="114"/>
      <c r="Z485" s="114"/>
    </row>
    <row r="486" ht="13.5" customHeight="1">
      <c r="A486" s="156"/>
      <c r="B486" s="157" t="s">
        <v>855</v>
      </c>
      <c r="C486" s="156"/>
      <c r="D486" s="158"/>
      <c r="E486" s="159"/>
      <c r="F486" s="136"/>
      <c r="G486" s="137"/>
      <c r="H486" s="116"/>
      <c r="I486" s="137"/>
      <c r="J486" s="151"/>
      <c r="K486" s="136"/>
      <c r="L486" s="137"/>
      <c r="M486" s="116"/>
      <c r="N486" s="137"/>
      <c r="O486" s="151"/>
      <c r="P486" s="136"/>
      <c r="Q486" s="137"/>
      <c r="R486" s="116"/>
      <c r="S486" s="137"/>
      <c r="T486" s="151"/>
      <c r="U486" s="114"/>
      <c r="V486" s="114"/>
      <c r="W486" s="114"/>
      <c r="X486" s="114"/>
      <c r="Y486" s="114"/>
      <c r="Z486" s="114"/>
    </row>
    <row r="487" ht="13.5" customHeight="1">
      <c r="A487" s="137"/>
      <c r="B487" s="116" t="s">
        <v>820</v>
      </c>
      <c r="C487" s="137"/>
      <c r="D487" s="151" t="s">
        <v>821</v>
      </c>
      <c r="E487" s="136" t="s">
        <v>808</v>
      </c>
      <c r="F487" s="136"/>
      <c r="G487" s="137"/>
      <c r="H487" s="116"/>
      <c r="I487" s="137"/>
      <c r="J487" s="151"/>
      <c r="K487" s="136"/>
      <c r="L487" s="137"/>
      <c r="M487" s="116"/>
      <c r="N487" s="137"/>
      <c r="O487" s="151"/>
      <c r="P487" s="136"/>
      <c r="Q487" s="137"/>
      <c r="R487" s="116"/>
      <c r="S487" s="137"/>
      <c r="T487" s="151"/>
      <c r="U487" s="114"/>
      <c r="V487" s="114"/>
      <c r="W487" s="114"/>
      <c r="X487" s="114"/>
      <c r="Y487" s="114"/>
      <c r="Z487" s="114"/>
    </row>
    <row r="488" ht="13.5" customHeight="1">
      <c r="A488" s="137"/>
      <c r="B488" s="116" t="s">
        <v>856</v>
      </c>
      <c r="C488" s="137"/>
      <c r="D488" s="151" t="s">
        <v>857</v>
      </c>
      <c r="E488" s="136" t="s">
        <v>858</v>
      </c>
      <c r="F488" s="136"/>
      <c r="G488" s="137"/>
      <c r="H488" s="116"/>
      <c r="I488" s="137"/>
      <c r="J488" s="151"/>
      <c r="K488" s="136"/>
      <c r="L488" s="137"/>
      <c r="M488" s="116"/>
      <c r="N488" s="137"/>
      <c r="O488" s="151"/>
      <c r="P488" s="136"/>
      <c r="Q488" s="137"/>
      <c r="R488" s="116"/>
      <c r="S488" s="137"/>
      <c r="T488" s="151"/>
      <c r="U488" s="114"/>
      <c r="V488" s="114"/>
      <c r="W488" s="114"/>
      <c r="X488" s="114"/>
      <c r="Y488" s="114"/>
      <c r="Z488" s="114"/>
    </row>
    <row r="489" ht="13.5" customHeight="1">
      <c r="A489" s="137"/>
      <c r="B489" s="116" t="s">
        <v>859</v>
      </c>
      <c r="C489" s="137"/>
      <c r="D489" s="151" t="s">
        <v>860</v>
      </c>
      <c r="E489" s="136" t="s">
        <v>861</v>
      </c>
      <c r="F489" s="136"/>
      <c r="G489" s="137"/>
      <c r="H489" s="116"/>
      <c r="I489" s="137"/>
      <c r="J489" s="151"/>
      <c r="K489" s="136"/>
      <c r="L489" s="137"/>
      <c r="M489" s="116"/>
      <c r="N489" s="137"/>
      <c r="O489" s="151"/>
      <c r="P489" s="136"/>
      <c r="Q489" s="137"/>
      <c r="R489" s="116"/>
      <c r="S489" s="137"/>
      <c r="T489" s="151"/>
      <c r="U489" s="114"/>
      <c r="V489" s="114"/>
      <c r="W489" s="114"/>
      <c r="X489" s="114"/>
      <c r="Y489" s="114"/>
      <c r="Z489" s="114"/>
    </row>
    <row r="490" ht="13.5" customHeight="1">
      <c r="A490" s="137"/>
      <c r="B490" s="116" t="s">
        <v>862</v>
      </c>
      <c r="C490" s="137"/>
      <c r="D490" s="151" t="s">
        <v>863</v>
      </c>
      <c r="E490" s="136" t="s">
        <v>864</v>
      </c>
      <c r="F490" s="136"/>
      <c r="G490" s="137"/>
      <c r="H490" s="116"/>
      <c r="I490" s="137"/>
      <c r="J490" s="151"/>
      <c r="K490" s="136"/>
      <c r="L490" s="137"/>
      <c r="M490" s="116"/>
      <c r="N490" s="137"/>
      <c r="O490" s="151"/>
      <c r="P490" s="136"/>
      <c r="Q490" s="137"/>
      <c r="R490" s="116"/>
      <c r="S490" s="137"/>
      <c r="T490" s="151"/>
      <c r="U490" s="114"/>
      <c r="V490" s="114"/>
      <c r="W490" s="114"/>
      <c r="X490" s="114"/>
      <c r="Y490" s="114"/>
      <c r="Z490" s="114"/>
    </row>
    <row r="491" ht="13.5" customHeight="1">
      <c r="A491" s="137"/>
      <c r="B491" s="116" t="s">
        <v>865</v>
      </c>
      <c r="C491" s="137"/>
      <c r="D491" s="151" t="s">
        <v>866</v>
      </c>
      <c r="E491" s="136" t="s">
        <v>867</v>
      </c>
      <c r="F491" s="136"/>
      <c r="G491" s="137"/>
      <c r="H491" s="116"/>
      <c r="I491" s="137"/>
      <c r="J491" s="151"/>
      <c r="K491" s="136"/>
      <c r="L491" s="137"/>
      <c r="M491" s="116"/>
      <c r="N491" s="137"/>
      <c r="O491" s="151"/>
      <c r="P491" s="136"/>
      <c r="Q491" s="137"/>
      <c r="R491" s="116"/>
      <c r="S491" s="137"/>
      <c r="T491" s="151"/>
      <c r="U491" s="114"/>
      <c r="V491" s="114"/>
      <c r="W491" s="114"/>
      <c r="X491" s="114"/>
      <c r="Y491" s="114"/>
      <c r="Z491" s="114"/>
    </row>
    <row r="492" ht="13.5" customHeight="1">
      <c r="A492" s="137"/>
      <c r="B492" s="116" t="s">
        <v>868</v>
      </c>
      <c r="C492" s="137"/>
      <c r="D492" s="151" t="s">
        <v>869</v>
      </c>
      <c r="E492" s="136" t="s">
        <v>870</v>
      </c>
      <c r="F492" s="136"/>
      <c r="G492" s="137"/>
      <c r="H492" s="116"/>
      <c r="I492" s="137"/>
      <c r="J492" s="151"/>
      <c r="K492" s="136"/>
      <c r="L492" s="137"/>
      <c r="M492" s="116"/>
      <c r="N492" s="137"/>
      <c r="O492" s="151"/>
      <c r="P492" s="136"/>
      <c r="Q492" s="137"/>
      <c r="R492" s="116"/>
      <c r="S492" s="137"/>
      <c r="T492" s="151"/>
      <c r="U492" s="114"/>
      <c r="V492" s="114"/>
      <c r="W492" s="114"/>
      <c r="X492" s="114"/>
      <c r="Y492" s="114"/>
      <c r="Z492" s="114"/>
    </row>
    <row r="493" ht="13.5" customHeight="1">
      <c r="A493" s="161"/>
      <c r="B493" s="139" t="s">
        <v>790</v>
      </c>
      <c r="C493" s="139"/>
      <c r="D493" s="139"/>
      <c r="E493" s="139"/>
      <c r="F493" s="145"/>
      <c r="G493" s="145"/>
      <c r="H493" s="145"/>
      <c r="I493" s="145"/>
      <c r="J493" s="145"/>
      <c r="K493" s="145"/>
      <c r="L493" s="145"/>
      <c r="M493" s="145"/>
      <c r="N493" s="145"/>
      <c r="O493" s="145"/>
      <c r="P493" s="145"/>
      <c r="Q493" s="145"/>
      <c r="R493" s="146"/>
      <c r="S493" s="146"/>
      <c r="T493" s="146"/>
      <c r="U493" s="114"/>
      <c r="V493" s="114"/>
      <c r="W493" s="114"/>
      <c r="X493" s="114"/>
      <c r="Y493" s="114"/>
      <c r="Z493" s="114"/>
    </row>
    <row r="494" ht="13.5" customHeight="1">
      <c r="A494" s="137"/>
      <c r="B494" s="142" t="s">
        <v>792</v>
      </c>
      <c r="C494" s="142"/>
      <c r="D494" s="142"/>
      <c r="E494" s="142" t="s">
        <v>793</v>
      </c>
      <c r="F494" s="137"/>
      <c r="G494" s="137"/>
      <c r="H494" s="137"/>
      <c r="I494" s="137"/>
      <c r="J494" s="137"/>
      <c r="K494" s="137"/>
      <c r="L494" s="137"/>
      <c r="M494" s="137"/>
      <c r="N494" s="137"/>
      <c r="O494" s="137"/>
      <c r="P494" s="137"/>
      <c r="Q494" s="137"/>
      <c r="R494" s="137"/>
      <c r="S494" s="137"/>
      <c r="T494" s="137"/>
      <c r="U494" s="114"/>
      <c r="V494" s="114"/>
      <c r="W494" s="114"/>
      <c r="X494" s="114"/>
      <c r="Y494" s="114"/>
      <c r="Z494" s="114"/>
    </row>
    <row r="495" ht="13.5" customHeight="1">
      <c r="A495" s="137"/>
      <c r="B495" s="142" t="s">
        <v>794</v>
      </c>
      <c r="C495" s="142"/>
      <c r="D495" s="142" t="s">
        <v>795</v>
      </c>
      <c r="E495" s="142" t="s">
        <v>796</v>
      </c>
      <c r="F495" s="137"/>
      <c r="G495" s="137"/>
      <c r="H495" s="137"/>
      <c r="I495" s="137"/>
      <c r="J495" s="137"/>
      <c r="K495" s="137"/>
      <c r="L495" s="137"/>
      <c r="M495" s="137"/>
      <c r="N495" s="137"/>
      <c r="O495" s="137"/>
      <c r="P495" s="137"/>
      <c r="Q495" s="137"/>
      <c r="R495" s="137"/>
      <c r="S495" s="137"/>
      <c r="T495" s="137"/>
      <c r="U495" s="114"/>
      <c r="V495" s="114"/>
      <c r="W495" s="114"/>
      <c r="X495" s="114"/>
      <c r="Y495" s="114"/>
      <c r="Z495" s="114"/>
    </row>
    <row r="496" ht="13.5" customHeight="1">
      <c r="A496" s="137"/>
      <c r="B496" s="142" t="s">
        <v>797</v>
      </c>
      <c r="C496" s="142"/>
      <c r="D496" s="142" t="s">
        <v>798</v>
      </c>
      <c r="E496" s="142" t="s">
        <v>799</v>
      </c>
      <c r="F496" s="137"/>
      <c r="G496" s="137"/>
      <c r="H496" s="137"/>
      <c r="I496" s="137"/>
      <c r="J496" s="137"/>
      <c r="K496" s="137"/>
      <c r="L496" s="137"/>
      <c r="M496" s="137"/>
      <c r="N496" s="137"/>
      <c r="O496" s="137"/>
      <c r="P496" s="137"/>
      <c r="Q496" s="137"/>
      <c r="R496" s="137"/>
      <c r="S496" s="137"/>
      <c r="T496" s="137"/>
      <c r="U496" s="114"/>
      <c r="V496" s="114"/>
      <c r="W496" s="114"/>
      <c r="X496" s="114"/>
      <c r="Y496" s="114"/>
      <c r="Z496" s="114"/>
    </row>
    <row r="497" ht="13.5" customHeight="1">
      <c r="A497" s="137"/>
      <c r="B497" s="142" t="s">
        <v>800</v>
      </c>
      <c r="C497" s="142"/>
      <c r="D497" s="142" t="s">
        <v>871</v>
      </c>
      <c r="E497" s="142" t="s">
        <v>802</v>
      </c>
      <c r="F497" s="137"/>
      <c r="G497" s="137"/>
      <c r="H497" s="137"/>
      <c r="I497" s="137"/>
      <c r="J497" s="137"/>
      <c r="K497" s="137"/>
      <c r="L497" s="137"/>
      <c r="M497" s="137"/>
      <c r="N497" s="137"/>
      <c r="O497" s="137"/>
      <c r="P497" s="137"/>
      <c r="Q497" s="137"/>
      <c r="R497" s="137"/>
      <c r="S497" s="137"/>
      <c r="T497" s="137"/>
      <c r="U497" s="114"/>
      <c r="V497" s="114"/>
      <c r="W497" s="114"/>
      <c r="X497" s="114"/>
      <c r="Y497" s="114"/>
      <c r="Z497" s="114"/>
    </row>
    <row r="498" ht="13.5" customHeight="1">
      <c r="A498" s="137"/>
      <c r="B498" s="142" t="s">
        <v>803</v>
      </c>
      <c r="C498" s="142"/>
      <c r="D498" s="142" t="s">
        <v>804</v>
      </c>
      <c r="E498" s="142" t="s">
        <v>805</v>
      </c>
      <c r="F498" s="137"/>
      <c r="G498" s="137"/>
      <c r="H498" s="137"/>
      <c r="I498" s="137"/>
      <c r="J498" s="137"/>
      <c r="K498" s="137"/>
      <c r="L498" s="137"/>
      <c r="M498" s="137"/>
      <c r="N498" s="137"/>
      <c r="O498" s="137"/>
      <c r="P498" s="137"/>
      <c r="Q498" s="137"/>
      <c r="R498" s="137"/>
      <c r="S498" s="137"/>
      <c r="T498" s="137"/>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472">
    <cfRule type="cellIs" dxfId="2" priority="1" stopIfTrue="1" operator="equal">
      <formula>"F"</formula>
    </cfRule>
  </conditionalFormatting>
  <conditionalFormatting sqref="F15:Q472">
    <cfRule type="cellIs" dxfId="3" priority="2" stopIfTrue="1" operator="equal">
      <formula>"PE"</formula>
    </cfRule>
  </conditionalFormatting>
  <conditionalFormatting sqref="F493:Q493">
    <cfRule type="cellIs" dxfId="2" priority="3" stopIfTrue="1" operator="equal">
      <formula>"F"</formula>
    </cfRule>
  </conditionalFormatting>
  <conditionalFormatting sqref="F493:Q493">
    <cfRule type="cellIs" dxfId="3" priority="4" stopIfTrue="1" operator="equal">
      <formula>"PE"</formula>
    </cfRule>
  </conditionalFormatting>
  <dataValidations>
    <dataValidation type="list" allowBlank="1" showErrorMessage="1" sqref="F15:Q28 F30:Q142 F163:Q175 F177:Q256 F277:Q289 F493:Q493">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25"/>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t="s">
        <v>872</v>
      </c>
      <c r="B2" s="110"/>
      <c r="C2" s="110"/>
      <c r="D2" s="115" t="s">
        <v>213</v>
      </c>
      <c r="E2" s="116" t="s">
        <v>873</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874</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c r="E8" s="117"/>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5" t="s">
        <v>134</v>
      </c>
      <c r="E9" s="117">
        <v>159.0</v>
      </c>
      <c r="F9" s="109"/>
      <c r="G9" s="109"/>
      <c r="H9" s="109"/>
      <c r="I9" s="109"/>
      <c r="J9" s="109"/>
      <c r="K9" s="109"/>
      <c r="L9" s="109"/>
      <c r="M9" s="109"/>
      <c r="N9" s="109"/>
      <c r="O9" s="109"/>
      <c r="P9" s="109"/>
      <c r="Q9" s="109"/>
      <c r="R9" s="109"/>
      <c r="S9" s="113"/>
      <c r="T9" s="113"/>
      <c r="U9" s="114"/>
      <c r="V9" s="114"/>
      <c r="W9" s="114"/>
      <c r="X9" s="114"/>
      <c r="Y9" s="114"/>
      <c r="Z9" s="114"/>
    </row>
    <row r="10" ht="13.5" customHeight="1">
      <c r="A10" s="109"/>
      <c r="B10" s="110"/>
      <c r="C10" s="110"/>
      <c r="D10" s="118" t="s">
        <v>142</v>
      </c>
      <c r="E10" s="113"/>
      <c r="F10" s="109"/>
      <c r="G10" s="109"/>
      <c r="H10" s="109"/>
      <c r="I10" s="109"/>
      <c r="J10" s="109"/>
      <c r="K10" s="109"/>
      <c r="L10" s="109"/>
      <c r="M10" s="109"/>
      <c r="N10" s="109"/>
      <c r="O10" s="109"/>
      <c r="P10" s="109"/>
      <c r="Q10" s="109"/>
      <c r="R10" s="109"/>
      <c r="S10" s="113"/>
      <c r="T10" s="113"/>
      <c r="U10" s="114"/>
      <c r="V10" s="114"/>
      <c r="W10" s="114"/>
      <c r="X10" s="114"/>
      <c r="Y10" s="114"/>
      <c r="Z10" s="114"/>
    </row>
    <row r="11" ht="13.5" customHeight="1">
      <c r="A11" s="119" t="s">
        <v>215</v>
      </c>
      <c r="B11" s="119" t="s">
        <v>217</v>
      </c>
      <c r="C11" s="119" t="s">
        <v>218</v>
      </c>
      <c r="D11" s="119" t="s">
        <v>105</v>
      </c>
      <c r="E11" s="119" t="s">
        <v>106</v>
      </c>
      <c r="F11" s="120" t="s">
        <v>219</v>
      </c>
      <c r="G11" s="16"/>
      <c r="H11" s="15"/>
      <c r="I11" s="120" t="s">
        <v>220</v>
      </c>
      <c r="J11" s="16"/>
      <c r="K11" s="15"/>
      <c r="L11" s="120" t="s">
        <v>221</v>
      </c>
      <c r="M11" s="16"/>
      <c r="N11" s="15"/>
      <c r="O11" s="120" t="s">
        <v>222</v>
      </c>
      <c r="P11" s="16"/>
      <c r="Q11" s="15"/>
      <c r="R11" s="119" t="s">
        <v>223</v>
      </c>
      <c r="S11" s="119" t="s">
        <v>102</v>
      </c>
      <c r="T11" s="119" t="s">
        <v>20</v>
      </c>
      <c r="U11" s="114"/>
      <c r="V11" s="114"/>
      <c r="W11" s="114"/>
      <c r="X11" s="114"/>
      <c r="Y11" s="114"/>
      <c r="Z11" s="114"/>
    </row>
    <row r="12" ht="13.5" customHeight="1">
      <c r="A12" s="19"/>
      <c r="B12" s="19"/>
      <c r="C12" s="121"/>
      <c r="D12" s="19"/>
      <c r="E12" s="19"/>
      <c r="F12" s="162" t="s">
        <v>224</v>
      </c>
      <c r="G12" s="162" t="s">
        <v>225</v>
      </c>
      <c r="H12" s="162" t="s">
        <v>226</v>
      </c>
      <c r="I12" s="162" t="s">
        <v>224</v>
      </c>
      <c r="J12" s="162" t="s">
        <v>225</v>
      </c>
      <c r="K12" s="162" t="s">
        <v>226</v>
      </c>
      <c r="L12" s="162" t="s">
        <v>224</v>
      </c>
      <c r="M12" s="162" t="s">
        <v>225</v>
      </c>
      <c r="N12" s="162" t="s">
        <v>226</v>
      </c>
      <c r="O12" s="162" t="s">
        <v>224</v>
      </c>
      <c r="P12" s="162" t="s">
        <v>225</v>
      </c>
      <c r="Q12" s="162" t="s">
        <v>226</v>
      </c>
      <c r="R12" s="19"/>
      <c r="S12" s="19"/>
      <c r="T12" s="19"/>
      <c r="U12" s="114"/>
      <c r="V12" s="114"/>
      <c r="W12" s="114"/>
      <c r="X12" s="114"/>
      <c r="Y12" s="114"/>
      <c r="Z12" s="114"/>
    </row>
    <row r="13" ht="13.5" customHeight="1">
      <c r="A13" s="125" t="s">
        <v>227</v>
      </c>
      <c r="B13" s="163" t="s">
        <v>875</v>
      </c>
      <c r="C13" s="16"/>
      <c r="D13" s="16"/>
      <c r="E13" s="16"/>
      <c r="F13" s="16"/>
      <c r="G13" s="16"/>
      <c r="H13" s="16"/>
      <c r="I13" s="16"/>
      <c r="J13" s="16"/>
      <c r="K13" s="16"/>
      <c r="L13" s="16"/>
      <c r="M13" s="16"/>
      <c r="N13" s="16"/>
      <c r="O13" s="16"/>
      <c r="P13" s="16"/>
      <c r="Q13" s="16"/>
      <c r="R13" s="16"/>
      <c r="S13" s="16"/>
      <c r="T13" s="15"/>
      <c r="U13" s="114"/>
      <c r="V13" s="114"/>
      <c r="W13" s="114"/>
      <c r="X13" s="114"/>
      <c r="Y13" s="114"/>
      <c r="Z13" s="114"/>
    </row>
    <row r="14" ht="117.0" customHeight="1">
      <c r="A14" s="125"/>
      <c r="B14" s="164" t="s">
        <v>876</v>
      </c>
      <c r="C14" s="16"/>
      <c r="D14" s="16"/>
      <c r="E14" s="16"/>
      <c r="F14" s="16"/>
      <c r="G14" s="16"/>
      <c r="H14" s="16"/>
      <c r="I14" s="16"/>
      <c r="J14" s="16"/>
      <c r="K14" s="16"/>
      <c r="L14" s="16"/>
      <c r="M14" s="16"/>
      <c r="N14" s="16"/>
      <c r="O14" s="16"/>
      <c r="P14" s="16"/>
      <c r="Q14" s="16"/>
      <c r="R14" s="16"/>
      <c r="S14" s="16"/>
      <c r="T14" s="165"/>
      <c r="U14" s="114"/>
      <c r="V14" s="114"/>
      <c r="W14" s="114"/>
      <c r="X14" s="114"/>
      <c r="Y14" s="114"/>
      <c r="Z14" s="114"/>
    </row>
    <row r="15" ht="13.5" customHeight="1">
      <c r="A15" s="128"/>
      <c r="B15" s="129" t="s">
        <v>877</v>
      </c>
      <c r="C15" s="128"/>
      <c r="D15" s="128"/>
      <c r="E15" s="128"/>
      <c r="F15" s="128"/>
      <c r="G15" s="128"/>
      <c r="H15" s="128"/>
      <c r="I15" s="128"/>
      <c r="J15" s="128"/>
      <c r="K15" s="128"/>
      <c r="L15" s="128"/>
      <c r="M15" s="128"/>
      <c r="N15" s="128"/>
      <c r="O15" s="128"/>
      <c r="P15" s="128"/>
      <c r="Q15" s="128"/>
      <c r="R15" s="128"/>
      <c r="S15" s="130"/>
      <c r="T15" s="166"/>
      <c r="U15" s="114"/>
      <c r="V15" s="114"/>
      <c r="W15" s="114"/>
      <c r="X15" s="114"/>
      <c r="Y15" s="114"/>
      <c r="Z15" s="114"/>
    </row>
    <row r="16" ht="57.75" customHeight="1">
      <c r="A16" s="132" t="str">
        <f t="shared" ref="A16:A99" si="1">IF(E16&lt;&gt;"",$E$3&amp;"00"&amp;COUNTA($E$16:E16),"")</f>
        <v>TTSP001</v>
      </c>
      <c r="B16" s="133" t="s">
        <v>878</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TTSP002</v>
      </c>
      <c r="B17" s="133" t="s">
        <v>233</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TTSP003</v>
      </c>
      <c r="B18" s="133" t="s">
        <v>234</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13.5" customHeight="1">
      <c r="A19" s="132" t="str">
        <f t="shared" si="1"/>
        <v>TTSP004</v>
      </c>
      <c r="B19" s="138" t="s">
        <v>235</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TTSP005</v>
      </c>
      <c r="B20" s="133" t="s">
        <v>879</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66.0" customHeight="1">
      <c r="A21" s="132" t="str">
        <f t="shared" si="1"/>
        <v/>
      </c>
      <c r="B21" s="147" t="s">
        <v>880</v>
      </c>
      <c r="C21" s="148"/>
      <c r="D21" s="140"/>
      <c r="E21" s="140"/>
      <c r="F21" s="125"/>
      <c r="G21" s="125"/>
      <c r="H21" s="125"/>
      <c r="I21" s="125"/>
      <c r="J21" s="125"/>
      <c r="K21" s="125"/>
      <c r="L21" s="125"/>
      <c r="M21" s="125"/>
      <c r="N21" s="125"/>
      <c r="O21" s="125"/>
      <c r="P21" s="125"/>
      <c r="Q21" s="125"/>
      <c r="R21" s="137" t="s">
        <v>227</v>
      </c>
      <c r="S21" s="137"/>
      <c r="T21" s="137"/>
      <c r="U21" s="114"/>
      <c r="V21" s="114"/>
      <c r="W21" s="114"/>
      <c r="X21" s="114"/>
      <c r="Y21" s="114"/>
      <c r="Z21" s="114"/>
    </row>
    <row r="22" ht="13.5" customHeight="1">
      <c r="A22" s="132" t="str">
        <f t="shared" si="1"/>
        <v>TTSP006</v>
      </c>
      <c r="B22" s="133" t="s">
        <v>234</v>
      </c>
      <c r="C22" s="149"/>
      <c r="D22" s="142" t="s">
        <v>881</v>
      </c>
      <c r="E22" s="142" t="s">
        <v>232</v>
      </c>
      <c r="F22" s="125"/>
      <c r="G22" s="125"/>
      <c r="H22" s="125"/>
      <c r="I22" s="125"/>
      <c r="J22" s="125"/>
      <c r="K22" s="125"/>
      <c r="L22" s="125"/>
      <c r="M22" s="125"/>
      <c r="N22" s="125"/>
      <c r="O22" s="125"/>
      <c r="P22" s="125"/>
      <c r="Q22" s="125"/>
      <c r="R22" s="141"/>
      <c r="S22" s="141"/>
      <c r="T22" s="141"/>
      <c r="U22" s="150"/>
      <c r="V22" s="150"/>
      <c r="W22" s="150"/>
      <c r="X22" s="150"/>
      <c r="Y22" s="150"/>
      <c r="Z22" s="150"/>
    </row>
    <row r="23" ht="13.5" customHeight="1">
      <c r="A23" s="132" t="str">
        <f t="shared" si="1"/>
        <v>TTSP007</v>
      </c>
      <c r="B23" s="138" t="s">
        <v>328</v>
      </c>
      <c r="C23" s="149"/>
      <c r="D23" s="142" t="s">
        <v>881</v>
      </c>
      <c r="E23" s="142" t="s">
        <v>232</v>
      </c>
      <c r="F23" s="125"/>
      <c r="G23" s="125"/>
      <c r="H23" s="125"/>
      <c r="I23" s="125"/>
      <c r="J23" s="125"/>
      <c r="K23" s="125"/>
      <c r="L23" s="125"/>
      <c r="M23" s="125"/>
      <c r="N23" s="125"/>
      <c r="O23" s="125"/>
      <c r="P23" s="125"/>
      <c r="Q23" s="125"/>
      <c r="R23" s="141"/>
      <c r="S23" s="141"/>
      <c r="T23" s="141"/>
      <c r="U23" s="150"/>
      <c r="V23" s="150"/>
      <c r="W23" s="150"/>
      <c r="X23" s="150"/>
      <c r="Y23" s="150"/>
      <c r="Z23" s="150"/>
    </row>
    <row r="24" ht="13.5" customHeight="1">
      <c r="A24" s="132" t="str">
        <f t="shared" si="1"/>
        <v>TTSP008</v>
      </c>
      <c r="B24" s="133" t="s">
        <v>882</v>
      </c>
      <c r="C24" s="149"/>
      <c r="D24" s="142" t="s">
        <v>881</v>
      </c>
      <c r="E24" s="142" t="s">
        <v>232</v>
      </c>
      <c r="F24" s="125"/>
      <c r="G24" s="125"/>
      <c r="H24" s="125"/>
      <c r="I24" s="125"/>
      <c r="J24" s="125"/>
      <c r="K24" s="125"/>
      <c r="L24" s="125"/>
      <c r="M24" s="125"/>
      <c r="N24" s="125"/>
      <c r="O24" s="125"/>
      <c r="P24" s="125"/>
      <c r="Q24" s="125"/>
      <c r="R24" s="141"/>
      <c r="S24" s="141"/>
      <c r="T24" s="141"/>
      <c r="U24" s="150"/>
      <c r="V24" s="150"/>
      <c r="W24" s="150"/>
      <c r="X24" s="150"/>
      <c r="Y24" s="150"/>
      <c r="Z24" s="150"/>
    </row>
    <row r="25" ht="13.5" customHeight="1">
      <c r="A25" s="132" t="str">
        <f t="shared" si="1"/>
        <v>TTSP009</v>
      </c>
      <c r="B25" s="116" t="s">
        <v>883</v>
      </c>
      <c r="C25" s="134"/>
      <c r="D25" s="136" t="s">
        <v>884</v>
      </c>
      <c r="E25" s="136" t="s">
        <v>885</v>
      </c>
      <c r="F25" s="125"/>
      <c r="G25" s="125"/>
      <c r="H25" s="125"/>
      <c r="I25" s="125"/>
      <c r="J25" s="125"/>
      <c r="K25" s="125"/>
      <c r="L25" s="125"/>
      <c r="M25" s="125"/>
      <c r="N25" s="125"/>
      <c r="O25" s="125"/>
      <c r="P25" s="125"/>
      <c r="Q25" s="125"/>
      <c r="R25" s="137"/>
      <c r="S25" s="137"/>
      <c r="T25" s="137"/>
      <c r="U25" s="114"/>
      <c r="V25" s="114"/>
      <c r="W25" s="114"/>
      <c r="X25" s="114"/>
      <c r="Y25" s="114"/>
      <c r="Z25" s="114"/>
    </row>
    <row r="26" ht="13.5" customHeight="1">
      <c r="A26" s="132" t="str">
        <f t="shared" si="1"/>
        <v>TTSP0010</v>
      </c>
      <c r="B26" s="116" t="s">
        <v>886</v>
      </c>
      <c r="C26" s="134" t="s">
        <v>335</v>
      </c>
      <c r="D26" s="136" t="s">
        <v>887</v>
      </c>
      <c r="E26" s="136" t="s">
        <v>337</v>
      </c>
      <c r="F26" s="125"/>
      <c r="G26" s="125"/>
      <c r="H26" s="125"/>
      <c r="I26" s="125"/>
      <c r="J26" s="125"/>
      <c r="K26" s="125"/>
      <c r="L26" s="125"/>
      <c r="M26" s="125"/>
      <c r="N26" s="125"/>
      <c r="O26" s="125"/>
      <c r="P26" s="125"/>
      <c r="Q26" s="125"/>
      <c r="R26" s="137"/>
      <c r="S26" s="137"/>
      <c r="T26" s="137"/>
      <c r="U26" s="114"/>
      <c r="V26" s="114"/>
      <c r="W26" s="114"/>
      <c r="X26" s="114"/>
      <c r="Y26" s="114"/>
      <c r="Z26" s="114"/>
    </row>
    <row r="27" ht="13.5" customHeight="1">
      <c r="A27" s="132" t="str">
        <f t="shared" si="1"/>
        <v>TTSP0011</v>
      </c>
      <c r="B27" s="116" t="s">
        <v>888</v>
      </c>
      <c r="C27" s="134" t="s">
        <v>339</v>
      </c>
      <c r="D27" s="136" t="s">
        <v>887</v>
      </c>
      <c r="E27" s="136" t="s">
        <v>340</v>
      </c>
      <c r="F27" s="125"/>
      <c r="G27" s="125"/>
      <c r="H27" s="125"/>
      <c r="I27" s="125"/>
      <c r="J27" s="125"/>
      <c r="K27" s="125"/>
      <c r="L27" s="125"/>
      <c r="M27" s="125"/>
      <c r="N27" s="125"/>
      <c r="O27" s="125"/>
      <c r="P27" s="125"/>
      <c r="Q27" s="125"/>
      <c r="R27" s="137"/>
      <c r="S27" s="137"/>
      <c r="T27" s="137"/>
      <c r="U27" s="114"/>
      <c r="V27" s="114"/>
      <c r="W27" s="114"/>
      <c r="X27" s="114"/>
      <c r="Y27" s="114"/>
      <c r="Z27" s="114"/>
    </row>
    <row r="28" ht="13.5" customHeight="1">
      <c r="A28" s="132" t="str">
        <f t="shared" si="1"/>
        <v>TTSP0012</v>
      </c>
      <c r="B28" s="116" t="s">
        <v>889</v>
      </c>
      <c r="C28" s="134"/>
      <c r="D28" s="136" t="s">
        <v>887</v>
      </c>
      <c r="E28" s="136" t="s">
        <v>342</v>
      </c>
      <c r="F28" s="125"/>
      <c r="G28" s="125"/>
      <c r="H28" s="125"/>
      <c r="I28" s="125"/>
      <c r="J28" s="125"/>
      <c r="K28" s="125"/>
      <c r="L28" s="125"/>
      <c r="M28" s="125"/>
      <c r="N28" s="125"/>
      <c r="O28" s="125"/>
      <c r="P28" s="125"/>
      <c r="Q28" s="125"/>
      <c r="R28" s="137"/>
      <c r="S28" s="137"/>
      <c r="T28" s="137"/>
      <c r="U28" s="114"/>
      <c r="V28" s="114"/>
      <c r="W28" s="114"/>
      <c r="X28" s="114"/>
      <c r="Y28" s="114"/>
      <c r="Z28" s="114"/>
    </row>
    <row r="29" ht="13.5" customHeight="1">
      <c r="A29" s="132" t="str">
        <f t="shared" si="1"/>
        <v>TTSP0013</v>
      </c>
      <c r="B29" s="116" t="s">
        <v>890</v>
      </c>
      <c r="C29" s="134"/>
      <c r="D29" s="136" t="s">
        <v>887</v>
      </c>
      <c r="E29" s="136" t="s">
        <v>891</v>
      </c>
      <c r="F29" s="125"/>
      <c r="G29" s="125"/>
      <c r="H29" s="125"/>
      <c r="I29" s="125"/>
      <c r="J29" s="125"/>
      <c r="K29" s="125"/>
      <c r="L29" s="125"/>
      <c r="M29" s="125"/>
      <c r="N29" s="125"/>
      <c r="O29" s="125"/>
      <c r="P29" s="125"/>
      <c r="Q29" s="125"/>
      <c r="R29" s="137"/>
      <c r="S29" s="137"/>
      <c r="T29" s="137"/>
      <c r="U29" s="114"/>
      <c r="V29" s="114"/>
      <c r="W29" s="114"/>
      <c r="X29" s="114"/>
      <c r="Y29" s="114"/>
      <c r="Z29" s="114"/>
    </row>
    <row r="30" ht="13.5" customHeight="1">
      <c r="A30" s="132" t="str">
        <f t="shared" si="1"/>
        <v>TTSP0014</v>
      </c>
      <c r="B30" s="116" t="s">
        <v>892</v>
      </c>
      <c r="C30" s="134"/>
      <c r="D30" s="136" t="s">
        <v>887</v>
      </c>
      <c r="E30" s="136" t="s">
        <v>893</v>
      </c>
      <c r="F30" s="125"/>
      <c r="G30" s="125"/>
      <c r="H30" s="125"/>
      <c r="I30" s="125"/>
      <c r="J30" s="125"/>
      <c r="K30" s="125"/>
      <c r="L30" s="125"/>
      <c r="M30" s="125"/>
      <c r="N30" s="125"/>
      <c r="O30" s="125"/>
      <c r="P30" s="125"/>
      <c r="Q30" s="125"/>
      <c r="R30" s="137"/>
      <c r="S30" s="137"/>
      <c r="T30" s="137"/>
      <c r="U30" s="114"/>
      <c r="V30" s="114"/>
      <c r="W30" s="114"/>
      <c r="X30" s="114"/>
      <c r="Y30" s="114"/>
      <c r="Z30" s="114"/>
    </row>
    <row r="31" ht="13.5" customHeight="1">
      <c r="A31" s="132" t="str">
        <f t="shared" si="1"/>
        <v>TTSP0015</v>
      </c>
      <c r="B31" s="116" t="s">
        <v>894</v>
      </c>
      <c r="C31" s="134" t="s">
        <v>227</v>
      </c>
      <c r="D31" s="136" t="s">
        <v>895</v>
      </c>
      <c r="E31" s="136" t="s">
        <v>896</v>
      </c>
      <c r="F31" s="125" t="s">
        <v>227</v>
      </c>
      <c r="G31" s="125" t="s">
        <v>227</v>
      </c>
      <c r="H31" s="125" t="s">
        <v>227</v>
      </c>
      <c r="I31" s="125" t="s">
        <v>227</v>
      </c>
      <c r="J31" s="125" t="s">
        <v>227</v>
      </c>
      <c r="K31" s="125" t="s">
        <v>227</v>
      </c>
      <c r="L31" s="125" t="s">
        <v>227</v>
      </c>
      <c r="M31" s="125" t="s">
        <v>227</v>
      </c>
      <c r="N31" s="125" t="s">
        <v>227</v>
      </c>
      <c r="O31" s="125" t="s">
        <v>227</v>
      </c>
      <c r="P31" s="125" t="s">
        <v>227</v>
      </c>
      <c r="Q31" s="125" t="s">
        <v>227</v>
      </c>
      <c r="R31" s="137" t="s">
        <v>227</v>
      </c>
      <c r="S31" s="137" t="s">
        <v>227</v>
      </c>
      <c r="T31" s="137" t="s">
        <v>227</v>
      </c>
      <c r="U31" s="114"/>
      <c r="V31" s="114"/>
      <c r="W31" s="114"/>
      <c r="X31" s="114"/>
      <c r="Y31" s="114"/>
      <c r="Z31" s="114"/>
    </row>
    <row r="32" ht="13.5" customHeight="1">
      <c r="A32" s="132" t="str">
        <f t="shared" si="1"/>
        <v>TTSP0016</v>
      </c>
      <c r="B32" s="116" t="s">
        <v>897</v>
      </c>
      <c r="C32" s="134" t="s">
        <v>227</v>
      </c>
      <c r="D32" s="136" t="s">
        <v>898</v>
      </c>
      <c r="E32" s="136" t="s">
        <v>899</v>
      </c>
      <c r="F32" s="125" t="s">
        <v>227</v>
      </c>
      <c r="G32" s="125" t="s">
        <v>227</v>
      </c>
      <c r="H32" s="125" t="s">
        <v>227</v>
      </c>
      <c r="I32" s="125" t="s">
        <v>227</v>
      </c>
      <c r="J32" s="125" t="s">
        <v>227</v>
      </c>
      <c r="K32" s="125" t="s">
        <v>227</v>
      </c>
      <c r="L32" s="125" t="s">
        <v>227</v>
      </c>
      <c r="M32" s="125" t="s">
        <v>227</v>
      </c>
      <c r="N32" s="125" t="s">
        <v>227</v>
      </c>
      <c r="O32" s="125" t="s">
        <v>227</v>
      </c>
      <c r="P32" s="125" t="s">
        <v>227</v>
      </c>
      <c r="Q32" s="125" t="s">
        <v>227</v>
      </c>
      <c r="R32" s="137" t="s">
        <v>227</v>
      </c>
      <c r="S32" s="137" t="s">
        <v>227</v>
      </c>
      <c r="T32" s="137" t="s">
        <v>227</v>
      </c>
      <c r="U32" s="114"/>
      <c r="V32" s="114"/>
      <c r="W32" s="114"/>
      <c r="X32" s="114"/>
      <c r="Y32" s="114"/>
      <c r="Z32" s="114"/>
    </row>
    <row r="33" ht="13.5" customHeight="1">
      <c r="A33" s="132" t="str">
        <f t="shared" si="1"/>
        <v>TTSP0017</v>
      </c>
      <c r="B33" s="116" t="s">
        <v>900</v>
      </c>
      <c r="C33" s="134" t="s">
        <v>227</v>
      </c>
      <c r="D33" s="136" t="s">
        <v>901</v>
      </c>
      <c r="E33" s="136" t="s">
        <v>902</v>
      </c>
      <c r="F33" s="125" t="s">
        <v>227</v>
      </c>
      <c r="G33" s="125" t="s">
        <v>227</v>
      </c>
      <c r="H33" s="125" t="s">
        <v>227</v>
      </c>
      <c r="I33" s="125" t="s">
        <v>227</v>
      </c>
      <c r="J33" s="125" t="s">
        <v>227</v>
      </c>
      <c r="K33" s="125" t="s">
        <v>227</v>
      </c>
      <c r="L33" s="125" t="s">
        <v>227</v>
      </c>
      <c r="M33" s="125" t="s">
        <v>227</v>
      </c>
      <c r="N33" s="125" t="s">
        <v>227</v>
      </c>
      <c r="O33" s="125" t="s">
        <v>227</v>
      </c>
      <c r="P33" s="125" t="s">
        <v>227</v>
      </c>
      <c r="Q33" s="125" t="s">
        <v>227</v>
      </c>
      <c r="R33" s="137" t="s">
        <v>227</v>
      </c>
      <c r="S33" s="137" t="s">
        <v>227</v>
      </c>
      <c r="T33" s="137" t="s">
        <v>227</v>
      </c>
      <c r="U33" s="114"/>
      <c r="V33" s="114"/>
      <c r="W33" s="114"/>
      <c r="X33" s="114"/>
      <c r="Y33" s="114"/>
      <c r="Z33" s="114"/>
    </row>
    <row r="34" ht="13.5" customHeight="1">
      <c r="A34" s="132" t="str">
        <f t="shared" si="1"/>
        <v>TTSP0018</v>
      </c>
      <c r="B34" s="116" t="s">
        <v>903</v>
      </c>
      <c r="C34" s="134" t="s">
        <v>227</v>
      </c>
      <c r="D34" s="136" t="s">
        <v>904</v>
      </c>
      <c r="E34" s="136" t="s">
        <v>905</v>
      </c>
      <c r="F34" s="125" t="s">
        <v>227</v>
      </c>
      <c r="G34" s="125" t="s">
        <v>227</v>
      </c>
      <c r="H34" s="125" t="s">
        <v>227</v>
      </c>
      <c r="I34" s="125" t="s">
        <v>227</v>
      </c>
      <c r="J34" s="125" t="s">
        <v>227</v>
      </c>
      <c r="K34" s="125" t="s">
        <v>227</v>
      </c>
      <c r="L34" s="125" t="s">
        <v>227</v>
      </c>
      <c r="M34" s="125" t="s">
        <v>227</v>
      </c>
      <c r="N34" s="125" t="s">
        <v>227</v>
      </c>
      <c r="O34" s="125" t="s">
        <v>227</v>
      </c>
      <c r="P34" s="125" t="s">
        <v>227</v>
      </c>
      <c r="Q34" s="125" t="s">
        <v>227</v>
      </c>
      <c r="R34" s="137" t="s">
        <v>227</v>
      </c>
      <c r="S34" s="137" t="s">
        <v>227</v>
      </c>
      <c r="T34" s="137" t="s">
        <v>227</v>
      </c>
      <c r="U34" s="114"/>
      <c r="V34" s="114"/>
      <c r="W34" s="114"/>
      <c r="X34" s="114"/>
      <c r="Y34" s="114"/>
      <c r="Z34" s="114"/>
    </row>
    <row r="35" ht="13.5" customHeight="1">
      <c r="A35" s="132" t="str">
        <f t="shared" si="1"/>
        <v>TTSP0019</v>
      </c>
      <c r="B35" s="116" t="s">
        <v>906</v>
      </c>
      <c r="C35" s="134" t="s">
        <v>227</v>
      </c>
      <c r="D35" s="136" t="s">
        <v>907</v>
      </c>
      <c r="E35" s="136" t="s">
        <v>908</v>
      </c>
      <c r="F35" s="125" t="s">
        <v>227</v>
      </c>
      <c r="G35" s="125" t="s">
        <v>227</v>
      </c>
      <c r="H35" s="125" t="s">
        <v>227</v>
      </c>
      <c r="I35" s="125" t="s">
        <v>227</v>
      </c>
      <c r="J35" s="125" t="s">
        <v>227</v>
      </c>
      <c r="K35" s="125" t="s">
        <v>227</v>
      </c>
      <c r="L35" s="125" t="s">
        <v>227</v>
      </c>
      <c r="M35" s="125" t="s">
        <v>227</v>
      </c>
      <c r="N35" s="125" t="s">
        <v>227</v>
      </c>
      <c r="O35" s="125" t="s">
        <v>227</v>
      </c>
      <c r="P35" s="125" t="s">
        <v>227</v>
      </c>
      <c r="Q35" s="125" t="s">
        <v>227</v>
      </c>
      <c r="R35" s="137" t="s">
        <v>227</v>
      </c>
      <c r="S35" s="137" t="s">
        <v>227</v>
      </c>
      <c r="T35" s="137" t="s">
        <v>227</v>
      </c>
      <c r="U35" s="114"/>
      <c r="V35" s="114"/>
      <c r="W35" s="114"/>
      <c r="X35" s="114"/>
      <c r="Y35" s="114"/>
      <c r="Z35" s="114"/>
    </row>
    <row r="36" ht="13.5" customHeight="1">
      <c r="A36" s="132" t="str">
        <f t="shared" si="1"/>
        <v>TTSP0020</v>
      </c>
      <c r="B36" s="116" t="s">
        <v>909</v>
      </c>
      <c r="C36" s="134"/>
      <c r="D36" s="136" t="s">
        <v>910</v>
      </c>
      <c r="E36" s="136" t="s">
        <v>911</v>
      </c>
      <c r="F36" s="125"/>
      <c r="G36" s="125"/>
      <c r="H36" s="125"/>
      <c r="I36" s="125"/>
      <c r="J36" s="125"/>
      <c r="K36" s="125"/>
      <c r="L36" s="125"/>
      <c r="M36" s="125"/>
      <c r="N36" s="125"/>
      <c r="O36" s="125"/>
      <c r="P36" s="125"/>
      <c r="Q36" s="125"/>
      <c r="R36" s="137"/>
      <c r="S36" s="137"/>
      <c r="T36" s="137"/>
      <c r="U36" s="114"/>
      <c r="V36" s="114"/>
      <c r="W36" s="114"/>
      <c r="X36" s="114"/>
      <c r="Y36" s="114"/>
      <c r="Z36" s="114"/>
    </row>
    <row r="37" ht="83.25" customHeight="1">
      <c r="A37" s="132" t="str">
        <f t="shared" si="1"/>
        <v>TTSP0021</v>
      </c>
      <c r="B37" s="116" t="s">
        <v>912</v>
      </c>
      <c r="C37" s="116"/>
      <c r="D37" s="136" t="s">
        <v>913</v>
      </c>
      <c r="E37" s="116" t="s">
        <v>914</v>
      </c>
      <c r="F37" s="116"/>
      <c r="G37" s="116"/>
      <c r="H37" s="116"/>
      <c r="I37" s="116"/>
      <c r="J37" s="116"/>
      <c r="K37" s="116"/>
      <c r="L37" s="116"/>
      <c r="M37" s="116"/>
      <c r="N37" s="116"/>
      <c r="O37" s="116"/>
      <c r="P37" s="116"/>
      <c r="Q37" s="116"/>
      <c r="R37" s="116"/>
      <c r="S37" s="116"/>
      <c r="T37" s="116"/>
      <c r="U37" s="114"/>
      <c r="V37" s="114"/>
      <c r="W37" s="114"/>
      <c r="X37" s="114"/>
      <c r="Y37" s="114"/>
      <c r="Z37" s="114"/>
    </row>
    <row r="38" ht="13.5" customHeight="1">
      <c r="A38" s="132" t="str">
        <f t="shared" si="1"/>
        <v>TTSP0022</v>
      </c>
      <c r="B38" s="116" t="s">
        <v>915</v>
      </c>
      <c r="C38" s="134"/>
      <c r="D38" s="136" t="s">
        <v>916</v>
      </c>
      <c r="E38" s="136" t="s">
        <v>917</v>
      </c>
      <c r="F38" s="125"/>
      <c r="G38" s="125"/>
      <c r="H38" s="125"/>
      <c r="I38" s="125"/>
      <c r="J38" s="125"/>
      <c r="K38" s="125"/>
      <c r="L38" s="125"/>
      <c r="M38" s="125"/>
      <c r="N38" s="125"/>
      <c r="O38" s="125"/>
      <c r="P38" s="125"/>
      <c r="Q38" s="125"/>
      <c r="R38" s="137"/>
      <c r="S38" s="137"/>
      <c r="T38" s="137"/>
      <c r="U38" s="114"/>
      <c r="V38" s="114"/>
      <c r="W38" s="114"/>
      <c r="X38" s="114"/>
      <c r="Y38" s="114"/>
      <c r="Z38" s="114"/>
    </row>
    <row r="39" ht="13.5" customHeight="1">
      <c r="A39" s="132" t="str">
        <f t="shared" si="1"/>
        <v>TTSP0023</v>
      </c>
      <c r="B39" s="116" t="s">
        <v>918</v>
      </c>
      <c r="C39" s="116"/>
      <c r="D39" s="136" t="s">
        <v>916</v>
      </c>
      <c r="E39" s="116" t="s">
        <v>919</v>
      </c>
      <c r="F39" s="116"/>
      <c r="G39" s="116"/>
      <c r="H39" s="116"/>
      <c r="I39" s="116"/>
      <c r="J39" s="116"/>
      <c r="K39" s="116"/>
      <c r="L39" s="116"/>
      <c r="M39" s="116"/>
      <c r="N39" s="116"/>
      <c r="O39" s="116"/>
      <c r="P39" s="116"/>
      <c r="Q39" s="116"/>
      <c r="R39" s="116"/>
      <c r="S39" s="116"/>
      <c r="T39" s="116"/>
      <c r="U39" s="114"/>
      <c r="V39" s="114"/>
      <c r="W39" s="114"/>
      <c r="X39" s="114"/>
      <c r="Y39" s="114"/>
      <c r="Z39" s="114"/>
    </row>
    <row r="40" ht="84.0" customHeight="1">
      <c r="A40" s="132" t="str">
        <f t="shared" si="1"/>
        <v>TTSP0024</v>
      </c>
      <c r="B40" s="116" t="s">
        <v>920</v>
      </c>
      <c r="C40" s="116"/>
      <c r="D40" s="136" t="s">
        <v>913</v>
      </c>
      <c r="E40" s="116" t="s">
        <v>921</v>
      </c>
      <c r="F40" s="116"/>
      <c r="G40" s="116"/>
      <c r="H40" s="116"/>
      <c r="I40" s="116"/>
      <c r="J40" s="116"/>
      <c r="K40" s="116"/>
      <c r="L40" s="116"/>
      <c r="M40" s="116"/>
      <c r="N40" s="116"/>
      <c r="O40" s="116"/>
      <c r="P40" s="116"/>
      <c r="Q40" s="116"/>
      <c r="R40" s="116"/>
      <c r="S40" s="116"/>
      <c r="T40" s="116"/>
      <c r="U40" s="114"/>
      <c r="V40" s="114"/>
      <c r="W40" s="114"/>
      <c r="X40" s="114"/>
      <c r="Y40" s="114"/>
      <c r="Z40" s="114"/>
    </row>
    <row r="41" ht="13.5" customHeight="1">
      <c r="A41" s="132" t="str">
        <f t="shared" si="1"/>
        <v>TTSP0025</v>
      </c>
      <c r="B41" s="116" t="s">
        <v>922</v>
      </c>
      <c r="C41" s="116"/>
      <c r="D41" s="116" t="s">
        <v>923</v>
      </c>
      <c r="E41" s="116" t="s">
        <v>924</v>
      </c>
      <c r="F41" s="116"/>
      <c r="G41" s="116"/>
      <c r="H41" s="116"/>
      <c r="I41" s="116"/>
      <c r="J41" s="116"/>
      <c r="K41" s="116"/>
      <c r="L41" s="116"/>
      <c r="M41" s="116"/>
      <c r="N41" s="116"/>
      <c r="O41" s="116"/>
      <c r="P41" s="116"/>
      <c r="Q41" s="116"/>
      <c r="R41" s="116"/>
      <c r="S41" s="116"/>
      <c r="T41" s="116"/>
      <c r="U41" s="114"/>
      <c r="V41" s="114"/>
      <c r="W41" s="114"/>
      <c r="X41" s="114"/>
      <c r="Y41" s="114"/>
      <c r="Z41" s="114"/>
    </row>
    <row r="42" ht="145.5" customHeight="1">
      <c r="A42" s="132" t="str">
        <f t="shared" si="1"/>
        <v>TTSP0026</v>
      </c>
      <c r="B42" s="116" t="s">
        <v>925</v>
      </c>
      <c r="C42" s="116" t="s">
        <v>227</v>
      </c>
      <c r="D42" s="116" t="s">
        <v>926</v>
      </c>
      <c r="E42" s="116" t="s">
        <v>927</v>
      </c>
      <c r="F42" s="116" t="s">
        <v>227</v>
      </c>
      <c r="G42" s="116" t="s">
        <v>227</v>
      </c>
      <c r="H42" s="116" t="s">
        <v>227</v>
      </c>
      <c r="I42" s="116" t="s">
        <v>227</v>
      </c>
      <c r="J42" s="116" t="s">
        <v>227</v>
      </c>
      <c r="K42" s="116" t="s">
        <v>227</v>
      </c>
      <c r="L42" s="116" t="s">
        <v>227</v>
      </c>
      <c r="M42" s="116" t="s">
        <v>227</v>
      </c>
      <c r="N42" s="116" t="s">
        <v>227</v>
      </c>
      <c r="O42" s="116" t="s">
        <v>227</v>
      </c>
      <c r="P42" s="116" t="s">
        <v>227</v>
      </c>
      <c r="Q42" s="116" t="s">
        <v>227</v>
      </c>
      <c r="R42" s="116" t="s">
        <v>227</v>
      </c>
      <c r="S42" s="116" t="s">
        <v>227</v>
      </c>
      <c r="T42" s="116" t="s">
        <v>227</v>
      </c>
      <c r="U42" s="114"/>
      <c r="V42" s="114"/>
      <c r="W42" s="114"/>
      <c r="X42" s="114"/>
      <c r="Y42" s="114"/>
      <c r="Z42" s="114"/>
    </row>
    <row r="43" ht="13.5" customHeight="1">
      <c r="A43" s="132" t="str">
        <f t="shared" si="1"/>
        <v>TTSP0027</v>
      </c>
      <c r="B43" s="116" t="s">
        <v>928</v>
      </c>
      <c r="C43" s="116" t="s">
        <v>227</v>
      </c>
      <c r="D43" s="116" t="s">
        <v>929</v>
      </c>
      <c r="E43" s="116" t="s">
        <v>930</v>
      </c>
      <c r="F43" s="116" t="s">
        <v>227</v>
      </c>
      <c r="G43" s="116" t="s">
        <v>227</v>
      </c>
      <c r="H43" s="116" t="s">
        <v>227</v>
      </c>
      <c r="I43" s="116" t="s">
        <v>227</v>
      </c>
      <c r="J43" s="116" t="s">
        <v>227</v>
      </c>
      <c r="K43" s="116" t="s">
        <v>227</v>
      </c>
      <c r="L43" s="116" t="s">
        <v>227</v>
      </c>
      <c r="M43" s="116" t="s">
        <v>227</v>
      </c>
      <c r="N43" s="116" t="s">
        <v>227</v>
      </c>
      <c r="O43" s="116" t="s">
        <v>227</v>
      </c>
      <c r="P43" s="116" t="s">
        <v>227</v>
      </c>
      <c r="Q43" s="116" t="s">
        <v>227</v>
      </c>
      <c r="R43" s="116" t="s">
        <v>227</v>
      </c>
      <c r="S43" s="116" t="s">
        <v>227</v>
      </c>
      <c r="T43" s="116" t="s">
        <v>227</v>
      </c>
      <c r="U43" s="114"/>
      <c r="V43" s="114"/>
      <c r="W43" s="114"/>
      <c r="X43" s="114"/>
      <c r="Y43" s="114"/>
      <c r="Z43" s="114"/>
    </row>
    <row r="44" ht="13.5" customHeight="1">
      <c r="A44" s="132" t="str">
        <f t="shared" si="1"/>
        <v>TTSP0028</v>
      </c>
      <c r="B44" s="116" t="s">
        <v>931</v>
      </c>
      <c r="C44" s="116" t="s">
        <v>227</v>
      </c>
      <c r="D44" s="116" t="s">
        <v>932</v>
      </c>
      <c r="E44" s="116" t="s">
        <v>933</v>
      </c>
      <c r="F44" s="116" t="s">
        <v>227</v>
      </c>
      <c r="G44" s="116" t="s">
        <v>227</v>
      </c>
      <c r="H44" s="116" t="s">
        <v>227</v>
      </c>
      <c r="I44" s="116" t="s">
        <v>227</v>
      </c>
      <c r="J44" s="116" t="s">
        <v>227</v>
      </c>
      <c r="K44" s="116" t="s">
        <v>227</v>
      </c>
      <c r="L44" s="116" t="s">
        <v>227</v>
      </c>
      <c r="M44" s="116" t="s">
        <v>227</v>
      </c>
      <c r="N44" s="116" t="s">
        <v>227</v>
      </c>
      <c r="O44" s="116" t="s">
        <v>227</v>
      </c>
      <c r="P44" s="116" t="s">
        <v>227</v>
      </c>
      <c r="Q44" s="116" t="s">
        <v>227</v>
      </c>
      <c r="R44" s="116" t="s">
        <v>227</v>
      </c>
      <c r="S44" s="116" t="s">
        <v>227</v>
      </c>
      <c r="T44" s="116" t="s">
        <v>227</v>
      </c>
      <c r="U44" s="114"/>
      <c r="V44" s="114"/>
      <c r="W44" s="114"/>
      <c r="X44" s="114"/>
      <c r="Y44" s="114"/>
      <c r="Z44" s="114"/>
    </row>
    <row r="45" ht="13.5" customHeight="1">
      <c r="A45" s="132" t="str">
        <f t="shared" si="1"/>
        <v>TTSP0029</v>
      </c>
      <c r="B45" s="116" t="s">
        <v>934</v>
      </c>
      <c r="C45" s="116" t="s">
        <v>227</v>
      </c>
      <c r="D45" s="116" t="s">
        <v>935</v>
      </c>
      <c r="E45" s="116" t="s">
        <v>936</v>
      </c>
      <c r="F45" s="116" t="s">
        <v>227</v>
      </c>
      <c r="G45" s="116" t="s">
        <v>227</v>
      </c>
      <c r="H45" s="116" t="s">
        <v>227</v>
      </c>
      <c r="I45" s="116" t="s">
        <v>227</v>
      </c>
      <c r="J45" s="116" t="s">
        <v>227</v>
      </c>
      <c r="K45" s="116" t="s">
        <v>227</v>
      </c>
      <c r="L45" s="116" t="s">
        <v>227</v>
      </c>
      <c r="M45" s="116" t="s">
        <v>227</v>
      </c>
      <c r="N45" s="116" t="s">
        <v>227</v>
      </c>
      <c r="O45" s="116" t="s">
        <v>227</v>
      </c>
      <c r="P45" s="116" t="s">
        <v>227</v>
      </c>
      <c r="Q45" s="116" t="s">
        <v>227</v>
      </c>
      <c r="R45" s="116" t="s">
        <v>227</v>
      </c>
      <c r="S45" s="116" t="s">
        <v>227</v>
      </c>
      <c r="T45" s="116" t="s">
        <v>227</v>
      </c>
      <c r="U45" s="114"/>
      <c r="V45" s="114"/>
      <c r="W45" s="114"/>
      <c r="X45" s="114"/>
      <c r="Y45" s="114"/>
      <c r="Z45" s="114"/>
    </row>
    <row r="46" ht="13.5" customHeight="1">
      <c r="A46" s="132" t="str">
        <f t="shared" si="1"/>
        <v>TTSP0030</v>
      </c>
      <c r="B46" s="116" t="s">
        <v>937</v>
      </c>
      <c r="C46" s="116" t="s">
        <v>227</v>
      </c>
      <c r="D46" s="116" t="s">
        <v>938</v>
      </c>
      <c r="E46" s="116" t="s">
        <v>498</v>
      </c>
      <c r="F46" s="116" t="s">
        <v>227</v>
      </c>
      <c r="G46" s="116" t="s">
        <v>227</v>
      </c>
      <c r="H46" s="116" t="s">
        <v>227</v>
      </c>
      <c r="I46" s="116" t="s">
        <v>227</v>
      </c>
      <c r="J46" s="116" t="s">
        <v>227</v>
      </c>
      <c r="K46" s="116" t="s">
        <v>227</v>
      </c>
      <c r="L46" s="116" t="s">
        <v>227</v>
      </c>
      <c r="M46" s="116" t="s">
        <v>227</v>
      </c>
      <c r="N46" s="116" t="s">
        <v>227</v>
      </c>
      <c r="O46" s="116" t="s">
        <v>227</v>
      </c>
      <c r="P46" s="116" t="s">
        <v>227</v>
      </c>
      <c r="Q46" s="116" t="s">
        <v>227</v>
      </c>
      <c r="R46" s="116" t="s">
        <v>227</v>
      </c>
      <c r="S46" s="116" t="s">
        <v>227</v>
      </c>
      <c r="T46" s="116" t="s">
        <v>227</v>
      </c>
      <c r="U46" s="114"/>
      <c r="V46" s="114"/>
      <c r="W46" s="114"/>
      <c r="X46" s="114"/>
      <c r="Y46" s="114"/>
      <c r="Z46" s="114"/>
    </row>
    <row r="47" ht="13.5" customHeight="1">
      <c r="A47" s="132" t="str">
        <f t="shared" si="1"/>
        <v>TTSP0031</v>
      </c>
      <c r="B47" s="116" t="s">
        <v>939</v>
      </c>
      <c r="C47" s="116" t="s">
        <v>227</v>
      </c>
      <c r="D47" s="116" t="s">
        <v>940</v>
      </c>
      <c r="E47" s="116" t="s">
        <v>941</v>
      </c>
      <c r="F47" s="116" t="s">
        <v>227</v>
      </c>
      <c r="G47" s="116" t="s">
        <v>227</v>
      </c>
      <c r="H47" s="116" t="s">
        <v>227</v>
      </c>
      <c r="I47" s="116" t="s">
        <v>227</v>
      </c>
      <c r="J47" s="116" t="s">
        <v>227</v>
      </c>
      <c r="K47" s="116" t="s">
        <v>227</v>
      </c>
      <c r="L47" s="116" t="s">
        <v>227</v>
      </c>
      <c r="M47" s="116" t="s">
        <v>227</v>
      </c>
      <c r="N47" s="116" t="s">
        <v>227</v>
      </c>
      <c r="O47" s="116" t="s">
        <v>227</v>
      </c>
      <c r="P47" s="116" t="s">
        <v>227</v>
      </c>
      <c r="Q47" s="116" t="s">
        <v>227</v>
      </c>
      <c r="R47" s="116" t="s">
        <v>227</v>
      </c>
      <c r="S47" s="116" t="s">
        <v>227</v>
      </c>
      <c r="T47" s="116" t="s">
        <v>227</v>
      </c>
      <c r="U47" s="114"/>
      <c r="V47" s="114"/>
      <c r="W47" s="114"/>
      <c r="X47" s="114"/>
      <c r="Y47" s="114"/>
      <c r="Z47" s="114"/>
    </row>
    <row r="48" ht="13.5" customHeight="1">
      <c r="A48" s="132" t="str">
        <f t="shared" si="1"/>
        <v>TTSP0032</v>
      </c>
      <c r="B48" s="116" t="s">
        <v>942</v>
      </c>
      <c r="C48" s="116" t="s">
        <v>227</v>
      </c>
      <c r="D48" s="116" t="s">
        <v>943</v>
      </c>
      <c r="E48" s="116" t="s">
        <v>505</v>
      </c>
      <c r="F48" s="116" t="s">
        <v>227</v>
      </c>
      <c r="G48" s="116" t="s">
        <v>227</v>
      </c>
      <c r="H48" s="116" t="s">
        <v>227</v>
      </c>
      <c r="I48" s="116" t="s">
        <v>227</v>
      </c>
      <c r="J48" s="116" t="s">
        <v>227</v>
      </c>
      <c r="K48" s="116" t="s">
        <v>227</v>
      </c>
      <c r="L48" s="116" t="s">
        <v>227</v>
      </c>
      <c r="M48" s="116" t="s">
        <v>227</v>
      </c>
      <c r="N48" s="116" t="s">
        <v>227</v>
      </c>
      <c r="O48" s="116" t="s">
        <v>227</v>
      </c>
      <c r="P48" s="116" t="s">
        <v>227</v>
      </c>
      <c r="Q48" s="116" t="s">
        <v>227</v>
      </c>
      <c r="R48" s="116" t="s">
        <v>227</v>
      </c>
      <c r="S48" s="116" t="s">
        <v>227</v>
      </c>
      <c r="T48" s="116" t="s">
        <v>227</v>
      </c>
      <c r="U48" s="114"/>
      <c r="V48" s="114"/>
      <c r="W48" s="114"/>
      <c r="X48" s="114"/>
      <c r="Y48" s="114"/>
      <c r="Z48" s="114"/>
    </row>
    <row r="49" ht="13.5" customHeight="1">
      <c r="A49" s="132" t="str">
        <f t="shared" si="1"/>
        <v>TTSP0033</v>
      </c>
      <c r="B49" s="116" t="s">
        <v>944</v>
      </c>
      <c r="C49" s="116" t="s">
        <v>227</v>
      </c>
      <c r="D49" s="116" t="s">
        <v>945</v>
      </c>
      <c r="E49" s="116" t="s">
        <v>509</v>
      </c>
      <c r="F49" s="116" t="s">
        <v>227</v>
      </c>
      <c r="G49" s="116" t="s">
        <v>227</v>
      </c>
      <c r="H49" s="116" t="s">
        <v>227</v>
      </c>
      <c r="I49" s="116" t="s">
        <v>227</v>
      </c>
      <c r="J49" s="116" t="s">
        <v>227</v>
      </c>
      <c r="K49" s="116" t="s">
        <v>227</v>
      </c>
      <c r="L49" s="116" t="s">
        <v>227</v>
      </c>
      <c r="M49" s="116" t="s">
        <v>227</v>
      </c>
      <c r="N49" s="116" t="s">
        <v>227</v>
      </c>
      <c r="O49" s="116" t="s">
        <v>227</v>
      </c>
      <c r="P49" s="116" t="s">
        <v>227</v>
      </c>
      <c r="Q49" s="116" t="s">
        <v>227</v>
      </c>
      <c r="R49" s="116" t="s">
        <v>227</v>
      </c>
      <c r="S49" s="116" t="s">
        <v>227</v>
      </c>
      <c r="T49" s="116" t="s">
        <v>227</v>
      </c>
      <c r="U49" s="114"/>
      <c r="V49" s="114"/>
      <c r="W49" s="114"/>
      <c r="X49" s="114"/>
      <c r="Y49" s="114"/>
      <c r="Z49" s="114"/>
    </row>
    <row r="50" ht="123.0" customHeight="1">
      <c r="A50" s="132" t="str">
        <f t="shared" si="1"/>
        <v>TTSP0034</v>
      </c>
      <c r="B50" s="116" t="s">
        <v>946</v>
      </c>
      <c r="C50" s="116" t="s">
        <v>227</v>
      </c>
      <c r="D50" s="116" t="s">
        <v>947</v>
      </c>
      <c r="E50" s="116" t="s">
        <v>948</v>
      </c>
      <c r="F50" s="116" t="s">
        <v>227</v>
      </c>
      <c r="G50" s="116" t="s">
        <v>227</v>
      </c>
      <c r="H50" s="116" t="s">
        <v>227</v>
      </c>
      <c r="I50" s="116" t="s">
        <v>227</v>
      </c>
      <c r="J50" s="116" t="s">
        <v>227</v>
      </c>
      <c r="K50" s="116" t="s">
        <v>227</v>
      </c>
      <c r="L50" s="116" t="s">
        <v>227</v>
      </c>
      <c r="M50" s="116" t="s">
        <v>227</v>
      </c>
      <c r="N50" s="116" t="s">
        <v>227</v>
      </c>
      <c r="O50" s="116" t="s">
        <v>227</v>
      </c>
      <c r="P50" s="116" t="s">
        <v>227</v>
      </c>
      <c r="Q50" s="116" t="s">
        <v>227</v>
      </c>
      <c r="R50" s="116" t="s">
        <v>227</v>
      </c>
      <c r="S50" s="116" t="s">
        <v>227</v>
      </c>
      <c r="T50" s="116" t="s">
        <v>227</v>
      </c>
      <c r="U50" s="114"/>
      <c r="V50" s="114"/>
      <c r="W50" s="114"/>
      <c r="X50" s="114"/>
      <c r="Y50" s="114"/>
      <c r="Z50" s="114"/>
    </row>
    <row r="51" ht="13.5" customHeight="1">
      <c r="A51" s="132" t="str">
        <f t="shared" si="1"/>
        <v>TTSP0035</v>
      </c>
      <c r="B51" s="134" t="s">
        <v>615</v>
      </c>
      <c r="C51" s="134"/>
      <c r="D51" s="136" t="s">
        <v>949</v>
      </c>
      <c r="E51" s="136" t="s">
        <v>617</v>
      </c>
      <c r="F51" s="125"/>
      <c r="G51" s="125"/>
      <c r="H51" s="125"/>
      <c r="I51" s="125"/>
      <c r="J51" s="125"/>
      <c r="K51" s="125"/>
      <c r="L51" s="125"/>
      <c r="M51" s="125"/>
      <c r="N51" s="125"/>
      <c r="O51" s="125"/>
      <c r="P51" s="125"/>
      <c r="Q51" s="125"/>
      <c r="R51" s="137"/>
      <c r="S51" s="137"/>
      <c r="T51" s="137"/>
      <c r="U51" s="114"/>
      <c r="V51" s="114"/>
      <c r="W51" s="114"/>
      <c r="X51" s="114"/>
      <c r="Y51" s="114"/>
      <c r="Z51" s="114"/>
    </row>
    <row r="52" ht="13.5" customHeight="1">
      <c r="A52" s="132" t="str">
        <f t="shared" si="1"/>
        <v>TTSP0036</v>
      </c>
      <c r="B52" s="152" t="s">
        <v>618</v>
      </c>
      <c r="C52" s="134"/>
      <c r="D52" s="136" t="s">
        <v>950</v>
      </c>
      <c r="E52" s="136" t="s">
        <v>620</v>
      </c>
      <c r="F52" s="125"/>
      <c r="G52" s="125"/>
      <c r="H52" s="125"/>
      <c r="I52" s="125"/>
      <c r="J52" s="125"/>
      <c r="K52" s="125"/>
      <c r="L52" s="125"/>
      <c r="M52" s="125"/>
      <c r="N52" s="125"/>
      <c r="O52" s="125"/>
      <c r="P52" s="125"/>
      <c r="Q52" s="125"/>
      <c r="R52" s="137"/>
      <c r="S52" s="137"/>
      <c r="T52" s="137"/>
      <c r="U52" s="114"/>
      <c r="V52" s="114"/>
      <c r="W52" s="114"/>
      <c r="X52" s="114"/>
      <c r="Y52" s="114"/>
      <c r="Z52" s="114"/>
    </row>
    <row r="53" ht="13.5" customHeight="1">
      <c r="A53" s="132" t="str">
        <f t="shared" si="1"/>
        <v>TTSP0037</v>
      </c>
      <c r="B53" s="152" t="s">
        <v>621</v>
      </c>
      <c r="C53" s="134"/>
      <c r="D53" s="136" t="s">
        <v>951</v>
      </c>
      <c r="E53" s="136" t="s">
        <v>952</v>
      </c>
      <c r="F53" s="125"/>
      <c r="G53" s="125"/>
      <c r="H53" s="125"/>
      <c r="I53" s="125"/>
      <c r="J53" s="125"/>
      <c r="K53" s="125"/>
      <c r="L53" s="125"/>
      <c r="M53" s="125"/>
      <c r="N53" s="125"/>
      <c r="O53" s="125"/>
      <c r="P53" s="125"/>
      <c r="Q53" s="125"/>
      <c r="R53" s="137"/>
      <c r="S53" s="137"/>
      <c r="T53" s="137"/>
      <c r="U53" s="114"/>
      <c r="V53" s="114"/>
      <c r="W53" s="114"/>
      <c r="X53" s="114"/>
      <c r="Y53" s="114"/>
      <c r="Z53" s="114"/>
    </row>
    <row r="54" ht="13.5" customHeight="1">
      <c r="A54" s="132" t="str">
        <f t="shared" si="1"/>
        <v>TTSP0038</v>
      </c>
      <c r="B54" s="116" t="s">
        <v>624</v>
      </c>
      <c r="C54" s="134"/>
      <c r="D54" s="136" t="s">
        <v>953</v>
      </c>
      <c r="E54" s="136" t="s">
        <v>954</v>
      </c>
      <c r="F54" s="125"/>
      <c r="G54" s="125"/>
      <c r="H54" s="125"/>
      <c r="I54" s="125"/>
      <c r="J54" s="125"/>
      <c r="K54" s="125"/>
      <c r="L54" s="125"/>
      <c r="M54" s="125"/>
      <c r="N54" s="125"/>
      <c r="O54" s="125"/>
      <c r="P54" s="125"/>
      <c r="Q54" s="125"/>
      <c r="R54" s="137"/>
      <c r="S54" s="137"/>
      <c r="T54" s="137"/>
      <c r="U54" s="114"/>
      <c r="V54" s="114"/>
      <c r="W54" s="114"/>
      <c r="X54" s="114"/>
      <c r="Y54" s="114"/>
      <c r="Z54" s="114"/>
    </row>
    <row r="55" ht="13.5" customHeight="1">
      <c r="A55" s="132" t="str">
        <f t="shared" si="1"/>
        <v/>
      </c>
      <c r="B55" s="167" t="s">
        <v>955</v>
      </c>
      <c r="C55" s="168"/>
      <c r="D55" s="169"/>
      <c r="E55" s="169"/>
      <c r="F55" s="125"/>
      <c r="G55" s="125"/>
      <c r="H55" s="125"/>
      <c r="I55" s="125"/>
      <c r="J55" s="125"/>
      <c r="K55" s="125"/>
      <c r="L55" s="125"/>
      <c r="M55" s="125"/>
      <c r="N55" s="125"/>
      <c r="O55" s="125"/>
      <c r="P55" s="125"/>
      <c r="Q55" s="125"/>
      <c r="R55" s="137"/>
      <c r="S55" s="137"/>
      <c r="T55" s="137"/>
      <c r="U55" s="114"/>
      <c r="V55" s="114"/>
      <c r="W55" s="114"/>
      <c r="X55" s="114"/>
      <c r="Y55" s="114"/>
      <c r="Z55" s="114"/>
    </row>
    <row r="56" ht="13.5" customHeight="1">
      <c r="A56" s="132" t="str">
        <f t="shared" si="1"/>
        <v>TTSP0039</v>
      </c>
      <c r="B56" s="133" t="s">
        <v>234</v>
      </c>
      <c r="C56" s="149"/>
      <c r="D56" s="142" t="s">
        <v>956</v>
      </c>
      <c r="E56" s="142" t="s">
        <v>232</v>
      </c>
      <c r="F56" s="125"/>
      <c r="G56" s="125"/>
      <c r="H56" s="125"/>
      <c r="I56" s="125"/>
      <c r="J56" s="125"/>
      <c r="K56" s="125"/>
      <c r="L56" s="125"/>
      <c r="M56" s="125"/>
      <c r="N56" s="125"/>
      <c r="O56" s="125"/>
      <c r="P56" s="125"/>
      <c r="Q56" s="125"/>
      <c r="R56" s="141"/>
      <c r="S56" s="141"/>
      <c r="T56" s="141"/>
      <c r="U56" s="150"/>
      <c r="V56" s="150"/>
      <c r="W56" s="150"/>
      <c r="X56" s="150"/>
      <c r="Y56" s="150"/>
      <c r="Z56" s="150"/>
    </row>
    <row r="57" ht="13.5" customHeight="1">
      <c r="A57" s="132" t="str">
        <f t="shared" si="1"/>
        <v>TTSP0040</v>
      </c>
      <c r="B57" s="138" t="s">
        <v>328</v>
      </c>
      <c r="C57" s="149"/>
      <c r="D57" s="142" t="s">
        <v>956</v>
      </c>
      <c r="E57" s="142" t="s">
        <v>232</v>
      </c>
      <c r="F57" s="125"/>
      <c r="G57" s="125"/>
      <c r="H57" s="125"/>
      <c r="I57" s="125"/>
      <c r="J57" s="125"/>
      <c r="K57" s="125"/>
      <c r="L57" s="125"/>
      <c r="M57" s="125"/>
      <c r="N57" s="125"/>
      <c r="O57" s="125"/>
      <c r="P57" s="125"/>
      <c r="Q57" s="125"/>
      <c r="R57" s="141"/>
      <c r="S57" s="141"/>
      <c r="T57" s="141"/>
      <c r="U57" s="150"/>
      <c r="V57" s="150"/>
      <c r="W57" s="150"/>
      <c r="X57" s="150"/>
      <c r="Y57" s="150"/>
      <c r="Z57" s="150"/>
    </row>
    <row r="58" ht="13.5" customHeight="1">
      <c r="A58" s="132" t="str">
        <f t="shared" si="1"/>
        <v>TTSP0041</v>
      </c>
      <c r="B58" s="133" t="s">
        <v>882</v>
      </c>
      <c r="C58" s="149"/>
      <c r="D58" s="142" t="s">
        <v>956</v>
      </c>
      <c r="E58" s="142" t="s">
        <v>232</v>
      </c>
      <c r="F58" s="125"/>
      <c r="G58" s="125"/>
      <c r="H58" s="125"/>
      <c r="I58" s="125"/>
      <c r="J58" s="125"/>
      <c r="K58" s="125"/>
      <c r="L58" s="125"/>
      <c r="M58" s="125"/>
      <c r="N58" s="125"/>
      <c r="O58" s="125"/>
      <c r="P58" s="125"/>
      <c r="Q58" s="125"/>
      <c r="R58" s="141"/>
      <c r="S58" s="141"/>
      <c r="T58" s="141"/>
      <c r="U58" s="150"/>
      <c r="V58" s="150"/>
      <c r="W58" s="150"/>
      <c r="X58" s="150"/>
      <c r="Y58" s="150"/>
      <c r="Z58" s="150"/>
    </row>
    <row r="59" ht="13.5" customHeight="1">
      <c r="A59" s="132" t="str">
        <f t="shared" si="1"/>
        <v>TTSP0042</v>
      </c>
      <c r="B59" s="116" t="s">
        <v>883</v>
      </c>
      <c r="C59" s="134"/>
      <c r="D59" s="136" t="s">
        <v>957</v>
      </c>
      <c r="E59" s="136" t="s">
        <v>885</v>
      </c>
      <c r="F59" s="125"/>
      <c r="G59" s="125"/>
      <c r="H59" s="125"/>
      <c r="I59" s="125"/>
      <c r="J59" s="125"/>
      <c r="K59" s="125"/>
      <c r="L59" s="125"/>
      <c r="M59" s="125"/>
      <c r="N59" s="125"/>
      <c r="O59" s="125"/>
      <c r="P59" s="125"/>
      <c r="Q59" s="125"/>
      <c r="R59" s="137"/>
      <c r="S59" s="137"/>
      <c r="T59" s="137"/>
      <c r="U59" s="114"/>
      <c r="V59" s="114"/>
      <c r="W59" s="114"/>
      <c r="X59" s="114"/>
      <c r="Y59" s="114"/>
      <c r="Z59" s="114"/>
    </row>
    <row r="60" ht="13.5" customHeight="1">
      <c r="A60" s="132" t="str">
        <f t="shared" si="1"/>
        <v>TTSP0043</v>
      </c>
      <c r="B60" s="116" t="s">
        <v>886</v>
      </c>
      <c r="C60" s="134" t="s">
        <v>335</v>
      </c>
      <c r="D60" s="136" t="s">
        <v>958</v>
      </c>
      <c r="E60" s="136" t="s">
        <v>337</v>
      </c>
      <c r="F60" s="125"/>
      <c r="G60" s="125"/>
      <c r="H60" s="125"/>
      <c r="I60" s="125"/>
      <c r="J60" s="125"/>
      <c r="K60" s="125"/>
      <c r="L60" s="125"/>
      <c r="M60" s="125"/>
      <c r="N60" s="125"/>
      <c r="O60" s="125"/>
      <c r="P60" s="125"/>
      <c r="Q60" s="125"/>
      <c r="R60" s="137"/>
      <c r="S60" s="137"/>
      <c r="T60" s="137"/>
      <c r="U60" s="114"/>
      <c r="V60" s="114"/>
      <c r="W60" s="114"/>
      <c r="X60" s="114"/>
      <c r="Y60" s="114"/>
      <c r="Z60" s="114"/>
    </row>
    <row r="61" ht="13.5" customHeight="1">
      <c r="A61" s="132" t="str">
        <f t="shared" si="1"/>
        <v>TTSP0044</v>
      </c>
      <c r="B61" s="116" t="s">
        <v>888</v>
      </c>
      <c r="C61" s="134" t="s">
        <v>339</v>
      </c>
      <c r="D61" s="136" t="s">
        <v>958</v>
      </c>
      <c r="E61" s="136" t="s">
        <v>340</v>
      </c>
      <c r="F61" s="125"/>
      <c r="G61" s="125"/>
      <c r="H61" s="125"/>
      <c r="I61" s="125"/>
      <c r="J61" s="125"/>
      <c r="K61" s="125"/>
      <c r="L61" s="125"/>
      <c r="M61" s="125"/>
      <c r="N61" s="125"/>
      <c r="O61" s="125"/>
      <c r="P61" s="125"/>
      <c r="Q61" s="125"/>
      <c r="R61" s="137"/>
      <c r="S61" s="137"/>
      <c r="T61" s="137"/>
      <c r="U61" s="114"/>
      <c r="V61" s="114"/>
      <c r="W61" s="114"/>
      <c r="X61" s="114"/>
      <c r="Y61" s="114"/>
      <c r="Z61" s="114"/>
    </row>
    <row r="62" ht="13.5" customHeight="1">
      <c r="A62" s="132" t="str">
        <f t="shared" si="1"/>
        <v>TTSP0045</v>
      </c>
      <c r="B62" s="116" t="s">
        <v>889</v>
      </c>
      <c r="C62" s="134"/>
      <c r="D62" s="136" t="s">
        <v>958</v>
      </c>
      <c r="E62" s="136" t="s">
        <v>342</v>
      </c>
      <c r="F62" s="125"/>
      <c r="G62" s="125"/>
      <c r="H62" s="125"/>
      <c r="I62" s="125"/>
      <c r="J62" s="125"/>
      <c r="K62" s="125"/>
      <c r="L62" s="125"/>
      <c r="M62" s="125"/>
      <c r="N62" s="125"/>
      <c r="O62" s="125"/>
      <c r="P62" s="125"/>
      <c r="Q62" s="125"/>
      <c r="R62" s="137"/>
      <c r="S62" s="137"/>
      <c r="T62" s="137"/>
      <c r="U62" s="114"/>
      <c r="V62" s="114"/>
      <c r="W62" s="114"/>
      <c r="X62" s="114"/>
      <c r="Y62" s="114"/>
      <c r="Z62" s="114"/>
    </row>
    <row r="63" ht="13.5" customHeight="1">
      <c r="A63" s="132" t="str">
        <f t="shared" si="1"/>
        <v>TTSP0046</v>
      </c>
      <c r="B63" s="116" t="s">
        <v>890</v>
      </c>
      <c r="C63" s="134"/>
      <c r="D63" s="136" t="s">
        <v>958</v>
      </c>
      <c r="E63" s="136" t="s">
        <v>891</v>
      </c>
      <c r="F63" s="125"/>
      <c r="G63" s="125"/>
      <c r="H63" s="125"/>
      <c r="I63" s="125"/>
      <c r="J63" s="125"/>
      <c r="K63" s="125"/>
      <c r="L63" s="125"/>
      <c r="M63" s="125"/>
      <c r="N63" s="125"/>
      <c r="O63" s="125"/>
      <c r="P63" s="125"/>
      <c r="Q63" s="125"/>
      <c r="R63" s="137"/>
      <c r="S63" s="137"/>
      <c r="T63" s="137"/>
      <c r="U63" s="114"/>
      <c r="V63" s="114"/>
      <c r="W63" s="114"/>
      <c r="X63" s="114"/>
      <c r="Y63" s="114"/>
      <c r="Z63" s="114"/>
    </row>
    <row r="64" ht="13.5" customHeight="1">
      <c r="A64" s="132" t="str">
        <f t="shared" si="1"/>
        <v>TTSP0047</v>
      </c>
      <c r="B64" s="116" t="s">
        <v>892</v>
      </c>
      <c r="C64" s="134"/>
      <c r="D64" s="136" t="s">
        <v>958</v>
      </c>
      <c r="E64" s="136" t="s">
        <v>893</v>
      </c>
      <c r="F64" s="125"/>
      <c r="G64" s="125"/>
      <c r="H64" s="125"/>
      <c r="I64" s="125"/>
      <c r="J64" s="125"/>
      <c r="K64" s="125"/>
      <c r="L64" s="125"/>
      <c r="M64" s="125"/>
      <c r="N64" s="125"/>
      <c r="O64" s="125"/>
      <c r="P64" s="125"/>
      <c r="Q64" s="125"/>
      <c r="R64" s="137"/>
      <c r="S64" s="137"/>
      <c r="T64" s="137"/>
      <c r="U64" s="114"/>
      <c r="V64" s="114"/>
      <c r="W64" s="114"/>
      <c r="X64" s="114"/>
      <c r="Y64" s="114"/>
      <c r="Z64" s="114"/>
    </row>
    <row r="65" ht="13.5" customHeight="1">
      <c r="A65" s="132" t="str">
        <f t="shared" si="1"/>
        <v>TTSP0048</v>
      </c>
      <c r="B65" s="116" t="s">
        <v>894</v>
      </c>
      <c r="C65" s="134" t="s">
        <v>227</v>
      </c>
      <c r="D65" s="136" t="s">
        <v>959</v>
      </c>
      <c r="E65" s="136" t="s">
        <v>896</v>
      </c>
      <c r="F65" s="125" t="s">
        <v>227</v>
      </c>
      <c r="G65" s="125" t="s">
        <v>227</v>
      </c>
      <c r="H65" s="125" t="s">
        <v>227</v>
      </c>
      <c r="I65" s="125" t="s">
        <v>227</v>
      </c>
      <c r="J65" s="125" t="s">
        <v>227</v>
      </c>
      <c r="K65" s="125" t="s">
        <v>227</v>
      </c>
      <c r="L65" s="125" t="s">
        <v>227</v>
      </c>
      <c r="M65" s="125" t="s">
        <v>227</v>
      </c>
      <c r="N65" s="125" t="s">
        <v>227</v>
      </c>
      <c r="O65" s="125" t="s">
        <v>227</v>
      </c>
      <c r="P65" s="125" t="s">
        <v>227</v>
      </c>
      <c r="Q65" s="125" t="s">
        <v>227</v>
      </c>
      <c r="R65" s="137" t="s">
        <v>227</v>
      </c>
      <c r="S65" s="137" t="s">
        <v>227</v>
      </c>
      <c r="T65" s="137" t="s">
        <v>227</v>
      </c>
      <c r="U65" s="114"/>
      <c r="V65" s="114"/>
      <c r="W65" s="114"/>
      <c r="X65" s="114"/>
      <c r="Y65" s="114"/>
      <c r="Z65" s="114"/>
    </row>
    <row r="66" ht="13.5" customHeight="1">
      <c r="A66" s="132" t="str">
        <f t="shared" si="1"/>
        <v>TTSP0049</v>
      </c>
      <c r="B66" s="116" t="s">
        <v>897</v>
      </c>
      <c r="C66" s="134" t="s">
        <v>227</v>
      </c>
      <c r="D66" s="136" t="s">
        <v>960</v>
      </c>
      <c r="E66" s="136" t="s">
        <v>899</v>
      </c>
      <c r="F66" s="125" t="s">
        <v>227</v>
      </c>
      <c r="G66" s="125" t="s">
        <v>227</v>
      </c>
      <c r="H66" s="125" t="s">
        <v>227</v>
      </c>
      <c r="I66" s="125" t="s">
        <v>227</v>
      </c>
      <c r="J66" s="125" t="s">
        <v>227</v>
      </c>
      <c r="K66" s="125" t="s">
        <v>227</v>
      </c>
      <c r="L66" s="125" t="s">
        <v>227</v>
      </c>
      <c r="M66" s="125" t="s">
        <v>227</v>
      </c>
      <c r="N66" s="125" t="s">
        <v>227</v>
      </c>
      <c r="O66" s="125" t="s">
        <v>227</v>
      </c>
      <c r="P66" s="125" t="s">
        <v>227</v>
      </c>
      <c r="Q66" s="125" t="s">
        <v>227</v>
      </c>
      <c r="R66" s="137" t="s">
        <v>227</v>
      </c>
      <c r="S66" s="137" t="s">
        <v>227</v>
      </c>
      <c r="T66" s="137" t="s">
        <v>227</v>
      </c>
      <c r="U66" s="114"/>
      <c r="V66" s="114"/>
      <c r="W66" s="114"/>
      <c r="X66" s="114"/>
      <c r="Y66" s="114"/>
      <c r="Z66" s="114"/>
    </row>
    <row r="67" ht="13.5" customHeight="1">
      <c r="A67" s="132" t="str">
        <f t="shared" si="1"/>
        <v>TTSP0050</v>
      </c>
      <c r="B67" s="116" t="s">
        <v>900</v>
      </c>
      <c r="C67" s="134" t="s">
        <v>227</v>
      </c>
      <c r="D67" s="136" t="s">
        <v>961</v>
      </c>
      <c r="E67" s="136" t="s">
        <v>902</v>
      </c>
      <c r="F67" s="125" t="s">
        <v>227</v>
      </c>
      <c r="G67" s="125" t="s">
        <v>227</v>
      </c>
      <c r="H67" s="125" t="s">
        <v>227</v>
      </c>
      <c r="I67" s="125" t="s">
        <v>227</v>
      </c>
      <c r="J67" s="125" t="s">
        <v>227</v>
      </c>
      <c r="K67" s="125" t="s">
        <v>227</v>
      </c>
      <c r="L67" s="125" t="s">
        <v>227</v>
      </c>
      <c r="M67" s="125" t="s">
        <v>227</v>
      </c>
      <c r="N67" s="125" t="s">
        <v>227</v>
      </c>
      <c r="O67" s="125" t="s">
        <v>227</v>
      </c>
      <c r="P67" s="125" t="s">
        <v>227</v>
      </c>
      <c r="Q67" s="125" t="s">
        <v>227</v>
      </c>
      <c r="R67" s="137" t="s">
        <v>227</v>
      </c>
      <c r="S67" s="137" t="s">
        <v>227</v>
      </c>
      <c r="T67" s="137" t="s">
        <v>227</v>
      </c>
      <c r="U67" s="114"/>
      <c r="V67" s="114"/>
      <c r="W67" s="114"/>
      <c r="X67" s="114"/>
      <c r="Y67" s="114"/>
      <c r="Z67" s="114"/>
    </row>
    <row r="68" ht="13.5" customHeight="1">
      <c r="A68" s="132" t="str">
        <f t="shared" si="1"/>
        <v>TTSP0051</v>
      </c>
      <c r="B68" s="116" t="s">
        <v>903</v>
      </c>
      <c r="C68" s="134" t="s">
        <v>227</v>
      </c>
      <c r="D68" s="136" t="s">
        <v>962</v>
      </c>
      <c r="E68" s="136" t="s">
        <v>905</v>
      </c>
      <c r="F68" s="125" t="s">
        <v>227</v>
      </c>
      <c r="G68" s="125" t="s">
        <v>227</v>
      </c>
      <c r="H68" s="125" t="s">
        <v>227</v>
      </c>
      <c r="I68" s="125" t="s">
        <v>227</v>
      </c>
      <c r="J68" s="125" t="s">
        <v>227</v>
      </c>
      <c r="K68" s="125" t="s">
        <v>227</v>
      </c>
      <c r="L68" s="125" t="s">
        <v>227</v>
      </c>
      <c r="M68" s="125" t="s">
        <v>227</v>
      </c>
      <c r="N68" s="125" t="s">
        <v>227</v>
      </c>
      <c r="O68" s="125" t="s">
        <v>227</v>
      </c>
      <c r="P68" s="125" t="s">
        <v>227</v>
      </c>
      <c r="Q68" s="125" t="s">
        <v>227</v>
      </c>
      <c r="R68" s="137" t="s">
        <v>227</v>
      </c>
      <c r="S68" s="137" t="s">
        <v>227</v>
      </c>
      <c r="T68" s="137" t="s">
        <v>227</v>
      </c>
      <c r="U68" s="114"/>
      <c r="V68" s="114"/>
      <c r="W68" s="114"/>
      <c r="X68" s="114"/>
      <c r="Y68" s="114"/>
      <c r="Z68" s="114"/>
    </row>
    <row r="69" ht="13.5" customHeight="1">
      <c r="A69" s="132" t="str">
        <f t="shared" si="1"/>
        <v>TTSP0052</v>
      </c>
      <c r="B69" s="116" t="s">
        <v>906</v>
      </c>
      <c r="C69" s="134" t="s">
        <v>227</v>
      </c>
      <c r="D69" s="136" t="s">
        <v>963</v>
      </c>
      <c r="E69" s="136" t="s">
        <v>908</v>
      </c>
      <c r="F69" s="125" t="s">
        <v>227</v>
      </c>
      <c r="G69" s="125" t="s">
        <v>227</v>
      </c>
      <c r="H69" s="125" t="s">
        <v>227</v>
      </c>
      <c r="I69" s="125" t="s">
        <v>227</v>
      </c>
      <c r="J69" s="125" t="s">
        <v>227</v>
      </c>
      <c r="K69" s="125" t="s">
        <v>227</v>
      </c>
      <c r="L69" s="125" t="s">
        <v>227</v>
      </c>
      <c r="M69" s="125" t="s">
        <v>227</v>
      </c>
      <c r="N69" s="125" t="s">
        <v>227</v>
      </c>
      <c r="O69" s="125" t="s">
        <v>227</v>
      </c>
      <c r="P69" s="125" t="s">
        <v>227</v>
      </c>
      <c r="Q69" s="125" t="s">
        <v>227</v>
      </c>
      <c r="R69" s="137" t="s">
        <v>227</v>
      </c>
      <c r="S69" s="137" t="s">
        <v>227</v>
      </c>
      <c r="T69" s="137" t="s">
        <v>227</v>
      </c>
      <c r="U69" s="114"/>
      <c r="V69" s="114"/>
      <c r="W69" s="114"/>
      <c r="X69" s="114"/>
      <c r="Y69" s="114"/>
      <c r="Z69" s="114"/>
    </row>
    <row r="70" ht="13.5" customHeight="1">
      <c r="A70" s="132" t="str">
        <f t="shared" si="1"/>
        <v>TTSP0053</v>
      </c>
      <c r="B70" s="116" t="s">
        <v>909</v>
      </c>
      <c r="C70" s="134"/>
      <c r="D70" s="136" t="s">
        <v>964</v>
      </c>
      <c r="E70" s="136" t="s">
        <v>911</v>
      </c>
      <c r="F70" s="125"/>
      <c r="G70" s="125"/>
      <c r="H70" s="125"/>
      <c r="I70" s="125"/>
      <c r="J70" s="125"/>
      <c r="K70" s="125"/>
      <c r="L70" s="125"/>
      <c r="M70" s="114"/>
      <c r="N70" s="125"/>
      <c r="O70" s="125"/>
      <c r="P70" s="125"/>
      <c r="Q70" s="125"/>
      <c r="R70" s="137"/>
      <c r="S70" s="137"/>
      <c r="T70" s="137"/>
      <c r="U70" s="114"/>
      <c r="V70" s="114"/>
      <c r="W70" s="114"/>
      <c r="X70" s="114"/>
      <c r="Y70" s="114"/>
      <c r="Z70" s="114"/>
    </row>
    <row r="71" ht="83.25" customHeight="1">
      <c r="A71" s="132" t="str">
        <f t="shared" si="1"/>
        <v>TTSP0054</v>
      </c>
      <c r="B71" s="116" t="s">
        <v>912</v>
      </c>
      <c r="C71" s="116"/>
      <c r="D71" s="136" t="s">
        <v>965</v>
      </c>
      <c r="E71" s="116" t="s">
        <v>914</v>
      </c>
      <c r="F71" s="116"/>
      <c r="G71" s="116"/>
      <c r="H71" s="116"/>
      <c r="I71" s="116"/>
      <c r="J71" s="116"/>
      <c r="K71" s="116"/>
      <c r="L71" s="116"/>
      <c r="M71" s="116"/>
      <c r="N71" s="116"/>
      <c r="O71" s="116"/>
      <c r="P71" s="116"/>
      <c r="Q71" s="116"/>
      <c r="R71" s="116"/>
      <c r="S71" s="116"/>
      <c r="T71" s="116"/>
      <c r="U71" s="114"/>
      <c r="V71" s="114"/>
      <c r="W71" s="114"/>
      <c r="X71" s="114"/>
      <c r="Y71" s="114"/>
      <c r="Z71" s="114"/>
    </row>
    <row r="72" ht="13.5" customHeight="1">
      <c r="A72" s="132" t="str">
        <f t="shared" si="1"/>
        <v>TTSP0055</v>
      </c>
      <c r="B72" s="116" t="s">
        <v>915</v>
      </c>
      <c r="C72" s="134"/>
      <c r="D72" s="136" t="s">
        <v>966</v>
      </c>
      <c r="E72" s="136" t="s">
        <v>917</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1"/>
        <v>TTSP0056</v>
      </c>
      <c r="B73" s="116" t="s">
        <v>918</v>
      </c>
      <c r="C73" s="116"/>
      <c r="D73" s="136" t="s">
        <v>966</v>
      </c>
      <c r="E73" s="116" t="s">
        <v>919</v>
      </c>
      <c r="F73" s="116"/>
      <c r="G73" s="116"/>
      <c r="H73" s="116"/>
      <c r="I73" s="116"/>
      <c r="J73" s="116"/>
      <c r="K73" s="116"/>
      <c r="L73" s="116"/>
      <c r="M73" s="116"/>
      <c r="N73" s="116"/>
      <c r="O73" s="116"/>
      <c r="P73" s="116"/>
      <c r="Q73" s="116"/>
      <c r="R73" s="116"/>
      <c r="S73" s="116"/>
      <c r="T73" s="116"/>
      <c r="U73" s="114"/>
      <c r="V73" s="114"/>
      <c r="W73" s="114"/>
      <c r="X73" s="114"/>
      <c r="Y73" s="114"/>
      <c r="Z73" s="114"/>
    </row>
    <row r="74" ht="84.0" customHeight="1">
      <c r="A74" s="132" t="str">
        <f t="shared" si="1"/>
        <v>TTSP0057</v>
      </c>
      <c r="B74" s="116" t="s">
        <v>920</v>
      </c>
      <c r="C74" s="116"/>
      <c r="D74" s="136" t="s">
        <v>965</v>
      </c>
      <c r="E74" s="116" t="s">
        <v>921</v>
      </c>
      <c r="F74" s="116"/>
      <c r="G74" s="116"/>
      <c r="H74" s="116"/>
      <c r="I74" s="116"/>
      <c r="J74" s="116"/>
      <c r="K74" s="116"/>
      <c r="L74" s="116"/>
      <c r="M74" s="116"/>
      <c r="N74" s="116"/>
      <c r="O74" s="116"/>
      <c r="P74" s="116"/>
      <c r="Q74" s="116"/>
      <c r="R74" s="116"/>
      <c r="S74" s="116"/>
      <c r="T74" s="116"/>
      <c r="U74" s="114"/>
      <c r="V74" s="114"/>
      <c r="W74" s="114"/>
      <c r="X74" s="114"/>
      <c r="Y74" s="114"/>
      <c r="Z74" s="114"/>
    </row>
    <row r="75" ht="13.5" customHeight="1">
      <c r="A75" s="132" t="str">
        <f t="shared" si="1"/>
        <v>TTSP0058</v>
      </c>
      <c r="B75" s="116" t="s">
        <v>922</v>
      </c>
      <c r="C75" s="116"/>
      <c r="D75" s="116" t="s">
        <v>967</v>
      </c>
      <c r="E75" s="116" t="s">
        <v>924</v>
      </c>
      <c r="F75" s="116"/>
      <c r="G75" s="116"/>
      <c r="H75" s="116"/>
      <c r="I75" s="116"/>
      <c r="J75" s="116"/>
      <c r="K75" s="116"/>
      <c r="L75" s="116"/>
      <c r="M75" s="116"/>
      <c r="N75" s="116"/>
      <c r="O75" s="116"/>
      <c r="P75" s="116"/>
      <c r="Q75" s="116"/>
      <c r="R75" s="116"/>
      <c r="S75" s="116"/>
      <c r="T75" s="116"/>
      <c r="U75" s="114"/>
      <c r="V75" s="114"/>
      <c r="W75" s="114"/>
      <c r="X75" s="114"/>
      <c r="Y75" s="114"/>
      <c r="Z75" s="114"/>
    </row>
    <row r="76" ht="145.5" customHeight="1">
      <c r="A76" s="132" t="str">
        <f t="shared" si="1"/>
        <v>TTSP0059</v>
      </c>
      <c r="B76" s="116" t="s">
        <v>925</v>
      </c>
      <c r="C76" s="116" t="s">
        <v>227</v>
      </c>
      <c r="D76" s="116" t="s">
        <v>926</v>
      </c>
      <c r="E76" s="116" t="s">
        <v>968</v>
      </c>
      <c r="F76" s="116" t="s">
        <v>227</v>
      </c>
      <c r="G76" s="116" t="s">
        <v>227</v>
      </c>
      <c r="H76" s="116" t="s">
        <v>227</v>
      </c>
      <c r="I76" s="116" t="s">
        <v>227</v>
      </c>
      <c r="J76" s="116" t="s">
        <v>227</v>
      </c>
      <c r="K76" s="116" t="s">
        <v>227</v>
      </c>
      <c r="L76" s="116" t="s">
        <v>227</v>
      </c>
      <c r="M76" s="116" t="s">
        <v>227</v>
      </c>
      <c r="N76" s="116" t="s">
        <v>227</v>
      </c>
      <c r="O76" s="116" t="s">
        <v>227</v>
      </c>
      <c r="P76" s="116" t="s">
        <v>227</v>
      </c>
      <c r="Q76" s="116" t="s">
        <v>227</v>
      </c>
      <c r="R76" s="116" t="s">
        <v>227</v>
      </c>
      <c r="S76" s="116" t="s">
        <v>227</v>
      </c>
      <c r="T76" s="116" t="s">
        <v>227</v>
      </c>
      <c r="U76" s="114"/>
      <c r="V76" s="114"/>
      <c r="W76" s="114"/>
      <c r="X76" s="114"/>
      <c r="Y76" s="114"/>
      <c r="Z76" s="114"/>
    </row>
    <row r="77" ht="13.5" customHeight="1">
      <c r="A77" s="132" t="str">
        <f t="shared" si="1"/>
        <v>TTSP0060</v>
      </c>
      <c r="B77" s="116" t="s">
        <v>928</v>
      </c>
      <c r="C77" s="116" t="s">
        <v>227</v>
      </c>
      <c r="D77" s="116" t="s">
        <v>929</v>
      </c>
      <c r="E77" s="116" t="s">
        <v>930</v>
      </c>
      <c r="F77" s="116" t="s">
        <v>227</v>
      </c>
      <c r="G77" s="116" t="s">
        <v>227</v>
      </c>
      <c r="H77" s="116" t="s">
        <v>227</v>
      </c>
      <c r="I77" s="116" t="s">
        <v>227</v>
      </c>
      <c r="J77" s="116" t="s">
        <v>227</v>
      </c>
      <c r="K77" s="116" t="s">
        <v>227</v>
      </c>
      <c r="L77" s="116" t="s">
        <v>227</v>
      </c>
      <c r="M77" s="116" t="s">
        <v>227</v>
      </c>
      <c r="N77" s="116" t="s">
        <v>227</v>
      </c>
      <c r="O77" s="116" t="s">
        <v>227</v>
      </c>
      <c r="P77" s="116" t="s">
        <v>227</v>
      </c>
      <c r="Q77" s="116" t="s">
        <v>227</v>
      </c>
      <c r="R77" s="116" t="s">
        <v>227</v>
      </c>
      <c r="S77" s="116" t="s">
        <v>227</v>
      </c>
      <c r="T77" s="116" t="s">
        <v>227</v>
      </c>
      <c r="U77" s="114"/>
      <c r="V77" s="114"/>
      <c r="W77" s="114"/>
      <c r="X77" s="114"/>
      <c r="Y77" s="114"/>
      <c r="Z77" s="114"/>
    </row>
    <row r="78" ht="13.5" customHeight="1">
      <c r="A78" s="132" t="str">
        <f t="shared" si="1"/>
        <v>TTSP0061</v>
      </c>
      <c r="B78" s="116" t="s">
        <v>931</v>
      </c>
      <c r="C78" s="116" t="s">
        <v>227</v>
      </c>
      <c r="D78" s="116" t="s">
        <v>932</v>
      </c>
      <c r="E78" s="116" t="s">
        <v>933</v>
      </c>
      <c r="F78" s="116" t="s">
        <v>227</v>
      </c>
      <c r="G78" s="116" t="s">
        <v>227</v>
      </c>
      <c r="H78" s="116" t="s">
        <v>227</v>
      </c>
      <c r="I78" s="116" t="s">
        <v>227</v>
      </c>
      <c r="J78" s="116" t="s">
        <v>227</v>
      </c>
      <c r="K78" s="116" t="s">
        <v>227</v>
      </c>
      <c r="L78" s="116" t="s">
        <v>227</v>
      </c>
      <c r="M78" s="116" t="s">
        <v>227</v>
      </c>
      <c r="N78" s="116" t="s">
        <v>227</v>
      </c>
      <c r="O78" s="116" t="s">
        <v>227</v>
      </c>
      <c r="P78" s="116" t="s">
        <v>227</v>
      </c>
      <c r="Q78" s="116" t="s">
        <v>227</v>
      </c>
      <c r="R78" s="116" t="s">
        <v>227</v>
      </c>
      <c r="S78" s="116" t="s">
        <v>227</v>
      </c>
      <c r="T78" s="116" t="s">
        <v>227</v>
      </c>
      <c r="U78" s="114"/>
      <c r="V78" s="114"/>
      <c r="W78" s="114"/>
      <c r="X78" s="114"/>
      <c r="Y78" s="114"/>
      <c r="Z78" s="114"/>
    </row>
    <row r="79" ht="13.5" customHeight="1">
      <c r="A79" s="132" t="str">
        <f t="shared" si="1"/>
        <v>TTSP0062</v>
      </c>
      <c r="B79" s="116" t="s">
        <v>934</v>
      </c>
      <c r="C79" s="116" t="s">
        <v>227</v>
      </c>
      <c r="D79" s="116" t="s">
        <v>935</v>
      </c>
      <c r="E79" s="116" t="s">
        <v>936</v>
      </c>
      <c r="F79" s="116" t="s">
        <v>227</v>
      </c>
      <c r="G79" s="116" t="s">
        <v>227</v>
      </c>
      <c r="H79" s="116" t="s">
        <v>227</v>
      </c>
      <c r="I79" s="116" t="s">
        <v>227</v>
      </c>
      <c r="J79" s="116" t="s">
        <v>227</v>
      </c>
      <c r="K79" s="116" t="s">
        <v>227</v>
      </c>
      <c r="L79" s="116" t="s">
        <v>227</v>
      </c>
      <c r="M79" s="116" t="s">
        <v>227</v>
      </c>
      <c r="N79" s="116" t="s">
        <v>227</v>
      </c>
      <c r="O79" s="116" t="s">
        <v>227</v>
      </c>
      <c r="P79" s="116" t="s">
        <v>227</v>
      </c>
      <c r="Q79" s="116" t="s">
        <v>227</v>
      </c>
      <c r="R79" s="116" t="s">
        <v>227</v>
      </c>
      <c r="S79" s="116" t="s">
        <v>227</v>
      </c>
      <c r="T79" s="116" t="s">
        <v>227</v>
      </c>
      <c r="U79" s="114"/>
      <c r="V79" s="114"/>
      <c r="W79" s="114"/>
      <c r="X79" s="114"/>
      <c r="Y79" s="114"/>
      <c r="Z79" s="114"/>
    </row>
    <row r="80" ht="13.5" customHeight="1">
      <c r="A80" s="132" t="str">
        <f t="shared" si="1"/>
        <v>TTSP0063</v>
      </c>
      <c r="B80" s="116" t="s">
        <v>937</v>
      </c>
      <c r="C80" s="116" t="s">
        <v>227</v>
      </c>
      <c r="D80" s="116" t="s">
        <v>938</v>
      </c>
      <c r="E80" s="116" t="s">
        <v>498</v>
      </c>
      <c r="F80" s="116" t="s">
        <v>227</v>
      </c>
      <c r="G80" s="116" t="s">
        <v>227</v>
      </c>
      <c r="H80" s="116" t="s">
        <v>227</v>
      </c>
      <c r="I80" s="116" t="s">
        <v>227</v>
      </c>
      <c r="J80" s="116" t="s">
        <v>227</v>
      </c>
      <c r="K80" s="116" t="s">
        <v>227</v>
      </c>
      <c r="L80" s="116" t="s">
        <v>227</v>
      </c>
      <c r="M80" s="116" t="s">
        <v>227</v>
      </c>
      <c r="N80" s="116" t="s">
        <v>227</v>
      </c>
      <c r="O80" s="116" t="s">
        <v>227</v>
      </c>
      <c r="P80" s="116" t="s">
        <v>227</v>
      </c>
      <c r="Q80" s="116" t="s">
        <v>227</v>
      </c>
      <c r="R80" s="116" t="s">
        <v>227</v>
      </c>
      <c r="S80" s="116" t="s">
        <v>227</v>
      </c>
      <c r="T80" s="116" t="s">
        <v>227</v>
      </c>
      <c r="U80" s="114"/>
      <c r="V80" s="114"/>
      <c r="W80" s="114"/>
      <c r="X80" s="114"/>
      <c r="Y80" s="114"/>
      <c r="Z80" s="114"/>
    </row>
    <row r="81" ht="13.5" customHeight="1">
      <c r="A81" s="132" t="str">
        <f t="shared" si="1"/>
        <v>TTSP0064</v>
      </c>
      <c r="B81" s="116" t="s">
        <v>939</v>
      </c>
      <c r="C81" s="116" t="s">
        <v>227</v>
      </c>
      <c r="D81" s="116" t="s">
        <v>940</v>
      </c>
      <c r="E81" s="116" t="s">
        <v>941</v>
      </c>
      <c r="F81" s="116" t="s">
        <v>227</v>
      </c>
      <c r="G81" s="116" t="s">
        <v>227</v>
      </c>
      <c r="H81" s="116" t="s">
        <v>227</v>
      </c>
      <c r="I81" s="116" t="s">
        <v>227</v>
      </c>
      <c r="J81" s="116" t="s">
        <v>227</v>
      </c>
      <c r="K81" s="116" t="s">
        <v>227</v>
      </c>
      <c r="L81" s="116" t="s">
        <v>227</v>
      </c>
      <c r="M81" s="116" t="s">
        <v>227</v>
      </c>
      <c r="N81" s="116" t="s">
        <v>227</v>
      </c>
      <c r="O81" s="116" t="s">
        <v>227</v>
      </c>
      <c r="P81" s="116" t="s">
        <v>227</v>
      </c>
      <c r="Q81" s="116" t="s">
        <v>227</v>
      </c>
      <c r="R81" s="116" t="s">
        <v>227</v>
      </c>
      <c r="S81" s="116" t="s">
        <v>227</v>
      </c>
      <c r="T81" s="116" t="s">
        <v>227</v>
      </c>
      <c r="U81" s="114"/>
      <c r="V81" s="114"/>
      <c r="W81" s="114"/>
      <c r="X81" s="114"/>
      <c r="Y81" s="114"/>
      <c r="Z81" s="114"/>
    </row>
    <row r="82" ht="13.5" customHeight="1">
      <c r="A82" s="132" t="str">
        <f t="shared" si="1"/>
        <v>TTSP0065</v>
      </c>
      <c r="B82" s="116" t="s">
        <v>942</v>
      </c>
      <c r="C82" s="116" t="s">
        <v>227</v>
      </c>
      <c r="D82" s="116" t="s">
        <v>943</v>
      </c>
      <c r="E82" s="116" t="s">
        <v>505</v>
      </c>
      <c r="F82" s="116" t="s">
        <v>227</v>
      </c>
      <c r="G82" s="116" t="s">
        <v>227</v>
      </c>
      <c r="H82" s="116" t="s">
        <v>227</v>
      </c>
      <c r="I82" s="116" t="s">
        <v>227</v>
      </c>
      <c r="J82" s="116" t="s">
        <v>227</v>
      </c>
      <c r="K82" s="116" t="s">
        <v>227</v>
      </c>
      <c r="L82" s="116" t="s">
        <v>227</v>
      </c>
      <c r="M82" s="116" t="s">
        <v>227</v>
      </c>
      <c r="N82" s="116" t="s">
        <v>227</v>
      </c>
      <c r="O82" s="116" t="s">
        <v>227</v>
      </c>
      <c r="P82" s="116" t="s">
        <v>227</v>
      </c>
      <c r="Q82" s="116" t="s">
        <v>227</v>
      </c>
      <c r="R82" s="116" t="s">
        <v>227</v>
      </c>
      <c r="S82" s="116" t="s">
        <v>227</v>
      </c>
      <c r="T82" s="116" t="s">
        <v>227</v>
      </c>
      <c r="U82" s="114"/>
      <c r="V82" s="114"/>
      <c r="W82" s="114"/>
      <c r="X82" s="114"/>
      <c r="Y82" s="114"/>
      <c r="Z82" s="114"/>
    </row>
    <row r="83" ht="13.5" customHeight="1">
      <c r="A83" s="132" t="str">
        <f t="shared" si="1"/>
        <v>TTSP0066</v>
      </c>
      <c r="B83" s="116" t="s">
        <v>944</v>
      </c>
      <c r="C83" s="116" t="s">
        <v>227</v>
      </c>
      <c r="D83" s="116" t="s">
        <v>945</v>
      </c>
      <c r="E83" s="116" t="s">
        <v>509</v>
      </c>
      <c r="F83" s="116" t="s">
        <v>227</v>
      </c>
      <c r="G83" s="116" t="s">
        <v>227</v>
      </c>
      <c r="H83" s="116" t="s">
        <v>227</v>
      </c>
      <c r="I83" s="116" t="s">
        <v>227</v>
      </c>
      <c r="J83" s="116" t="s">
        <v>227</v>
      </c>
      <c r="K83" s="116" t="s">
        <v>227</v>
      </c>
      <c r="L83" s="116" t="s">
        <v>227</v>
      </c>
      <c r="M83" s="116" t="s">
        <v>227</v>
      </c>
      <c r="N83" s="116" t="s">
        <v>227</v>
      </c>
      <c r="O83" s="116" t="s">
        <v>227</v>
      </c>
      <c r="P83" s="116" t="s">
        <v>227</v>
      </c>
      <c r="Q83" s="116" t="s">
        <v>227</v>
      </c>
      <c r="R83" s="116" t="s">
        <v>227</v>
      </c>
      <c r="S83" s="116" t="s">
        <v>227</v>
      </c>
      <c r="T83" s="116" t="s">
        <v>227</v>
      </c>
      <c r="U83" s="114"/>
      <c r="V83" s="114"/>
      <c r="W83" s="114"/>
      <c r="X83" s="114"/>
      <c r="Y83" s="114"/>
      <c r="Z83" s="114"/>
    </row>
    <row r="84" ht="123.0" customHeight="1">
      <c r="A84" s="132" t="str">
        <f t="shared" si="1"/>
        <v>TTSP0067</v>
      </c>
      <c r="B84" s="116" t="s">
        <v>946</v>
      </c>
      <c r="C84" s="116" t="s">
        <v>227</v>
      </c>
      <c r="D84" s="116" t="s">
        <v>947</v>
      </c>
      <c r="E84" s="116" t="s">
        <v>948</v>
      </c>
      <c r="F84" s="116" t="s">
        <v>227</v>
      </c>
      <c r="G84" s="116" t="s">
        <v>227</v>
      </c>
      <c r="H84" s="116" t="s">
        <v>227</v>
      </c>
      <c r="I84" s="116" t="s">
        <v>227</v>
      </c>
      <c r="J84" s="116" t="s">
        <v>227</v>
      </c>
      <c r="K84" s="116" t="s">
        <v>227</v>
      </c>
      <c r="L84" s="116" t="s">
        <v>227</v>
      </c>
      <c r="M84" s="116" t="s">
        <v>227</v>
      </c>
      <c r="N84" s="116" t="s">
        <v>227</v>
      </c>
      <c r="O84" s="116" t="s">
        <v>227</v>
      </c>
      <c r="P84" s="116" t="s">
        <v>227</v>
      </c>
      <c r="Q84" s="116" t="s">
        <v>227</v>
      </c>
      <c r="R84" s="116" t="s">
        <v>227</v>
      </c>
      <c r="S84" s="116" t="s">
        <v>227</v>
      </c>
      <c r="T84" s="116" t="s">
        <v>227</v>
      </c>
      <c r="U84" s="114"/>
      <c r="V84" s="114"/>
      <c r="W84" s="114"/>
      <c r="X84" s="114"/>
      <c r="Y84" s="114"/>
      <c r="Z84" s="114"/>
    </row>
    <row r="85" ht="13.5" customHeight="1">
      <c r="A85" s="132" t="str">
        <f t="shared" si="1"/>
        <v>TTSP0068</v>
      </c>
      <c r="B85" s="134" t="s">
        <v>615</v>
      </c>
      <c r="C85" s="134"/>
      <c r="D85" s="136" t="s">
        <v>969</v>
      </c>
      <c r="E85" s="136" t="s">
        <v>617</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1"/>
        <v>TTSP0069</v>
      </c>
      <c r="B86" s="152" t="s">
        <v>618</v>
      </c>
      <c r="C86" s="134"/>
      <c r="D86" s="136" t="s">
        <v>970</v>
      </c>
      <c r="E86" s="136" t="s">
        <v>620</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 t="shared" si="1"/>
        <v>TTSP0070</v>
      </c>
      <c r="B87" s="152" t="s">
        <v>621</v>
      </c>
      <c r="C87" s="134"/>
      <c r="D87" s="136" t="s">
        <v>971</v>
      </c>
      <c r="E87" s="136" t="s">
        <v>952</v>
      </c>
      <c r="F87" s="125"/>
      <c r="G87" s="125"/>
      <c r="H87" s="125"/>
      <c r="I87" s="125"/>
      <c r="J87" s="125"/>
      <c r="K87" s="125"/>
      <c r="L87" s="125"/>
      <c r="M87" s="125"/>
      <c r="N87" s="125"/>
      <c r="O87" s="125"/>
      <c r="P87" s="125"/>
      <c r="Q87" s="125"/>
      <c r="R87" s="137"/>
      <c r="S87" s="137"/>
      <c r="T87" s="137"/>
      <c r="U87" s="114"/>
      <c r="V87" s="114"/>
      <c r="W87" s="114"/>
      <c r="X87" s="114"/>
      <c r="Y87" s="114"/>
      <c r="Z87" s="114"/>
    </row>
    <row r="88" ht="13.5" customHeight="1">
      <c r="A88" s="132" t="str">
        <f t="shared" si="1"/>
        <v>TTSP0071</v>
      </c>
      <c r="B88" s="116" t="s">
        <v>624</v>
      </c>
      <c r="C88" s="134"/>
      <c r="D88" s="136" t="s">
        <v>972</v>
      </c>
      <c r="E88" s="136" t="s">
        <v>954</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1"/>
        <v>TTSP0072</v>
      </c>
      <c r="B89" s="153" t="s">
        <v>973</v>
      </c>
      <c r="C89" s="153" t="s">
        <v>791</v>
      </c>
      <c r="D89" s="153" t="s">
        <v>791</v>
      </c>
      <c r="E89" s="153" t="s">
        <v>791</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 t="shared" si="1"/>
        <v>TTSP0073</v>
      </c>
      <c r="B90" s="154" t="s">
        <v>974</v>
      </c>
      <c r="C90" s="154" t="s">
        <v>791</v>
      </c>
      <c r="D90" s="154" t="s">
        <v>791</v>
      </c>
      <c r="E90" s="154" t="s">
        <v>793</v>
      </c>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si="1"/>
        <v>TTSP0074</v>
      </c>
      <c r="B91" s="154" t="s">
        <v>975</v>
      </c>
      <c r="C91" s="154" t="s">
        <v>791</v>
      </c>
      <c r="D91" s="154" t="s">
        <v>976</v>
      </c>
      <c r="E91" s="154" t="s">
        <v>796</v>
      </c>
      <c r="F91" s="125"/>
      <c r="G91" s="125"/>
      <c r="H91" s="125"/>
      <c r="I91" s="125"/>
      <c r="J91" s="125"/>
      <c r="K91" s="125"/>
      <c r="L91" s="125"/>
      <c r="M91" s="125"/>
      <c r="N91" s="125"/>
      <c r="O91" s="125"/>
      <c r="P91" s="125"/>
      <c r="Q91" s="125"/>
      <c r="R91" s="137"/>
      <c r="S91" s="137"/>
      <c r="T91" s="137"/>
      <c r="U91" s="114"/>
      <c r="V91" s="114"/>
      <c r="W91" s="114"/>
      <c r="X91" s="114"/>
      <c r="Y91" s="114"/>
      <c r="Z91" s="114"/>
    </row>
    <row r="92" ht="13.5" customHeight="1">
      <c r="A92" s="132" t="str">
        <f t="shared" si="1"/>
        <v>TTSP0075</v>
      </c>
      <c r="B92" s="154" t="s">
        <v>977</v>
      </c>
      <c r="C92" s="154" t="s">
        <v>791</v>
      </c>
      <c r="D92" s="154" t="s">
        <v>798</v>
      </c>
      <c r="E92" s="154" t="s">
        <v>799</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1"/>
        <v>TTSP0076</v>
      </c>
      <c r="B93" s="154" t="s">
        <v>978</v>
      </c>
      <c r="C93" s="154" t="s">
        <v>791</v>
      </c>
      <c r="D93" s="154" t="s">
        <v>979</v>
      </c>
      <c r="E93" s="154" t="s">
        <v>980</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1"/>
        <v>TTSP0077</v>
      </c>
      <c r="B94" s="154" t="s">
        <v>981</v>
      </c>
      <c r="C94" s="154" t="s">
        <v>791</v>
      </c>
      <c r="D94" s="154" t="s">
        <v>804</v>
      </c>
      <c r="E94" s="154" t="s">
        <v>805</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55" t="str">
        <f t="shared" si="1"/>
        <v/>
      </c>
      <c r="B95" s="155"/>
      <c r="C95" s="155"/>
      <c r="D95" s="155"/>
      <c r="E95" s="155"/>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7" t="str">
        <f t="shared" si="1"/>
        <v/>
      </c>
      <c r="B96" s="116"/>
      <c r="C96" s="137"/>
      <c r="D96" s="151"/>
      <c r="E96" s="136"/>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7" t="str">
        <f t="shared" si="1"/>
        <v/>
      </c>
      <c r="B97" s="116"/>
      <c r="C97" s="137"/>
      <c r="D97" s="151"/>
      <c r="E97" s="136"/>
      <c r="F97" s="125"/>
      <c r="G97" s="125"/>
      <c r="H97" s="125"/>
      <c r="I97" s="125"/>
      <c r="J97" s="125"/>
      <c r="K97" s="125"/>
      <c r="L97" s="125"/>
      <c r="M97" s="125"/>
      <c r="N97" s="125"/>
      <c r="O97" s="125"/>
      <c r="P97" s="125"/>
      <c r="Q97" s="125"/>
      <c r="R97" s="137"/>
      <c r="S97" s="137"/>
      <c r="T97" s="137"/>
      <c r="U97" s="114"/>
      <c r="V97" s="114"/>
      <c r="W97" s="114"/>
      <c r="X97" s="114"/>
      <c r="Y97" s="114"/>
      <c r="Z97" s="114"/>
    </row>
    <row r="98" ht="20.25" customHeight="1">
      <c r="A98" s="137" t="str">
        <f t="shared" si="1"/>
        <v/>
      </c>
      <c r="B98" s="116"/>
      <c r="C98" s="137"/>
      <c r="D98" s="151"/>
      <c r="E98" s="136"/>
      <c r="F98" s="125"/>
      <c r="G98" s="125"/>
      <c r="H98" s="125"/>
      <c r="I98" s="125"/>
      <c r="J98" s="125"/>
      <c r="K98" s="125"/>
      <c r="L98" s="125"/>
      <c r="M98" s="125"/>
      <c r="N98" s="125"/>
      <c r="O98" s="125"/>
      <c r="P98" s="125"/>
      <c r="Q98" s="125"/>
      <c r="R98" s="137"/>
      <c r="S98" s="137"/>
      <c r="T98" s="137"/>
      <c r="U98" s="114"/>
      <c r="V98" s="114"/>
      <c r="W98" s="114"/>
      <c r="X98" s="114"/>
      <c r="Y98" s="114"/>
      <c r="Z98" s="114"/>
    </row>
    <row r="99" ht="20.25" customHeight="1">
      <c r="A99" s="137" t="str">
        <f t="shared" si="1"/>
        <v/>
      </c>
      <c r="B99" s="116"/>
      <c r="C99" s="137"/>
      <c r="D99" s="151"/>
      <c r="E99" s="136"/>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7"/>
      <c r="B100" s="116"/>
      <c r="C100" s="137"/>
      <c r="D100" s="151"/>
      <c r="E100" s="136"/>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7"/>
      <c r="B101" s="116"/>
      <c r="C101" s="137"/>
      <c r="D101" s="151"/>
      <c r="E101" s="136"/>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7"/>
      <c r="B102" s="116"/>
      <c r="C102" s="137"/>
      <c r="D102" s="151"/>
      <c r="E102" s="136"/>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7"/>
      <c r="B103" s="116"/>
      <c r="C103" s="137"/>
      <c r="D103" s="151"/>
      <c r="E103" s="136"/>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7"/>
      <c r="B104" s="116"/>
      <c r="C104" s="137"/>
      <c r="D104" s="151"/>
      <c r="E104" s="136"/>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7"/>
      <c r="B105" s="116"/>
      <c r="C105" s="137"/>
      <c r="D105" s="151"/>
      <c r="E105" s="136"/>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7"/>
      <c r="B106" s="116"/>
      <c r="C106" s="137"/>
      <c r="D106" s="151"/>
      <c r="E106" s="136"/>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7"/>
      <c r="B107" s="116"/>
      <c r="C107" s="137"/>
      <c r="D107" s="151"/>
      <c r="E107" s="136"/>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7"/>
      <c r="B108" s="116"/>
      <c r="C108" s="137"/>
      <c r="D108" s="151"/>
      <c r="E108" s="136"/>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7"/>
      <c r="B109" s="116"/>
      <c r="C109" s="137"/>
      <c r="D109" s="151"/>
      <c r="E109" s="136"/>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7"/>
      <c r="B110" s="116"/>
      <c r="C110" s="137"/>
      <c r="D110" s="151"/>
      <c r="E110" s="136"/>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7"/>
      <c r="B111" s="116"/>
      <c r="C111" s="137"/>
      <c r="D111" s="151"/>
      <c r="E111" s="136"/>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7"/>
      <c r="B112" s="116"/>
      <c r="C112" s="137"/>
      <c r="D112" s="151"/>
      <c r="E112" s="136"/>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7"/>
      <c r="B113" s="116"/>
      <c r="C113" s="137"/>
      <c r="D113" s="151"/>
      <c r="E113" s="136"/>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7"/>
      <c r="B114" s="116"/>
      <c r="C114" s="137"/>
      <c r="D114" s="151"/>
      <c r="E114" s="136"/>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7"/>
      <c r="B115" s="116"/>
      <c r="C115" s="137"/>
      <c r="D115" s="151"/>
      <c r="E115" s="136"/>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7"/>
      <c r="B116" s="116"/>
      <c r="C116" s="137"/>
      <c r="D116" s="151"/>
      <c r="E116" s="136"/>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7"/>
      <c r="B117" s="116"/>
      <c r="C117" s="137"/>
      <c r="D117" s="151"/>
      <c r="E117" s="136"/>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37"/>
      <c r="B118" s="116"/>
      <c r="C118" s="137"/>
      <c r="D118" s="151"/>
      <c r="E118" s="136"/>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7"/>
      <c r="B119" s="116"/>
      <c r="C119" s="137"/>
      <c r="D119" s="151"/>
      <c r="E119" s="136"/>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7"/>
      <c r="B120" s="116"/>
      <c r="C120" s="137"/>
      <c r="D120" s="151"/>
      <c r="E120" s="136"/>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7"/>
      <c r="B121" s="116"/>
      <c r="C121" s="137"/>
      <c r="D121" s="151"/>
      <c r="E121" s="136"/>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7"/>
      <c r="B122" s="116"/>
      <c r="C122" s="137"/>
      <c r="D122" s="151"/>
      <c r="E122" s="136"/>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7"/>
      <c r="B123" s="116"/>
      <c r="C123" s="137"/>
      <c r="D123" s="151"/>
      <c r="E123" s="136"/>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7"/>
      <c r="B124" s="116"/>
      <c r="C124" s="137"/>
      <c r="D124" s="151"/>
      <c r="E124" s="136"/>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7"/>
      <c r="B125" s="116"/>
      <c r="C125" s="137"/>
      <c r="D125" s="151"/>
      <c r="E125" s="136"/>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37"/>
      <c r="B126" s="116"/>
      <c r="C126" s="137"/>
      <c r="D126" s="151"/>
      <c r="E126" s="136"/>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7"/>
      <c r="B127" s="116"/>
      <c r="C127" s="137"/>
      <c r="D127" s="151"/>
      <c r="E127" s="136"/>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7"/>
      <c r="B128" s="116"/>
      <c r="C128" s="137"/>
      <c r="D128" s="151"/>
      <c r="E128" s="136"/>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7"/>
      <c r="B129" s="116"/>
      <c r="C129" s="137"/>
      <c r="D129" s="151"/>
      <c r="E129" s="136"/>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37"/>
      <c r="B130" s="116"/>
      <c r="C130" s="137"/>
      <c r="D130" s="151"/>
      <c r="E130" s="136"/>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7"/>
      <c r="B131" s="116"/>
      <c r="C131" s="137"/>
      <c r="D131" s="151"/>
      <c r="E131" s="136"/>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7"/>
      <c r="B132" s="116"/>
      <c r="C132" s="137"/>
      <c r="D132" s="151"/>
      <c r="E132" s="136"/>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7"/>
      <c r="B133" s="116"/>
      <c r="C133" s="137"/>
      <c r="D133" s="151"/>
      <c r="E133" s="136"/>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7"/>
      <c r="B134" s="116"/>
      <c r="C134" s="137"/>
      <c r="D134" s="151"/>
      <c r="E134" s="136"/>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7"/>
      <c r="B135" s="116"/>
      <c r="C135" s="137"/>
      <c r="D135" s="151"/>
      <c r="E135" s="136"/>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7"/>
      <c r="B136" s="116"/>
      <c r="C136" s="137"/>
      <c r="D136" s="151"/>
      <c r="E136" s="136"/>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7"/>
      <c r="B137" s="116"/>
      <c r="C137" s="137"/>
      <c r="D137" s="151"/>
      <c r="E137" s="136"/>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7"/>
      <c r="B138" s="116"/>
      <c r="C138" s="137"/>
      <c r="D138" s="151"/>
      <c r="E138" s="136"/>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7"/>
      <c r="B139" s="116"/>
      <c r="C139" s="137"/>
      <c r="D139" s="151"/>
      <c r="E139" s="136"/>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7"/>
      <c r="B140" s="116"/>
      <c r="C140" s="137"/>
      <c r="D140" s="151"/>
      <c r="E140" s="136"/>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7"/>
      <c r="B141" s="116"/>
      <c r="C141" s="137"/>
      <c r="D141" s="151"/>
      <c r="E141" s="136"/>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7"/>
      <c r="B142" s="116"/>
      <c r="C142" s="137"/>
      <c r="D142" s="151"/>
      <c r="E142" s="136"/>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7"/>
      <c r="B143" s="116"/>
      <c r="C143" s="137"/>
      <c r="D143" s="151"/>
      <c r="E143" s="136"/>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37"/>
      <c r="B144" s="116"/>
      <c r="C144" s="137"/>
      <c r="D144" s="151"/>
      <c r="E144" s="136"/>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37"/>
      <c r="B145" s="116"/>
      <c r="C145" s="137"/>
      <c r="D145" s="151"/>
      <c r="E145" s="136"/>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37"/>
      <c r="B146" s="116"/>
      <c r="C146" s="137"/>
      <c r="D146" s="151"/>
      <c r="E146" s="136"/>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7"/>
      <c r="B147" s="116"/>
      <c r="C147" s="137"/>
      <c r="D147" s="151"/>
      <c r="E147" s="136"/>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7"/>
      <c r="B148" s="116"/>
      <c r="C148" s="137"/>
      <c r="D148" s="151"/>
      <c r="E148" s="136"/>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7"/>
      <c r="B149" s="116"/>
      <c r="C149" s="137"/>
      <c r="D149" s="151"/>
      <c r="E149" s="136"/>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7"/>
      <c r="B150" s="116"/>
      <c r="C150" s="137"/>
      <c r="D150" s="151"/>
      <c r="E150" s="136"/>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7"/>
      <c r="B151" s="116"/>
      <c r="C151" s="137"/>
      <c r="D151" s="151"/>
      <c r="E151" s="136"/>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7"/>
      <c r="B152" s="116"/>
      <c r="C152" s="137"/>
      <c r="D152" s="151"/>
      <c r="E152" s="136"/>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7"/>
      <c r="B153" s="116"/>
      <c r="C153" s="137"/>
      <c r="D153" s="151"/>
      <c r="E153" s="136"/>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7"/>
      <c r="B154" s="116"/>
      <c r="C154" s="137"/>
      <c r="D154" s="151"/>
      <c r="E154" s="136"/>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7"/>
      <c r="B155" s="116"/>
      <c r="C155" s="137"/>
      <c r="D155" s="151"/>
      <c r="E155" s="136"/>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7"/>
      <c r="B156" s="116"/>
      <c r="C156" s="137"/>
      <c r="D156" s="151"/>
      <c r="E156" s="136"/>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7"/>
      <c r="B157" s="116"/>
      <c r="C157" s="137"/>
      <c r="D157" s="151"/>
      <c r="E157" s="136"/>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7"/>
      <c r="B158" s="116"/>
      <c r="C158" s="137"/>
      <c r="D158" s="151"/>
      <c r="E158" s="136"/>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7"/>
      <c r="B159" s="116"/>
      <c r="C159" s="137"/>
      <c r="D159" s="151"/>
      <c r="E159" s="136"/>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7"/>
      <c r="B160" s="116"/>
      <c r="C160" s="137"/>
      <c r="D160" s="151"/>
      <c r="E160" s="136"/>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7"/>
      <c r="B161" s="116"/>
      <c r="C161" s="137"/>
      <c r="D161" s="151"/>
      <c r="E161" s="136"/>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7"/>
      <c r="B162" s="116"/>
      <c r="C162" s="137"/>
      <c r="D162" s="151"/>
      <c r="E162" s="136"/>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7"/>
      <c r="B163" s="116"/>
      <c r="C163" s="137"/>
      <c r="D163" s="151"/>
      <c r="E163" s="136"/>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7"/>
      <c r="B164" s="116"/>
      <c r="C164" s="137"/>
      <c r="D164" s="151"/>
      <c r="E164" s="136"/>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7"/>
      <c r="B165" s="116"/>
      <c r="C165" s="137"/>
      <c r="D165" s="151"/>
      <c r="E165" s="136"/>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7"/>
      <c r="B166" s="116"/>
      <c r="C166" s="137"/>
      <c r="D166" s="151"/>
      <c r="E166" s="136"/>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7"/>
      <c r="B167" s="116"/>
      <c r="C167" s="137"/>
      <c r="D167" s="151"/>
      <c r="E167" s="136"/>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7"/>
      <c r="B168" s="116"/>
      <c r="C168" s="137"/>
      <c r="D168" s="151"/>
      <c r="E168" s="136"/>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7"/>
      <c r="B169" s="116"/>
      <c r="C169" s="137"/>
      <c r="D169" s="151"/>
      <c r="E169" s="136"/>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7"/>
      <c r="B170" s="116"/>
      <c r="C170" s="137"/>
      <c r="D170" s="151"/>
      <c r="E170" s="136"/>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7"/>
      <c r="B171" s="116"/>
      <c r="C171" s="137"/>
      <c r="D171" s="151"/>
      <c r="E171" s="136"/>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7"/>
      <c r="B172" s="116"/>
      <c r="C172" s="137"/>
      <c r="D172" s="151"/>
      <c r="E172" s="136"/>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7"/>
      <c r="B173" s="116"/>
      <c r="C173" s="137"/>
      <c r="D173" s="151"/>
      <c r="E173" s="136"/>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7"/>
      <c r="B174" s="116"/>
      <c r="C174" s="137"/>
      <c r="D174" s="151"/>
      <c r="E174" s="136"/>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7"/>
      <c r="B175" s="116"/>
      <c r="C175" s="137"/>
      <c r="D175" s="151"/>
      <c r="E175" s="136"/>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7"/>
      <c r="B176" s="116"/>
      <c r="C176" s="137"/>
      <c r="D176" s="151"/>
      <c r="E176" s="136"/>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7"/>
      <c r="B177" s="116"/>
      <c r="C177" s="137"/>
      <c r="D177" s="151"/>
      <c r="E177" s="136"/>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7"/>
      <c r="B178" s="116"/>
      <c r="C178" s="137"/>
      <c r="D178" s="151"/>
      <c r="E178" s="136"/>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7"/>
      <c r="B179" s="116"/>
      <c r="C179" s="137"/>
      <c r="D179" s="151"/>
      <c r="E179" s="136"/>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7"/>
      <c r="B180" s="116"/>
      <c r="C180" s="137"/>
      <c r="D180" s="151"/>
      <c r="E180" s="136"/>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7"/>
      <c r="B181" s="116"/>
      <c r="C181" s="137"/>
      <c r="D181" s="151"/>
      <c r="E181" s="136"/>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7"/>
      <c r="B182" s="116"/>
      <c r="C182" s="137"/>
      <c r="D182" s="151"/>
      <c r="E182" s="136"/>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7"/>
      <c r="B183" s="116"/>
      <c r="C183" s="137"/>
      <c r="D183" s="151"/>
      <c r="E183" s="136"/>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7"/>
      <c r="B184" s="116"/>
      <c r="C184" s="137"/>
      <c r="D184" s="151"/>
      <c r="E184" s="136"/>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7"/>
      <c r="B185" s="116"/>
      <c r="C185" s="137"/>
      <c r="D185" s="151"/>
      <c r="E185" s="136"/>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7"/>
      <c r="B186" s="116"/>
      <c r="C186" s="137"/>
      <c r="D186" s="151"/>
      <c r="E186" s="136"/>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7"/>
      <c r="B187" s="116"/>
      <c r="C187" s="137"/>
      <c r="D187" s="151"/>
      <c r="E187" s="136"/>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7"/>
      <c r="B188" s="116"/>
      <c r="C188" s="137"/>
      <c r="D188" s="151"/>
      <c r="E188" s="136"/>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7"/>
      <c r="B189" s="116"/>
      <c r="C189" s="137"/>
      <c r="D189" s="151"/>
      <c r="E189" s="136"/>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7"/>
      <c r="B190" s="116"/>
      <c r="C190" s="137"/>
      <c r="D190" s="151"/>
      <c r="E190" s="136"/>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7"/>
      <c r="B191" s="116"/>
      <c r="C191" s="137"/>
      <c r="D191" s="151"/>
      <c r="E191" s="136"/>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7"/>
      <c r="B192" s="116"/>
      <c r="C192" s="137"/>
      <c r="D192" s="151"/>
      <c r="E192" s="136"/>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7"/>
      <c r="B193" s="116"/>
      <c r="C193" s="137"/>
      <c r="D193" s="151"/>
      <c r="E193" s="136"/>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7"/>
      <c r="B194" s="116"/>
      <c r="C194" s="137"/>
      <c r="D194" s="151"/>
      <c r="E194" s="136"/>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7"/>
      <c r="B195" s="116"/>
      <c r="C195" s="137"/>
      <c r="D195" s="151"/>
      <c r="E195" s="136"/>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7"/>
      <c r="B196" s="116"/>
      <c r="C196" s="137"/>
      <c r="D196" s="151"/>
      <c r="E196" s="136"/>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7"/>
      <c r="B197" s="116"/>
      <c r="C197" s="137"/>
      <c r="D197" s="151"/>
      <c r="E197" s="136"/>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7"/>
      <c r="B198" s="116"/>
      <c r="C198" s="137"/>
      <c r="D198" s="151"/>
      <c r="E198" s="136"/>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7"/>
      <c r="B199" s="116"/>
      <c r="C199" s="137"/>
      <c r="D199" s="151"/>
      <c r="E199" s="136"/>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7"/>
      <c r="B200" s="116"/>
      <c r="C200" s="137"/>
      <c r="D200" s="151"/>
      <c r="E200" s="136"/>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7"/>
      <c r="B201" s="116"/>
      <c r="C201" s="137"/>
      <c r="D201" s="151"/>
      <c r="E201" s="136"/>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7"/>
      <c r="B202" s="116"/>
      <c r="C202" s="137"/>
      <c r="D202" s="151"/>
      <c r="E202" s="136"/>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7"/>
      <c r="B203" s="116"/>
      <c r="C203" s="137"/>
      <c r="D203" s="151"/>
      <c r="E203" s="136"/>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7"/>
      <c r="B204" s="116"/>
      <c r="C204" s="137"/>
      <c r="D204" s="151"/>
      <c r="E204" s="136"/>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7"/>
      <c r="B205" s="116"/>
      <c r="C205" s="137"/>
      <c r="D205" s="151"/>
      <c r="E205" s="136"/>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7"/>
      <c r="B206" s="116"/>
      <c r="C206" s="137"/>
      <c r="D206" s="151"/>
      <c r="E206" s="136"/>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7"/>
      <c r="B207" s="116"/>
      <c r="C207" s="137"/>
      <c r="D207" s="151"/>
      <c r="E207" s="136"/>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7"/>
      <c r="B208" s="116"/>
      <c r="C208" s="137"/>
      <c r="D208" s="151"/>
      <c r="E208" s="136"/>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7"/>
      <c r="B209" s="116"/>
      <c r="C209" s="137"/>
      <c r="D209" s="151"/>
      <c r="E209" s="136"/>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7"/>
      <c r="B210" s="116"/>
      <c r="C210" s="137"/>
      <c r="D210" s="151"/>
      <c r="E210" s="136"/>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7"/>
      <c r="B211" s="116"/>
      <c r="C211" s="137"/>
      <c r="D211" s="151"/>
      <c r="E211" s="136"/>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7"/>
      <c r="B212" s="116"/>
      <c r="C212" s="137"/>
      <c r="D212" s="151"/>
      <c r="E212" s="136"/>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7"/>
      <c r="B213" s="116"/>
      <c r="C213" s="137"/>
      <c r="D213" s="151"/>
      <c r="E213" s="136"/>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7"/>
      <c r="B214" s="116"/>
      <c r="C214" s="137"/>
      <c r="D214" s="151"/>
      <c r="E214" s="136"/>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7"/>
      <c r="B215" s="116"/>
      <c r="C215" s="137"/>
      <c r="D215" s="151"/>
      <c r="E215" s="136"/>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7"/>
      <c r="B216" s="116"/>
      <c r="C216" s="137"/>
      <c r="D216" s="151"/>
      <c r="E216" s="136"/>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7"/>
      <c r="B217" s="116"/>
      <c r="C217" s="137"/>
      <c r="D217" s="151"/>
      <c r="E217" s="136"/>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7"/>
      <c r="B218" s="116"/>
      <c r="C218" s="137"/>
      <c r="D218" s="151"/>
      <c r="E218" s="136"/>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7"/>
      <c r="B219" s="116"/>
      <c r="C219" s="137"/>
      <c r="D219" s="151"/>
      <c r="E219" s="136"/>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7"/>
      <c r="B220" s="116"/>
      <c r="C220" s="137"/>
      <c r="D220" s="151"/>
      <c r="E220" s="136"/>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7"/>
      <c r="B221" s="116"/>
      <c r="C221" s="137"/>
      <c r="D221" s="151"/>
      <c r="E221" s="136"/>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7"/>
      <c r="B222" s="116"/>
      <c r="C222" s="137"/>
      <c r="D222" s="151"/>
      <c r="E222" s="136"/>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7"/>
      <c r="B223" s="116"/>
      <c r="C223" s="137"/>
      <c r="D223" s="151"/>
      <c r="E223" s="136"/>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7"/>
      <c r="B224" s="116"/>
      <c r="C224" s="137"/>
      <c r="D224" s="151"/>
      <c r="E224" s="136"/>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7"/>
      <c r="B225" s="116"/>
      <c r="C225" s="137"/>
      <c r="D225" s="151"/>
      <c r="E225" s="136"/>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7"/>
      <c r="B226" s="116"/>
      <c r="C226" s="137"/>
      <c r="D226" s="151"/>
      <c r="E226" s="136"/>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7"/>
      <c r="B227" s="116"/>
      <c r="C227" s="137"/>
      <c r="D227" s="151"/>
      <c r="E227" s="136"/>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7"/>
      <c r="B228" s="116"/>
      <c r="C228" s="137"/>
      <c r="D228" s="151"/>
      <c r="E228" s="136"/>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7"/>
      <c r="B229" s="116"/>
      <c r="C229" s="137"/>
      <c r="D229" s="151"/>
      <c r="E229" s="136"/>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7"/>
      <c r="B230" s="116"/>
      <c r="C230" s="137"/>
      <c r="D230" s="151"/>
      <c r="E230" s="136"/>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7"/>
      <c r="B231" s="116"/>
      <c r="C231" s="137"/>
      <c r="D231" s="151"/>
      <c r="E231" s="136"/>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7"/>
      <c r="B232" s="116"/>
      <c r="C232" s="137"/>
      <c r="D232" s="151"/>
      <c r="E232" s="136"/>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42" t="s">
        <v>982</v>
      </c>
      <c r="C267" s="137"/>
      <c r="D267" s="137" t="s">
        <v>983</v>
      </c>
      <c r="E267" s="151" t="s">
        <v>808</v>
      </c>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42" t="s">
        <v>809</v>
      </c>
      <c r="C268" s="137"/>
      <c r="D268" s="151" t="s">
        <v>984</v>
      </c>
      <c r="E268" s="136" t="s">
        <v>617</v>
      </c>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52" t="s">
        <v>811</v>
      </c>
      <c r="C269" s="137"/>
      <c r="D269" s="151" t="s">
        <v>985</v>
      </c>
      <c r="E269" s="136" t="s">
        <v>813</v>
      </c>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52" t="s">
        <v>814</v>
      </c>
      <c r="C270" s="137"/>
      <c r="D270" s="151" t="s">
        <v>986</v>
      </c>
      <c r="E270" s="136" t="s">
        <v>987</v>
      </c>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t="s">
        <v>816</v>
      </c>
      <c r="C271" s="137"/>
      <c r="D271" s="151" t="s">
        <v>988</v>
      </c>
      <c r="E271" s="136" t="s">
        <v>989</v>
      </c>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56"/>
      <c r="B272" s="157" t="s">
        <v>819</v>
      </c>
      <c r="C272" s="156"/>
      <c r="D272" s="158"/>
      <c r="E272" s="159"/>
      <c r="F272" s="142"/>
      <c r="G272" s="141"/>
      <c r="H272" s="142"/>
      <c r="I272" s="141"/>
      <c r="J272" s="160"/>
      <c r="K272" s="142"/>
      <c r="L272" s="141"/>
      <c r="M272" s="142"/>
      <c r="N272" s="141"/>
      <c r="O272" s="160"/>
      <c r="P272" s="142"/>
      <c r="Q272" s="141"/>
      <c r="R272" s="142"/>
      <c r="S272" s="141"/>
      <c r="T272" s="160"/>
      <c r="U272" s="150"/>
      <c r="V272" s="150"/>
      <c r="W272" s="150"/>
      <c r="X272" s="150"/>
      <c r="Y272" s="150"/>
      <c r="Z272" s="150"/>
    </row>
    <row r="273" ht="13.5" customHeight="1">
      <c r="A273" s="137"/>
      <c r="B273" s="116" t="s">
        <v>820</v>
      </c>
      <c r="C273" s="137"/>
      <c r="D273" s="151" t="s">
        <v>990</v>
      </c>
      <c r="E273" s="136" t="s">
        <v>808</v>
      </c>
      <c r="F273" s="136"/>
      <c r="G273" s="137"/>
      <c r="H273" s="116"/>
      <c r="I273" s="137"/>
      <c r="J273" s="151"/>
      <c r="K273" s="136"/>
      <c r="L273" s="137"/>
      <c r="M273" s="116"/>
      <c r="N273" s="137"/>
      <c r="O273" s="151"/>
      <c r="P273" s="136"/>
      <c r="Q273" s="137"/>
      <c r="R273" s="116"/>
      <c r="S273" s="137"/>
      <c r="T273" s="151"/>
      <c r="U273" s="114"/>
      <c r="V273" s="114"/>
      <c r="W273" s="114"/>
      <c r="X273" s="114"/>
      <c r="Y273" s="114"/>
      <c r="Z273" s="114"/>
    </row>
    <row r="274" ht="13.5" customHeight="1">
      <c r="A274" s="137"/>
      <c r="B274" s="116" t="s">
        <v>822</v>
      </c>
      <c r="C274" s="137"/>
      <c r="D274" s="151" t="s">
        <v>991</v>
      </c>
      <c r="E274" s="136" t="s">
        <v>824</v>
      </c>
      <c r="F274" s="136"/>
      <c r="G274" s="137"/>
      <c r="H274" s="116"/>
      <c r="I274" s="137"/>
      <c r="J274" s="151"/>
      <c r="K274" s="136"/>
      <c r="L274" s="137"/>
      <c r="M274" s="116"/>
      <c r="N274" s="137"/>
      <c r="O274" s="151"/>
      <c r="P274" s="136"/>
      <c r="Q274" s="137"/>
      <c r="R274" s="116"/>
      <c r="S274" s="137"/>
      <c r="T274" s="151"/>
      <c r="U274" s="114"/>
      <c r="V274" s="114"/>
      <c r="W274" s="114"/>
      <c r="X274" s="114"/>
      <c r="Y274" s="114"/>
      <c r="Z274" s="114"/>
    </row>
    <row r="275" ht="13.5" customHeight="1">
      <c r="A275" s="137"/>
      <c r="B275" s="116" t="s">
        <v>825</v>
      </c>
      <c r="C275" s="137"/>
      <c r="D275" s="151" t="s">
        <v>992</v>
      </c>
      <c r="E275" s="136" t="s">
        <v>827</v>
      </c>
      <c r="F275" s="136"/>
      <c r="G275" s="137"/>
      <c r="H275" s="116"/>
      <c r="I275" s="137"/>
      <c r="J275" s="151"/>
      <c r="K275" s="136"/>
      <c r="L275" s="137"/>
      <c r="M275" s="116"/>
      <c r="N275" s="137"/>
      <c r="O275" s="151"/>
      <c r="P275" s="136"/>
      <c r="Q275" s="137"/>
      <c r="R275" s="116"/>
      <c r="S275" s="137"/>
      <c r="T275" s="151"/>
      <c r="U275" s="114"/>
      <c r="V275" s="114"/>
      <c r="W275" s="114"/>
      <c r="X275" s="114"/>
      <c r="Y275" s="114"/>
      <c r="Z275" s="114"/>
    </row>
    <row r="276" ht="13.5" customHeight="1">
      <c r="A276" s="137"/>
      <c r="B276" s="116" t="s">
        <v>993</v>
      </c>
      <c r="C276" s="137"/>
      <c r="D276" s="151" t="s">
        <v>994</v>
      </c>
      <c r="E276" s="136" t="s">
        <v>995</v>
      </c>
      <c r="F276" s="136"/>
      <c r="G276" s="137"/>
      <c r="H276" s="116"/>
      <c r="I276" s="137"/>
      <c r="J276" s="151"/>
      <c r="K276" s="136"/>
      <c r="L276" s="137"/>
      <c r="M276" s="116"/>
      <c r="N276" s="137"/>
      <c r="O276" s="151"/>
      <c r="P276" s="136"/>
      <c r="Q276" s="137"/>
      <c r="R276" s="116"/>
      <c r="S276" s="137"/>
      <c r="T276" s="151"/>
      <c r="U276" s="114"/>
      <c r="V276" s="114"/>
      <c r="W276" s="114"/>
      <c r="X276" s="114"/>
      <c r="Y276" s="114"/>
      <c r="Z276" s="114"/>
    </row>
    <row r="277" ht="13.5" customHeight="1">
      <c r="A277" s="137"/>
      <c r="B277" s="116" t="s">
        <v>996</v>
      </c>
      <c r="C277" s="137"/>
      <c r="D277" s="151" t="s">
        <v>997</v>
      </c>
      <c r="E277" s="136" t="s">
        <v>998</v>
      </c>
      <c r="F277" s="136"/>
      <c r="G277" s="137"/>
      <c r="H277" s="116"/>
      <c r="I277" s="137"/>
      <c r="J277" s="151"/>
      <c r="K277" s="136"/>
      <c r="L277" s="137"/>
      <c r="M277" s="116"/>
      <c r="N277" s="137"/>
      <c r="O277" s="151"/>
      <c r="P277" s="136"/>
      <c r="Q277" s="137"/>
      <c r="R277" s="116"/>
      <c r="S277" s="137"/>
      <c r="T277" s="151"/>
      <c r="U277" s="114"/>
      <c r="V277" s="114"/>
      <c r="W277" s="114"/>
      <c r="X277" s="114"/>
      <c r="Y277" s="114"/>
      <c r="Z277" s="114"/>
    </row>
    <row r="278" ht="13.5" customHeight="1">
      <c r="A278" s="137"/>
      <c r="B278" s="116" t="s">
        <v>999</v>
      </c>
      <c r="C278" s="137"/>
      <c r="D278" s="151" t="s">
        <v>1000</v>
      </c>
      <c r="E278" s="136" t="s">
        <v>836</v>
      </c>
      <c r="F278" s="136"/>
      <c r="G278" s="137"/>
      <c r="H278" s="116"/>
      <c r="I278" s="137"/>
      <c r="J278" s="151"/>
      <c r="K278" s="136"/>
      <c r="L278" s="137"/>
      <c r="M278" s="116"/>
      <c r="N278" s="137"/>
      <c r="O278" s="151"/>
      <c r="P278" s="136"/>
      <c r="Q278" s="137"/>
      <c r="R278" s="116"/>
      <c r="S278" s="137"/>
      <c r="T278" s="151"/>
      <c r="U278" s="114"/>
      <c r="V278" s="114"/>
      <c r="W278" s="114"/>
      <c r="X278" s="114"/>
      <c r="Y278" s="114"/>
      <c r="Z278" s="114"/>
    </row>
    <row r="279" ht="13.5" customHeight="1">
      <c r="A279" s="137"/>
      <c r="B279" s="116" t="s">
        <v>837</v>
      </c>
      <c r="C279" s="137"/>
      <c r="D279" s="151" t="s">
        <v>1001</v>
      </c>
      <c r="E279" s="136" t="s">
        <v>839</v>
      </c>
      <c r="F279" s="136"/>
      <c r="G279" s="137"/>
      <c r="H279" s="116"/>
      <c r="I279" s="137"/>
      <c r="J279" s="151"/>
      <c r="K279" s="136"/>
      <c r="L279" s="137"/>
      <c r="M279" s="116"/>
      <c r="N279" s="137"/>
      <c r="O279" s="151"/>
      <c r="P279" s="136"/>
      <c r="Q279" s="137"/>
      <c r="R279" s="116"/>
      <c r="S279" s="137"/>
      <c r="T279" s="151"/>
      <c r="U279" s="114"/>
      <c r="V279" s="114"/>
      <c r="W279" s="114"/>
      <c r="X279" s="114"/>
      <c r="Y279" s="114"/>
      <c r="Z279" s="114"/>
    </row>
    <row r="280" ht="13.5" customHeight="1">
      <c r="A280" s="137"/>
      <c r="B280" s="116" t="s">
        <v>840</v>
      </c>
      <c r="C280" s="137"/>
      <c r="D280" s="151" t="s">
        <v>1002</v>
      </c>
      <c r="E280" s="136" t="s">
        <v>842</v>
      </c>
      <c r="F280" s="136"/>
      <c r="G280" s="137"/>
      <c r="H280" s="116"/>
      <c r="I280" s="137"/>
      <c r="J280" s="151"/>
      <c r="K280" s="136"/>
      <c r="L280" s="137"/>
      <c r="M280" s="116"/>
      <c r="N280" s="137"/>
      <c r="O280" s="151"/>
      <c r="P280" s="136"/>
      <c r="Q280" s="137"/>
      <c r="R280" s="116"/>
      <c r="S280" s="137"/>
      <c r="T280" s="151"/>
      <c r="U280" s="114"/>
      <c r="V280" s="114"/>
      <c r="W280" s="114"/>
      <c r="X280" s="114"/>
      <c r="Y280" s="114"/>
      <c r="Z280" s="114"/>
    </row>
    <row r="281" ht="13.5" customHeight="1">
      <c r="A281" s="137"/>
      <c r="B281" s="116" t="s">
        <v>843</v>
      </c>
      <c r="C281" s="137"/>
      <c r="D281" s="151" t="s">
        <v>1003</v>
      </c>
      <c r="E281" s="136" t="s">
        <v>845</v>
      </c>
      <c r="F281" s="136"/>
      <c r="G281" s="137"/>
      <c r="H281" s="116"/>
      <c r="I281" s="137"/>
      <c r="J281" s="151"/>
      <c r="K281" s="136"/>
      <c r="L281" s="137"/>
      <c r="M281" s="116"/>
      <c r="N281" s="137"/>
      <c r="O281" s="151"/>
      <c r="P281" s="136"/>
      <c r="Q281" s="137"/>
      <c r="R281" s="116"/>
      <c r="S281" s="137"/>
      <c r="T281" s="151"/>
      <c r="U281" s="114"/>
      <c r="V281" s="114"/>
      <c r="W281" s="114"/>
      <c r="X281" s="114"/>
      <c r="Y281" s="114"/>
      <c r="Z281" s="114"/>
    </row>
    <row r="282" ht="13.5" customHeight="1">
      <c r="A282" s="137"/>
      <c r="B282" s="116" t="s">
        <v>846</v>
      </c>
      <c r="C282" s="137"/>
      <c r="D282" s="151" t="s">
        <v>1004</v>
      </c>
      <c r="E282" s="136" t="s">
        <v>848</v>
      </c>
      <c r="F282" s="136"/>
      <c r="G282" s="137"/>
      <c r="H282" s="116"/>
      <c r="I282" s="137"/>
      <c r="J282" s="151"/>
      <c r="K282" s="136"/>
      <c r="L282" s="137"/>
      <c r="M282" s="116"/>
      <c r="N282" s="137"/>
      <c r="O282" s="151"/>
      <c r="P282" s="136"/>
      <c r="Q282" s="137"/>
      <c r="R282" s="116"/>
      <c r="S282" s="137"/>
      <c r="T282" s="151"/>
      <c r="U282" s="114"/>
      <c r="V282" s="114"/>
      <c r="W282" s="114"/>
      <c r="X282" s="114"/>
      <c r="Y282" s="114"/>
      <c r="Z282" s="114"/>
    </row>
    <row r="283" ht="13.5" customHeight="1">
      <c r="A283" s="137"/>
      <c r="B283" s="116" t="s">
        <v>849</v>
      </c>
      <c r="C283" s="137"/>
      <c r="D283" s="151" t="s">
        <v>1005</v>
      </c>
      <c r="E283" s="136" t="s">
        <v>851</v>
      </c>
      <c r="F283" s="136"/>
      <c r="G283" s="137"/>
      <c r="H283" s="116"/>
      <c r="I283" s="137"/>
      <c r="J283" s="151"/>
      <c r="K283" s="136"/>
      <c r="L283" s="137"/>
      <c r="M283" s="116"/>
      <c r="N283" s="137"/>
      <c r="O283" s="151"/>
      <c r="P283" s="136"/>
      <c r="Q283" s="137"/>
      <c r="R283" s="116"/>
      <c r="S283" s="137"/>
      <c r="T283" s="151"/>
      <c r="U283" s="114"/>
      <c r="V283" s="114"/>
      <c r="W283" s="114"/>
      <c r="X283" s="114"/>
      <c r="Y283" s="114"/>
      <c r="Z283" s="114"/>
    </row>
    <row r="284" ht="13.5" customHeight="1">
      <c r="A284" s="137"/>
      <c r="B284" s="116" t="s">
        <v>852</v>
      </c>
      <c r="C284" s="137"/>
      <c r="D284" s="151" t="s">
        <v>1006</v>
      </c>
      <c r="E284" s="136" t="s">
        <v>854</v>
      </c>
      <c r="F284" s="136"/>
      <c r="G284" s="137"/>
      <c r="H284" s="116"/>
      <c r="I284" s="137"/>
      <c r="J284" s="151"/>
      <c r="K284" s="136"/>
      <c r="L284" s="137"/>
      <c r="M284" s="116"/>
      <c r="N284" s="137"/>
      <c r="O284" s="151"/>
      <c r="P284" s="136"/>
      <c r="Q284" s="137"/>
      <c r="R284" s="116"/>
      <c r="S284" s="137"/>
      <c r="T284" s="151"/>
      <c r="U284" s="114"/>
      <c r="V284" s="114"/>
      <c r="W284" s="114"/>
      <c r="X284" s="114"/>
      <c r="Y284" s="114"/>
      <c r="Z284" s="114"/>
    </row>
    <row r="285" ht="13.5" customHeight="1">
      <c r="A285" s="156"/>
      <c r="B285" s="157" t="s">
        <v>855</v>
      </c>
      <c r="C285" s="156"/>
      <c r="D285" s="158"/>
      <c r="E285" s="159"/>
      <c r="F285" s="136"/>
      <c r="G285" s="137"/>
      <c r="H285" s="116"/>
      <c r="I285" s="137"/>
      <c r="J285" s="151"/>
      <c r="K285" s="136"/>
      <c r="L285" s="137"/>
      <c r="M285" s="116"/>
      <c r="N285" s="137"/>
      <c r="O285" s="151"/>
      <c r="P285" s="136"/>
      <c r="Q285" s="137"/>
      <c r="R285" s="116"/>
      <c r="S285" s="137"/>
      <c r="T285" s="151"/>
      <c r="U285" s="114"/>
      <c r="V285" s="114"/>
      <c r="W285" s="114"/>
      <c r="X285" s="114"/>
      <c r="Y285" s="114"/>
      <c r="Z285" s="114"/>
    </row>
    <row r="286" ht="13.5" customHeight="1">
      <c r="A286" s="137"/>
      <c r="B286" s="116" t="s">
        <v>820</v>
      </c>
      <c r="C286" s="137"/>
      <c r="D286" s="151" t="s">
        <v>990</v>
      </c>
      <c r="E286" s="136" t="s">
        <v>808</v>
      </c>
      <c r="F286" s="136"/>
      <c r="G286" s="137"/>
      <c r="H286" s="116"/>
      <c r="I286" s="137"/>
      <c r="J286" s="151"/>
      <c r="K286" s="136"/>
      <c r="L286" s="137"/>
      <c r="M286" s="116"/>
      <c r="N286" s="137"/>
      <c r="O286" s="151"/>
      <c r="P286" s="136"/>
      <c r="Q286" s="137"/>
      <c r="R286" s="116"/>
      <c r="S286" s="137"/>
      <c r="T286" s="151"/>
      <c r="U286" s="114"/>
      <c r="V286" s="114"/>
      <c r="W286" s="114"/>
      <c r="X286" s="114"/>
      <c r="Y286" s="114"/>
      <c r="Z286" s="114"/>
    </row>
    <row r="287" ht="13.5" customHeight="1">
      <c r="A287" s="137"/>
      <c r="B287" s="116" t="s">
        <v>1007</v>
      </c>
      <c r="C287" s="137"/>
      <c r="D287" s="151" t="s">
        <v>1008</v>
      </c>
      <c r="E287" s="136" t="s">
        <v>858</v>
      </c>
      <c r="F287" s="136"/>
      <c r="G287" s="137"/>
      <c r="H287" s="116"/>
      <c r="I287" s="137"/>
      <c r="J287" s="151"/>
      <c r="K287" s="136"/>
      <c r="L287" s="137"/>
      <c r="M287" s="116"/>
      <c r="N287" s="137"/>
      <c r="O287" s="151"/>
      <c r="P287" s="136"/>
      <c r="Q287" s="137"/>
      <c r="R287" s="116"/>
      <c r="S287" s="137"/>
      <c r="T287" s="151"/>
      <c r="U287" s="114"/>
      <c r="V287" s="114"/>
      <c r="W287" s="114"/>
      <c r="X287" s="114"/>
      <c r="Y287" s="114"/>
      <c r="Z287" s="114"/>
    </row>
    <row r="288" ht="13.5" customHeight="1">
      <c r="A288" s="137"/>
      <c r="B288" s="116" t="s">
        <v>859</v>
      </c>
      <c r="C288" s="137"/>
      <c r="D288" s="151" t="s">
        <v>1009</v>
      </c>
      <c r="E288" s="136" t="s">
        <v>861</v>
      </c>
      <c r="F288" s="136"/>
      <c r="G288" s="137"/>
      <c r="H288" s="116"/>
      <c r="I288" s="137"/>
      <c r="J288" s="151"/>
      <c r="K288" s="136"/>
      <c r="L288" s="137"/>
      <c r="M288" s="116"/>
      <c r="N288" s="137"/>
      <c r="O288" s="151"/>
      <c r="P288" s="136"/>
      <c r="Q288" s="137"/>
      <c r="R288" s="116"/>
      <c r="S288" s="137"/>
      <c r="T288" s="151"/>
      <c r="U288" s="114"/>
      <c r="V288" s="114"/>
      <c r="W288" s="114"/>
      <c r="X288" s="114"/>
      <c r="Y288" s="114"/>
      <c r="Z288" s="114"/>
    </row>
    <row r="289" ht="13.5" customHeight="1">
      <c r="A289" s="137"/>
      <c r="B289" s="116" t="s">
        <v>862</v>
      </c>
      <c r="C289" s="137"/>
      <c r="D289" s="151" t="s">
        <v>1010</v>
      </c>
      <c r="E289" s="136" t="s">
        <v>864</v>
      </c>
      <c r="F289" s="136"/>
      <c r="G289" s="137"/>
      <c r="H289" s="116"/>
      <c r="I289" s="137"/>
      <c r="J289" s="151"/>
      <c r="K289" s="136"/>
      <c r="L289" s="137"/>
      <c r="M289" s="116"/>
      <c r="N289" s="137"/>
      <c r="O289" s="151"/>
      <c r="P289" s="136"/>
      <c r="Q289" s="137"/>
      <c r="R289" s="116"/>
      <c r="S289" s="137"/>
      <c r="T289" s="151"/>
      <c r="U289" s="114"/>
      <c r="V289" s="114"/>
      <c r="W289" s="114"/>
      <c r="X289" s="114"/>
      <c r="Y289" s="114"/>
      <c r="Z289" s="114"/>
    </row>
    <row r="290" ht="13.5" customHeight="1">
      <c r="A290" s="137"/>
      <c r="B290" s="116" t="s">
        <v>865</v>
      </c>
      <c r="C290" s="137"/>
      <c r="D290" s="151" t="s">
        <v>1011</v>
      </c>
      <c r="E290" s="136" t="s">
        <v>867</v>
      </c>
      <c r="F290" s="136"/>
      <c r="G290" s="137"/>
      <c r="H290" s="116"/>
      <c r="I290" s="137"/>
      <c r="J290" s="151"/>
      <c r="K290" s="136"/>
      <c r="L290" s="137"/>
      <c r="M290" s="116"/>
      <c r="N290" s="137"/>
      <c r="O290" s="151"/>
      <c r="P290" s="136"/>
      <c r="Q290" s="137"/>
      <c r="R290" s="116"/>
      <c r="S290" s="137"/>
      <c r="T290" s="151"/>
      <c r="U290" s="114"/>
      <c r="V290" s="114"/>
      <c r="W290" s="114"/>
      <c r="X290" s="114"/>
      <c r="Y290" s="114"/>
      <c r="Z290" s="114"/>
    </row>
    <row r="291" ht="13.5" customHeight="1">
      <c r="A291" s="137"/>
      <c r="B291" s="116" t="s">
        <v>1012</v>
      </c>
      <c r="C291" s="137"/>
      <c r="D291" s="151" t="s">
        <v>1013</v>
      </c>
      <c r="E291" s="136" t="s">
        <v>870</v>
      </c>
      <c r="F291" s="136"/>
      <c r="G291" s="137"/>
      <c r="H291" s="116"/>
      <c r="I291" s="137"/>
      <c r="J291" s="151"/>
      <c r="K291" s="136"/>
      <c r="L291" s="137"/>
      <c r="M291" s="116"/>
      <c r="N291" s="137"/>
      <c r="O291" s="151"/>
      <c r="P291" s="136"/>
      <c r="Q291" s="137"/>
      <c r="R291" s="116"/>
      <c r="S291" s="137"/>
      <c r="T291" s="151"/>
      <c r="U291" s="114"/>
      <c r="V291" s="114"/>
      <c r="W291" s="114"/>
      <c r="X291" s="114"/>
      <c r="Y291" s="114"/>
      <c r="Z291" s="114"/>
    </row>
    <row r="292" ht="13.5" customHeight="1">
      <c r="A292" s="161"/>
      <c r="B292" s="139" t="s">
        <v>973</v>
      </c>
      <c r="C292" s="139"/>
      <c r="D292" s="139"/>
      <c r="E292" s="139"/>
      <c r="F292" s="145"/>
      <c r="G292" s="145"/>
      <c r="H292" s="145"/>
      <c r="I292" s="145"/>
      <c r="J292" s="145"/>
      <c r="K292" s="145"/>
      <c r="L292" s="145"/>
      <c r="M292" s="145"/>
      <c r="N292" s="145"/>
      <c r="O292" s="145"/>
      <c r="P292" s="145"/>
      <c r="Q292" s="145"/>
      <c r="R292" s="146"/>
      <c r="S292" s="146"/>
      <c r="T292" s="146"/>
      <c r="U292" s="114"/>
      <c r="V292" s="114"/>
      <c r="W292" s="114"/>
      <c r="X292" s="114"/>
      <c r="Y292" s="114"/>
      <c r="Z292" s="114"/>
    </row>
    <row r="293" ht="13.5" customHeight="1">
      <c r="A293" s="137"/>
      <c r="B293" s="142" t="s">
        <v>974</v>
      </c>
      <c r="C293" s="142"/>
      <c r="D293" s="142"/>
      <c r="E293" s="142" t="s">
        <v>793</v>
      </c>
      <c r="F293" s="137"/>
      <c r="G293" s="137"/>
      <c r="H293" s="137"/>
      <c r="I293" s="137"/>
      <c r="J293" s="137"/>
      <c r="K293" s="137"/>
      <c r="L293" s="137"/>
      <c r="M293" s="137"/>
      <c r="N293" s="137"/>
      <c r="O293" s="137"/>
      <c r="P293" s="137"/>
      <c r="Q293" s="137"/>
      <c r="R293" s="137"/>
      <c r="S293" s="137"/>
      <c r="T293" s="137"/>
      <c r="U293" s="114"/>
      <c r="V293" s="114"/>
      <c r="W293" s="114"/>
      <c r="X293" s="114"/>
      <c r="Y293" s="114"/>
      <c r="Z293" s="114"/>
    </row>
    <row r="294" ht="13.5" customHeight="1">
      <c r="A294" s="137"/>
      <c r="B294" s="142" t="s">
        <v>975</v>
      </c>
      <c r="C294" s="142"/>
      <c r="D294" s="142" t="s">
        <v>976</v>
      </c>
      <c r="E294" s="142" t="s">
        <v>796</v>
      </c>
      <c r="F294" s="137"/>
      <c r="G294" s="137"/>
      <c r="H294" s="137"/>
      <c r="I294" s="137"/>
      <c r="J294" s="137"/>
      <c r="K294" s="137"/>
      <c r="L294" s="137"/>
      <c r="M294" s="137"/>
      <c r="N294" s="137"/>
      <c r="O294" s="137"/>
      <c r="P294" s="137"/>
      <c r="Q294" s="137"/>
      <c r="R294" s="137"/>
      <c r="S294" s="137"/>
      <c r="T294" s="137"/>
      <c r="U294" s="114"/>
      <c r="V294" s="114"/>
      <c r="W294" s="114"/>
      <c r="X294" s="114"/>
      <c r="Y294" s="114"/>
      <c r="Z294" s="114"/>
    </row>
    <row r="295" ht="13.5" customHeight="1">
      <c r="A295" s="137"/>
      <c r="B295" s="142" t="s">
        <v>977</v>
      </c>
      <c r="C295" s="142"/>
      <c r="D295" s="142" t="s">
        <v>798</v>
      </c>
      <c r="E295" s="142" t="s">
        <v>799</v>
      </c>
      <c r="F295" s="137"/>
      <c r="G295" s="137"/>
      <c r="H295" s="137"/>
      <c r="I295" s="137"/>
      <c r="J295" s="137"/>
      <c r="K295" s="137"/>
      <c r="L295" s="137"/>
      <c r="M295" s="137"/>
      <c r="N295" s="137"/>
      <c r="O295" s="137"/>
      <c r="P295" s="137"/>
      <c r="Q295" s="137"/>
      <c r="R295" s="137"/>
      <c r="S295" s="137"/>
      <c r="T295" s="137"/>
      <c r="U295" s="114"/>
      <c r="V295" s="114"/>
      <c r="W295" s="114"/>
      <c r="X295" s="114"/>
      <c r="Y295" s="114"/>
      <c r="Z295" s="114"/>
    </row>
    <row r="296" ht="13.5" customHeight="1">
      <c r="A296" s="137"/>
      <c r="B296" s="142" t="s">
        <v>978</v>
      </c>
      <c r="C296" s="142"/>
      <c r="D296" s="142" t="s">
        <v>1014</v>
      </c>
      <c r="E296" s="142" t="s">
        <v>980</v>
      </c>
      <c r="F296" s="137"/>
      <c r="G296" s="137"/>
      <c r="H296" s="137"/>
      <c r="I296" s="137"/>
      <c r="J296" s="137"/>
      <c r="K296" s="137"/>
      <c r="L296" s="137"/>
      <c r="M296" s="137"/>
      <c r="N296" s="137"/>
      <c r="O296" s="137"/>
      <c r="P296" s="137"/>
      <c r="Q296" s="137"/>
      <c r="R296" s="137"/>
      <c r="S296" s="137"/>
      <c r="T296" s="137"/>
      <c r="U296" s="114"/>
      <c r="V296" s="114"/>
      <c r="W296" s="114"/>
      <c r="X296" s="114"/>
      <c r="Y296" s="114"/>
      <c r="Z296" s="114"/>
    </row>
    <row r="297" ht="13.5" customHeight="1">
      <c r="A297" s="137"/>
      <c r="B297" s="142" t="s">
        <v>981</v>
      </c>
      <c r="C297" s="142"/>
      <c r="D297" s="142" t="s">
        <v>804</v>
      </c>
      <c r="E297" s="142" t="s">
        <v>805</v>
      </c>
      <c r="F297" s="137"/>
      <c r="G297" s="137"/>
      <c r="H297" s="137"/>
      <c r="I297" s="137"/>
      <c r="J297" s="137"/>
      <c r="K297" s="137"/>
      <c r="L297" s="137"/>
      <c r="M297" s="137"/>
      <c r="N297" s="137"/>
      <c r="O297" s="137"/>
      <c r="P297" s="137"/>
      <c r="Q297" s="137"/>
      <c r="R297" s="137"/>
      <c r="S297" s="137"/>
      <c r="T297" s="137"/>
      <c r="U297" s="114"/>
      <c r="V297" s="114"/>
      <c r="W297" s="114"/>
      <c r="X297" s="114"/>
      <c r="Y297" s="114"/>
      <c r="Z297" s="114"/>
    </row>
    <row r="298" ht="13.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3.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3.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3.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3.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3.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3.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3.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3.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3.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3.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3.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3.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3.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3.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3.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3.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3.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3.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3.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3.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3.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3.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3.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3.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3.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3.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3.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3.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3.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3.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3.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3.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3.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3.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3.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3.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3.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3.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3.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3.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3.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3.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3.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3.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3.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3.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3.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3.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3.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3.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3.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3.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3.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3.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3.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3.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3.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3.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3.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3.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3.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3.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3.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3.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3.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3.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3.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3.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3.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3.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3.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3.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3.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3.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3.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3.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3.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3.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3.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3.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3.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3.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3.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3.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3.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3.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3.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3.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3.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3.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3.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3.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3.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3.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3.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3.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3.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3.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3.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3.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3.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3.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3.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3.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5">
    <mergeCell ref="I11:K11"/>
    <mergeCell ref="L11:N11"/>
    <mergeCell ref="O11:Q11"/>
    <mergeCell ref="R11:R12"/>
    <mergeCell ref="S11:S12"/>
    <mergeCell ref="T11:T12"/>
    <mergeCell ref="B13:T13"/>
    <mergeCell ref="B14:T14"/>
    <mergeCell ref="D1:E1"/>
    <mergeCell ref="A11:A12"/>
    <mergeCell ref="B11:B12"/>
    <mergeCell ref="C11:C12"/>
    <mergeCell ref="D11:D12"/>
    <mergeCell ref="E11:E12"/>
    <mergeCell ref="F11:H11"/>
  </mergeCells>
  <conditionalFormatting sqref="F16:Q36 F38:Q38 F51:Q69 F70:L70 F72:Q72 N70:Q70">
    <cfRule type="cellIs" dxfId="2" priority="1" stopIfTrue="1" operator="equal">
      <formula>"F"</formula>
    </cfRule>
  </conditionalFormatting>
  <conditionalFormatting sqref="F16:Q36 F38:Q38 F51:Q69 F70:L70 F72:Q72 N70:Q70">
    <cfRule type="cellIs" dxfId="3" priority="2" stopIfTrue="1" operator="equal">
      <formula>"PE"</formula>
    </cfRule>
  </conditionalFormatting>
  <conditionalFormatting sqref="F85:Q271">
    <cfRule type="cellIs" dxfId="2" priority="3" stopIfTrue="1" operator="equal">
      <formula>"F"</formula>
    </cfRule>
  </conditionalFormatting>
  <conditionalFormatting sqref="F85:Q271">
    <cfRule type="cellIs" dxfId="3" priority="4" stopIfTrue="1" operator="equal">
      <formula>"PE"</formula>
    </cfRule>
  </conditionalFormatting>
  <conditionalFormatting sqref="F292:Q292">
    <cfRule type="cellIs" dxfId="2" priority="5" stopIfTrue="1" operator="equal">
      <formula>"F"</formula>
    </cfRule>
  </conditionalFormatting>
  <conditionalFormatting sqref="F292:Q292">
    <cfRule type="cellIs" dxfId="3" priority="6" stopIfTrue="1" operator="equal">
      <formula>"PE"</formula>
    </cfRule>
  </conditionalFormatting>
  <dataValidations>
    <dataValidation type="list" allowBlank="1" showErrorMessage="1" sqref="F16:Q36 F38:Q38 F51:Q69 F70:L70 N70:Q70 F72:Q72 F85:Q88 F292:Q292">
      <formula1>"P,F,PE"</formula1>
    </dataValidation>
  </dataValidations>
  <hyperlinks>
    <hyperlink display="Quay lại trang Tổng hợp" location="'Tổng hợp'!A1" ref="D10"/>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88"/>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1015</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1016</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14"/>
      <c r="V11" s="114"/>
      <c r="W11" s="114"/>
      <c r="X11" s="114"/>
      <c r="Y11" s="114"/>
      <c r="Z11" s="114"/>
    </row>
    <row r="12" ht="13.5" customHeight="1">
      <c r="A12" s="125" t="s">
        <v>227</v>
      </c>
      <c r="B12" s="163" t="s">
        <v>1017</v>
      </c>
      <c r="C12" s="16"/>
      <c r="D12" s="16"/>
      <c r="E12" s="16"/>
      <c r="F12" s="16"/>
      <c r="G12" s="16"/>
      <c r="H12" s="16"/>
      <c r="I12" s="16"/>
      <c r="J12" s="16"/>
      <c r="K12" s="16"/>
      <c r="L12" s="16"/>
      <c r="M12" s="16"/>
      <c r="N12" s="16"/>
      <c r="O12" s="16"/>
      <c r="P12" s="16"/>
      <c r="Q12" s="16"/>
      <c r="R12" s="16"/>
      <c r="S12" s="16"/>
      <c r="T12" s="15"/>
      <c r="U12" s="114"/>
      <c r="V12" s="114"/>
      <c r="W12" s="114"/>
      <c r="X12" s="114"/>
      <c r="Y12" s="114"/>
      <c r="Z12" s="114"/>
    </row>
    <row r="13" ht="18.75" customHeight="1">
      <c r="A13" s="125"/>
      <c r="B13" s="164" t="s">
        <v>1018</v>
      </c>
      <c r="C13" s="16"/>
      <c r="D13" s="16"/>
      <c r="E13" s="16"/>
      <c r="F13" s="16"/>
      <c r="G13" s="16"/>
      <c r="H13" s="16"/>
      <c r="I13" s="16"/>
      <c r="J13" s="16"/>
      <c r="K13" s="16"/>
      <c r="L13" s="16"/>
      <c r="M13" s="16"/>
      <c r="N13" s="16"/>
      <c r="O13" s="16"/>
      <c r="P13" s="16"/>
      <c r="Q13" s="16"/>
      <c r="R13" s="16"/>
      <c r="S13" s="16"/>
      <c r="T13" s="165"/>
      <c r="U13" s="114"/>
      <c r="V13" s="114"/>
      <c r="W13" s="114"/>
      <c r="X13" s="114"/>
      <c r="Y13" s="114"/>
      <c r="Z13" s="114"/>
    </row>
    <row r="14" ht="13.5" customHeight="1">
      <c r="A14" s="128"/>
      <c r="B14" s="129" t="s">
        <v>1019</v>
      </c>
      <c r="C14" s="128"/>
      <c r="D14" s="128"/>
      <c r="E14" s="128"/>
      <c r="F14" s="128"/>
      <c r="G14" s="128"/>
      <c r="H14" s="128"/>
      <c r="I14" s="128"/>
      <c r="J14" s="128"/>
      <c r="K14" s="128"/>
      <c r="L14" s="128"/>
      <c r="M14" s="128"/>
      <c r="N14" s="128"/>
      <c r="O14" s="128"/>
      <c r="P14" s="128"/>
      <c r="Q14" s="128"/>
      <c r="R14" s="128"/>
      <c r="S14" s="130"/>
      <c r="T14" s="166"/>
      <c r="U14" s="114"/>
      <c r="V14" s="114"/>
      <c r="W14" s="114"/>
      <c r="X14" s="114"/>
      <c r="Y14" s="114"/>
      <c r="Z14" s="114"/>
    </row>
    <row r="15" ht="18.75" customHeight="1">
      <c r="A15" s="132" t="str">
        <f>BanThanhPhamNoiBo!A16</f>
        <v>BTPNB001</v>
      </c>
      <c r="B15" s="133" t="s">
        <v>1020</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ref="A16:A24" si="1">IF(E16&lt;&gt;"",$E$3&amp;"00"&amp;COUNTA($E$15:E16),"")</f>
        <v>PLSP002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PLSP003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PLSP004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18.75" customHeight="1">
      <c r="A19" s="132" t="str">
        <f t="shared" si="1"/>
        <v>PLSP005</v>
      </c>
      <c r="B19" s="133" t="s">
        <v>1021</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PLSP006</v>
      </c>
      <c r="B20" s="133" t="s">
        <v>1022</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39" t="s">
        <v>1023</v>
      </c>
      <c r="C21" s="140"/>
      <c r="D21" s="140"/>
      <c r="E21" s="140"/>
      <c r="F21" s="125"/>
      <c r="G21" s="125"/>
      <c r="H21" s="125"/>
      <c r="I21" s="125"/>
      <c r="J21" s="125"/>
      <c r="K21" s="125"/>
      <c r="L21" s="125"/>
      <c r="M21" s="125"/>
      <c r="N21" s="125"/>
      <c r="O21" s="125"/>
      <c r="P21" s="125"/>
      <c r="Q21" s="125"/>
      <c r="R21" s="141"/>
      <c r="S21" s="141"/>
      <c r="T21" s="141"/>
      <c r="U21" s="114"/>
      <c r="V21" s="114"/>
      <c r="W21" s="114"/>
      <c r="X21" s="114"/>
      <c r="Y21" s="114"/>
      <c r="Z21" s="114"/>
    </row>
    <row r="22" ht="13.5" customHeight="1">
      <c r="A22" s="132" t="str">
        <f t="shared" si="1"/>
        <v>PLSP007</v>
      </c>
      <c r="B22" s="142" t="s">
        <v>1024</v>
      </c>
      <c r="C22" s="142"/>
      <c r="D22" s="142" t="s">
        <v>1025</v>
      </c>
      <c r="E22" s="142" t="s">
        <v>1026</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PLSP008</v>
      </c>
      <c r="B23" s="142" t="s">
        <v>1027</v>
      </c>
      <c r="C23" s="142"/>
      <c r="D23" s="142" t="s">
        <v>1028</v>
      </c>
      <c r="E23" s="142" t="s">
        <v>1029</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PLSP009</v>
      </c>
      <c r="B24" s="142" t="s">
        <v>277</v>
      </c>
      <c r="C24" s="142"/>
      <c r="D24" s="142" t="s">
        <v>1028</v>
      </c>
      <c r="E24" s="142" t="s">
        <v>278</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ref="A25:A100" si="2">IF(E25&lt;&gt;"",$E$3&amp;"0"&amp;COUNTA($E$15:E25),"")</f>
        <v>PLSP010</v>
      </c>
      <c r="B25" s="142" t="s">
        <v>1030</v>
      </c>
      <c r="C25" s="142"/>
      <c r="D25" s="142" t="s">
        <v>1031</v>
      </c>
      <c r="E25" s="142" t="s">
        <v>281</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32" t="str">
        <f t="shared" si="2"/>
        <v>PLSP011</v>
      </c>
      <c r="B26" s="142" t="s">
        <v>282</v>
      </c>
      <c r="C26" s="142"/>
      <c r="D26" s="142" t="s">
        <v>1032</v>
      </c>
      <c r="E26" s="142" t="s">
        <v>284</v>
      </c>
      <c r="F26" s="125"/>
      <c r="G26" s="125"/>
      <c r="H26" s="125"/>
      <c r="I26" s="125"/>
      <c r="J26" s="125"/>
      <c r="K26" s="125"/>
      <c r="L26" s="125"/>
      <c r="M26" s="125"/>
      <c r="N26" s="125"/>
      <c r="O26" s="125"/>
      <c r="P26" s="125"/>
      <c r="Q26" s="125"/>
      <c r="R26" s="141"/>
      <c r="S26" s="141"/>
      <c r="T26" s="141"/>
      <c r="U26" s="114"/>
      <c r="V26" s="114"/>
      <c r="W26" s="114"/>
      <c r="X26" s="114"/>
      <c r="Y26" s="114"/>
      <c r="Z26" s="114"/>
    </row>
    <row r="27" ht="18.75" customHeight="1">
      <c r="A27" s="132" t="str">
        <f t="shared" si="2"/>
        <v/>
      </c>
      <c r="B27" s="139" t="s">
        <v>1033</v>
      </c>
      <c r="C27" s="140"/>
      <c r="D27" s="140"/>
      <c r="E27" s="140"/>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2"/>
        <v>PLSP012</v>
      </c>
      <c r="B28" s="142" t="s">
        <v>1034</v>
      </c>
      <c r="C28" s="142"/>
      <c r="D28" s="142" t="s">
        <v>1035</v>
      </c>
      <c r="E28" s="142" t="s">
        <v>1026</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2"/>
        <v>PLSP013</v>
      </c>
      <c r="B29" s="142" t="s">
        <v>1036</v>
      </c>
      <c r="C29" s="142"/>
      <c r="D29" s="142" t="s">
        <v>1037</v>
      </c>
      <c r="E29" s="142" t="s">
        <v>1029</v>
      </c>
      <c r="F29" s="125"/>
      <c r="G29" s="125"/>
      <c r="H29" s="125"/>
      <c r="I29" s="125"/>
      <c r="J29" s="125"/>
      <c r="K29" s="125"/>
      <c r="L29" s="125"/>
      <c r="M29" s="125"/>
      <c r="N29" s="125"/>
      <c r="O29" s="125"/>
      <c r="P29" s="125"/>
      <c r="Q29" s="125"/>
      <c r="R29" s="141"/>
      <c r="S29" s="141"/>
      <c r="T29" s="141"/>
      <c r="U29" s="114"/>
      <c r="V29" s="114"/>
      <c r="W29" s="114"/>
      <c r="X29" s="114"/>
      <c r="Y29" s="114"/>
      <c r="Z29" s="114"/>
    </row>
    <row r="30" ht="13.5" customHeight="1">
      <c r="A30" s="132" t="str">
        <f t="shared" si="2"/>
        <v>PLSP014</v>
      </c>
      <c r="B30" s="142" t="s">
        <v>1038</v>
      </c>
      <c r="C30" s="142"/>
      <c r="D30" s="142" t="s">
        <v>1035</v>
      </c>
      <c r="E30" s="142" t="s">
        <v>278</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2"/>
        <v>PLSP015</v>
      </c>
      <c r="B31" s="142" t="s">
        <v>1030</v>
      </c>
      <c r="C31" s="142" t="s">
        <v>227</v>
      </c>
      <c r="D31" s="142" t="s">
        <v>1039</v>
      </c>
      <c r="E31" s="142" t="s">
        <v>281</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2"/>
        <v>PLSP016</v>
      </c>
      <c r="B32" s="142" t="s">
        <v>282</v>
      </c>
      <c r="C32" s="142" t="s">
        <v>227</v>
      </c>
      <c r="D32" s="142" t="s">
        <v>1035</v>
      </c>
      <c r="E32" s="142" t="s">
        <v>284</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2"/>
        <v/>
      </c>
      <c r="B33" s="139" t="s">
        <v>292</v>
      </c>
      <c r="C33" s="139"/>
      <c r="D33" s="139"/>
      <c r="E33" s="139"/>
      <c r="F33" s="145"/>
      <c r="G33" s="145"/>
      <c r="H33" s="145"/>
      <c r="I33" s="145"/>
      <c r="J33" s="145"/>
      <c r="K33" s="145"/>
      <c r="L33" s="145"/>
      <c r="M33" s="145"/>
      <c r="N33" s="145"/>
      <c r="O33" s="145"/>
      <c r="P33" s="145"/>
      <c r="Q33" s="145"/>
      <c r="R33" s="146"/>
      <c r="S33" s="146"/>
      <c r="T33" s="146"/>
      <c r="U33" s="114"/>
      <c r="V33" s="114"/>
      <c r="W33" s="114"/>
      <c r="X33" s="114"/>
      <c r="Y33" s="114"/>
      <c r="Z33" s="114"/>
    </row>
    <row r="34" ht="13.5" customHeight="1">
      <c r="A34" s="132" t="str">
        <f t="shared" si="2"/>
        <v>PLSP017</v>
      </c>
      <c r="B34" s="142" t="s">
        <v>293</v>
      </c>
      <c r="C34" s="142"/>
      <c r="D34" s="142" t="s">
        <v>294</v>
      </c>
      <c r="E34" s="142" t="s">
        <v>295</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2"/>
        <v>PLSP018</v>
      </c>
      <c r="B35" s="142" t="s">
        <v>296</v>
      </c>
      <c r="C35" s="142"/>
      <c r="D35" s="142" t="s">
        <v>297</v>
      </c>
      <c r="E35" s="142" t="s">
        <v>298</v>
      </c>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2"/>
        <v>PLSP019</v>
      </c>
      <c r="B36" s="142" t="s">
        <v>299</v>
      </c>
      <c r="C36" s="142"/>
      <c r="D36" s="142" t="s">
        <v>300</v>
      </c>
      <c r="E36" s="142" t="s">
        <v>301</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2"/>
        <v>PLSP020</v>
      </c>
      <c r="B37" s="142" t="s">
        <v>302</v>
      </c>
      <c r="C37" s="142"/>
      <c r="D37" s="142" t="s">
        <v>303</v>
      </c>
      <c r="E37" s="142" t="s">
        <v>304</v>
      </c>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2"/>
        <v/>
      </c>
      <c r="B38" s="139" t="s">
        <v>305</v>
      </c>
      <c r="C38" s="139"/>
      <c r="D38" s="139"/>
      <c r="E38" s="139"/>
      <c r="F38" s="145"/>
      <c r="G38" s="145"/>
      <c r="H38" s="145"/>
      <c r="I38" s="145"/>
      <c r="J38" s="145"/>
      <c r="K38" s="145"/>
      <c r="L38" s="145"/>
      <c r="M38" s="145"/>
      <c r="N38" s="145"/>
      <c r="O38" s="145"/>
      <c r="P38" s="145"/>
      <c r="Q38" s="145"/>
      <c r="R38" s="146"/>
      <c r="S38" s="146"/>
      <c r="T38" s="146"/>
      <c r="U38" s="114"/>
      <c r="V38" s="114"/>
      <c r="W38" s="114"/>
      <c r="X38" s="114"/>
      <c r="Y38" s="114"/>
      <c r="Z38" s="114"/>
    </row>
    <row r="39" ht="13.5" customHeight="1">
      <c r="A39" s="132" t="str">
        <f t="shared" si="2"/>
        <v>PLSP021</v>
      </c>
      <c r="B39" s="142" t="s">
        <v>306</v>
      </c>
      <c r="C39" s="142"/>
      <c r="D39" s="142" t="s">
        <v>307</v>
      </c>
      <c r="E39" s="142" t="s">
        <v>308</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2"/>
        <v>PLSP022</v>
      </c>
      <c r="B40" s="142" t="s">
        <v>309</v>
      </c>
      <c r="C40" s="142"/>
      <c r="D40" s="142" t="s">
        <v>310</v>
      </c>
      <c r="E40" s="142" t="s">
        <v>311</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2"/>
        <v>PLSP023</v>
      </c>
      <c r="B41" s="142" t="s">
        <v>312</v>
      </c>
      <c r="C41" s="142"/>
      <c r="D41" s="142" t="s">
        <v>313</v>
      </c>
      <c r="E41" s="142" t="s">
        <v>1040</v>
      </c>
      <c r="F41" s="125"/>
      <c r="G41" s="125"/>
      <c r="H41" s="125"/>
      <c r="I41" s="125"/>
      <c r="J41" s="125"/>
      <c r="K41" s="125"/>
      <c r="L41" s="125"/>
      <c r="M41" s="125"/>
      <c r="N41" s="125"/>
      <c r="O41" s="125"/>
      <c r="P41" s="125"/>
      <c r="Q41" s="125"/>
      <c r="R41" s="141"/>
      <c r="S41" s="141"/>
      <c r="T41" s="141"/>
      <c r="U41" s="114"/>
      <c r="V41" s="114"/>
      <c r="W41" s="114"/>
      <c r="X41" s="114"/>
      <c r="Y41" s="114"/>
      <c r="Z41" s="114"/>
    </row>
    <row r="42" ht="13.5" customHeight="1">
      <c r="A42" s="132" t="str">
        <f t="shared" si="2"/>
        <v>PLSP024</v>
      </c>
      <c r="B42" s="142" t="s">
        <v>315</v>
      </c>
      <c r="C42" s="142"/>
      <c r="D42" s="142" t="s">
        <v>316</v>
      </c>
      <c r="E42" s="142" t="s">
        <v>1040</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2"/>
        <v>PLSP025</v>
      </c>
      <c r="B43" s="142" t="s">
        <v>317</v>
      </c>
      <c r="C43" s="142"/>
      <c r="D43" s="142" t="s">
        <v>318</v>
      </c>
      <c r="E43" s="142" t="s">
        <v>319</v>
      </c>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32" t="str">
        <f t="shared" si="2"/>
        <v>PLSP026</v>
      </c>
      <c r="B44" s="142" t="s">
        <v>320</v>
      </c>
      <c r="C44" s="142"/>
      <c r="D44" s="142" t="s">
        <v>321</v>
      </c>
      <c r="E44" s="142" t="s">
        <v>322</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2"/>
        <v>PLSP027</v>
      </c>
      <c r="B45" s="142" t="s">
        <v>323</v>
      </c>
      <c r="C45" s="142"/>
      <c r="D45" s="142" t="s">
        <v>324</v>
      </c>
      <c r="E45" s="142" t="s">
        <v>325</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32" t="str">
        <f t="shared" si="2"/>
        <v/>
      </c>
      <c r="B46" s="147" t="s">
        <v>1041</v>
      </c>
      <c r="C46" s="148"/>
      <c r="D46" s="140"/>
      <c r="E46" s="140"/>
      <c r="F46" s="125"/>
      <c r="G46" s="125"/>
      <c r="H46" s="125"/>
      <c r="I46" s="125"/>
      <c r="J46" s="125"/>
      <c r="K46" s="125"/>
      <c r="L46" s="125"/>
      <c r="M46" s="125"/>
      <c r="N46" s="125"/>
      <c r="O46" s="125"/>
      <c r="P46" s="125"/>
      <c r="Q46" s="125"/>
      <c r="R46" s="137" t="s">
        <v>227</v>
      </c>
      <c r="S46" s="137"/>
      <c r="T46" s="137"/>
      <c r="U46" s="114"/>
      <c r="V46" s="114"/>
      <c r="W46" s="114"/>
      <c r="X46" s="114"/>
      <c r="Y46" s="114"/>
      <c r="Z46" s="114"/>
    </row>
    <row r="47" ht="13.5" customHeight="1">
      <c r="A47" s="132" t="str">
        <f t="shared" si="2"/>
        <v>PLSP028</v>
      </c>
      <c r="B47" s="133" t="s">
        <v>234</v>
      </c>
      <c r="C47" s="149"/>
      <c r="D47" s="142" t="s">
        <v>1042</v>
      </c>
      <c r="E47" s="142" t="s">
        <v>232</v>
      </c>
      <c r="F47" s="125"/>
      <c r="G47" s="125"/>
      <c r="H47" s="125"/>
      <c r="I47" s="125"/>
      <c r="J47" s="125"/>
      <c r="K47" s="125"/>
      <c r="L47" s="125"/>
      <c r="M47" s="125"/>
      <c r="N47" s="125"/>
      <c r="O47" s="125"/>
      <c r="P47" s="125"/>
      <c r="Q47" s="125"/>
      <c r="R47" s="141"/>
      <c r="S47" s="141"/>
      <c r="T47" s="141"/>
      <c r="U47" s="150"/>
      <c r="V47" s="150"/>
      <c r="W47" s="150"/>
      <c r="X47" s="150"/>
      <c r="Y47" s="150"/>
      <c r="Z47" s="150"/>
    </row>
    <row r="48" ht="13.5" customHeight="1">
      <c r="A48" s="132" t="str">
        <f t="shared" si="2"/>
        <v>PLSP029</v>
      </c>
      <c r="B48" s="138" t="s">
        <v>328</v>
      </c>
      <c r="C48" s="149"/>
      <c r="D48" s="142" t="s">
        <v>1042</v>
      </c>
      <c r="E48" s="142" t="s">
        <v>232</v>
      </c>
      <c r="F48" s="125"/>
      <c r="G48" s="125"/>
      <c r="H48" s="125"/>
      <c r="I48" s="125"/>
      <c r="J48" s="125"/>
      <c r="K48" s="125"/>
      <c r="L48" s="125"/>
      <c r="M48" s="125"/>
      <c r="N48" s="125"/>
      <c r="O48" s="125"/>
      <c r="P48" s="125"/>
      <c r="Q48" s="125"/>
      <c r="R48" s="141"/>
      <c r="S48" s="141"/>
      <c r="T48" s="141"/>
      <c r="U48" s="150"/>
      <c r="V48" s="150"/>
      <c r="W48" s="150"/>
      <c r="X48" s="150"/>
      <c r="Y48" s="150"/>
      <c r="Z48" s="150"/>
    </row>
    <row r="49" ht="13.5" customHeight="1">
      <c r="A49" s="132" t="str">
        <f t="shared" si="2"/>
        <v>PLSP030</v>
      </c>
      <c r="B49" s="133" t="s">
        <v>1043</v>
      </c>
      <c r="C49" s="149"/>
      <c r="D49" s="142" t="s">
        <v>1042</v>
      </c>
      <c r="E49" s="142" t="s">
        <v>232</v>
      </c>
      <c r="F49" s="125"/>
      <c r="G49" s="125"/>
      <c r="H49" s="125"/>
      <c r="I49" s="125"/>
      <c r="J49" s="125"/>
      <c r="K49" s="125"/>
      <c r="L49" s="125"/>
      <c r="M49" s="125"/>
      <c r="N49" s="125"/>
      <c r="O49" s="125"/>
      <c r="P49" s="125"/>
      <c r="Q49" s="125"/>
      <c r="R49" s="141"/>
      <c r="S49" s="141"/>
      <c r="T49" s="141"/>
      <c r="U49" s="150"/>
      <c r="V49" s="150"/>
      <c r="W49" s="150"/>
      <c r="X49" s="150"/>
      <c r="Y49" s="150"/>
      <c r="Z49" s="150"/>
    </row>
    <row r="50" ht="13.5" customHeight="1">
      <c r="A50" s="132" t="str">
        <f t="shared" si="2"/>
        <v>PLSP031</v>
      </c>
      <c r="B50" s="116" t="s">
        <v>1044</v>
      </c>
      <c r="C50" s="134"/>
      <c r="D50" s="136" t="s">
        <v>1045</v>
      </c>
      <c r="E50" s="136" t="s">
        <v>1046</v>
      </c>
      <c r="F50" s="125"/>
      <c r="G50" s="125"/>
      <c r="H50" s="125"/>
      <c r="I50" s="125"/>
      <c r="J50" s="125"/>
      <c r="K50" s="125"/>
      <c r="L50" s="125"/>
      <c r="M50" s="125"/>
      <c r="N50" s="125"/>
      <c r="O50" s="125"/>
      <c r="P50" s="125"/>
      <c r="Q50" s="125"/>
      <c r="R50" s="137"/>
      <c r="S50" s="137"/>
      <c r="T50" s="137"/>
      <c r="U50" s="114"/>
      <c r="V50" s="114"/>
      <c r="W50" s="114"/>
      <c r="X50" s="114"/>
      <c r="Y50" s="114"/>
      <c r="Z50" s="114"/>
    </row>
    <row r="51" ht="13.5" customHeight="1">
      <c r="A51" s="132" t="str">
        <f t="shared" si="2"/>
        <v>PLSP032</v>
      </c>
      <c r="B51" s="116" t="s">
        <v>1047</v>
      </c>
      <c r="C51" s="134"/>
      <c r="D51" s="136" t="s">
        <v>1045</v>
      </c>
      <c r="E51" s="136" t="s">
        <v>351</v>
      </c>
      <c r="F51" s="125"/>
      <c r="G51" s="125"/>
      <c r="H51" s="125"/>
      <c r="I51" s="125"/>
      <c r="J51" s="125"/>
      <c r="K51" s="125"/>
      <c r="L51" s="125"/>
      <c r="M51" s="125"/>
      <c r="N51" s="125"/>
      <c r="O51" s="125"/>
      <c r="P51" s="125"/>
      <c r="Q51" s="125"/>
      <c r="R51" s="137"/>
      <c r="S51" s="137"/>
      <c r="T51" s="137"/>
      <c r="U51" s="114"/>
      <c r="V51" s="114"/>
      <c r="W51" s="114"/>
      <c r="X51" s="114"/>
      <c r="Y51" s="114"/>
      <c r="Z51" s="114"/>
    </row>
    <row r="52" ht="13.5" customHeight="1">
      <c r="A52" s="132" t="str">
        <f t="shared" si="2"/>
        <v>PLSP033</v>
      </c>
      <c r="B52" s="116" t="s">
        <v>1048</v>
      </c>
      <c r="C52" s="134"/>
      <c r="D52" s="136" t="s">
        <v>1049</v>
      </c>
      <c r="E52" s="136" t="s">
        <v>1050</v>
      </c>
      <c r="F52" s="125"/>
      <c r="G52" s="125"/>
      <c r="H52" s="125"/>
      <c r="I52" s="125"/>
      <c r="J52" s="125"/>
      <c r="K52" s="125"/>
      <c r="L52" s="125"/>
      <c r="M52" s="125"/>
      <c r="N52" s="125"/>
      <c r="O52" s="125"/>
      <c r="P52" s="125"/>
      <c r="Q52" s="125"/>
      <c r="R52" s="137"/>
      <c r="S52" s="137"/>
      <c r="T52" s="137"/>
      <c r="U52" s="114"/>
      <c r="V52" s="114"/>
      <c r="W52" s="114"/>
      <c r="X52" s="114"/>
      <c r="Y52" s="114"/>
      <c r="Z52" s="114"/>
    </row>
    <row r="53" ht="13.5" customHeight="1">
      <c r="A53" s="132" t="str">
        <f t="shared" si="2"/>
        <v>PLSP034</v>
      </c>
      <c r="B53" s="116" t="s">
        <v>1051</v>
      </c>
      <c r="C53" s="134"/>
      <c r="D53" s="136" t="s">
        <v>1052</v>
      </c>
      <c r="E53" s="136" t="s">
        <v>1053</v>
      </c>
      <c r="F53" s="125"/>
      <c r="G53" s="125"/>
      <c r="H53" s="125"/>
      <c r="I53" s="125"/>
      <c r="J53" s="125"/>
      <c r="K53" s="125"/>
      <c r="L53" s="125"/>
      <c r="M53" s="125"/>
      <c r="N53" s="125"/>
      <c r="O53" s="125"/>
      <c r="P53" s="125"/>
      <c r="Q53" s="125"/>
      <c r="R53" s="137"/>
      <c r="S53" s="137"/>
      <c r="T53" s="137"/>
      <c r="U53" s="114"/>
      <c r="V53" s="114"/>
      <c r="W53" s="114"/>
      <c r="X53" s="114"/>
      <c r="Y53" s="114"/>
      <c r="Z53" s="114"/>
    </row>
    <row r="54" ht="13.5" customHeight="1">
      <c r="A54" s="132" t="str">
        <f t="shared" si="2"/>
        <v>PLSP035</v>
      </c>
      <c r="B54" s="116" t="s">
        <v>1054</v>
      </c>
      <c r="C54" s="134"/>
      <c r="D54" s="136" t="s">
        <v>1055</v>
      </c>
      <c r="E54" s="136" t="s">
        <v>1056</v>
      </c>
      <c r="F54" s="125"/>
      <c r="G54" s="125"/>
      <c r="H54" s="125"/>
      <c r="I54" s="125"/>
      <c r="J54" s="125"/>
      <c r="K54" s="125"/>
      <c r="L54" s="125"/>
      <c r="M54" s="125"/>
      <c r="N54" s="125"/>
      <c r="O54" s="125"/>
      <c r="P54" s="125"/>
      <c r="Q54" s="125"/>
      <c r="R54" s="137"/>
      <c r="S54" s="137"/>
      <c r="T54" s="137"/>
      <c r="U54" s="114"/>
      <c r="V54" s="114"/>
      <c r="W54" s="114"/>
      <c r="X54" s="114"/>
      <c r="Y54" s="114"/>
      <c r="Z54" s="114"/>
    </row>
    <row r="55" ht="13.5" customHeight="1">
      <c r="A55" s="132" t="str">
        <f t="shared" si="2"/>
        <v>PLSP036</v>
      </c>
      <c r="B55" s="116" t="s">
        <v>1057</v>
      </c>
      <c r="C55" s="134"/>
      <c r="D55" s="136" t="s">
        <v>1058</v>
      </c>
      <c r="E55" s="136" t="s">
        <v>1059</v>
      </c>
      <c r="F55" s="125"/>
      <c r="G55" s="125"/>
      <c r="H55" s="125"/>
      <c r="I55" s="125"/>
      <c r="J55" s="125"/>
      <c r="K55" s="125"/>
      <c r="L55" s="125"/>
      <c r="M55" s="125"/>
      <c r="N55" s="125"/>
      <c r="O55" s="125"/>
      <c r="P55" s="125"/>
      <c r="Q55" s="125"/>
      <c r="R55" s="137"/>
      <c r="S55" s="137"/>
      <c r="T55" s="137"/>
      <c r="U55" s="114"/>
      <c r="V55" s="114"/>
      <c r="W55" s="114"/>
      <c r="X55" s="114"/>
      <c r="Y55" s="114"/>
      <c r="Z55" s="114"/>
    </row>
    <row r="56" ht="13.5" customHeight="1">
      <c r="A56" s="132" t="str">
        <f t="shared" si="2"/>
        <v>PLSP037</v>
      </c>
      <c r="B56" s="116" t="s">
        <v>1060</v>
      </c>
      <c r="C56" s="134"/>
      <c r="D56" s="136" t="s">
        <v>1061</v>
      </c>
      <c r="E56" s="136" t="s">
        <v>538</v>
      </c>
      <c r="F56" s="125"/>
      <c r="G56" s="125"/>
      <c r="H56" s="125"/>
      <c r="I56" s="125"/>
      <c r="J56" s="125"/>
      <c r="K56" s="125"/>
      <c r="L56" s="125"/>
      <c r="M56" s="125"/>
      <c r="N56" s="125"/>
      <c r="O56" s="125"/>
      <c r="P56" s="125"/>
      <c r="Q56" s="125"/>
      <c r="R56" s="137"/>
      <c r="S56" s="137"/>
      <c r="T56" s="137"/>
      <c r="U56" s="114"/>
      <c r="V56" s="114"/>
      <c r="W56" s="114"/>
      <c r="X56" s="114"/>
      <c r="Y56" s="114"/>
      <c r="Z56" s="114"/>
    </row>
    <row r="57" ht="13.5" customHeight="1">
      <c r="A57" s="132" t="str">
        <f t="shared" si="2"/>
        <v>PLSP038</v>
      </c>
      <c r="B57" s="116" t="s">
        <v>1062</v>
      </c>
      <c r="C57" s="134" t="s">
        <v>335</v>
      </c>
      <c r="D57" s="136" t="s">
        <v>1063</v>
      </c>
      <c r="E57" s="136" t="s">
        <v>337</v>
      </c>
      <c r="F57" s="125"/>
      <c r="G57" s="125"/>
      <c r="H57" s="125"/>
      <c r="I57" s="125"/>
      <c r="J57" s="125"/>
      <c r="K57" s="125"/>
      <c r="L57" s="125"/>
      <c r="M57" s="125"/>
      <c r="N57" s="125"/>
      <c r="O57" s="125"/>
      <c r="P57" s="125"/>
      <c r="Q57" s="125"/>
      <c r="R57" s="137"/>
      <c r="S57" s="137"/>
      <c r="T57" s="137"/>
      <c r="U57" s="114"/>
      <c r="V57" s="114"/>
      <c r="W57" s="114"/>
      <c r="X57" s="114"/>
      <c r="Y57" s="114"/>
      <c r="Z57" s="114"/>
    </row>
    <row r="58" ht="13.5" customHeight="1">
      <c r="A58" s="132" t="str">
        <f t="shared" si="2"/>
        <v>PLSP039</v>
      </c>
      <c r="B58" s="116" t="s">
        <v>1064</v>
      </c>
      <c r="C58" s="134" t="s">
        <v>339</v>
      </c>
      <c r="D58" s="136" t="s">
        <v>1063</v>
      </c>
      <c r="E58" s="136" t="s">
        <v>340</v>
      </c>
      <c r="F58" s="125"/>
      <c r="G58" s="125"/>
      <c r="H58" s="125"/>
      <c r="I58" s="125"/>
      <c r="J58" s="125"/>
      <c r="K58" s="125"/>
      <c r="L58" s="125"/>
      <c r="M58" s="125"/>
      <c r="N58" s="125"/>
      <c r="O58" s="125"/>
      <c r="P58" s="125"/>
      <c r="Q58" s="125"/>
      <c r="R58" s="137"/>
      <c r="S58" s="137"/>
      <c r="T58" s="137"/>
      <c r="U58" s="114"/>
      <c r="V58" s="114"/>
      <c r="W58" s="114"/>
      <c r="X58" s="114"/>
      <c r="Y58" s="114"/>
      <c r="Z58" s="114"/>
    </row>
    <row r="59" ht="13.5" customHeight="1">
      <c r="A59" s="132" t="str">
        <f t="shared" si="2"/>
        <v>PLSP040</v>
      </c>
      <c r="B59" s="116" t="s">
        <v>1065</v>
      </c>
      <c r="C59" s="134"/>
      <c r="D59" s="136" t="s">
        <v>1063</v>
      </c>
      <c r="E59" s="136" t="s">
        <v>342</v>
      </c>
      <c r="F59" s="125"/>
      <c r="G59" s="125"/>
      <c r="H59" s="125"/>
      <c r="I59" s="125"/>
      <c r="J59" s="125"/>
      <c r="K59" s="125"/>
      <c r="L59" s="125"/>
      <c r="M59" s="125"/>
      <c r="N59" s="125"/>
      <c r="O59" s="125"/>
      <c r="P59" s="125"/>
      <c r="Q59" s="125"/>
      <c r="R59" s="137"/>
      <c r="S59" s="137"/>
      <c r="T59" s="137"/>
      <c r="U59" s="114"/>
      <c r="V59" s="114"/>
      <c r="W59" s="114"/>
      <c r="X59" s="114"/>
      <c r="Y59" s="114"/>
      <c r="Z59" s="114"/>
    </row>
    <row r="60" ht="13.5" customHeight="1">
      <c r="A60" s="132" t="str">
        <f t="shared" si="2"/>
        <v>PLSP041</v>
      </c>
      <c r="B60" s="116" t="s">
        <v>1066</v>
      </c>
      <c r="C60" s="134"/>
      <c r="D60" s="136" t="s">
        <v>1063</v>
      </c>
      <c r="E60" s="136" t="s">
        <v>1067</v>
      </c>
      <c r="F60" s="125"/>
      <c r="G60" s="125"/>
      <c r="H60" s="125"/>
      <c r="I60" s="125"/>
      <c r="J60" s="125"/>
      <c r="K60" s="125"/>
      <c r="L60" s="125"/>
      <c r="M60" s="125"/>
      <c r="N60" s="125"/>
      <c r="O60" s="125"/>
      <c r="P60" s="125"/>
      <c r="Q60" s="125"/>
      <c r="R60" s="137"/>
      <c r="S60" s="137"/>
      <c r="T60" s="137"/>
      <c r="U60" s="114"/>
      <c r="V60" s="114"/>
      <c r="W60" s="114"/>
      <c r="X60" s="114"/>
      <c r="Y60" s="114"/>
      <c r="Z60" s="114"/>
    </row>
    <row r="61" ht="13.5" customHeight="1">
      <c r="A61" s="132" t="str">
        <f t="shared" si="2"/>
        <v>PLSP042</v>
      </c>
      <c r="B61" s="116" t="s">
        <v>1068</v>
      </c>
      <c r="C61" s="134"/>
      <c r="D61" s="136" t="s">
        <v>1063</v>
      </c>
      <c r="E61" s="136" t="s">
        <v>1069</v>
      </c>
      <c r="F61" s="125"/>
      <c r="G61" s="125"/>
      <c r="H61" s="125"/>
      <c r="I61" s="125"/>
      <c r="J61" s="125"/>
      <c r="K61" s="125"/>
      <c r="L61" s="125"/>
      <c r="M61" s="125"/>
      <c r="N61" s="125"/>
      <c r="O61" s="125"/>
      <c r="P61" s="125"/>
      <c r="Q61" s="125"/>
      <c r="R61" s="137"/>
      <c r="S61" s="137"/>
      <c r="T61" s="137"/>
      <c r="U61" s="114"/>
      <c r="V61" s="114"/>
      <c r="W61" s="114"/>
      <c r="X61" s="114"/>
      <c r="Y61" s="114"/>
      <c r="Z61" s="114"/>
    </row>
    <row r="62" ht="13.5" customHeight="1">
      <c r="A62" s="132" t="str">
        <f t="shared" si="2"/>
        <v/>
      </c>
      <c r="B62" s="167" t="s">
        <v>1070</v>
      </c>
      <c r="C62" s="168"/>
      <c r="D62" s="169"/>
      <c r="E62" s="169"/>
      <c r="F62" s="125"/>
      <c r="G62" s="125"/>
      <c r="H62" s="125"/>
      <c r="I62" s="125"/>
      <c r="J62" s="125"/>
      <c r="K62" s="125"/>
      <c r="L62" s="125"/>
      <c r="M62" s="125"/>
      <c r="N62" s="125"/>
      <c r="O62" s="125"/>
      <c r="P62" s="125"/>
      <c r="Q62" s="125"/>
      <c r="R62" s="137"/>
      <c r="S62" s="137"/>
      <c r="T62" s="137"/>
      <c r="U62" s="114"/>
      <c r="V62" s="114"/>
      <c r="W62" s="114"/>
      <c r="X62" s="114"/>
      <c r="Y62" s="114"/>
      <c r="Z62" s="114"/>
    </row>
    <row r="63" ht="13.5" customHeight="1">
      <c r="A63" s="132" t="str">
        <f t="shared" si="2"/>
        <v>PLSP043</v>
      </c>
      <c r="B63" s="133" t="s">
        <v>234</v>
      </c>
      <c r="C63" s="149"/>
      <c r="D63" s="142" t="s">
        <v>1042</v>
      </c>
      <c r="E63" s="142" t="s">
        <v>232</v>
      </c>
      <c r="F63" s="125"/>
      <c r="G63" s="125"/>
      <c r="H63" s="125"/>
      <c r="I63" s="125"/>
      <c r="J63" s="125"/>
      <c r="K63" s="125"/>
      <c r="L63" s="125"/>
      <c r="M63" s="125"/>
      <c r="N63" s="125"/>
      <c r="O63" s="125"/>
      <c r="P63" s="125"/>
      <c r="Q63" s="125"/>
      <c r="R63" s="141"/>
      <c r="S63" s="141"/>
      <c r="T63" s="141"/>
      <c r="U63" s="150"/>
      <c r="V63" s="150"/>
      <c r="W63" s="150"/>
      <c r="X63" s="150"/>
      <c r="Y63" s="150"/>
      <c r="Z63" s="150"/>
    </row>
    <row r="64" ht="13.5" customHeight="1">
      <c r="A64" s="132" t="str">
        <f t="shared" si="2"/>
        <v>PLSP044</v>
      </c>
      <c r="B64" s="138" t="s">
        <v>328</v>
      </c>
      <c r="C64" s="149"/>
      <c r="D64" s="142" t="s">
        <v>1042</v>
      </c>
      <c r="E64" s="142" t="s">
        <v>232</v>
      </c>
      <c r="F64" s="125"/>
      <c r="G64" s="125"/>
      <c r="H64" s="125"/>
      <c r="I64" s="125"/>
      <c r="J64" s="125"/>
      <c r="K64" s="125"/>
      <c r="L64" s="125"/>
      <c r="M64" s="125"/>
      <c r="N64" s="125"/>
      <c r="O64" s="125"/>
      <c r="P64" s="125"/>
      <c r="Q64" s="125"/>
      <c r="R64" s="141"/>
      <c r="S64" s="141"/>
      <c r="T64" s="141"/>
      <c r="U64" s="150"/>
      <c r="V64" s="150"/>
      <c r="W64" s="150"/>
      <c r="X64" s="150"/>
      <c r="Y64" s="150"/>
      <c r="Z64" s="150"/>
    </row>
    <row r="65" ht="13.5" customHeight="1">
      <c r="A65" s="132" t="str">
        <f t="shared" si="2"/>
        <v>PLSP045</v>
      </c>
      <c r="B65" s="133" t="s">
        <v>1043</v>
      </c>
      <c r="C65" s="149"/>
      <c r="D65" s="142" t="s">
        <v>1042</v>
      </c>
      <c r="E65" s="142" t="s">
        <v>232</v>
      </c>
      <c r="F65" s="125"/>
      <c r="G65" s="125"/>
      <c r="H65" s="125"/>
      <c r="I65" s="125"/>
      <c r="J65" s="125"/>
      <c r="K65" s="125"/>
      <c r="L65" s="125"/>
      <c r="M65" s="125"/>
      <c r="N65" s="125"/>
      <c r="O65" s="125"/>
      <c r="P65" s="125"/>
      <c r="Q65" s="125"/>
      <c r="R65" s="141"/>
      <c r="S65" s="141"/>
      <c r="T65" s="141"/>
      <c r="U65" s="150"/>
      <c r="V65" s="150"/>
      <c r="W65" s="150"/>
      <c r="X65" s="150"/>
      <c r="Y65" s="150"/>
      <c r="Z65" s="150"/>
    </row>
    <row r="66" ht="13.5" customHeight="1">
      <c r="A66" s="132" t="str">
        <f t="shared" si="2"/>
        <v>PLSP046</v>
      </c>
      <c r="B66" s="116" t="s">
        <v>1044</v>
      </c>
      <c r="C66" s="134"/>
      <c r="D66" s="136" t="s">
        <v>1045</v>
      </c>
      <c r="E66" s="136" t="s">
        <v>1046</v>
      </c>
      <c r="F66" s="125"/>
      <c r="G66" s="125"/>
      <c r="H66" s="125"/>
      <c r="I66" s="125"/>
      <c r="J66" s="125"/>
      <c r="K66" s="125"/>
      <c r="L66" s="125"/>
      <c r="M66" s="125"/>
      <c r="N66" s="125"/>
      <c r="O66" s="125"/>
      <c r="P66" s="125"/>
      <c r="Q66" s="125"/>
      <c r="R66" s="137"/>
      <c r="S66" s="137"/>
      <c r="T66" s="137"/>
      <c r="U66" s="114"/>
      <c r="V66" s="114"/>
      <c r="W66" s="114"/>
      <c r="X66" s="114"/>
      <c r="Y66" s="114"/>
      <c r="Z66" s="114"/>
    </row>
    <row r="67" ht="13.5" customHeight="1">
      <c r="A67" s="132" t="str">
        <f t="shared" si="2"/>
        <v>PLSP047</v>
      </c>
      <c r="B67" s="116" t="s">
        <v>1047</v>
      </c>
      <c r="C67" s="134"/>
      <c r="D67" s="136" t="s">
        <v>1045</v>
      </c>
      <c r="E67" s="136" t="s">
        <v>1071</v>
      </c>
      <c r="F67" s="125"/>
      <c r="G67" s="125"/>
      <c r="H67" s="125"/>
      <c r="I67" s="125"/>
      <c r="J67" s="125"/>
      <c r="K67" s="125"/>
      <c r="L67" s="125"/>
      <c r="M67" s="125"/>
      <c r="N67" s="125"/>
      <c r="O67" s="125"/>
      <c r="P67" s="125"/>
      <c r="Q67" s="125"/>
      <c r="R67" s="137"/>
      <c r="S67" s="137"/>
      <c r="T67" s="137"/>
      <c r="U67" s="114"/>
      <c r="V67" s="114"/>
      <c r="W67" s="114"/>
      <c r="X67" s="114"/>
      <c r="Y67" s="114"/>
      <c r="Z67" s="114"/>
    </row>
    <row r="68" ht="13.5" customHeight="1">
      <c r="A68" s="132" t="str">
        <f t="shared" si="2"/>
        <v>PLSP048</v>
      </c>
      <c r="B68" s="116" t="s">
        <v>1048</v>
      </c>
      <c r="C68" s="134"/>
      <c r="D68" s="136" t="s">
        <v>1049</v>
      </c>
      <c r="E68" s="136" t="s">
        <v>1050</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2"/>
        <v>PLSP049</v>
      </c>
      <c r="B69" s="116" t="s">
        <v>1051</v>
      </c>
      <c r="C69" s="134"/>
      <c r="D69" s="136" t="s">
        <v>1052</v>
      </c>
      <c r="E69" s="136" t="s">
        <v>1053</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2"/>
        <v>PLSP050</v>
      </c>
      <c r="B70" s="116" t="s">
        <v>1054</v>
      </c>
      <c r="C70" s="134"/>
      <c r="D70" s="136" t="s">
        <v>1055</v>
      </c>
      <c r="E70" s="136" t="s">
        <v>1056</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2"/>
        <v>PLSP051</v>
      </c>
      <c r="B71" s="116" t="s">
        <v>1057</v>
      </c>
      <c r="C71" s="134"/>
      <c r="D71" s="136" t="s">
        <v>1058</v>
      </c>
      <c r="E71" s="136" t="s">
        <v>1059</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2"/>
        <v>PLSP052</v>
      </c>
      <c r="B72" s="116" t="s">
        <v>1060</v>
      </c>
      <c r="C72" s="134"/>
      <c r="D72" s="136" t="s">
        <v>1061</v>
      </c>
      <c r="E72" s="136" t="s">
        <v>538</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2"/>
        <v>PLSP053</v>
      </c>
      <c r="B73" s="116" t="s">
        <v>1062</v>
      </c>
      <c r="C73" s="134" t="s">
        <v>335</v>
      </c>
      <c r="D73" s="136" t="s">
        <v>1063</v>
      </c>
      <c r="E73" s="136" t="s">
        <v>337</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2"/>
        <v>PLSP054</v>
      </c>
      <c r="B74" s="116" t="s">
        <v>1064</v>
      </c>
      <c r="C74" s="134" t="s">
        <v>339</v>
      </c>
      <c r="D74" s="136" t="s">
        <v>1063</v>
      </c>
      <c r="E74" s="136" t="s">
        <v>340</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2"/>
        <v>PLSP055</v>
      </c>
      <c r="B75" s="116" t="s">
        <v>1065</v>
      </c>
      <c r="C75" s="134"/>
      <c r="D75" s="136" t="s">
        <v>1063</v>
      </c>
      <c r="E75" s="136" t="s">
        <v>342</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2"/>
        <v>PLSP056</v>
      </c>
      <c r="B76" s="116" t="s">
        <v>1066</v>
      </c>
      <c r="C76" s="134"/>
      <c r="D76" s="136" t="s">
        <v>1063</v>
      </c>
      <c r="E76" s="136" t="s">
        <v>1067</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2"/>
        <v>PLSP057</v>
      </c>
      <c r="B77" s="116" t="s">
        <v>1068</v>
      </c>
      <c r="C77" s="134"/>
      <c r="D77" s="136" t="s">
        <v>1063</v>
      </c>
      <c r="E77" s="136" t="s">
        <v>1069</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2"/>
        <v/>
      </c>
      <c r="B78" s="167" t="s">
        <v>1070</v>
      </c>
      <c r="C78" s="170"/>
      <c r="D78" s="171" t="s">
        <v>1072</v>
      </c>
      <c r="E78" s="167"/>
      <c r="F78" s="145"/>
      <c r="G78" s="145"/>
      <c r="H78" s="145"/>
      <c r="I78" s="145"/>
      <c r="J78" s="145"/>
      <c r="K78" s="145"/>
      <c r="L78" s="145"/>
      <c r="M78" s="145"/>
      <c r="N78" s="145"/>
      <c r="O78" s="145"/>
      <c r="P78" s="145"/>
      <c r="Q78" s="145"/>
      <c r="R78" s="172"/>
      <c r="S78" s="172"/>
      <c r="T78" s="172"/>
      <c r="U78" s="173"/>
      <c r="V78" s="173"/>
      <c r="W78" s="173"/>
      <c r="X78" s="173"/>
      <c r="Y78" s="173"/>
      <c r="Z78" s="173"/>
    </row>
    <row r="79" ht="18.75" customHeight="1">
      <c r="A79" s="132" t="str">
        <f t="shared" si="2"/>
        <v>PLSP058</v>
      </c>
      <c r="B79" s="174" t="str">
        <f t="shared" ref="B79:E79" si="3">SUBSTITUTE(B63, "Thêm mới", $D$78)</f>
        <v>- Kiểm tra font chữ, kích thước chữ của label, button, table header đúng thiết kế
- Kiểm tra màu chữ đúng theo trạng thái</v>
      </c>
      <c r="C79" s="174" t="str">
        <f t="shared" si="3"/>
        <v/>
      </c>
      <c r="D79" s="174" t="str">
        <f t="shared" si="3"/>
        <v>1. Truy cập màn hình "Sửa Danh mục sản phẩm"</v>
      </c>
      <c r="E79" s="174" t="str">
        <f t="shared" si="3"/>
        <v>Hiển thị đúng giao diện và vị trí theo thiết kế</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2"/>
        <v>PLSP059</v>
      </c>
      <c r="B80" s="174" t="str">
        <f t="shared" ref="B80:E80" si="4">SUBSTITUTE(B64, "Thêm mới", $D$78)</f>
        <v>Kiểm tra format của các Item trên màn hình so với các tài liệu thiết kế </v>
      </c>
      <c r="C80" s="174" t="str">
        <f t="shared" si="4"/>
        <v/>
      </c>
      <c r="D80" s="174" t="str">
        <f t="shared" si="4"/>
        <v>1. Truy cập màn hình "Sửa Danh mục sản phẩm"</v>
      </c>
      <c r="E80" s="174" t="str">
        <f t="shared" si="4"/>
        <v>Hiển thị đúng giao diện và vị trí theo thiết kế</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2"/>
        <v>PLSP060</v>
      </c>
      <c r="B81" s="174" t="str">
        <f t="shared" ref="B81:E81" si="5">SUBSTITUTE(B65, "Thêm mới", $D$78)</f>
        <v>Các trường hiển thị đúng loại control theo thiết kế:
- Textbox: Mã Danh mục sản phẩm, Tên Danh mục sản phẩm
</v>
      </c>
      <c r="C81" s="174" t="str">
        <f t="shared" si="5"/>
        <v/>
      </c>
      <c r="D81" s="174" t="str">
        <f t="shared" si="5"/>
        <v>1. Truy cập màn hình "Sửa Danh mục sản phẩm"</v>
      </c>
      <c r="E81" s="174" t="str">
        <f t="shared" si="5"/>
        <v>Hiển thị đúng giao diện và vị trí theo thiết kế</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2"/>
        <v>PLSP061</v>
      </c>
      <c r="B82" s="174" t="str">
        <f t="shared" ref="B82:E82" si="6">SUBSTITUTE(B66, "Thêm mới", $D$78)</f>
        <v>Kiểm tra hiển thị trường “Mã Danh mục sản phẩm” trong màn hình Sửa Danh mục sản phẩm khi hệ thống tự động sinh mã theo đúng format cấu hình</v>
      </c>
      <c r="C82" s="174" t="str">
        <f t="shared" si="6"/>
        <v/>
      </c>
      <c r="D82" s="174" t="str">
        <f t="shared" si="6"/>
        <v>1. Truy cập màn hình Sửa Danh mục sản phẩm</v>
      </c>
      <c r="E82" s="174" t="str">
        <f t="shared" si="6"/>
        <v>Hệ thống tự động sinh mã Danh mục sản phẩm đúng theo format đã cấu hình</v>
      </c>
      <c r="F82" s="125"/>
      <c r="G82" s="125"/>
      <c r="H82" s="125"/>
      <c r="I82" s="125"/>
      <c r="J82" s="125"/>
      <c r="K82" s="125"/>
      <c r="L82" s="125"/>
      <c r="M82" s="125"/>
      <c r="N82" s="125"/>
      <c r="O82" s="125"/>
      <c r="P82" s="125"/>
      <c r="Q82" s="125"/>
      <c r="R82" s="137"/>
      <c r="S82" s="137"/>
      <c r="T82" s="137"/>
      <c r="U82" s="114"/>
      <c r="V82" s="114"/>
      <c r="W82" s="114"/>
      <c r="X82" s="114"/>
      <c r="Y82" s="114"/>
      <c r="Z82" s="114"/>
    </row>
    <row r="83" ht="13.5" customHeight="1">
      <c r="A83" s="132" t="str">
        <f t="shared" si="2"/>
        <v>PLSP062</v>
      </c>
      <c r="B83" s="174" t="str">
        <f t="shared" ref="B83:E83" si="7">SUBSTITUTE(B67, "Thêm mới", $D$78)</f>
        <v>Kiểm tra hiển thị trường “Mã Danh mục sản phẩm” trong màn hình Sửa Danh mục sản phẩm khi hệ thống tự động sinh mã tăng tuần tự</v>
      </c>
      <c r="C83" s="174" t="str">
        <f t="shared" si="7"/>
        <v/>
      </c>
      <c r="D83" s="174" t="str">
        <f t="shared" si="7"/>
        <v>1. Truy cập màn hình Sửa Danh mục sản phẩm</v>
      </c>
      <c r="E83" s="174" t="str">
        <f t="shared" si="7"/>
        <v>Hệ thống tự động sinh mã tiếp theo  </v>
      </c>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2"/>
        <v>PLSP063</v>
      </c>
      <c r="B84" s="174" t="str">
        <f t="shared" ref="B84:E84" si="8">SUBSTITUTE(B68, "Thêm mới", $D$78)</f>
        <v>Kiểm tra hiển thị trường “Mã Danh mục sản phẩm” trong màn hình Sửa Danh mục sản phẩm khi hệ thống tự động sinh mã không bị trùng với dữ liệu đã tồn tại</v>
      </c>
      <c r="C84" s="174" t="str">
        <f t="shared" si="8"/>
        <v/>
      </c>
      <c r="D84" s="174" t="str">
        <f t="shared" si="8"/>
        <v>1. Truy cập màn hình Sửa Danh mục sản phẩm nhiều lần 
2. Thực hiện lưu dữ liệu</v>
      </c>
      <c r="E84" s="174" t="str">
        <f t="shared" si="8"/>
        <v>Hệ thống sinh mã Danh mục sản phẩm duy nhất, không trùng với dữ liệu đã tồn tại trong cơ sở dữ liệu</v>
      </c>
      <c r="F84" s="125"/>
      <c r="G84" s="125"/>
      <c r="H84" s="125"/>
      <c r="I84" s="125"/>
      <c r="J84" s="125"/>
      <c r="K84" s="125"/>
      <c r="L84" s="125"/>
      <c r="M84" s="125"/>
      <c r="N84" s="125"/>
      <c r="O84" s="125"/>
      <c r="P84" s="125"/>
      <c r="Q84" s="125"/>
      <c r="R84" s="137"/>
      <c r="S84" s="137"/>
      <c r="T84" s="137"/>
      <c r="U84" s="114"/>
      <c r="V84" s="114"/>
      <c r="W84" s="114"/>
      <c r="X84" s="114"/>
      <c r="Y84" s="114"/>
      <c r="Z84" s="114"/>
    </row>
    <row r="85" ht="13.5" customHeight="1">
      <c r="A85" s="132" t="str">
        <f t="shared" si="2"/>
        <v>PLSP064</v>
      </c>
      <c r="B85" s="174" t="str">
        <f t="shared" ref="B85:E85" si="9">SUBSTITUTE(B69, "Thêm mới", $D$78)</f>
        <v>Kiểm tra hiển thị trường “Mã Danh mục sản phẩm” trong màn hình Sửa Danh mục sản phẩm khi người dùng thực hiện chỉnh sửa mã được sinh tự động</v>
      </c>
      <c r="C85" s="174" t="str">
        <f t="shared" si="9"/>
        <v/>
      </c>
      <c r="D85" s="174" t="str">
        <f t="shared" si="9"/>
        <v>1. Truy cập màn hình Sửa Danh mục sản phẩm 
2. Chỉnh sửa trường “Mã Danh mục sản phẩm”</v>
      </c>
      <c r="E85" s="174" t="str">
        <f t="shared" si="9"/>
        <v>Trường “Mã Danh mục sản phẩm” ở trạng thái readonly và không cho phép chỉnh sửa</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2"/>
        <v>PLSP065</v>
      </c>
      <c r="B86" s="174" t="str">
        <f t="shared" ref="B86:E86" si="10">SUBSTITUTE(B70, "Thêm mới", $D$78)</f>
        <v>Kiểm tra hiển thị trường “Mã Danh mục sản phẩm” trong màn hình Sửa Danh mục sản phẩm khi thực hiện lưu dữ liệu với mã Danh mục sản phẩm được tự động sinh</v>
      </c>
      <c r="C86" s="174" t="str">
        <f t="shared" si="10"/>
        <v/>
      </c>
      <c r="D86" s="174" t="str">
        <f t="shared" si="10"/>
        <v>1. Truy cập màn hình Sửa Danh mục sản phẩm 
2. Nhập đầy đủ dữ liệu hợp lệ 
3. Bấm vào Lưu</v>
      </c>
      <c r="E86" s="174" t="str">
        <f t="shared" si="10"/>
        <v>Hệ thống lưu dữ liệu thành công, tạo mới một bản ghi trong cơ sở dữ liệu với mã Danh mục sản phẩm được sinh tự động và hiển thị đúng trong danh sách Danh mục sản phẩm</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 t="shared" si="2"/>
        <v>PLSP066</v>
      </c>
      <c r="B87" s="174" t="str">
        <f t="shared" ref="B87:E87" si="11">SUBSTITUTE(B71, "Thêm mới", $D$78)</f>
        <v>Kiểm tra hiển thị trường “Mã Danh mục sản phẩm” trong màn hình Sửa Danh mục sản phẩm khi người dùng hủy thao tác tạo mới sau khi hệ thống đã sinh mã Danh mục sản phẩm</v>
      </c>
      <c r="C87" s="174" t="str">
        <f t="shared" si="11"/>
        <v/>
      </c>
      <c r="D87" s="174" t="str">
        <f t="shared" si="11"/>
        <v>1. Truy cập màn hình Sửa Danh mục sản phẩm 
2. Không lưu dữ liệu 
3. Quay lại màn danh sách 
4. Mở lại màn Sửa Danh mục sản phẩm</v>
      </c>
      <c r="E87" s="174" t="str">
        <f t="shared" si="11"/>
        <v>Hệ thống giữ nguyên mã Danh mục sản phẩm đã được sinh tự động trước đó khi người dùng hủy thao tác tạo mới và truy cập lại màn hình Sửa Danh mục sản phẩm.</v>
      </c>
      <c r="F87" s="125"/>
      <c r="G87" s="125"/>
      <c r="H87" s="125"/>
      <c r="I87" s="125"/>
      <c r="J87" s="125"/>
      <c r="K87" s="125"/>
      <c r="L87" s="125"/>
      <c r="M87" s="125"/>
      <c r="N87" s="125"/>
      <c r="O87" s="125"/>
      <c r="P87" s="125"/>
      <c r="Q87" s="125"/>
      <c r="R87" s="137"/>
      <c r="S87" s="137"/>
      <c r="T87" s="137"/>
      <c r="U87" s="114"/>
      <c r="V87" s="114"/>
      <c r="W87" s="114"/>
      <c r="X87" s="114"/>
      <c r="Y87" s="114"/>
      <c r="Z87" s="114"/>
    </row>
    <row r="88" ht="13.5" customHeight="1">
      <c r="A88" s="132" t="str">
        <f t="shared" si="2"/>
        <v>PLSP067</v>
      </c>
      <c r="B88" s="174" t="str">
        <f t="shared" ref="B88:E88" si="12">SUBSTITUTE(B72, "Thêm mới", $D$78)</f>
        <v>Kiểm tra hiển thị dữ liệu tại trường “Tên Danh mục sản phẩm”trong màn hình Sửa Danh mục sản phẩm khi để trống dữ liệu </v>
      </c>
      <c r="C88" s="174" t="str">
        <f t="shared" si="12"/>
        <v/>
      </c>
      <c r="D88" s="174" t="str">
        <f t="shared" si="12"/>
        <v>1. Truy cập màn hình Sửa Danh mục sản phẩm
2. Để trống trường “Danh mục sản phẩm” 
3. Bấm vào nút Lưu</v>
      </c>
      <c r="E88" s="174" t="str">
        <f t="shared" si="12"/>
        <v>Hệ thống hiển thị thông báo bắt buộc nhập trường “Danh mục sản phẩm” và không cho phép lưu</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2"/>
        <v>PLSP068</v>
      </c>
      <c r="B89" s="174" t="str">
        <f t="shared" ref="B89:E89" si="13">SUBSTITUTE(B73, "Thêm mới", $D$78)</f>
        <v>Kiểm tra hiển thị trường “Tên Danh mục sản phẩm” trong màn hình Sửa Danh mục sản phẩm khi nhập số ký tự nhỏ hơn độ dài tối thiểu </v>
      </c>
      <c r="C89" s="174" t="str">
        <f t="shared" si="13"/>
        <v>A</v>
      </c>
      <c r="D89" s="174" t="str">
        <f t="shared" si="13"/>
        <v>1. Truy cập màn hình Sửa Danh mục sản phẩm
2. Nhập dữ liệu kiểm thử
3. Bấm vào Lưu</v>
      </c>
      <c r="E89" s="174" t="str">
        <f t="shared" si="13"/>
        <v>Hiển thị thông báo dữ liệu không đạt độ dài tối thiểu</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 t="shared" si="2"/>
        <v>PLSP069</v>
      </c>
      <c r="B90" s="174" t="str">
        <f t="shared" ref="B90:E90" si="14">SUBSTITUTE(B74, "Thêm mới", $D$78)</f>
        <v>Kiểm tra hiển trường “Tên Danh mục sản phẩm” trong màn hình Sửa Danh mục sản phẩm khi nhập số ký tự vượt quá độ dài tối đa</v>
      </c>
      <c r="C90" s="174" t="str">
        <f t="shared" si="14"/>
        <v>Chuỗi vượt quá giới hạn cho phép 155 ký tự</v>
      </c>
      <c r="D90" s="174" t="str">
        <f t="shared" si="14"/>
        <v>1. Truy cập màn hình Sửa Danh mục sản phẩm
2. Nhập dữ liệu kiểm thử
3. Bấm vào Lưu</v>
      </c>
      <c r="E90" s="174" t="str">
        <f t="shared" si="14"/>
        <v>Hiển thị thông báo vượt quá số ký tự cho phép và không cho nhập thêm</v>
      </c>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si="2"/>
        <v>PLSP070</v>
      </c>
      <c r="B91" s="174" t="str">
        <f t="shared" ref="B91:E91" si="15">SUBSTITUTE(B75, "Thêm mới", $D$78)</f>
        <v>Kiểm tra hiển thị trường “Tên Danh mục sản phẩm” trong màn hình Sửa Danh mục sản phẩm khi nhập dữ liệu có chứa khoảng trắng ở đầu và cuối</v>
      </c>
      <c r="C91" s="174" t="str">
        <f t="shared" si="15"/>
        <v/>
      </c>
      <c r="D91" s="174" t="str">
        <f t="shared" si="15"/>
        <v>1. Truy cập màn hình Sửa Danh mục sản phẩm
2. Nhập dữ liệu kiểm thử
3. Bấm vào Lưu</v>
      </c>
      <c r="E91" s="174" t="str">
        <f t="shared" si="15"/>
        <v>Hệ thống tự động cắt khoảng trắng và lưu dưới định dạng mong muốn</v>
      </c>
      <c r="F91" s="125"/>
      <c r="G91" s="125"/>
      <c r="H91" s="125"/>
      <c r="I91" s="125"/>
      <c r="J91" s="125"/>
      <c r="K91" s="125"/>
      <c r="L91" s="125"/>
      <c r="M91" s="125"/>
      <c r="N91" s="125"/>
      <c r="O91" s="125"/>
      <c r="P91" s="125"/>
      <c r="Q91" s="125"/>
      <c r="R91" s="137"/>
      <c r="S91" s="137"/>
      <c r="T91" s="137"/>
      <c r="U91" s="114"/>
      <c r="V91" s="114"/>
      <c r="W91" s="114"/>
      <c r="X91" s="114"/>
      <c r="Y91" s="114"/>
      <c r="Z91" s="114"/>
    </row>
    <row r="92" ht="13.5" customHeight="1">
      <c r="A92" s="132" t="str">
        <f t="shared" si="2"/>
        <v>PLSP071</v>
      </c>
      <c r="B92" s="174" t="str">
        <f t="shared" ref="B92:E92" si="16">SUBSTITUTE(B76, "Thêm mới", $D$78)</f>
        <v>Kiểm tra hiển thị trường “Tên Danh mục sản phẩm” trong màn hình Sửa Danh mục sản phẩm khi nhập dữ liệu trùng với tên Danh mục sản phẩm đã tồn tại trong hệ thống</v>
      </c>
      <c r="C92" s="174" t="str">
        <f t="shared" si="16"/>
        <v/>
      </c>
      <c r="D92" s="174" t="str">
        <f t="shared" si="16"/>
        <v>1. Truy cập màn hình Sửa Danh mục sản phẩm
2. Nhập dữ liệu kiểm thử
3. Bấm vào Lưu</v>
      </c>
      <c r="E92" s="174" t="str">
        <f t="shared" si="16"/>
        <v>Hiển thị thông báo tên Danh mục sản phẩm đã tồn tại và không cho lưu</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2"/>
        <v>PLSP072</v>
      </c>
      <c r="B93" s="174" t="str">
        <f t="shared" ref="B93:E93" si="17">SUBSTITUTE(B77, "Thêm mới", $D$78)</f>
        <v>Kiểm tra hiển thị trường “Tên Danh mục sản phẩm” trong màn hình Sửa Danh mục sản phẩm khi nhập dữ liệu hợp lệ và thực hiện lưu thành công</v>
      </c>
      <c r="C93" s="174" t="str">
        <f t="shared" si="17"/>
        <v/>
      </c>
      <c r="D93" s="174" t="str">
        <f t="shared" si="17"/>
        <v>1. Truy cập màn hình Sửa Danh mục sản phẩm
2. Nhập dữ liệu kiểm thử
3. Bấm vào Lưu</v>
      </c>
      <c r="E93" s="174" t="str">
        <f t="shared" si="17"/>
        <v>Hệ thống thực hiện lưu dữ liệu thành công. Tạo mới một bản ghi Danh mục sản phẩm trong cơ sở dữ liệu với thông tin đúng theo dữ liệu đã nhập. Hiển thị bản ghi vừa tạo trong danh sách Danh mục sản phẩm.</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2"/>
        <v>PLSP073</v>
      </c>
      <c r="B94" s="153" t="s">
        <v>1073</v>
      </c>
      <c r="C94" s="153" t="s">
        <v>791</v>
      </c>
      <c r="D94" s="153" t="s">
        <v>791</v>
      </c>
      <c r="E94" s="153" t="s">
        <v>791</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2"/>
        <v>PLSP074</v>
      </c>
      <c r="B95" s="154" t="s">
        <v>1074</v>
      </c>
      <c r="C95" s="154" t="s">
        <v>791</v>
      </c>
      <c r="D95" s="154" t="s">
        <v>791</v>
      </c>
      <c r="E95" s="154" t="s">
        <v>793</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si="2"/>
        <v>PLSP075</v>
      </c>
      <c r="B96" s="154" t="s">
        <v>1075</v>
      </c>
      <c r="C96" s="154" t="s">
        <v>791</v>
      </c>
      <c r="D96" s="154" t="s">
        <v>1076</v>
      </c>
      <c r="E96" s="154" t="s">
        <v>796</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2"/>
        <v>PLSP076</v>
      </c>
      <c r="B97" s="154" t="s">
        <v>1077</v>
      </c>
      <c r="C97" s="154" t="s">
        <v>791</v>
      </c>
      <c r="D97" s="154" t="s">
        <v>798</v>
      </c>
      <c r="E97" s="154" t="s">
        <v>799</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2"/>
        <v>PLSP077</v>
      </c>
      <c r="B98" s="154" t="s">
        <v>1078</v>
      </c>
      <c r="C98" s="154" t="s">
        <v>791</v>
      </c>
      <c r="D98" s="154" t="s">
        <v>1079</v>
      </c>
      <c r="E98" s="154" t="s">
        <v>1080</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2"/>
        <v>PLSP078</v>
      </c>
      <c r="B99" s="154" t="s">
        <v>1081</v>
      </c>
      <c r="C99" s="154" t="s">
        <v>791</v>
      </c>
      <c r="D99" s="154" t="s">
        <v>804</v>
      </c>
      <c r="E99" s="154" t="s">
        <v>805</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2"/>
        <v/>
      </c>
      <c r="B100" s="155"/>
      <c r="C100" s="155"/>
      <c r="D100" s="155"/>
      <c r="E100" s="155"/>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7"/>
      <c r="B101" s="116"/>
      <c r="C101" s="137"/>
      <c r="D101" s="151"/>
      <c r="E101" s="136"/>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7"/>
      <c r="B102" s="116"/>
      <c r="C102" s="137"/>
      <c r="D102" s="151"/>
      <c r="E102" s="136"/>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7"/>
      <c r="B103" s="116"/>
      <c r="C103" s="137"/>
      <c r="D103" s="151"/>
      <c r="E103" s="136"/>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7"/>
      <c r="B104" s="116"/>
      <c r="C104" s="137"/>
      <c r="D104" s="151"/>
      <c r="E104" s="136"/>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7"/>
      <c r="B105" s="116"/>
      <c r="C105" s="137"/>
      <c r="D105" s="151"/>
      <c r="E105" s="136"/>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7"/>
      <c r="B106" s="116"/>
      <c r="C106" s="137"/>
      <c r="D106" s="151"/>
      <c r="E106" s="136"/>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7"/>
      <c r="B107" s="116"/>
      <c r="C107" s="137"/>
      <c r="D107" s="151"/>
      <c r="E107" s="136"/>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7"/>
      <c r="B108" s="116"/>
      <c r="C108" s="137"/>
      <c r="D108" s="151"/>
      <c r="E108" s="136"/>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7"/>
      <c r="B109" s="116"/>
      <c r="C109" s="137"/>
      <c r="D109" s="151"/>
      <c r="E109" s="136"/>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7"/>
      <c r="B110" s="116"/>
      <c r="C110" s="137"/>
      <c r="D110" s="151"/>
      <c r="E110" s="136"/>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7"/>
      <c r="B111" s="116"/>
      <c r="C111" s="137"/>
      <c r="D111" s="151"/>
      <c r="E111" s="136"/>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7"/>
      <c r="B112" s="116"/>
      <c r="C112" s="137"/>
      <c r="D112" s="151"/>
      <c r="E112" s="136"/>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7"/>
      <c r="B113" s="116"/>
      <c r="C113" s="137"/>
      <c r="D113" s="151"/>
      <c r="E113" s="136"/>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7"/>
      <c r="B114" s="116"/>
      <c r="C114" s="137"/>
      <c r="D114" s="151"/>
      <c r="E114" s="136"/>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7"/>
      <c r="B115" s="116"/>
      <c r="C115" s="137"/>
      <c r="D115" s="151"/>
      <c r="E115" s="136"/>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7"/>
      <c r="B116" s="116"/>
      <c r="C116" s="137"/>
      <c r="D116" s="151"/>
      <c r="E116" s="136"/>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7"/>
      <c r="B117" s="116"/>
      <c r="C117" s="137"/>
      <c r="D117" s="151"/>
      <c r="E117" s="136"/>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37"/>
      <c r="B118" s="116"/>
      <c r="C118" s="137"/>
      <c r="D118" s="151"/>
      <c r="E118" s="136"/>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7"/>
      <c r="B119" s="116"/>
      <c r="C119" s="137"/>
      <c r="D119" s="151"/>
      <c r="E119" s="136"/>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7"/>
      <c r="B120" s="116"/>
      <c r="C120" s="137"/>
      <c r="D120" s="151"/>
      <c r="E120" s="136"/>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7"/>
      <c r="B121" s="116"/>
      <c r="C121" s="137"/>
      <c r="D121" s="151"/>
      <c r="E121" s="136"/>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7"/>
      <c r="B122" s="116"/>
      <c r="C122" s="137"/>
      <c r="D122" s="151"/>
      <c r="E122" s="136"/>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7"/>
      <c r="B123" s="116"/>
      <c r="C123" s="137"/>
      <c r="D123" s="151"/>
      <c r="E123" s="136"/>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7"/>
      <c r="B124" s="116"/>
      <c r="C124" s="137"/>
      <c r="D124" s="151"/>
      <c r="E124" s="136"/>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7"/>
      <c r="B125" s="116"/>
      <c r="C125" s="137"/>
      <c r="D125" s="151"/>
      <c r="E125" s="136"/>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37"/>
      <c r="B126" s="116"/>
      <c r="C126" s="137"/>
      <c r="D126" s="151"/>
      <c r="E126" s="136"/>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7"/>
      <c r="B127" s="116"/>
      <c r="C127" s="137"/>
      <c r="D127" s="151"/>
      <c r="E127" s="136"/>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7"/>
      <c r="B128" s="116"/>
      <c r="C128" s="137"/>
      <c r="D128" s="151"/>
      <c r="E128" s="136"/>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7"/>
      <c r="B129" s="116"/>
      <c r="C129" s="137"/>
      <c r="D129" s="151"/>
      <c r="E129" s="136"/>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37"/>
      <c r="B130" s="116"/>
      <c r="C130" s="137"/>
      <c r="D130" s="151"/>
      <c r="E130" s="136"/>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7"/>
      <c r="B131" s="116"/>
      <c r="C131" s="137"/>
      <c r="D131" s="151"/>
      <c r="E131" s="136"/>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7"/>
      <c r="B132" s="116"/>
      <c r="C132" s="137"/>
      <c r="D132" s="151"/>
      <c r="E132" s="136"/>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7"/>
      <c r="B133" s="116"/>
      <c r="C133" s="137"/>
      <c r="D133" s="151"/>
      <c r="E133" s="136"/>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7"/>
      <c r="B134" s="116"/>
      <c r="C134" s="137"/>
      <c r="D134" s="151"/>
      <c r="E134" s="136"/>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7"/>
      <c r="B135" s="116"/>
      <c r="C135" s="137"/>
      <c r="D135" s="151"/>
      <c r="E135" s="136"/>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7"/>
      <c r="B136" s="116"/>
      <c r="C136" s="137"/>
      <c r="D136" s="151"/>
      <c r="E136" s="136"/>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7"/>
      <c r="B137" s="116"/>
      <c r="C137" s="137"/>
      <c r="D137" s="151"/>
      <c r="E137" s="136"/>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7"/>
      <c r="B138" s="116"/>
      <c r="C138" s="137"/>
      <c r="D138" s="151"/>
      <c r="E138" s="136"/>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7"/>
      <c r="B139" s="116"/>
      <c r="C139" s="137"/>
      <c r="D139" s="151"/>
      <c r="E139" s="136"/>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7"/>
      <c r="B140" s="116"/>
      <c r="C140" s="137"/>
      <c r="D140" s="151"/>
      <c r="E140" s="136"/>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7"/>
      <c r="B141" s="116"/>
      <c r="C141" s="137"/>
      <c r="D141" s="151"/>
      <c r="E141" s="136"/>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7"/>
      <c r="B142" s="116"/>
      <c r="C142" s="137"/>
      <c r="D142" s="151"/>
      <c r="E142" s="136"/>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7"/>
      <c r="B143" s="116"/>
      <c r="C143" s="137"/>
      <c r="D143" s="151"/>
      <c r="E143" s="136"/>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37"/>
      <c r="B144" s="116"/>
      <c r="C144" s="137"/>
      <c r="D144" s="151"/>
      <c r="E144" s="136"/>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37"/>
      <c r="B145" s="116"/>
      <c r="C145" s="137"/>
      <c r="D145" s="151"/>
      <c r="E145" s="136"/>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37"/>
      <c r="B146" s="116"/>
      <c r="C146" s="137"/>
      <c r="D146" s="151"/>
      <c r="E146" s="136"/>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7"/>
      <c r="B147" s="116"/>
      <c r="C147" s="137"/>
      <c r="D147" s="151"/>
      <c r="E147" s="136"/>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7"/>
      <c r="B148" s="116"/>
      <c r="C148" s="137"/>
      <c r="D148" s="151"/>
      <c r="E148" s="136"/>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7"/>
      <c r="B149" s="116"/>
      <c r="C149" s="137"/>
      <c r="D149" s="151"/>
      <c r="E149" s="136"/>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7"/>
      <c r="B150" s="116"/>
      <c r="C150" s="137"/>
      <c r="D150" s="151"/>
      <c r="E150" s="136"/>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7"/>
      <c r="B151" s="116"/>
      <c r="C151" s="137"/>
      <c r="D151" s="151"/>
      <c r="E151" s="136"/>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7"/>
      <c r="B152" s="116"/>
      <c r="C152" s="137"/>
      <c r="D152" s="151"/>
      <c r="E152" s="136"/>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7"/>
      <c r="B153" s="116"/>
      <c r="C153" s="137"/>
      <c r="D153" s="151"/>
      <c r="E153" s="136"/>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7"/>
      <c r="B154" s="116"/>
      <c r="C154" s="137"/>
      <c r="D154" s="151"/>
      <c r="E154" s="136"/>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7"/>
      <c r="B155" s="116"/>
      <c r="C155" s="137"/>
      <c r="D155" s="151"/>
      <c r="E155" s="136"/>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7"/>
      <c r="B156" s="116"/>
      <c r="C156" s="137"/>
      <c r="D156" s="151"/>
      <c r="E156" s="136"/>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7"/>
      <c r="B157" s="116"/>
      <c r="C157" s="137"/>
      <c r="D157" s="151"/>
      <c r="E157" s="136"/>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7"/>
      <c r="B158" s="116"/>
      <c r="C158" s="137"/>
      <c r="D158" s="151"/>
      <c r="E158" s="136"/>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7"/>
      <c r="B159" s="116"/>
      <c r="C159" s="137"/>
      <c r="D159" s="151"/>
      <c r="E159" s="136"/>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7"/>
      <c r="B160" s="116"/>
      <c r="C160" s="137"/>
      <c r="D160" s="151"/>
      <c r="E160" s="136"/>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7"/>
      <c r="B161" s="116"/>
      <c r="C161" s="137"/>
      <c r="D161" s="151"/>
      <c r="E161" s="136"/>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7"/>
      <c r="B162" s="116"/>
      <c r="C162" s="137"/>
      <c r="D162" s="151"/>
      <c r="E162" s="136"/>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7"/>
      <c r="B163" s="116"/>
      <c r="C163" s="137"/>
      <c r="D163" s="151"/>
      <c r="E163" s="136"/>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7"/>
      <c r="B164" s="116"/>
      <c r="C164" s="137"/>
      <c r="D164" s="151"/>
      <c r="E164" s="136"/>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7"/>
      <c r="B165" s="116"/>
      <c r="C165" s="137"/>
      <c r="D165" s="151"/>
      <c r="E165" s="136"/>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7"/>
      <c r="B166" s="116"/>
      <c r="C166" s="137"/>
      <c r="D166" s="151"/>
      <c r="E166" s="136"/>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7"/>
      <c r="B167" s="116"/>
      <c r="C167" s="137"/>
      <c r="D167" s="151"/>
      <c r="E167" s="136"/>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7"/>
      <c r="B168" s="116"/>
      <c r="C168" s="137"/>
      <c r="D168" s="151"/>
      <c r="E168" s="136"/>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7"/>
      <c r="B169" s="116"/>
      <c r="C169" s="137"/>
      <c r="D169" s="151"/>
      <c r="E169" s="136"/>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7"/>
      <c r="B170" s="116"/>
      <c r="C170" s="137"/>
      <c r="D170" s="151"/>
      <c r="E170" s="136"/>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7"/>
      <c r="B171" s="116"/>
      <c r="C171" s="137"/>
      <c r="D171" s="151"/>
      <c r="E171" s="136"/>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7"/>
      <c r="B172" s="116"/>
      <c r="C172" s="137"/>
      <c r="D172" s="151"/>
      <c r="E172" s="136"/>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7"/>
      <c r="B173" s="116"/>
      <c r="C173" s="137"/>
      <c r="D173" s="151"/>
      <c r="E173" s="136"/>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7"/>
      <c r="B174" s="116"/>
      <c r="C174" s="137"/>
      <c r="D174" s="151"/>
      <c r="E174" s="136"/>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7"/>
      <c r="B175" s="116"/>
      <c r="C175" s="137"/>
      <c r="D175" s="151"/>
      <c r="E175" s="136"/>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7"/>
      <c r="B176" s="116"/>
      <c r="C176" s="137"/>
      <c r="D176" s="151"/>
      <c r="E176" s="136"/>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7"/>
      <c r="B177" s="116"/>
      <c r="C177" s="137"/>
      <c r="D177" s="151"/>
      <c r="E177" s="136"/>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7"/>
      <c r="B178" s="116"/>
      <c r="C178" s="137"/>
      <c r="D178" s="151"/>
      <c r="E178" s="136"/>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7"/>
      <c r="B179" s="116"/>
      <c r="C179" s="137"/>
      <c r="D179" s="151"/>
      <c r="E179" s="136"/>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7"/>
      <c r="B180" s="116"/>
      <c r="C180" s="137"/>
      <c r="D180" s="151"/>
      <c r="E180" s="136"/>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7"/>
      <c r="B181" s="116"/>
      <c r="C181" s="137"/>
      <c r="D181" s="151"/>
      <c r="E181" s="136"/>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7"/>
      <c r="B182" s="116"/>
      <c r="C182" s="137"/>
      <c r="D182" s="151"/>
      <c r="E182" s="136"/>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7"/>
      <c r="B183" s="116"/>
      <c r="C183" s="137"/>
      <c r="D183" s="151"/>
      <c r="E183" s="136"/>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7"/>
      <c r="B184" s="116"/>
      <c r="C184" s="137"/>
      <c r="D184" s="151"/>
      <c r="E184" s="136"/>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7"/>
      <c r="B185" s="116"/>
      <c r="C185" s="137"/>
      <c r="D185" s="151"/>
      <c r="E185" s="136"/>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7"/>
      <c r="B186" s="116"/>
      <c r="C186" s="137"/>
      <c r="D186" s="151"/>
      <c r="E186" s="136"/>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7"/>
      <c r="B187" s="116"/>
      <c r="C187" s="137"/>
      <c r="D187" s="151"/>
      <c r="E187" s="136"/>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7"/>
      <c r="B188" s="116"/>
      <c r="C188" s="137"/>
      <c r="D188" s="151"/>
      <c r="E188" s="136"/>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7"/>
      <c r="B189" s="116"/>
      <c r="C189" s="137"/>
      <c r="D189" s="151"/>
      <c r="E189" s="136"/>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7"/>
      <c r="B190" s="116"/>
      <c r="C190" s="137"/>
      <c r="D190" s="151"/>
      <c r="E190" s="136"/>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7"/>
      <c r="B191" s="116"/>
      <c r="C191" s="137"/>
      <c r="D191" s="151"/>
      <c r="E191" s="136"/>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7"/>
      <c r="B192" s="116"/>
      <c r="C192" s="137"/>
      <c r="D192" s="151"/>
      <c r="E192" s="136"/>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7"/>
      <c r="B193" s="116"/>
      <c r="C193" s="137"/>
      <c r="D193" s="151"/>
      <c r="E193" s="136"/>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7"/>
      <c r="B194" s="116"/>
      <c r="C194" s="137"/>
      <c r="D194" s="151"/>
      <c r="E194" s="136"/>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7"/>
      <c r="B195" s="116"/>
      <c r="C195" s="137"/>
      <c r="D195" s="151"/>
      <c r="E195" s="136"/>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7"/>
      <c r="B196" s="116"/>
      <c r="C196" s="137"/>
      <c r="D196" s="151"/>
      <c r="E196" s="136"/>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7"/>
      <c r="B197" s="116"/>
      <c r="C197" s="137"/>
      <c r="D197" s="151"/>
      <c r="E197" s="136"/>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7"/>
      <c r="B198" s="116"/>
      <c r="C198" s="137"/>
      <c r="D198" s="151"/>
      <c r="E198" s="136"/>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7"/>
      <c r="B199" s="116"/>
      <c r="C199" s="137"/>
      <c r="D199" s="151"/>
      <c r="E199" s="136"/>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7"/>
      <c r="B200" s="116"/>
      <c r="C200" s="137"/>
      <c r="D200" s="151"/>
      <c r="E200" s="136"/>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7"/>
      <c r="B201" s="116"/>
      <c r="C201" s="137"/>
      <c r="D201" s="151"/>
      <c r="E201" s="136"/>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7"/>
      <c r="B202" s="116"/>
      <c r="C202" s="137"/>
      <c r="D202" s="151"/>
      <c r="E202" s="136"/>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7"/>
      <c r="B203" s="116"/>
      <c r="C203" s="137"/>
      <c r="D203" s="151"/>
      <c r="E203" s="136"/>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7"/>
      <c r="B204" s="116"/>
      <c r="C204" s="137"/>
      <c r="D204" s="151"/>
      <c r="E204" s="136"/>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7"/>
      <c r="B205" s="116"/>
      <c r="C205" s="137"/>
      <c r="D205" s="151"/>
      <c r="E205" s="136"/>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7"/>
      <c r="B206" s="116"/>
      <c r="C206" s="137"/>
      <c r="D206" s="151"/>
      <c r="E206" s="136"/>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7"/>
      <c r="B207" s="116"/>
      <c r="C207" s="137"/>
      <c r="D207" s="151"/>
      <c r="E207" s="136"/>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7"/>
      <c r="B208" s="116"/>
      <c r="C208" s="137"/>
      <c r="D208" s="151"/>
      <c r="E208" s="136"/>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7"/>
      <c r="B209" s="116"/>
      <c r="C209" s="137"/>
      <c r="D209" s="151"/>
      <c r="E209" s="136"/>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7"/>
      <c r="B210" s="116"/>
      <c r="C210" s="137"/>
      <c r="D210" s="151"/>
      <c r="E210" s="136"/>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7"/>
      <c r="B211" s="116"/>
      <c r="C211" s="137"/>
      <c r="D211" s="151"/>
      <c r="E211" s="136"/>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7"/>
      <c r="B212" s="116"/>
      <c r="C212" s="137"/>
      <c r="D212" s="151"/>
      <c r="E212" s="136"/>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7"/>
      <c r="B213" s="116"/>
      <c r="C213" s="137"/>
      <c r="D213" s="151"/>
      <c r="E213" s="136"/>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7"/>
      <c r="B214" s="116"/>
      <c r="C214" s="137"/>
      <c r="D214" s="151"/>
      <c r="E214" s="136"/>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7"/>
      <c r="B215" s="116"/>
      <c r="C215" s="137"/>
      <c r="D215" s="151"/>
      <c r="E215" s="136"/>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7"/>
      <c r="B216" s="116"/>
      <c r="C216" s="137"/>
      <c r="D216" s="151"/>
      <c r="E216" s="136"/>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7"/>
      <c r="B217" s="116"/>
      <c r="C217" s="137"/>
      <c r="D217" s="151"/>
      <c r="E217" s="136"/>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7"/>
      <c r="B218" s="116"/>
      <c r="C218" s="137"/>
      <c r="D218" s="151"/>
      <c r="E218" s="136"/>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7"/>
      <c r="B219" s="116"/>
      <c r="C219" s="137"/>
      <c r="D219" s="151"/>
      <c r="E219" s="136"/>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7"/>
      <c r="B220" s="116"/>
      <c r="C220" s="137"/>
      <c r="D220" s="151"/>
      <c r="E220" s="136"/>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7"/>
      <c r="B221" s="116"/>
      <c r="C221" s="137"/>
      <c r="D221" s="151"/>
      <c r="E221" s="136"/>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7"/>
      <c r="B222" s="116"/>
      <c r="C222" s="137"/>
      <c r="D222" s="151"/>
      <c r="E222" s="136"/>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7"/>
      <c r="B223" s="116"/>
      <c r="C223" s="137"/>
      <c r="D223" s="151"/>
      <c r="E223" s="136"/>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7"/>
      <c r="B224" s="116"/>
      <c r="C224" s="137"/>
      <c r="D224" s="151"/>
      <c r="E224" s="136"/>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7"/>
      <c r="B225" s="116"/>
      <c r="C225" s="137"/>
      <c r="D225" s="151"/>
      <c r="E225" s="136"/>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7"/>
      <c r="B226" s="116"/>
      <c r="C226" s="137"/>
      <c r="D226" s="151"/>
      <c r="E226" s="136"/>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7"/>
      <c r="B227" s="116"/>
      <c r="C227" s="137"/>
      <c r="D227" s="151"/>
      <c r="E227" s="136"/>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7"/>
      <c r="B228" s="116"/>
      <c r="C228" s="137"/>
      <c r="D228" s="151"/>
      <c r="E228" s="136"/>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7"/>
      <c r="B229" s="116"/>
      <c r="C229" s="137"/>
      <c r="D229" s="151"/>
      <c r="E229" s="136"/>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7"/>
      <c r="B230" s="116"/>
      <c r="C230" s="137"/>
      <c r="D230" s="151"/>
      <c r="E230" s="136"/>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7"/>
      <c r="B231" s="116"/>
      <c r="C231" s="137"/>
      <c r="D231" s="151"/>
      <c r="E231" s="136"/>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7"/>
      <c r="B232" s="116"/>
      <c r="C232" s="137"/>
      <c r="D232" s="151"/>
      <c r="E232" s="136"/>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37"/>
      <c r="B272" s="142" t="s">
        <v>1082</v>
      </c>
      <c r="C272" s="137"/>
      <c r="D272" s="137" t="s">
        <v>1083</v>
      </c>
      <c r="E272" s="151" t="s">
        <v>808</v>
      </c>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37"/>
      <c r="B273" s="142" t="s">
        <v>809</v>
      </c>
      <c r="C273" s="137"/>
      <c r="D273" s="151" t="s">
        <v>1084</v>
      </c>
      <c r="E273" s="136" t="s">
        <v>617</v>
      </c>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37"/>
      <c r="B274" s="152" t="s">
        <v>811</v>
      </c>
      <c r="C274" s="137"/>
      <c r="D274" s="151" t="s">
        <v>1085</v>
      </c>
      <c r="E274" s="136" t="s">
        <v>813</v>
      </c>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37"/>
      <c r="B275" s="152" t="s">
        <v>814</v>
      </c>
      <c r="C275" s="137"/>
      <c r="D275" s="151" t="s">
        <v>1086</v>
      </c>
      <c r="E275" s="136" t="s">
        <v>1087</v>
      </c>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37"/>
      <c r="B276" s="116" t="s">
        <v>816</v>
      </c>
      <c r="C276" s="137"/>
      <c r="D276" s="151" t="s">
        <v>1088</v>
      </c>
      <c r="E276" s="136" t="s">
        <v>1089</v>
      </c>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56"/>
      <c r="B277" s="157" t="s">
        <v>819</v>
      </c>
      <c r="C277" s="156"/>
      <c r="D277" s="158"/>
      <c r="E277" s="159"/>
      <c r="F277" s="142"/>
      <c r="G277" s="141"/>
      <c r="H277" s="142"/>
      <c r="I277" s="141"/>
      <c r="J277" s="160"/>
      <c r="K277" s="142"/>
      <c r="L277" s="141"/>
      <c r="M277" s="142"/>
      <c r="N277" s="141"/>
      <c r="O277" s="160"/>
      <c r="P277" s="142"/>
      <c r="Q277" s="141"/>
      <c r="R277" s="142"/>
      <c r="S277" s="141"/>
      <c r="T277" s="160"/>
      <c r="U277" s="150"/>
      <c r="V277" s="150"/>
      <c r="W277" s="150"/>
      <c r="X277" s="150"/>
      <c r="Y277" s="150"/>
      <c r="Z277" s="150"/>
    </row>
    <row r="278" ht="13.5" customHeight="1">
      <c r="A278" s="137"/>
      <c r="B278" s="116" t="s">
        <v>820</v>
      </c>
      <c r="C278" s="137"/>
      <c r="D278" s="151" t="s">
        <v>1090</v>
      </c>
      <c r="E278" s="136" t="s">
        <v>808</v>
      </c>
      <c r="F278" s="136"/>
      <c r="G278" s="137"/>
      <c r="H278" s="116"/>
      <c r="I278" s="137"/>
      <c r="J278" s="151"/>
      <c r="K278" s="136"/>
      <c r="L278" s="137"/>
      <c r="M278" s="116"/>
      <c r="N278" s="137"/>
      <c r="O278" s="151"/>
      <c r="P278" s="136"/>
      <c r="Q278" s="137"/>
      <c r="R278" s="116"/>
      <c r="S278" s="137"/>
      <c r="T278" s="151"/>
      <c r="U278" s="114"/>
      <c r="V278" s="114"/>
      <c r="W278" s="114"/>
      <c r="X278" s="114"/>
      <c r="Y278" s="114"/>
      <c r="Z278" s="114"/>
    </row>
    <row r="279" ht="13.5" customHeight="1">
      <c r="A279" s="137"/>
      <c r="B279" s="116" t="s">
        <v>822</v>
      </c>
      <c r="C279" s="137"/>
      <c r="D279" s="151" t="s">
        <v>1091</v>
      </c>
      <c r="E279" s="136" t="s">
        <v>824</v>
      </c>
      <c r="F279" s="136"/>
      <c r="G279" s="137"/>
      <c r="H279" s="116"/>
      <c r="I279" s="137"/>
      <c r="J279" s="151"/>
      <c r="K279" s="136"/>
      <c r="L279" s="137"/>
      <c r="M279" s="116"/>
      <c r="N279" s="137"/>
      <c r="O279" s="151"/>
      <c r="P279" s="136"/>
      <c r="Q279" s="137"/>
      <c r="R279" s="116"/>
      <c r="S279" s="137"/>
      <c r="T279" s="151"/>
      <c r="U279" s="114"/>
      <c r="V279" s="114"/>
      <c r="W279" s="114"/>
      <c r="X279" s="114"/>
      <c r="Y279" s="114"/>
      <c r="Z279" s="114"/>
    </row>
    <row r="280" ht="13.5" customHeight="1">
      <c r="A280" s="137"/>
      <c r="B280" s="116" t="s">
        <v>825</v>
      </c>
      <c r="C280" s="137"/>
      <c r="D280" s="151" t="s">
        <v>1092</v>
      </c>
      <c r="E280" s="136" t="s">
        <v>827</v>
      </c>
      <c r="F280" s="136"/>
      <c r="G280" s="137"/>
      <c r="H280" s="116"/>
      <c r="I280" s="137"/>
      <c r="J280" s="151"/>
      <c r="K280" s="136"/>
      <c r="L280" s="137"/>
      <c r="M280" s="116"/>
      <c r="N280" s="137"/>
      <c r="O280" s="151"/>
      <c r="P280" s="136"/>
      <c r="Q280" s="137"/>
      <c r="R280" s="116"/>
      <c r="S280" s="137"/>
      <c r="T280" s="151"/>
      <c r="U280" s="114"/>
      <c r="V280" s="114"/>
      <c r="W280" s="114"/>
      <c r="X280" s="114"/>
      <c r="Y280" s="114"/>
      <c r="Z280" s="114"/>
    </row>
    <row r="281" ht="13.5" customHeight="1">
      <c r="A281" s="137"/>
      <c r="B281" s="116" t="s">
        <v>1093</v>
      </c>
      <c r="C281" s="137"/>
      <c r="D281" s="151" t="s">
        <v>1094</v>
      </c>
      <c r="E281" s="136" t="s">
        <v>1095</v>
      </c>
      <c r="F281" s="136"/>
      <c r="G281" s="137"/>
      <c r="H281" s="116"/>
      <c r="I281" s="137"/>
      <c r="J281" s="151"/>
      <c r="K281" s="136"/>
      <c r="L281" s="137"/>
      <c r="M281" s="116"/>
      <c r="N281" s="137"/>
      <c r="O281" s="151"/>
      <c r="P281" s="136"/>
      <c r="Q281" s="137"/>
      <c r="R281" s="116"/>
      <c r="S281" s="137"/>
      <c r="T281" s="151"/>
      <c r="U281" s="114"/>
      <c r="V281" s="114"/>
      <c r="W281" s="114"/>
      <c r="X281" s="114"/>
      <c r="Y281" s="114"/>
      <c r="Z281" s="114"/>
    </row>
    <row r="282" ht="13.5" customHeight="1">
      <c r="A282" s="137"/>
      <c r="B282" s="116" t="s">
        <v>1096</v>
      </c>
      <c r="C282" s="137"/>
      <c r="D282" s="151" t="s">
        <v>1097</v>
      </c>
      <c r="E282" s="136" t="s">
        <v>1098</v>
      </c>
      <c r="F282" s="136"/>
      <c r="G282" s="137"/>
      <c r="H282" s="116"/>
      <c r="I282" s="137"/>
      <c r="J282" s="151"/>
      <c r="K282" s="136"/>
      <c r="L282" s="137"/>
      <c r="M282" s="116"/>
      <c r="N282" s="137"/>
      <c r="O282" s="151"/>
      <c r="P282" s="136"/>
      <c r="Q282" s="137"/>
      <c r="R282" s="116"/>
      <c r="S282" s="137"/>
      <c r="T282" s="151"/>
      <c r="U282" s="114"/>
      <c r="V282" s="114"/>
      <c r="W282" s="114"/>
      <c r="X282" s="114"/>
      <c r="Y282" s="114"/>
      <c r="Z282" s="114"/>
    </row>
    <row r="283" ht="13.5" customHeight="1">
      <c r="A283" s="137"/>
      <c r="B283" s="116" t="s">
        <v>1099</v>
      </c>
      <c r="C283" s="137"/>
      <c r="D283" s="151" t="s">
        <v>1100</v>
      </c>
      <c r="E283" s="136" t="s">
        <v>836</v>
      </c>
      <c r="F283" s="136"/>
      <c r="G283" s="137"/>
      <c r="H283" s="116"/>
      <c r="I283" s="137"/>
      <c r="J283" s="151"/>
      <c r="K283" s="136"/>
      <c r="L283" s="137"/>
      <c r="M283" s="116"/>
      <c r="N283" s="137"/>
      <c r="O283" s="151"/>
      <c r="P283" s="136"/>
      <c r="Q283" s="137"/>
      <c r="R283" s="116"/>
      <c r="S283" s="137"/>
      <c r="T283" s="151"/>
      <c r="U283" s="114"/>
      <c r="V283" s="114"/>
      <c r="W283" s="114"/>
      <c r="X283" s="114"/>
      <c r="Y283" s="114"/>
      <c r="Z283" s="114"/>
    </row>
    <row r="284" ht="13.5" customHeight="1">
      <c r="A284" s="137"/>
      <c r="B284" s="116" t="s">
        <v>837</v>
      </c>
      <c r="C284" s="137"/>
      <c r="D284" s="151" t="s">
        <v>1101</v>
      </c>
      <c r="E284" s="136" t="s">
        <v>839</v>
      </c>
      <c r="F284" s="136"/>
      <c r="G284" s="137"/>
      <c r="H284" s="116"/>
      <c r="I284" s="137"/>
      <c r="J284" s="151"/>
      <c r="K284" s="136"/>
      <c r="L284" s="137"/>
      <c r="M284" s="116"/>
      <c r="N284" s="137"/>
      <c r="O284" s="151"/>
      <c r="P284" s="136"/>
      <c r="Q284" s="137"/>
      <c r="R284" s="116"/>
      <c r="S284" s="137"/>
      <c r="T284" s="151"/>
      <c r="U284" s="114"/>
      <c r="V284" s="114"/>
      <c r="W284" s="114"/>
      <c r="X284" s="114"/>
      <c r="Y284" s="114"/>
      <c r="Z284" s="114"/>
    </row>
    <row r="285" ht="13.5" customHeight="1">
      <c r="A285" s="137"/>
      <c r="B285" s="116" t="s">
        <v>840</v>
      </c>
      <c r="C285" s="137"/>
      <c r="D285" s="151" t="s">
        <v>1102</v>
      </c>
      <c r="E285" s="136" t="s">
        <v>842</v>
      </c>
      <c r="F285" s="136"/>
      <c r="G285" s="137"/>
      <c r="H285" s="116"/>
      <c r="I285" s="137"/>
      <c r="J285" s="151"/>
      <c r="K285" s="136"/>
      <c r="L285" s="137"/>
      <c r="M285" s="116"/>
      <c r="N285" s="137"/>
      <c r="O285" s="151"/>
      <c r="P285" s="136"/>
      <c r="Q285" s="137"/>
      <c r="R285" s="116"/>
      <c r="S285" s="137"/>
      <c r="T285" s="151"/>
      <c r="U285" s="114"/>
      <c r="V285" s="114"/>
      <c r="W285" s="114"/>
      <c r="X285" s="114"/>
      <c r="Y285" s="114"/>
      <c r="Z285" s="114"/>
    </row>
    <row r="286" ht="13.5" customHeight="1">
      <c r="A286" s="137"/>
      <c r="B286" s="116" t="s">
        <v>843</v>
      </c>
      <c r="C286" s="137"/>
      <c r="D286" s="151" t="s">
        <v>1103</v>
      </c>
      <c r="E286" s="136" t="s">
        <v>845</v>
      </c>
      <c r="F286" s="136"/>
      <c r="G286" s="137"/>
      <c r="H286" s="116"/>
      <c r="I286" s="137"/>
      <c r="J286" s="151"/>
      <c r="K286" s="136"/>
      <c r="L286" s="137"/>
      <c r="M286" s="116"/>
      <c r="N286" s="137"/>
      <c r="O286" s="151"/>
      <c r="P286" s="136"/>
      <c r="Q286" s="137"/>
      <c r="R286" s="116"/>
      <c r="S286" s="137"/>
      <c r="T286" s="151"/>
      <c r="U286" s="114"/>
      <c r="V286" s="114"/>
      <c r="W286" s="114"/>
      <c r="X286" s="114"/>
      <c r="Y286" s="114"/>
      <c r="Z286" s="114"/>
    </row>
    <row r="287" ht="13.5" customHeight="1">
      <c r="A287" s="137"/>
      <c r="B287" s="116" t="s">
        <v>846</v>
      </c>
      <c r="C287" s="137"/>
      <c r="D287" s="151" t="s">
        <v>1104</v>
      </c>
      <c r="E287" s="136" t="s">
        <v>848</v>
      </c>
      <c r="F287" s="136"/>
      <c r="G287" s="137"/>
      <c r="H287" s="116"/>
      <c r="I287" s="137"/>
      <c r="J287" s="151"/>
      <c r="K287" s="136"/>
      <c r="L287" s="137"/>
      <c r="M287" s="116"/>
      <c r="N287" s="137"/>
      <c r="O287" s="151"/>
      <c r="P287" s="136"/>
      <c r="Q287" s="137"/>
      <c r="R287" s="116"/>
      <c r="S287" s="137"/>
      <c r="T287" s="151"/>
      <c r="U287" s="114"/>
      <c r="V287" s="114"/>
      <c r="W287" s="114"/>
      <c r="X287" s="114"/>
      <c r="Y287" s="114"/>
      <c r="Z287" s="114"/>
    </row>
    <row r="288" ht="13.5" customHeight="1">
      <c r="A288" s="137"/>
      <c r="B288" s="116" t="s">
        <v>849</v>
      </c>
      <c r="C288" s="137"/>
      <c r="D288" s="151" t="s">
        <v>1105</v>
      </c>
      <c r="E288" s="136" t="s">
        <v>851</v>
      </c>
      <c r="F288" s="136"/>
      <c r="G288" s="137"/>
      <c r="H288" s="116"/>
      <c r="I288" s="137"/>
      <c r="J288" s="151"/>
      <c r="K288" s="136"/>
      <c r="L288" s="137"/>
      <c r="M288" s="116"/>
      <c r="N288" s="137"/>
      <c r="O288" s="151"/>
      <c r="P288" s="136"/>
      <c r="Q288" s="137"/>
      <c r="R288" s="116"/>
      <c r="S288" s="137"/>
      <c r="T288" s="151"/>
      <c r="U288" s="114"/>
      <c r="V288" s="114"/>
      <c r="W288" s="114"/>
      <c r="X288" s="114"/>
      <c r="Y288" s="114"/>
      <c r="Z288" s="114"/>
    </row>
    <row r="289" ht="13.5" customHeight="1">
      <c r="A289" s="137"/>
      <c r="B289" s="116" t="s">
        <v>852</v>
      </c>
      <c r="C289" s="137"/>
      <c r="D289" s="151" t="s">
        <v>1106</v>
      </c>
      <c r="E289" s="136" t="s">
        <v>854</v>
      </c>
      <c r="F289" s="136"/>
      <c r="G289" s="137"/>
      <c r="H289" s="116"/>
      <c r="I289" s="137"/>
      <c r="J289" s="151"/>
      <c r="K289" s="136"/>
      <c r="L289" s="137"/>
      <c r="M289" s="116"/>
      <c r="N289" s="137"/>
      <c r="O289" s="151"/>
      <c r="P289" s="136"/>
      <c r="Q289" s="137"/>
      <c r="R289" s="116"/>
      <c r="S289" s="137"/>
      <c r="T289" s="151"/>
      <c r="U289" s="114"/>
      <c r="V289" s="114"/>
      <c r="W289" s="114"/>
      <c r="X289" s="114"/>
      <c r="Y289" s="114"/>
      <c r="Z289" s="114"/>
    </row>
    <row r="290" ht="13.5" customHeight="1">
      <c r="A290" s="156"/>
      <c r="B290" s="157" t="s">
        <v>855</v>
      </c>
      <c r="C290" s="156"/>
      <c r="D290" s="158"/>
      <c r="E290" s="159"/>
      <c r="F290" s="136"/>
      <c r="G290" s="137"/>
      <c r="H290" s="116"/>
      <c r="I290" s="137"/>
      <c r="J290" s="151"/>
      <c r="K290" s="136"/>
      <c r="L290" s="137"/>
      <c r="M290" s="116"/>
      <c r="N290" s="137"/>
      <c r="O290" s="151"/>
      <c r="P290" s="136"/>
      <c r="Q290" s="137"/>
      <c r="R290" s="116"/>
      <c r="S290" s="137"/>
      <c r="T290" s="151"/>
      <c r="U290" s="114"/>
      <c r="V290" s="114"/>
      <c r="W290" s="114"/>
      <c r="X290" s="114"/>
      <c r="Y290" s="114"/>
      <c r="Z290" s="114"/>
    </row>
    <row r="291" ht="13.5" customHeight="1">
      <c r="A291" s="137"/>
      <c r="B291" s="116" t="s">
        <v>820</v>
      </c>
      <c r="C291" s="137"/>
      <c r="D291" s="151" t="s">
        <v>1090</v>
      </c>
      <c r="E291" s="136" t="s">
        <v>808</v>
      </c>
      <c r="F291" s="136"/>
      <c r="G291" s="137"/>
      <c r="H291" s="116"/>
      <c r="I291" s="137"/>
      <c r="J291" s="151"/>
      <c r="K291" s="136"/>
      <c r="L291" s="137"/>
      <c r="M291" s="116"/>
      <c r="N291" s="137"/>
      <c r="O291" s="151"/>
      <c r="P291" s="136"/>
      <c r="Q291" s="137"/>
      <c r="R291" s="116"/>
      <c r="S291" s="137"/>
      <c r="T291" s="151"/>
      <c r="U291" s="114"/>
      <c r="V291" s="114"/>
      <c r="W291" s="114"/>
      <c r="X291" s="114"/>
      <c r="Y291" s="114"/>
      <c r="Z291" s="114"/>
    </row>
    <row r="292" ht="13.5" customHeight="1">
      <c r="A292" s="137"/>
      <c r="B292" s="116" t="s">
        <v>1107</v>
      </c>
      <c r="C292" s="137"/>
      <c r="D292" s="151" t="s">
        <v>1108</v>
      </c>
      <c r="E292" s="136" t="s">
        <v>858</v>
      </c>
      <c r="F292" s="136"/>
      <c r="G292" s="137"/>
      <c r="H292" s="116"/>
      <c r="I292" s="137"/>
      <c r="J292" s="151"/>
      <c r="K292" s="136"/>
      <c r="L292" s="137"/>
      <c r="M292" s="116"/>
      <c r="N292" s="137"/>
      <c r="O292" s="151"/>
      <c r="P292" s="136"/>
      <c r="Q292" s="137"/>
      <c r="R292" s="116"/>
      <c r="S292" s="137"/>
      <c r="T292" s="151"/>
      <c r="U292" s="114"/>
      <c r="V292" s="114"/>
      <c r="W292" s="114"/>
      <c r="X292" s="114"/>
      <c r="Y292" s="114"/>
      <c r="Z292" s="114"/>
    </row>
    <row r="293" ht="13.5" customHeight="1">
      <c r="A293" s="137"/>
      <c r="B293" s="116" t="s">
        <v>859</v>
      </c>
      <c r="C293" s="137"/>
      <c r="D293" s="151" t="s">
        <v>1109</v>
      </c>
      <c r="E293" s="136" t="s">
        <v>861</v>
      </c>
      <c r="F293" s="136"/>
      <c r="G293" s="137"/>
      <c r="H293" s="116"/>
      <c r="I293" s="137"/>
      <c r="J293" s="151"/>
      <c r="K293" s="136"/>
      <c r="L293" s="137"/>
      <c r="M293" s="116"/>
      <c r="N293" s="137"/>
      <c r="O293" s="151"/>
      <c r="P293" s="136"/>
      <c r="Q293" s="137"/>
      <c r="R293" s="116"/>
      <c r="S293" s="137"/>
      <c r="T293" s="151"/>
      <c r="U293" s="114"/>
      <c r="V293" s="114"/>
      <c r="W293" s="114"/>
      <c r="X293" s="114"/>
      <c r="Y293" s="114"/>
      <c r="Z293" s="114"/>
    </row>
    <row r="294" ht="13.5" customHeight="1">
      <c r="A294" s="137"/>
      <c r="B294" s="116" t="s">
        <v>862</v>
      </c>
      <c r="C294" s="137"/>
      <c r="D294" s="151" t="s">
        <v>1110</v>
      </c>
      <c r="E294" s="136" t="s">
        <v>864</v>
      </c>
      <c r="F294" s="136"/>
      <c r="G294" s="137"/>
      <c r="H294" s="116"/>
      <c r="I294" s="137"/>
      <c r="J294" s="151"/>
      <c r="K294" s="136"/>
      <c r="L294" s="137"/>
      <c r="M294" s="116"/>
      <c r="N294" s="137"/>
      <c r="O294" s="151"/>
      <c r="P294" s="136"/>
      <c r="Q294" s="137"/>
      <c r="R294" s="116"/>
      <c r="S294" s="137"/>
      <c r="T294" s="151"/>
      <c r="U294" s="114"/>
      <c r="V294" s="114"/>
      <c r="W294" s="114"/>
      <c r="X294" s="114"/>
      <c r="Y294" s="114"/>
      <c r="Z294" s="114"/>
    </row>
    <row r="295" ht="13.5" customHeight="1">
      <c r="A295" s="137"/>
      <c r="B295" s="116" t="s">
        <v>865</v>
      </c>
      <c r="C295" s="137"/>
      <c r="D295" s="151" t="s">
        <v>1111</v>
      </c>
      <c r="E295" s="136" t="s">
        <v>867</v>
      </c>
      <c r="F295" s="136"/>
      <c r="G295" s="137"/>
      <c r="H295" s="116"/>
      <c r="I295" s="137"/>
      <c r="J295" s="151"/>
      <c r="K295" s="136"/>
      <c r="L295" s="137"/>
      <c r="M295" s="116"/>
      <c r="N295" s="137"/>
      <c r="O295" s="151"/>
      <c r="P295" s="136"/>
      <c r="Q295" s="137"/>
      <c r="R295" s="116"/>
      <c r="S295" s="137"/>
      <c r="T295" s="151"/>
      <c r="U295" s="114"/>
      <c r="V295" s="114"/>
      <c r="W295" s="114"/>
      <c r="X295" s="114"/>
      <c r="Y295" s="114"/>
      <c r="Z295" s="114"/>
    </row>
    <row r="296" ht="13.5" customHeight="1">
      <c r="A296" s="137"/>
      <c r="B296" s="116" t="s">
        <v>1112</v>
      </c>
      <c r="C296" s="137"/>
      <c r="D296" s="151" t="s">
        <v>1113</v>
      </c>
      <c r="E296" s="136" t="s">
        <v>870</v>
      </c>
      <c r="F296" s="136"/>
      <c r="G296" s="137"/>
      <c r="H296" s="116"/>
      <c r="I296" s="137"/>
      <c r="J296" s="151"/>
      <c r="K296" s="136"/>
      <c r="L296" s="137"/>
      <c r="M296" s="116"/>
      <c r="N296" s="137"/>
      <c r="O296" s="151"/>
      <c r="P296" s="136"/>
      <c r="Q296" s="137"/>
      <c r="R296" s="116"/>
      <c r="S296" s="137"/>
      <c r="T296" s="151"/>
      <c r="U296" s="114"/>
      <c r="V296" s="114"/>
      <c r="W296" s="114"/>
      <c r="X296" s="114"/>
      <c r="Y296" s="114"/>
      <c r="Z296" s="114"/>
    </row>
    <row r="297" ht="13.5" customHeight="1">
      <c r="A297" s="161"/>
      <c r="B297" s="139" t="s">
        <v>1073</v>
      </c>
      <c r="C297" s="139"/>
      <c r="D297" s="139"/>
      <c r="E297" s="139"/>
      <c r="F297" s="145"/>
      <c r="G297" s="145"/>
      <c r="H297" s="145"/>
      <c r="I297" s="145"/>
      <c r="J297" s="145"/>
      <c r="K297" s="145"/>
      <c r="L297" s="145"/>
      <c r="M297" s="145"/>
      <c r="N297" s="145"/>
      <c r="O297" s="145"/>
      <c r="P297" s="145"/>
      <c r="Q297" s="145"/>
      <c r="R297" s="146"/>
      <c r="S297" s="146"/>
      <c r="T297" s="146"/>
      <c r="U297" s="114"/>
      <c r="V297" s="114"/>
      <c r="W297" s="114"/>
      <c r="X297" s="114"/>
      <c r="Y297" s="114"/>
      <c r="Z297" s="114"/>
    </row>
    <row r="298" ht="13.5" customHeight="1">
      <c r="A298" s="137"/>
      <c r="B298" s="142" t="s">
        <v>1074</v>
      </c>
      <c r="C298" s="142"/>
      <c r="D298" s="142"/>
      <c r="E298" s="142" t="s">
        <v>793</v>
      </c>
      <c r="F298" s="137"/>
      <c r="G298" s="137"/>
      <c r="H298" s="137"/>
      <c r="I298" s="137"/>
      <c r="J298" s="137"/>
      <c r="K298" s="137"/>
      <c r="L298" s="137"/>
      <c r="M298" s="137"/>
      <c r="N298" s="137"/>
      <c r="O298" s="137"/>
      <c r="P298" s="137"/>
      <c r="Q298" s="137"/>
      <c r="R298" s="137"/>
      <c r="S298" s="137"/>
      <c r="T298" s="137"/>
      <c r="U298" s="114"/>
      <c r="V298" s="114"/>
      <c r="W298" s="114"/>
      <c r="X298" s="114"/>
      <c r="Y298" s="114"/>
      <c r="Z298" s="114"/>
    </row>
    <row r="299" ht="13.5" customHeight="1">
      <c r="A299" s="137"/>
      <c r="B299" s="142" t="s">
        <v>1075</v>
      </c>
      <c r="C299" s="142"/>
      <c r="D299" s="142" t="s">
        <v>1076</v>
      </c>
      <c r="E299" s="142" t="s">
        <v>796</v>
      </c>
      <c r="F299" s="137"/>
      <c r="G299" s="137"/>
      <c r="H299" s="137"/>
      <c r="I299" s="137"/>
      <c r="J299" s="137"/>
      <c r="K299" s="137"/>
      <c r="L299" s="137"/>
      <c r="M299" s="137"/>
      <c r="N299" s="137"/>
      <c r="O299" s="137"/>
      <c r="P299" s="137"/>
      <c r="Q299" s="137"/>
      <c r="R299" s="137"/>
      <c r="S299" s="137"/>
      <c r="T299" s="137"/>
      <c r="U299" s="114"/>
      <c r="V299" s="114"/>
      <c r="W299" s="114"/>
      <c r="X299" s="114"/>
      <c r="Y299" s="114"/>
      <c r="Z299" s="114"/>
    </row>
    <row r="300" ht="13.5" customHeight="1">
      <c r="A300" s="137"/>
      <c r="B300" s="142" t="s">
        <v>1077</v>
      </c>
      <c r="C300" s="142"/>
      <c r="D300" s="142" t="s">
        <v>798</v>
      </c>
      <c r="E300" s="142" t="s">
        <v>799</v>
      </c>
      <c r="F300" s="137"/>
      <c r="G300" s="137"/>
      <c r="H300" s="137"/>
      <c r="I300" s="137"/>
      <c r="J300" s="137"/>
      <c r="K300" s="137"/>
      <c r="L300" s="137"/>
      <c r="M300" s="137"/>
      <c r="N300" s="137"/>
      <c r="O300" s="137"/>
      <c r="P300" s="137"/>
      <c r="Q300" s="137"/>
      <c r="R300" s="137"/>
      <c r="S300" s="137"/>
      <c r="T300" s="137"/>
      <c r="U300" s="114"/>
      <c r="V300" s="114"/>
      <c r="W300" s="114"/>
      <c r="X300" s="114"/>
      <c r="Y300" s="114"/>
      <c r="Z300" s="114"/>
    </row>
    <row r="301" ht="13.5" customHeight="1">
      <c r="A301" s="137"/>
      <c r="B301" s="142" t="s">
        <v>1078</v>
      </c>
      <c r="C301" s="142"/>
      <c r="D301" s="142" t="s">
        <v>1114</v>
      </c>
      <c r="E301" s="142" t="s">
        <v>1080</v>
      </c>
      <c r="F301" s="137"/>
      <c r="G301" s="137"/>
      <c r="H301" s="137"/>
      <c r="I301" s="137"/>
      <c r="J301" s="137"/>
      <c r="K301" s="137"/>
      <c r="L301" s="137"/>
      <c r="M301" s="137"/>
      <c r="N301" s="137"/>
      <c r="O301" s="137"/>
      <c r="P301" s="137"/>
      <c r="Q301" s="137"/>
      <c r="R301" s="137"/>
      <c r="S301" s="137"/>
      <c r="T301" s="137"/>
      <c r="U301" s="114"/>
      <c r="V301" s="114"/>
      <c r="W301" s="114"/>
      <c r="X301" s="114"/>
      <c r="Y301" s="114"/>
      <c r="Z301" s="114"/>
    </row>
    <row r="302" ht="13.5" customHeight="1">
      <c r="A302" s="137"/>
      <c r="B302" s="142" t="s">
        <v>1081</v>
      </c>
      <c r="C302" s="142"/>
      <c r="D302" s="142" t="s">
        <v>804</v>
      </c>
      <c r="E302" s="142" t="s">
        <v>805</v>
      </c>
      <c r="F302" s="137"/>
      <c r="G302" s="137"/>
      <c r="H302" s="137"/>
      <c r="I302" s="137"/>
      <c r="J302" s="137"/>
      <c r="K302" s="137"/>
      <c r="L302" s="137"/>
      <c r="M302" s="137"/>
      <c r="N302" s="137"/>
      <c r="O302" s="137"/>
      <c r="P302" s="137"/>
      <c r="Q302" s="137"/>
      <c r="R302" s="137"/>
      <c r="S302" s="137"/>
      <c r="T302" s="137"/>
      <c r="U302" s="114"/>
      <c r="V302" s="114"/>
      <c r="W302" s="114"/>
      <c r="X302" s="114"/>
      <c r="Y302" s="114"/>
      <c r="Z302" s="114"/>
    </row>
    <row r="303" ht="13.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3.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3.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3.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3.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3.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3.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3.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3.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3.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3.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3.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3.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3.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3.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3.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3.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3.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3.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3.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3.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3.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3.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3.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3.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3.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3.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3.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3.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3.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3.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3.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3.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3.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3.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3.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3.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3.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3.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3.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3.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3.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3.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3.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3.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3.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3.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3.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3.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3.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3.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3.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3.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3.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3.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3.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3.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3.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3.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3.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3.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3.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3.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3.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3.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3.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3.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3.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3.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3.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3.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3.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3.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3.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3.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3.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3.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3.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3.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3.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3.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3.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3.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3.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3.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3.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3.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3.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3.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3.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3.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3.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3.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3.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3.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3.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3.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3.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3.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3.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5">
    <mergeCell ref="I10:K10"/>
    <mergeCell ref="L10:N10"/>
    <mergeCell ref="O10:Q10"/>
    <mergeCell ref="R10:R11"/>
    <mergeCell ref="S10:S11"/>
    <mergeCell ref="T10:T11"/>
    <mergeCell ref="B12:T12"/>
    <mergeCell ref="B13:T13"/>
    <mergeCell ref="D1:E1"/>
    <mergeCell ref="A10:A11"/>
    <mergeCell ref="B10:B11"/>
    <mergeCell ref="C10:C11"/>
    <mergeCell ref="D10:D11"/>
    <mergeCell ref="E10:E11"/>
    <mergeCell ref="F10:H10"/>
  </mergeCells>
  <conditionalFormatting sqref="F15:Q276">
    <cfRule type="cellIs" dxfId="2" priority="1" stopIfTrue="1" operator="equal">
      <formula>"F"</formula>
    </cfRule>
  </conditionalFormatting>
  <conditionalFormatting sqref="F15:Q276">
    <cfRule type="cellIs" dxfId="3" priority="2" stopIfTrue="1" operator="equal">
      <formula>"PE"</formula>
    </cfRule>
  </conditionalFormatting>
  <conditionalFormatting sqref="F297:Q297">
    <cfRule type="cellIs" dxfId="2" priority="3" stopIfTrue="1" operator="equal">
      <formula>"F"</formula>
    </cfRule>
  </conditionalFormatting>
  <conditionalFormatting sqref="F297:Q297">
    <cfRule type="cellIs" dxfId="3" priority="4" stopIfTrue="1" operator="equal">
      <formula>"PE"</formula>
    </cfRule>
  </conditionalFormatting>
  <dataValidations>
    <dataValidation type="list" allowBlank="1" showErrorMessage="1" sqref="F15:Q93 F297:Q297">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25"/>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75"/>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75"/>
      <c r="B2" s="110"/>
      <c r="C2" s="110"/>
      <c r="D2" s="115" t="s">
        <v>213</v>
      </c>
      <c r="E2" s="116" t="s">
        <v>1115</v>
      </c>
      <c r="F2" s="109"/>
      <c r="G2" s="109"/>
      <c r="H2" s="109"/>
      <c r="I2" s="109"/>
      <c r="J2" s="109"/>
      <c r="K2" s="109"/>
      <c r="L2" s="109"/>
      <c r="M2" s="109"/>
      <c r="N2" s="109"/>
      <c r="O2" s="109"/>
      <c r="P2" s="109"/>
      <c r="Q2" s="109"/>
      <c r="R2" s="109"/>
      <c r="S2" s="113"/>
      <c r="T2" s="113"/>
      <c r="U2" s="114"/>
      <c r="V2" s="114"/>
      <c r="W2" s="114"/>
      <c r="X2" s="114"/>
      <c r="Y2" s="114"/>
      <c r="Z2" s="114"/>
    </row>
    <row r="3" ht="13.5" customHeight="1">
      <c r="A3" s="175"/>
      <c r="B3" s="110"/>
      <c r="C3" s="110"/>
      <c r="D3" s="115" t="s">
        <v>215</v>
      </c>
      <c r="E3" s="116" t="s">
        <v>1116</v>
      </c>
      <c r="F3" s="109"/>
      <c r="G3" s="109"/>
      <c r="H3" s="109"/>
      <c r="I3" s="109"/>
      <c r="J3" s="109"/>
      <c r="K3" s="109"/>
      <c r="L3" s="109"/>
      <c r="M3" s="109"/>
      <c r="N3" s="109"/>
      <c r="O3" s="109"/>
      <c r="P3" s="109"/>
      <c r="Q3" s="109"/>
      <c r="R3" s="109"/>
      <c r="S3" s="113"/>
      <c r="T3" s="113"/>
      <c r="U3" s="114"/>
      <c r="V3" s="114"/>
      <c r="W3" s="114"/>
      <c r="X3" s="114"/>
      <c r="Y3" s="114"/>
      <c r="Z3" s="114"/>
    </row>
    <row r="4" ht="13.5" customHeight="1">
      <c r="A4" s="175"/>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75"/>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75"/>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75"/>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75"/>
      <c r="B8" s="110"/>
      <c r="C8" s="110"/>
      <c r="D8" s="115"/>
      <c r="E8" s="117"/>
      <c r="F8" s="109"/>
      <c r="G8" s="109"/>
      <c r="H8" s="109"/>
      <c r="I8" s="109"/>
      <c r="J8" s="109"/>
      <c r="K8" s="109"/>
      <c r="L8" s="109"/>
      <c r="M8" s="109"/>
      <c r="N8" s="109"/>
      <c r="O8" s="109"/>
      <c r="P8" s="109"/>
      <c r="Q8" s="109"/>
      <c r="R8" s="109"/>
      <c r="S8" s="113"/>
      <c r="T8" s="113"/>
      <c r="U8" s="114"/>
      <c r="V8" s="114"/>
      <c r="W8" s="114"/>
      <c r="X8" s="114"/>
      <c r="Y8" s="114"/>
      <c r="Z8" s="114"/>
    </row>
    <row r="9" ht="13.5" customHeight="1">
      <c r="A9" s="175"/>
      <c r="B9" s="110"/>
      <c r="C9" s="110"/>
      <c r="D9" s="115" t="s">
        <v>134</v>
      </c>
      <c r="E9" s="117">
        <v>159.0</v>
      </c>
      <c r="F9" s="109"/>
      <c r="G9" s="109"/>
      <c r="H9" s="109"/>
      <c r="I9" s="109"/>
      <c r="J9" s="109"/>
      <c r="K9" s="109"/>
      <c r="L9" s="109"/>
      <c r="M9" s="109"/>
      <c r="N9" s="109"/>
      <c r="O9" s="109"/>
      <c r="P9" s="109"/>
      <c r="Q9" s="109"/>
      <c r="R9" s="109"/>
      <c r="S9" s="113"/>
      <c r="T9" s="113"/>
      <c r="U9" s="114"/>
      <c r="V9" s="114"/>
      <c r="W9" s="114"/>
      <c r="X9" s="114"/>
      <c r="Y9" s="114"/>
      <c r="Z9" s="114"/>
    </row>
    <row r="10" ht="13.5" customHeight="1">
      <c r="A10" s="175"/>
      <c r="B10" s="110"/>
      <c r="C10" s="110"/>
      <c r="D10" s="118" t="s">
        <v>142</v>
      </c>
      <c r="E10" s="113"/>
      <c r="F10" s="109"/>
      <c r="G10" s="109"/>
      <c r="H10" s="109"/>
      <c r="I10" s="109"/>
      <c r="J10" s="109"/>
      <c r="K10" s="109"/>
      <c r="L10" s="109"/>
      <c r="M10" s="109"/>
      <c r="N10" s="109"/>
      <c r="O10" s="109"/>
      <c r="P10" s="109"/>
      <c r="Q10" s="109"/>
      <c r="R10" s="109"/>
      <c r="S10" s="113"/>
      <c r="T10" s="113"/>
      <c r="U10" s="114"/>
      <c r="V10" s="114"/>
      <c r="W10" s="114"/>
      <c r="X10" s="114"/>
      <c r="Y10" s="114"/>
      <c r="Z10" s="114"/>
    </row>
    <row r="11" ht="13.5" customHeight="1">
      <c r="A11" s="119" t="s">
        <v>215</v>
      </c>
      <c r="B11" s="119" t="s">
        <v>217</v>
      </c>
      <c r="C11" s="119" t="s">
        <v>218</v>
      </c>
      <c r="D11" s="119" t="s">
        <v>105</v>
      </c>
      <c r="E11" s="119" t="s">
        <v>106</v>
      </c>
      <c r="F11" s="120" t="s">
        <v>219</v>
      </c>
      <c r="G11" s="16"/>
      <c r="H11" s="15"/>
      <c r="I11" s="120" t="s">
        <v>220</v>
      </c>
      <c r="J11" s="16"/>
      <c r="K11" s="15"/>
      <c r="L11" s="120" t="s">
        <v>221</v>
      </c>
      <c r="M11" s="16"/>
      <c r="N11" s="15"/>
      <c r="O11" s="120" t="s">
        <v>222</v>
      </c>
      <c r="P11" s="16"/>
      <c r="Q11" s="15"/>
      <c r="R11" s="119" t="s">
        <v>223</v>
      </c>
      <c r="S11" s="119" t="s">
        <v>102</v>
      </c>
      <c r="T11" s="119" t="s">
        <v>20</v>
      </c>
      <c r="U11" s="114"/>
      <c r="V11" s="114"/>
      <c r="W11" s="114"/>
      <c r="X11" s="114"/>
      <c r="Y11" s="114"/>
      <c r="Z11" s="114"/>
    </row>
    <row r="12" ht="13.5" customHeight="1">
      <c r="A12" s="19"/>
      <c r="B12" s="19"/>
      <c r="C12" s="121"/>
      <c r="D12" s="19"/>
      <c r="E12" s="19"/>
      <c r="F12" s="162" t="s">
        <v>224</v>
      </c>
      <c r="G12" s="162" t="s">
        <v>225</v>
      </c>
      <c r="H12" s="162" t="s">
        <v>226</v>
      </c>
      <c r="I12" s="162" t="s">
        <v>224</v>
      </c>
      <c r="J12" s="162" t="s">
        <v>225</v>
      </c>
      <c r="K12" s="162" t="s">
        <v>226</v>
      </c>
      <c r="L12" s="162" t="s">
        <v>224</v>
      </c>
      <c r="M12" s="162" t="s">
        <v>225</v>
      </c>
      <c r="N12" s="162" t="s">
        <v>226</v>
      </c>
      <c r="O12" s="162" t="s">
        <v>224</v>
      </c>
      <c r="P12" s="162" t="s">
        <v>225</v>
      </c>
      <c r="Q12" s="162" t="s">
        <v>226</v>
      </c>
      <c r="R12" s="19"/>
      <c r="S12" s="19"/>
      <c r="T12" s="19"/>
      <c r="U12" s="114"/>
      <c r="V12" s="114"/>
      <c r="W12" s="114"/>
      <c r="X12" s="114"/>
      <c r="Y12" s="114"/>
      <c r="Z12" s="114"/>
    </row>
    <row r="13" ht="13.5" customHeight="1">
      <c r="A13" s="145" t="s">
        <v>227</v>
      </c>
      <c r="B13" s="163" t="s">
        <v>1117</v>
      </c>
      <c r="C13" s="16"/>
      <c r="D13" s="16"/>
      <c r="E13" s="16"/>
      <c r="F13" s="16"/>
      <c r="G13" s="16"/>
      <c r="H13" s="16"/>
      <c r="I13" s="16"/>
      <c r="J13" s="16"/>
      <c r="K13" s="16"/>
      <c r="L13" s="16"/>
      <c r="M13" s="16"/>
      <c r="N13" s="16"/>
      <c r="O13" s="16"/>
      <c r="P13" s="16"/>
      <c r="Q13" s="16"/>
      <c r="R13" s="16"/>
      <c r="S13" s="16"/>
      <c r="T13" s="15"/>
      <c r="U13" s="114"/>
      <c r="V13" s="114"/>
      <c r="W13" s="114"/>
      <c r="X13" s="114"/>
      <c r="Y13" s="114"/>
      <c r="Z13" s="114"/>
    </row>
    <row r="14" ht="117.0" customHeight="1">
      <c r="A14" s="145"/>
      <c r="B14" s="164" t="s">
        <v>1118</v>
      </c>
      <c r="C14" s="16"/>
      <c r="D14" s="16"/>
      <c r="E14" s="16"/>
      <c r="F14" s="16"/>
      <c r="G14" s="16"/>
      <c r="H14" s="16"/>
      <c r="I14" s="16"/>
      <c r="J14" s="16"/>
      <c r="K14" s="16"/>
      <c r="L14" s="16"/>
      <c r="M14" s="16"/>
      <c r="N14" s="16"/>
      <c r="O14" s="16"/>
      <c r="P14" s="16"/>
      <c r="Q14" s="16"/>
      <c r="R14" s="16"/>
      <c r="S14" s="16"/>
      <c r="T14" s="165"/>
      <c r="U14" s="114"/>
      <c r="V14" s="114"/>
      <c r="W14" s="114"/>
      <c r="X14" s="114"/>
      <c r="Y14" s="114"/>
      <c r="Z14" s="114"/>
    </row>
    <row r="15" ht="13.5" customHeight="1">
      <c r="A15" s="176"/>
      <c r="B15" s="129" t="s">
        <v>1119</v>
      </c>
      <c r="C15" s="128"/>
      <c r="D15" s="128"/>
      <c r="E15" s="128"/>
      <c r="F15" s="128"/>
      <c r="G15" s="128"/>
      <c r="H15" s="128"/>
      <c r="I15" s="128"/>
      <c r="J15" s="128"/>
      <c r="K15" s="128"/>
      <c r="L15" s="128"/>
      <c r="M15" s="128"/>
      <c r="N15" s="128"/>
      <c r="O15" s="128"/>
      <c r="P15" s="128"/>
      <c r="Q15" s="128"/>
      <c r="R15" s="128"/>
      <c r="S15" s="130"/>
      <c r="T15" s="166"/>
      <c r="U15" s="114"/>
      <c r="V15" s="114"/>
      <c r="W15" s="114"/>
      <c r="X15" s="114"/>
      <c r="Y15" s="114"/>
      <c r="Z15" s="114"/>
    </row>
    <row r="16" ht="57.75" customHeight="1">
      <c r="A16" s="132" t="str">
        <f t="shared" ref="A16:A244" si="1">IF(E16&lt;&gt;"",$E$3&amp;"00"&amp;COUNTA($E$16:E16),"")</f>
        <v>BTPNB001</v>
      </c>
      <c r="B16" s="133" t="s">
        <v>1120</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BTPNB002</v>
      </c>
      <c r="B17" s="133" t="s">
        <v>233</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BTPNB003</v>
      </c>
      <c r="B18" s="133" t="s">
        <v>234</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13.5" customHeight="1">
      <c r="A19" s="132" t="str">
        <f t="shared" si="1"/>
        <v>BTPNB004</v>
      </c>
      <c r="B19" s="138" t="s">
        <v>235</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91.5" customHeight="1">
      <c r="A20" s="132" t="str">
        <f t="shared" si="1"/>
        <v>BTPNB005</v>
      </c>
      <c r="B20" s="133" t="s">
        <v>1121</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BTPNB006</v>
      </c>
      <c r="B21" s="133" t="s">
        <v>1122</v>
      </c>
      <c r="C21" s="134"/>
      <c r="D21" s="135"/>
      <c r="E21" s="136" t="s">
        <v>232</v>
      </c>
      <c r="F21" s="125"/>
      <c r="G21" s="125"/>
      <c r="H21" s="125"/>
      <c r="I21" s="125"/>
      <c r="J21" s="125"/>
      <c r="K21" s="125"/>
      <c r="L21" s="125"/>
      <c r="M21" s="125"/>
      <c r="N21" s="125"/>
      <c r="O21" s="125"/>
      <c r="P21" s="125"/>
      <c r="Q21" s="125"/>
      <c r="R21" s="137"/>
      <c r="S21" s="137"/>
      <c r="T21" s="137"/>
      <c r="U21" s="114"/>
      <c r="V21" s="114"/>
      <c r="W21" s="114"/>
      <c r="X21" s="114"/>
      <c r="Y21" s="114"/>
      <c r="Z21" s="114"/>
    </row>
    <row r="22" ht="13.5" customHeight="1">
      <c r="A22" s="161" t="str">
        <f t="shared" si="1"/>
        <v/>
      </c>
      <c r="B22" s="139" t="s">
        <v>238</v>
      </c>
      <c r="C22" s="140"/>
      <c r="D22" s="140"/>
      <c r="E22" s="140"/>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45" t="str">
        <f t="shared" si="1"/>
        <v>BTPNB007</v>
      </c>
      <c r="B23" s="116" t="s">
        <v>1123</v>
      </c>
      <c r="C23" s="116"/>
      <c r="D23" s="116" t="s">
        <v>240</v>
      </c>
      <c r="E23" s="116" t="s">
        <v>241</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45" t="str">
        <f t="shared" si="1"/>
        <v>BTPNB008</v>
      </c>
      <c r="B24" s="116" t="s">
        <v>1124</v>
      </c>
      <c r="C24" s="116"/>
      <c r="D24" s="116" t="s">
        <v>243</v>
      </c>
      <c r="E24" s="116" t="s">
        <v>1125</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45" t="str">
        <f t="shared" si="1"/>
        <v>BTPNB009</v>
      </c>
      <c r="B25" s="116" t="s">
        <v>1126</v>
      </c>
      <c r="C25" s="116"/>
      <c r="D25" s="116" t="s">
        <v>246</v>
      </c>
      <c r="E25" s="116" t="s">
        <v>247</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45" t="str">
        <f t="shared" si="1"/>
        <v>BTPNB0010</v>
      </c>
      <c r="B26" s="116" t="s">
        <v>1127</v>
      </c>
      <c r="C26" s="116"/>
      <c r="D26" s="116" t="s">
        <v>1128</v>
      </c>
      <c r="E26" s="116" t="s">
        <v>250</v>
      </c>
      <c r="F26" s="125"/>
      <c r="G26" s="125"/>
      <c r="H26" s="125"/>
      <c r="I26" s="125"/>
      <c r="J26" s="125"/>
      <c r="K26" s="125"/>
      <c r="L26" s="125"/>
      <c r="M26" s="125"/>
      <c r="N26" s="125"/>
      <c r="O26" s="125"/>
      <c r="P26" s="125"/>
      <c r="Q26" s="125"/>
      <c r="R26" s="141"/>
      <c r="S26" s="141"/>
      <c r="T26" s="141"/>
      <c r="U26" s="114"/>
      <c r="V26" s="114"/>
      <c r="W26" s="114"/>
      <c r="X26" s="114"/>
      <c r="Y26" s="114"/>
      <c r="Z26" s="114"/>
    </row>
    <row r="27" ht="13.5" customHeight="1">
      <c r="A27" s="145" t="str">
        <f t="shared" si="1"/>
        <v>BTPNB0011</v>
      </c>
      <c r="B27" s="116" t="s">
        <v>1129</v>
      </c>
      <c r="C27" s="116"/>
      <c r="D27" s="116" t="s">
        <v>252</v>
      </c>
      <c r="E27" s="116" t="s">
        <v>253</v>
      </c>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45" t="str">
        <f t="shared" si="1"/>
        <v>BTPNB0012</v>
      </c>
      <c r="B28" s="116" t="s">
        <v>1130</v>
      </c>
      <c r="C28" s="116"/>
      <c r="D28" s="116" t="s">
        <v>255</v>
      </c>
      <c r="E28" s="116" t="s">
        <v>256</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45" t="str">
        <f t="shared" si="1"/>
        <v>BTPNB0013</v>
      </c>
      <c r="B29" s="142" t="s">
        <v>1131</v>
      </c>
      <c r="C29" s="142"/>
      <c r="D29" s="142" t="s">
        <v>258</v>
      </c>
      <c r="E29" s="142" t="s">
        <v>259</v>
      </c>
      <c r="F29" s="125"/>
      <c r="G29" s="125"/>
      <c r="H29" s="125"/>
      <c r="I29" s="125"/>
      <c r="J29" s="125"/>
      <c r="K29" s="125"/>
      <c r="L29" s="125"/>
      <c r="M29" s="125"/>
      <c r="N29" s="125"/>
      <c r="O29" s="125"/>
      <c r="P29" s="125"/>
      <c r="Q29" s="125"/>
      <c r="R29" s="141"/>
      <c r="S29" s="141"/>
      <c r="T29" s="141"/>
      <c r="U29" s="114"/>
      <c r="V29" s="114"/>
      <c r="W29" s="114"/>
      <c r="X29" s="114"/>
      <c r="Y29" s="114"/>
      <c r="Z29" s="114"/>
    </row>
    <row r="30" ht="13.5" customHeight="1">
      <c r="A30" s="177" t="str">
        <f t="shared" si="1"/>
        <v/>
      </c>
      <c r="B30" s="143" t="s">
        <v>1132</v>
      </c>
      <c r="C30" s="144"/>
      <c r="D30" s="144"/>
      <c r="E30" s="144"/>
      <c r="F30" s="1"/>
      <c r="G30" s="1"/>
      <c r="H30" s="1"/>
      <c r="I30" s="1"/>
      <c r="J30" s="1"/>
      <c r="K30" s="1"/>
      <c r="L30" s="1"/>
      <c r="M30" s="1"/>
      <c r="N30" s="1"/>
      <c r="O30" s="1"/>
      <c r="P30" s="1"/>
      <c r="Q30" s="1"/>
      <c r="R30" s="1"/>
      <c r="S30" s="1"/>
      <c r="T30" s="1"/>
      <c r="U30" s="114"/>
      <c r="V30" s="114"/>
      <c r="W30" s="114"/>
      <c r="X30" s="114"/>
      <c r="Y30" s="114"/>
      <c r="Z30" s="114"/>
    </row>
    <row r="31" ht="71.25" customHeight="1">
      <c r="A31" s="145" t="str">
        <f t="shared" si="1"/>
        <v>BTPNB0014</v>
      </c>
      <c r="B31" s="142" t="s">
        <v>1133</v>
      </c>
      <c r="C31" s="142" t="s">
        <v>227</v>
      </c>
      <c r="D31" s="142" t="s">
        <v>1134</v>
      </c>
      <c r="E31" s="142" t="s">
        <v>241</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45" t="str">
        <f t="shared" si="1"/>
        <v>BTPNB0015</v>
      </c>
      <c r="B32" s="142" t="s">
        <v>1124</v>
      </c>
      <c r="C32" s="142" t="s">
        <v>227</v>
      </c>
      <c r="D32" s="142" t="s">
        <v>1135</v>
      </c>
      <c r="E32" s="142" t="s">
        <v>1125</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45" t="str">
        <f t="shared" si="1"/>
        <v>BTPNB0016</v>
      </c>
      <c r="B33" s="142" t="s">
        <v>1126</v>
      </c>
      <c r="C33" s="142" t="s">
        <v>227</v>
      </c>
      <c r="D33" s="142" t="s">
        <v>1136</v>
      </c>
      <c r="E33" s="142" t="s">
        <v>247</v>
      </c>
      <c r="F33" s="125"/>
      <c r="G33" s="125"/>
      <c r="H33" s="125"/>
      <c r="I33" s="125"/>
      <c r="J33" s="125"/>
      <c r="K33" s="125"/>
      <c r="L33" s="125"/>
      <c r="M33" s="125"/>
      <c r="N33" s="125"/>
      <c r="O33" s="125"/>
      <c r="P33" s="125"/>
      <c r="Q33" s="125"/>
      <c r="R33" s="141"/>
      <c r="S33" s="141"/>
      <c r="T33" s="141"/>
      <c r="U33" s="114"/>
      <c r="V33" s="114"/>
      <c r="W33" s="114"/>
      <c r="X33" s="114"/>
      <c r="Y33" s="114"/>
      <c r="Z33" s="114"/>
    </row>
    <row r="34" ht="13.5" customHeight="1">
      <c r="A34" s="145" t="str">
        <f t="shared" si="1"/>
        <v>BTPNB0017</v>
      </c>
      <c r="B34" s="142" t="s">
        <v>1127</v>
      </c>
      <c r="C34" s="142" t="s">
        <v>227</v>
      </c>
      <c r="D34" s="142" t="s">
        <v>1137</v>
      </c>
      <c r="E34" s="142" t="s">
        <v>250</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45" t="str">
        <f t="shared" si="1"/>
        <v>BTPNB0018</v>
      </c>
      <c r="B35" s="142" t="s">
        <v>1129</v>
      </c>
      <c r="C35" s="142" t="s">
        <v>227</v>
      </c>
      <c r="D35" s="142" t="s">
        <v>1138</v>
      </c>
      <c r="E35" s="142" t="s">
        <v>253</v>
      </c>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45" t="str">
        <f t="shared" si="1"/>
        <v>BTPNB0019</v>
      </c>
      <c r="B36" s="142" t="s">
        <v>1130</v>
      </c>
      <c r="C36" s="142"/>
      <c r="D36" s="142" t="s">
        <v>1139</v>
      </c>
      <c r="E36" s="142" t="s">
        <v>256</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45" t="str">
        <f t="shared" si="1"/>
        <v>BTPNB0020</v>
      </c>
      <c r="B37" s="142" t="s">
        <v>1140</v>
      </c>
      <c r="C37" s="142"/>
      <c r="D37" s="142" t="s">
        <v>1141</v>
      </c>
      <c r="E37" s="142" t="s">
        <v>259</v>
      </c>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61" t="str">
        <f t="shared" si="1"/>
        <v/>
      </c>
      <c r="B38" s="139" t="s">
        <v>1142</v>
      </c>
      <c r="C38" s="140"/>
      <c r="D38" s="140"/>
      <c r="E38" s="140"/>
      <c r="F38" s="125"/>
      <c r="G38" s="125"/>
      <c r="H38" s="125"/>
      <c r="I38" s="125"/>
      <c r="J38" s="125"/>
      <c r="K38" s="125"/>
      <c r="L38" s="125"/>
      <c r="M38" s="125"/>
      <c r="N38" s="125"/>
      <c r="O38" s="125"/>
      <c r="P38" s="125"/>
      <c r="Q38" s="125"/>
      <c r="R38" s="141"/>
      <c r="S38" s="141"/>
      <c r="T38" s="141"/>
      <c r="U38" s="114"/>
      <c r="V38" s="114"/>
      <c r="W38" s="114"/>
      <c r="X38" s="114"/>
      <c r="Y38" s="114"/>
      <c r="Z38" s="114"/>
    </row>
    <row r="39" ht="13.5" customHeight="1">
      <c r="A39" s="145" t="str">
        <f t="shared" si="1"/>
        <v>BTPNB0021</v>
      </c>
      <c r="B39" s="142" t="s">
        <v>1143</v>
      </c>
      <c r="C39" s="142"/>
      <c r="D39" s="142" t="s">
        <v>1144</v>
      </c>
      <c r="E39" s="142" t="s">
        <v>1145</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45" t="str">
        <f t="shared" si="1"/>
        <v>BTPNB0022</v>
      </c>
      <c r="B40" s="142" t="s">
        <v>1146</v>
      </c>
      <c r="C40" s="142"/>
      <c r="D40" s="142" t="s">
        <v>1147</v>
      </c>
      <c r="E40" s="142" t="s">
        <v>1148</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45" t="str">
        <f t="shared" si="1"/>
        <v>BTPNB0023</v>
      </c>
      <c r="B41" s="142" t="s">
        <v>277</v>
      </c>
      <c r="C41" s="142"/>
      <c r="D41" s="142" t="s">
        <v>1147</v>
      </c>
      <c r="E41" s="142" t="s">
        <v>278</v>
      </c>
      <c r="F41" s="125"/>
      <c r="G41" s="125"/>
      <c r="H41" s="125"/>
      <c r="I41" s="125"/>
      <c r="J41" s="125"/>
      <c r="K41" s="125"/>
      <c r="L41" s="125"/>
      <c r="M41" s="125"/>
      <c r="N41" s="125"/>
      <c r="O41" s="125"/>
      <c r="P41" s="125"/>
      <c r="Q41" s="125"/>
      <c r="R41" s="141"/>
      <c r="S41" s="141"/>
      <c r="T41" s="141"/>
      <c r="U41" s="114"/>
      <c r="V41" s="114"/>
      <c r="W41" s="114"/>
      <c r="X41" s="114"/>
      <c r="Y41" s="114"/>
      <c r="Z41" s="114"/>
    </row>
    <row r="42" ht="13.5" customHeight="1">
      <c r="A42" s="145" t="str">
        <f t="shared" si="1"/>
        <v>BTPNB0024</v>
      </c>
      <c r="B42" s="142" t="s">
        <v>1149</v>
      </c>
      <c r="C42" s="142"/>
      <c r="D42" s="142" t="s">
        <v>1150</v>
      </c>
      <c r="E42" s="142" t="s">
        <v>281</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45" t="str">
        <f t="shared" si="1"/>
        <v>BTPNB0025</v>
      </c>
      <c r="B43" s="142" t="s">
        <v>282</v>
      </c>
      <c r="C43" s="142"/>
      <c r="D43" s="142" t="s">
        <v>1151</v>
      </c>
      <c r="E43" s="142" t="s">
        <v>284</v>
      </c>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61" t="str">
        <f t="shared" si="1"/>
        <v/>
      </c>
      <c r="B44" s="139" t="s">
        <v>1152</v>
      </c>
      <c r="C44" s="140"/>
      <c r="D44" s="140"/>
      <c r="E44" s="140"/>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45" t="str">
        <f t="shared" si="1"/>
        <v>BTPNB0026</v>
      </c>
      <c r="B45" s="142" t="s">
        <v>1153</v>
      </c>
      <c r="C45" s="142"/>
      <c r="D45" s="142" t="s">
        <v>1154</v>
      </c>
      <c r="E45" s="142" t="s">
        <v>1145</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45" t="str">
        <f t="shared" si="1"/>
        <v>BTPNB0027</v>
      </c>
      <c r="B46" s="142" t="s">
        <v>1155</v>
      </c>
      <c r="C46" s="142"/>
      <c r="D46" s="142" t="s">
        <v>1156</v>
      </c>
      <c r="E46" s="142" t="s">
        <v>1148</v>
      </c>
      <c r="F46" s="125"/>
      <c r="G46" s="125"/>
      <c r="H46" s="125"/>
      <c r="I46" s="125"/>
      <c r="J46" s="125"/>
      <c r="K46" s="125"/>
      <c r="L46" s="125"/>
      <c r="M46" s="125"/>
      <c r="N46" s="125"/>
      <c r="O46" s="125"/>
      <c r="P46" s="125"/>
      <c r="Q46" s="125"/>
      <c r="R46" s="141"/>
      <c r="S46" s="141"/>
      <c r="T46" s="141"/>
      <c r="U46" s="114"/>
      <c r="V46" s="114"/>
      <c r="W46" s="114"/>
      <c r="X46" s="114"/>
      <c r="Y46" s="114"/>
      <c r="Z46" s="114"/>
    </row>
    <row r="47" ht="13.5" customHeight="1">
      <c r="A47" s="145" t="str">
        <f t="shared" si="1"/>
        <v>BTPNB0028</v>
      </c>
      <c r="B47" s="142" t="s">
        <v>1157</v>
      </c>
      <c r="C47" s="142"/>
      <c r="D47" s="142" t="s">
        <v>1154</v>
      </c>
      <c r="E47" s="142" t="s">
        <v>278</v>
      </c>
      <c r="F47" s="125"/>
      <c r="G47" s="125"/>
      <c r="H47" s="125"/>
      <c r="I47" s="125"/>
      <c r="J47" s="125"/>
      <c r="K47" s="125"/>
      <c r="L47" s="125"/>
      <c r="M47" s="125"/>
      <c r="N47" s="125"/>
      <c r="O47" s="125"/>
      <c r="P47" s="125"/>
      <c r="Q47" s="125"/>
      <c r="R47" s="141"/>
      <c r="S47" s="141"/>
      <c r="T47" s="141"/>
      <c r="U47" s="114"/>
      <c r="V47" s="114"/>
      <c r="W47" s="114"/>
      <c r="X47" s="114"/>
      <c r="Y47" s="114"/>
      <c r="Z47" s="114"/>
    </row>
    <row r="48" ht="13.5" customHeight="1">
      <c r="A48" s="145" t="str">
        <f t="shared" si="1"/>
        <v>BTPNB0029</v>
      </c>
      <c r="B48" s="142" t="s">
        <v>1149</v>
      </c>
      <c r="C48" s="142" t="s">
        <v>227</v>
      </c>
      <c r="D48" s="142" t="s">
        <v>1158</v>
      </c>
      <c r="E48" s="142" t="s">
        <v>281</v>
      </c>
      <c r="F48" s="125"/>
      <c r="G48" s="125"/>
      <c r="H48" s="125"/>
      <c r="I48" s="125"/>
      <c r="J48" s="125"/>
      <c r="K48" s="125"/>
      <c r="L48" s="125"/>
      <c r="M48" s="125"/>
      <c r="N48" s="125"/>
      <c r="O48" s="125"/>
      <c r="P48" s="125"/>
      <c r="Q48" s="125"/>
      <c r="R48" s="141"/>
      <c r="S48" s="141"/>
      <c r="T48" s="141"/>
      <c r="U48" s="114"/>
      <c r="V48" s="114"/>
      <c r="W48" s="114"/>
      <c r="X48" s="114"/>
      <c r="Y48" s="114"/>
      <c r="Z48" s="114"/>
    </row>
    <row r="49" ht="13.5" customHeight="1">
      <c r="A49" s="145" t="str">
        <f t="shared" si="1"/>
        <v>BTPNB0030</v>
      </c>
      <c r="B49" s="142" t="s">
        <v>282</v>
      </c>
      <c r="C49" s="142" t="s">
        <v>227</v>
      </c>
      <c r="D49" s="142" t="s">
        <v>1154</v>
      </c>
      <c r="E49" s="142" t="s">
        <v>284</v>
      </c>
      <c r="F49" s="125"/>
      <c r="G49" s="125"/>
      <c r="H49" s="125"/>
      <c r="I49" s="125"/>
      <c r="J49" s="125"/>
      <c r="K49" s="125"/>
      <c r="L49" s="125"/>
      <c r="M49" s="125"/>
      <c r="N49" s="125"/>
      <c r="O49" s="125"/>
      <c r="P49" s="125"/>
      <c r="Q49" s="125"/>
      <c r="R49" s="141"/>
      <c r="S49" s="141"/>
      <c r="T49" s="141"/>
      <c r="U49" s="114"/>
      <c r="V49" s="114"/>
      <c r="W49" s="114"/>
      <c r="X49" s="114"/>
      <c r="Y49" s="114"/>
      <c r="Z49" s="114"/>
    </row>
    <row r="50" ht="13.5" customHeight="1">
      <c r="A50" s="161" t="str">
        <f t="shared" si="1"/>
        <v/>
      </c>
      <c r="B50" s="139" t="s">
        <v>292</v>
      </c>
      <c r="C50" s="139"/>
      <c r="D50" s="139"/>
      <c r="E50" s="139"/>
      <c r="F50" s="145"/>
      <c r="G50" s="145"/>
      <c r="H50" s="145"/>
      <c r="I50" s="145"/>
      <c r="J50" s="145"/>
      <c r="K50" s="145"/>
      <c r="L50" s="145"/>
      <c r="M50" s="145"/>
      <c r="N50" s="145"/>
      <c r="O50" s="145"/>
      <c r="P50" s="145"/>
      <c r="Q50" s="145"/>
      <c r="R50" s="146"/>
      <c r="S50" s="146"/>
      <c r="T50" s="146"/>
      <c r="U50" s="114"/>
      <c r="V50" s="114"/>
      <c r="W50" s="114"/>
      <c r="X50" s="114"/>
      <c r="Y50" s="114"/>
      <c r="Z50" s="114"/>
    </row>
    <row r="51" ht="13.5" customHeight="1">
      <c r="A51" s="145" t="str">
        <f t="shared" si="1"/>
        <v>BTPNB0031</v>
      </c>
      <c r="B51" s="142" t="s">
        <v>293</v>
      </c>
      <c r="C51" s="142"/>
      <c r="D51" s="142" t="s">
        <v>294</v>
      </c>
      <c r="E51" s="142" t="s">
        <v>295</v>
      </c>
      <c r="F51" s="125"/>
      <c r="G51" s="125"/>
      <c r="H51" s="125"/>
      <c r="I51" s="125"/>
      <c r="J51" s="125"/>
      <c r="K51" s="125"/>
      <c r="L51" s="125"/>
      <c r="M51" s="125"/>
      <c r="N51" s="125"/>
      <c r="O51" s="125"/>
      <c r="P51" s="125"/>
      <c r="Q51" s="125"/>
      <c r="R51" s="141"/>
      <c r="S51" s="141"/>
      <c r="T51" s="141"/>
      <c r="U51" s="114"/>
      <c r="V51" s="114"/>
      <c r="W51" s="114"/>
      <c r="X51" s="114"/>
      <c r="Y51" s="114"/>
      <c r="Z51" s="114"/>
    </row>
    <row r="52" ht="13.5" customHeight="1">
      <c r="A52" s="145" t="str">
        <f t="shared" si="1"/>
        <v>BTPNB0032</v>
      </c>
      <c r="B52" s="142" t="s">
        <v>296</v>
      </c>
      <c r="C52" s="142"/>
      <c r="D52" s="142" t="s">
        <v>297</v>
      </c>
      <c r="E52" s="142" t="s">
        <v>298</v>
      </c>
      <c r="F52" s="125"/>
      <c r="G52" s="125"/>
      <c r="H52" s="125"/>
      <c r="I52" s="125"/>
      <c r="J52" s="125"/>
      <c r="K52" s="125"/>
      <c r="L52" s="125"/>
      <c r="M52" s="125"/>
      <c r="N52" s="125"/>
      <c r="O52" s="125"/>
      <c r="P52" s="125"/>
      <c r="Q52" s="125"/>
      <c r="R52" s="141"/>
      <c r="S52" s="141"/>
      <c r="T52" s="141"/>
      <c r="U52" s="114"/>
      <c r="V52" s="114"/>
      <c r="W52" s="114"/>
      <c r="X52" s="114"/>
      <c r="Y52" s="114"/>
      <c r="Z52" s="114"/>
    </row>
    <row r="53" ht="13.5" customHeight="1">
      <c r="A53" s="145" t="str">
        <f t="shared" si="1"/>
        <v>BTPNB0033</v>
      </c>
      <c r="B53" s="142" t="s">
        <v>299</v>
      </c>
      <c r="C53" s="142"/>
      <c r="D53" s="142" t="s">
        <v>300</v>
      </c>
      <c r="E53" s="142" t="s">
        <v>301</v>
      </c>
      <c r="F53" s="125"/>
      <c r="G53" s="125"/>
      <c r="H53" s="125"/>
      <c r="I53" s="125"/>
      <c r="J53" s="125"/>
      <c r="K53" s="125"/>
      <c r="L53" s="125"/>
      <c r="M53" s="125"/>
      <c r="N53" s="125"/>
      <c r="O53" s="125"/>
      <c r="P53" s="125"/>
      <c r="Q53" s="125"/>
      <c r="R53" s="141"/>
      <c r="S53" s="141"/>
      <c r="T53" s="141"/>
      <c r="U53" s="114"/>
      <c r="V53" s="114"/>
      <c r="W53" s="114"/>
      <c r="X53" s="114"/>
      <c r="Y53" s="114"/>
      <c r="Z53" s="114"/>
    </row>
    <row r="54" ht="13.5" customHeight="1">
      <c r="A54" s="145" t="str">
        <f t="shared" si="1"/>
        <v>BTPNB0034</v>
      </c>
      <c r="B54" s="142" t="s">
        <v>302</v>
      </c>
      <c r="C54" s="142"/>
      <c r="D54" s="142" t="s">
        <v>303</v>
      </c>
      <c r="E54" s="142" t="s">
        <v>304</v>
      </c>
      <c r="F54" s="125"/>
      <c r="G54" s="125"/>
      <c r="H54" s="125"/>
      <c r="I54" s="125"/>
      <c r="J54" s="125"/>
      <c r="K54" s="125"/>
      <c r="L54" s="125"/>
      <c r="M54" s="125"/>
      <c r="N54" s="125"/>
      <c r="O54" s="125"/>
      <c r="P54" s="125"/>
      <c r="Q54" s="125"/>
      <c r="R54" s="141"/>
      <c r="S54" s="141"/>
      <c r="T54" s="141"/>
      <c r="U54" s="114"/>
      <c r="V54" s="114"/>
      <c r="W54" s="114"/>
      <c r="X54" s="114"/>
      <c r="Y54" s="114"/>
      <c r="Z54" s="114"/>
    </row>
    <row r="55" ht="13.5" customHeight="1">
      <c r="A55" s="161" t="str">
        <f t="shared" si="1"/>
        <v/>
      </c>
      <c r="B55" s="139" t="s">
        <v>305</v>
      </c>
      <c r="C55" s="139"/>
      <c r="D55" s="139"/>
      <c r="E55" s="139"/>
      <c r="F55" s="145"/>
      <c r="G55" s="145"/>
      <c r="H55" s="145"/>
      <c r="I55" s="145"/>
      <c r="J55" s="145"/>
      <c r="K55" s="145"/>
      <c r="L55" s="145"/>
      <c r="M55" s="145"/>
      <c r="N55" s="145"/>
      <c r="O55" s="145"/>
      <c r="P55" s="145"/>
      <c r="Q55" s="145"/>
      <c r="R55" s="146"/>
      <c r="S55" s="146"/>
      <c r="T55" s="146"/>
      <c r="U55" s="114"/>
      <c r="V55" s="114"/>
      <c r="W55" s="114"/>
      <c r="X55" s="114"/>
      <c r="Y55" s="114"/>
      <c r="Z55" s="114"/>
    </row>
    <row r="56" ht="13.5" customHeight="1">
      <c r="A56" s="145" t="str">
        <f t="shared" si="1"/>
        <v>BTPNB0035</v>
      </c>
      <c r="B56" s="142" t="s">
        <v>306</v>
      </c>
      <c r="C56" s="142"/>
      <c r="D56" s="142" t="s">
        <v>307</v>
      </c>
      <c r="E56" s="142" t="s">
        <v>308</v>
      </c>
      <c r="F56" s="125"/>
      <c r="G56" s="125"/>
      <c r="H56" s="125"/>
      <c r="I56" s="125"/>
      <c r="J56" s="125"/>
      <c r="K56" s="125"/>
      <c r="L56" s="125"/>
      <c r="M56" s="125"/>
      <c r="N56" s="125"/>
      <c r="O56" s="125"/>
      <c r="P56" s="125"/>
      <c r="Q56" s="125"/>
      <c r="R56" s="141"/>
      <c r="S56" s="141"/>
      <c r="T56" s="141"/>
      <c r="U56" s="114"/>
      <c r="V56" s="114"/>
      <c r="W56" s="114"/>
      <c r="X56" s="114"/>
      <c r="Y56" s="114"/>
      <c r="Z56" s="114"/>
    </row>
    <row r="57" ht="13.5" customHeight="1">
      <c r="A57" s="145" t="str">
        <f t="shared" si="1"/>
        <v>BTPNB0036</v>
      </c>
      <c r="B57" s="142" t="s">
        <v>309</v>
      </c>
      <c r="C57" s="142"/>
      <c r="D57" s="142" t="s">
        <v>310</v>
      </c>
      <c r="E57" s="142" t="s">
        <v>311</v>
      </c>
      <c r="F57" s="125"/>
      <c r="G57" s="125"/>
      <c r="H57" s="125"/>
      <c r="I57" s="125"/>
      <c r="J57" s="125"/>
      <c r="K57" s="125"/>
      <c r="L57" s="125"/>
      <c r="M57" s="125"/>
      <c r="N57" s="125"/>
      <c r="O57" s="125"/>
      <c r="P57" s="125"/>
      <c r="Q57" s="125"/>
      <c r="R57" s="141"/>
      <c r="S57" s="141"/>
      <c r="T57" s="141"/>
      <c r="U57" s="114"/>
      <c r="V57" s="114"/>
      <c r="W57" s="114"/>
      <c r="X57" s="114"/>
      <c r="Y57" s="114"/>
      <c r="Z57" s="114"/>
    </row>
    <row r="58" ht="13.5" customHeight="1">
      <c r="A58" s="145" t="str">
        <f t="shared" si="1"/>
        <v>BTPNB0037</v>
      </c>
      <c r="B58" s="142" t="s">
        <v>312</v>
      </c>
      <c r="C58" s="142"/>
      <c r="D58" s="142" t="s">
        <v>313</v>
      </c>
      <c r="E58" s="142" t="s">
        <v>1159</v>
      </c>
      <c r="F58" s="125"/>
      <c r="G58" s="125"/>
      <c r="H58" s="125"/>
      <c r="I58" s="125"/>
      <c r="J58" s="125"/>
      <c r="K58" s="125"/>
      <c r="L58" s="125"/>
      <c r="M58" s="125"/>
      <c r="N58" s="125"/>
      <c r="O58" s="125"/>
      <c r="P58" s="125"/>
      <c r="Q58" s="125"/>
      <c r="R58" s="141"/>
      <c r="S58" s="141"/>
      <c r="T58" s="141"/>
      <c r="U58" s="114"/>
      <c r="V58" s="114"/>
      <c r="W58" s="114"/>
      <c r="X58" s="114"/>
      <c r="Y58" s="114"/>
      <c r="Z58" s="114"/>
    </row>
    <row r="59" ht="13.5" customHeight="1">
      <c r="A59" s="145" t="str">
        <f t="shared" si="1"/>
        <v>BTPNB0038</v>
      </c>
      <c r="B59" s="142" t="s">
        <v>315</v>
      </c>
      <c r="C59" s="142"/>
      <c r="D59" s="142" t="s">
        <v>316</v>
      </c>
      <c r="E59" s="142" t="s">
        <v>1159</v>
      </c>
      <c r="F59" s="125"/>
      <c r="G59" s="125"/>
      <c r="H59" s="125"/>
      <c r="I59" s="125"/>
      <c r="J59" s="125"/>
      <c r="K59" s="125"/>
      <c r="L59" s="125"/>
      <c r="M59" s="125"/>
      <c r="N59" s="125"/>
      <c r="O59" s="125"/>
      <c r="P59" s="125"/>
      <c r="Q59" s="125"/>
      <c r="R59" s="141"/>
      <c r="S59" s="141"/>
      <c r="T59" s="141"/>
      <c r="U59" s="114"/>
      <c r="V59" s="114"/>
      <c r="W59" s="114"/>
      <c r="X59" s="114"/>
      <c r="Y59" s="114"/>
      <c r="Z59" s="114"/>
    </row>
    <row r="60" ht="13.5" customHeight="1">
      <c r="A60" s="145" t="str">
        <f t="shared" si="1"/>
        <v>BTPNB0039</v>
      </c>
      <c r="B60" s="142" t="s">
        <v>317</v>
      </c>
      <c r="C60" s="142"/>
      <c r="D60" s="142" t="s">
        <v>318</v>
      </c>
      <c r="E60" s="142" t="s">
        <v>319</v>
      </c>
      <c r="F60" s="125"/>
      <c r="G60" s="125"/>
      <c r="H60" s="125"/>
      <c r="I60" s="125"/>
      <c r="J60" s="125"/>
      <c r="K60" s="125"/>
      <c r="L60" s="125"/>
      <c r="M60" s="125"/>
      <c r="N60" s="125"/>
      <c r="O60" s="125"/>
      <c r="P60" s="125"/>
      <c r="Q60" s="125"/>
      <c r="R60" s="141"/>
      <c r="S60" s="141"/>
      <c r="T60" s="141"/>
      <c r="U60" s="114"/>
      <c r="V60" s="114"/>
      <c r="W60" s="114"/>
      <c r="X60" s="114"/>
      <c r="Y60" s="114"/>
      <c r="Z60" s="114"/>
    </row>
    <row r="61" ht="13.5" customHeight="1">
      <c r="A61" s="145" t="str">
        <f t="shared" si="1"/>
        <v>BTPNB0040</v>
      </c>
      <c r="B61" s="142" t="s">
        <v>320</v>
      </c>
      <c r="C61" s="142"/>
      <c r="D61" s="142" t="s">
        <v>321</v>
      </c>
      <c r="E61" s="142" t="s">
        <v>322</v>
      </c>
      <c r="F61" s="125"/>
      <c r="G61" s="125"/>
      <c r="H61" s="125"/>
      <c r="I61" s="125"/>
      <c r="J61" s="125"/>
      <c r="K61" s="125"/>
      <c r="L61" s="125"/>
      <c r="M61" s="125"/>
      <c r="N61" s="125"/>
      <c r="O61" s="125"/>
      <c r="P61" s="125"/>
      <c r="Q61" s="125"/>
      <c r="R61" s="141"/>
      <c r="S61" s="141"/>
      <c r="T61" s="141"/>
      <c r="U61" s="114"/>
      <c r="V61" s="114"/>
      <c r="W61" s="114"/>
      <c r="X61" s="114"/>
      <c r="Y61" s="114"/>
      <c r="Z61" s="114"/>
    </row>
    <row r="62" ht="13.5" customHeight="1">
      <c r="A62" s="145" t="str">
        <f t="shared" si="1"/>
        <v>BTPNB0041</v>
      </c>
      <c r="B62" s="142" t="s">
        <v>323</v>
      </c>
      <c r="C62" s="142"/>
      <c r="D62" s="142" t="s">
        <v>324</v>
      </c>
      <c r="E62" s="142" t="s">
        <v>325</v>
      </c>
      <c r="F62" s="125"/>
      <c r="G62" s="125"/>
      <c r="H62" s="125"/>
      <c r="I62" s="125"/>
      <c r="J62" s="125"/>
      <c r="K62" s="125"/>
      <c r="L62" s="125"/>
      <c r="M62" s="125"/>
      <c r="N62" s="125"/>
      <c r="O62" s="125"/>
      <c r="P62" s="125"/>
      <c r="Q62" s="125"/>
      <c r="R62" s="141"/>
      <c r="S62" s="141"/>
      <c r="T62" s="141"/>
      <c r="U62" s="114"/>
      <c r="V62" s="114"/>
      <c r="W62" s="114"/>
      <c r="X62" s="114"/>
      <c r="Y62" s="114"/>
      <c r="Z62" s="114"/>
    </row>
    <row r="63" ht="13.5" customHeight="1">
      <c r="A63" s="161" t="str">
        <f t="shared" si="1"/>
        <v/>
      </c>
      <c r="B63" s="147" t="s">
        <v>1160</v>
      </c>
      <c r="C63" s="148"/>
      <c r="D63" s="140"/>
      <c r="E63" s="140"/>
      <c r="F63" s="125"/>
      <c r="G63" s="125"/>
      <c r="H63" s="125"/>
      <c r="I63" s="125"/>
      <c r="J63" s="125"/>
      <c r="K63" s="125"/>
      <c r="L63" s="125"/>
      <c r="M63" s="125"/>
      <c r="N63" s="125"/>
      <c r="O63" s="125"/>
      <c r="P63" s="125"/>
      <c r="Q63" s="125"/>
      <c r="R63" s="137" t="s">
        <v>227</v>
      </c>
      <c r="S63" s="137"/>
      <c r="T63" s="137"/>
      <c r="U63" s="114"/>
      <c r="V63" s="114"/>
      <c r="W63" s="114"/>
      <c r="X63" s="114"/>
      <c r="Y63" s="114"/>
      <c r="Z63" s="114"/>
    </row>
    <row r="64" ht="13.5" customHeight="1">
      <c r="A64" s="145" t="str">
        <f t="shared" si="1"/>
        <v>BTPNB0042</v>
      </c>
      <c r="B64" s="133" t="s">
        <v>1120</v>
      </c>
      <c r="C64" s="149"/>
      <c r="D64" s="142" t="s">
        <v>1161</v>
      </c>
      <c r="E64" s="142" t="s">
        <v>232</v>
      </c>
      <c r="F64" s="125"/>
      <c r="G64" s="125"/>
      <c r="H64" s="125"/>
      <c r="I64" s="125"/>
      <c r="J64" s="125"/>
      <c r="K64" s="125"/>
      <c r="L64" s="125"/>
      <c r="M64" s="125"/>
      <c r="N64" s="125"/>
      <c r="O64" s="125"/>
      <c r="P64" s="125"/>
      <c r="Q64" s="125"/>
      <c r="R64" s="141"/>
      <c r="S64" s="141"/>
      <c r="T64" s="141"/>
      <c r="U64" s="150"/>
      <c r="V64" s="150"/>
      <c r="W64" s="150"/>
      <c r="X64" s="150"/>
      <c r="Y64" s="150"/>
      <c r="Z64" s="150"/>
    </row>
    <row r="65" ht="13.5" customHeight="1">
      <c r="A65" s="145" t="str">
        <f t="shared" si="1"/>
        <v>BTPNB0043</v>
      </c>
      <c r="B65" s="133" t="s">
        <v>234</v>
      </c>
      <c r="C65" s="149"/>
      <c r="D65" s="142" t="s">
        <v>1161</v>
      </c>
      <c r="E65" s="142" t="s">
        <v>232</v>
      </c>
      <c r="F65" s="125"/>
      <c r="G65" s="125"/>
      <c r="H65" s="125"/>
      <c r="I65" s="125"/>
      <c r="J65" s="125"/>
      <c r="K65" s="125"/>
      <c r="L65" s="125"/>
      <c r="M65" s="125"/>
      <c r="N65" s="125"/>
      <c r="O65" s="125"/>
      <c r="P65" s="125"/>
      <c r="Q65" s="125"/>
      <c r="R65" s="141"/>
      <c r="S65" s="141"/>
      <c r="T65" s="141"/>
      <c r="U65" s="150"/>
      <c r="V65" s="150"/>
      <c r="W65" s="150"/>
      <c r="X65" s="150"/>
      <c r="Y65" s="150"/>
      <c r="Z65" s="150"/>
    </row>
    <row r="66" ht="13.5" customHeight="1">
      <c r="A66" s="145" t="str">
        <f t="shared" si="1"/>
        <v>BTPNB0044</v>
      </c>
      <c r="B66" s="138" t="s">
        <v>328</v>
      </c>
      <c r="C66" s="149"/>
      <c r="D66" s="142" t="s">
        <v>1161</v>
      </c>
      <c r="E66" s="142" t="s">
        <v>232</v>
      </c>
      <c r="F66" s="125"/>
      <c r="G66" s="125"/>
      <c r="H66" s="125"/>
      <c r="I66" s="125"/>
      <c r="J66" s="125"/>
      <c r="K66" s="125"/>
      <c r="L66" s="125"/>
      <c r="M66" s="125"/>
      <c r="N66" s="125"/>
      <c r="O66" s="125"/>
      <c r="P66" s="125"/>
      <c r="Q66" s="125"/>
      <c r="R66" s="141"/>
      <c r="S66" s="141"/>
      <c r="T66" s="141"/>
      <c r="U66" s="150"/>
      <c r="V66" s="150"/>
      <c r="W66" s="150"/>
      <c r="X66" s="150"/>
      <c r="Y66" s="150"/>
      <c r="Z66" s="150"/>
    </row>
    <row r="67" ht="252.75" customHeight="1">
      <c r="A67" s="145" t="str">
        <f t="shared" si="1"/>
        <v>BTPNB0045</v>
      </c>
      <c r="B67" s="133" t="s">
        <v>1162</v>
      </c>
      <c r="C67" s="149"/>
      <c r="D67" s="142" t="s">
        <v>1161</v>
      </c>
      <c r="E67" s="142" t="s">
        <v>232</v>
      </c>
      <c r="F67" s="125"/>
      <c r="G67" s="125"/>
      <c r="H67" s="125"/>
      <c r="I67" s="125"/>
      <c r="J67" s="125"/>
      <c r="K67" s="125"/>
      <c r="L67" s="125"/>
      <c r="M67" s="125"/>
      <c r="N67" s="125"/>
      <c r="O67" s="125"/>
      <c r="P67" s="125"/>
      <c r="Q67" s="125"/>
      <c r="R67" s="141"/>
      <c r="S67" s="141"/>
      <c r="T67" s="141"/>
      <c r="U67" s="150"/>
      <c r="V67" s="150"/>
      <c r="W67" s="150"/>
      <c r="X67" s="150"/>
      <c r="Y67" s="150"/>
      <c r="Z67" s="150"/>
    </row>
    <row r="68" ht="13.5" customHeight="1">
      <c r="A68" s="145" t="str">
        <f t="shared" si="1"/>
        <v>BTPNB0046</v>
      </c>
      <c r="B68" s="133" t="s">
        <v>1163</v>
      </c>
      <c r="C68" s="149"/>
      <c r="D68" s="142" t="s">
        <v>1161</v>
      </c>
      <c r="E68" s="142" t="s">
        <v>232</v>
      </c>
      <c r="F68" s="125"/>
      <c r="G68" s="125"/>
      <c r="H68" s="125"/>
      <c r="I68" s="125"/>
      <c r="J68" s="125"/>
      <c r="K68" s="125"/>
      <c r="L68" s="125"/>
      <c r="M68" s="125"/>
      <c r="N68" s="125"/>
      <c r="O68" s="125"/>
      <c r="P68" s="125"/>
      <c r="Q68" s="125"/>
      <c r="R68" s="141"/>
      <c r="S68" s="141"/>
      <c r="T68" s="141"/>
      <c r="U68" s="150"/>
      <c r="V68" s="150"/>
      <c r="W68" s="150"/>
      <c r="X68" s="150"/>
      <c r="Y68" s="150"/>
      <c r="Z68" s="150"/>
    </row>
    <row r="69" ht="13.5" customHeight="1">
      <c r="A69" s="132" t="str">
        <f t="shared" si="1"/>
        <v>BTPNB0047</v>
      </c>
      <c r="B69" s="116" t="s">
        <v>1164</v>
      </c>
      <c r="C69" s="134"/>
      <c r="D69" s="136" t="s">
        <v>1165</v>
      </c>
      <c r="E69" s="136" t="s">
        <v>1166</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1"/>
        <v>BTPNB0048</v>
      </c>
      <c r="B70" s="116" t="s">
        <v>1167</v>
      </c>
      <c r="C70" s="134" t="s">
        <v>335</v>
      </c>
      <c r="D70" s="136" t="s">
        <v>1168</v>
      </c>
      <c r="E70" s="136" t="s">
        <v>337</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1"/>
        <v>BTPNB0049</v>
      </c>
      <c r="B71" s="116" t="s">
        <v>1169</v>
      </c>
      <c r="C71" s="134" t="s">
        <v>339</v>
      </c>
      <c r="D71" s="136" t="s">
        <v>1168</v>
      </c>
      <c r="E71" s="136" t="s">
        <v>340</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1"/>
        <v>BTPNB0050</v>
      </c>
      <c r="B72" s="116" t="s">
        <v>1170</v>
      </c>
      <c r="C72" s="134" t="s">
        <v>1171</v>
      </c>
      <c r="D72" s="136" t="s">
        <v>1168</v>
      </c>
      <c r="E72" s="136" t="s">
        <v>342</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1"/>
        <v>BTPNB0051</v>
      </c>
      <c r="B73" s="116" t="s">
        <v>1172</v>
      </c>
      <c r="C73" s="134" t="s">
        <v>1173</v>
      </c>
      <c r="D73" s="136" t="s">
        <v>1168</v>
      </c>
      <c r="E73" s="136" t="s">
        <v>1174</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1"/>
        <v>BTPNB0052</v>
      </c>
      <c r="B74" s="116" t="s">
        <v>1175</v>
      </c>
      <c r="C74" s="134" t="s">
        <v>1176</v>
      </c>
      <c r="D74" s="136" t="s">
        <v>1168</v>
      </c>
      <c r="E74" s="136" t="s">
        <v>1177</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1"/>
        <v>BTPNB0053</v>
      </c>
      <c r="B75" s="116" t="s">
        <v>1178</v>
      </c>
      <c r="C75" s="134" t="s">
        <v>641</v>
      </c>
      <c r="D75" s="136" t="s">
        <v>1179</v>
      </c>
      <c r="E75" s="136" t="s">
        <v>1180</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1"/>
        <v>BTPNB0054</v>
      </c>
      <c r="B76" s="116" t="s">
        <v>1181</v>
      </c>
      <c r="C76" s="134" t="s">
        <v>1182</v>
      </c>
      <c r="D76" s="136" t="s">
        <v>1179</v>
      </c>
      <c r="E76" s="136" t="s">
        <v>351</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1"/>
        <v>BTPNB0055</v>
      </c>
      <c r="B77" s="116" t="s">
        <v>1183</v>
      </c>
      <c r="C77" s="134"/>
      <c r="D77" s="136" t="s">
        <v>1184</v>
      </c>
      <c r="E77" s="136" t="s">
        <v>1185</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1"/>
        <v>BTPNB0056</v>
      </c>
      <c r="B78" s="116" t="s">
        <v>1186</v>
      </c>
      <c r="C78" s="134"/>
      <c r="D78" s="136" t="s">
        <v>1187</v>
      </c>
      <c r="E78" s="136" t="s">
        <v>1188</v>
      </c>
      <c r="F78" s="125"/>
      <c r="G78" s="125"/>
      <c r="H78" s="125"/>
      <c r="I78" s="125"/>
      <c r="J78" s="125"/>
      <c r="K78" s="125"/>
      <c r="L78" s="125"/>
      <c r="M78" s="125"/>
      <c r="N78" s="125"/>
      <c r="O78" s="125"/>
      <c r="P78" s="125"/>
      <c r="Q78" s="125"/>
      <c r="R78" s="137"/>
      <c r="S78" s="137"/>
      <c r="T78" s="137"/>
      <c r="U78" s="114"/>
      <c r="V78" s="114"/>
      <c r="W78" s="114"/>
      <c r="X78" s="114"/>
      <c r="Y78" s="114"/>
      <c r="Z78" s="114"/>
    </row>
    <row r="79" ht="13.5" customHeight="1">
      <c r="A79" s="132" t="str">
        <f t="shared" si="1"/>
        <v>BTPNB0057</v>
      </c>
      <c r="B79" s="116" t="s">
        <v>1189</v>
      </c>
      <c r="C79" s="134"/>
      <c r="D79" s="136" t="s">
        <v>1190</v>
      </c>
      <c r="E79" s="136" t="s">
        <v>1191</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1"/>
        <v>BTPNB0058</v>
      </c>
      <c r="B80" s="116" t="s">
        <v>1192</v>
      </c>
      <c r="C80" s="134"/>
      <c r="D80" s="136" t="s">
        <v>1193</v>
      </c>
      <c r="E80" s="136" t="s">
        <v>1194</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1"/>
        <v>BTPNB0059</v>
      </c>
      <c r="B81" s="116" t="s">
        <v>1195</v>
      </c>
      <c r="C81" s="116" t="s">
        <v>227</v>
      </c>
      <c r="D81" s="116" t="s">
        <v>1196</v>
      </c>
      <c r="E81" s="116" t="s">
        <v>384</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1"/>
        <v>BTPNB0060</v>
      </c>
      <c r="B82" s="116" t="s">
        <v>1197</v>
      </c>
      <c r="C82" s="116" t="s">
        <v>227</v>
      </c>
      <c r="D82" s="116" t="s">
        <v>1198</v>
      </c>
      <c r="E82" s="116" t="s">
        <v>387</v>
      </c>
      <c r="F82" s="125"/>
      <c r="G82" s="125"/>
      <c r="H82" s="125"/>
      <c r="I82" s="125"/>
      <c r="J82" s="125"/>
      <c r="K82" s="125"/>
      <c r="L82" s="125"/>
      <c r="M82" s="125"/>
      <c r="N82" s="125"/>
      <c r="O82" s="125"/>
      <c r="P82" s="125"/>
      <c r="Q82" s="125"/>
      <c r="R82" s="137"/>
      <c r="S82" s="137"/>
      <c r="T82" s="137"/>
      <c r="U82" s="114"/>
      <c r="V82" s="114"/>
      <c r="W82" s="114"/>
      <c r="X82" s="114"/>
      <c r="Y82" s="114"/>
      <c r="Z82" s="114"/>
    </row>
    <row r="83" ht="13.5" customHeight="1">
      <c r="A83" s="132" t="str">
        <f t="shared" si="1"/>
        <v>BTPNB0061</v>
      </c>
      <c r="B83" s="116" t="s">
        <v>1199</v>
      </c>
      <c r="C83" s="116" t="s">
        <v>227</v>
      </c>
      <c r="D83" s="116" t="s">
        <v>1200</v>
      </c>
      <c r="E83" s="116" t="s">
        <v>390</v>
      </c>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1"/>
        <v>BTPNB0062</v>
      </c>
      <c r="B84" s="116" t="s">
        <v>1201</v>
      </c>
      <c r="C84" s="116" t="s">
        <v>227</v>
      </c>
      <c r="D84" s="116" t="s">
        <v>1202</v>
      </c>
      <c r="E84" s="116" t="s">
        <v>393</v>
      </c>
      <c r="F84" s="125"/>
      <c r="G84" s="125"/>
      <c r="H84" s="125"/>
      <c r="I84" s="125"/>
      <c r="J84" s="125"/>
      <c r="K84" s="125"/>
      <c r="L84" s="125"/>
      <c r="M84" s="125"/>
      <c r="N84" s="125"/>
      <c r="O84" s="125"/>
      <c r="P84" s="125"/>
      <c r="Q84" s="125"/>
      <c r="R84" s="137"/>
      <c r="S84" s="137"/>
      <c r="T84" s="137"/>
      <c r="U84" s="114"/>
      <c r="V84" s="114"/>
      <c r="W84" s="114"/>
      <c r="X84" s="114"/>
      <c r="Y84" s="114"/>
      <c r="Z84" s="114"/>
    </row>
    <row r="85" ht="13.5" customHeight="1">
      <c r="A85" s="132" t="str">
        <f t="shared" si="1"/>
        <v>BTPNB0063</v>
      </c>
      <c r="B85" s="116" t="s">
        <v>1203</v>
      </c>
      <c r="C85" s="116" t="s">
        <v>227</v>
      </c>
      <c r="D85" s="116" t="s">
        <v>1204</v>
      </c>
      <c r="E85" s="116" t="s">
        <v>396</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1"/>
        <v>BTPNB0064</v>
      </c>
      <c r="B86" s="116" t="s">
        <v>1205</v>
      </c>
      <c r="C86" s="116" t="s">
        <v>227</v>
      </c>
      <c r="D86" s="116" t="s">
        <v>1206</v>
      </c>
      <c r="E86" s="116" t="s">
        <v>399</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 t="shared" si="1"/>
        <v>BTPNB0065</v>
      </c>
      <c r="B87" s="116" t="s">
        <v>1207</v>
      </c>
      <c r="C87" s="116" t="s">
        <v>227</v>
      </c>
      <c r="D87" s="116" t="s">
        <v>1208</v>
      </c>
      <c r="E87" s="116" t="s">
        <v>420</v>
      </c>
      <c r="F87" s="125"/>
      <c r="G87" s="125"/>
      <c r="H87" s="125"/>
      <c r="I87" s="125"/>
      <c r="J87" s="125"/>
      <c r="K87" s="125"/>
      <c r="L87" s="125"/>
      <c r="M87" s="125"/>
      <c r="N87" s="125"/>
      <c r="O87" s="125"/>
      <c r="P87" s="125"/>
      <c r="Q87" s="125"/>
      <c r="R87" s="137"/>
      <c r="S87" s="137"/>
      <c r="T87" s="137"/>
      <c r="U87" s="114"/>
      <c r="V87" s="114"/>
      <c r="W87" s="114"/>
      <c r="X87" s="114"/>
      <c r="Y87" s="114"/>
      <c r="Z87" s="114"/>
    </row>
    <row r="88" ht="13.5" customHeight="1">
      <c r="A88" s="132" t="str">
        <f t="shared" si="1"/>
        <v>BTPNB0066</v>
      </c>
      <c r="B88" s="116" t="s">
        <v>1209</v>
      </c>
      <c r="C88" s="116" t="s">
        <v>227</v>
      </c>
      <c r="D88" s="116" t="s">
        <v>1210</v>
      </c>
      <c r="E88" s="116" t="s">
        <v>423</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1"/>
        <v>BTPNB0067</v>
      </c>
      <c r="B89" s="116" t="s">
        <v>1211</v>
      </c>
      <c r="C89" s="116" t="s">
        <v>227</v>
      </c>
      <c r="D89" s="116" t="s">
        <v>1212</v>
      </c>
      <c r="E89" s="116" t="s">
        <v>426</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 t="shared" si="1"/>
        <v>BTPNB0068</v>
      </c>
      <c r="B90" s="116" t="s">
        <v>1213</v>
      </c>
      <c r="C90" s="116" t="s">
        <v>227</v>
      </c>
      <c r="D90" s="116" t="s">
        <v>1214</v>
      </c>
      <c r="E90" s="116" t="s">
        <v>429</v>
      </c>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si="1"/>
        <v>BTPNB0069</v>
      </c>
      <c r="B91" s="116" t="s">
        <v>1215</v>
      </c>
      <c r="C91" s="116" t="s">
        <v>227</v>
      </c>
      <c r="D91" s="116" t="s">
        <v>1216</v>
      </c>
      <c r="E91" s="116" t="s">
        <v>432</v>
      </c>
      <c r="F91" s="125"/>
      <c r="G91" s="125"/>
      <c r="H91" s="125"/>
      <c r="I91" s="125"/>
      <c r="J91" s="125"/>
      <c r="K91" s="125"/>
      <c r="L91" s="125"/>
      <c r="M91" s="125"/>
      <c r="N91" s="125"/>
      <c r="O91" s="125"/>
      <c r="P91" s="125"/>
      <c r="Q91" s="125"/>
      <c r="R91" s="137"/>
      <c r="S91" s="137"/>
      <c r="T91" s="137"/>
      <c r="U91" s="114"/>
      <c r="V91" s="114"/>
      <c r="W91" s="114"/>
      <c r="X91" s="114"/>
      <c r="Y91" s="114"/>
      <c r="Z91" s="114"/>
    </row>
    <row r="92" ht="13.5" customHeight="1">
      <c r="A92" s="132" t="str">
        <f t="shared" si="1"/>
        <v>BTPNB0070</v>
      </c>
      <c r="B92" s="116" t="s">
        <v>1217</v>
      </c>
      <c r="C92" s="116" t="s">
        <v>227</v>
      </c>
      <c r="D92" s="116" t="s">
        <v>1218</v>
      </c>
      <c r="E92" s="116" t="s">
        <v>435</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1"/>
        <v>BTPNB0071</v>
      </c>
      <c r="B93" s="116" t="s">
        <v>1219</v>
      </c>
      <c r="C93" s="116" t="s">
        <v>227</v>
      </c>
      <c r="D93" s="116" t="s">
        <v>1220</v>
      </c>
      <c r="E93" s="116" t="s">
        <v>1221</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1"/>
        <v>BTPNB0072</v>
      </c>
      <c r="B94" s="116" t="s">
        <v>1222</v>
      </c>
      <c r="C94" s="116" t="s">
        <v>227</v>
      </c>
      <c r="D94" s="116" t="s">
        <v>1223</v>
      </c>
      <c r="E94" s="116" t="s">
        <v>1224</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1"/>
        <v>BTPNB0073</v>
      </c>
      <c r="B95" s="116" t="s">
        <v>1225</v>
      </c>
      <c r="C95" s="116" t="s">
        <v>227</v>
      </c>
      <c r="D95" s="116" t="s">
        <v>1226</v>
      </c>
      <c r="E95" s="116" t="s">
        <v>1227</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si="1"/>
        <v>BTPNB0074</v>
      </c>
      <c r="B96" s="116" t="s">
        <v>1228</v>
      </c>
      <c r="C96" s="116" t="s">
        <v>227</v>
      </c>
      <c r="D96" s="116" t="s">
        <v>1229</v>
      </c>
      <c r="E96" s="116" t="s">
        <v>1230</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1"/>
        <v>BTPNB0075</v>
      </c>
      <c r="B97" s="116" t="s">
        <v>1231</v>
      </c>
      <c r="C97" s="116" t="s">
        <v>227</v>
      </c>
      <c r="D97" s="116" t="s">
        <v>1232</v>
      </c>
      <c r="E97" s="116" t="s">
        <v>1233</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1"/>
        <v>BTPNB0076</v>
      </c>
      <c r="B98" s="116" t="s">
        <v>1234</v>
      </c>
      <c r="C98" s="116" t="s">
        <v>227</v>
      </c>
      <c r="D98" s="116" t="s">
        <v>1235</v>
      </c>
      <c r="E98" s="116" t="s">
        <v>1236</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1"/>
        <v>BTPNB0077</v>
      </c>
      <c r="B99" s="116" t="s">
        <v>1237</v>
      </c>
      <c r="C99" s="116" t="s">
        <v>227</v>
      </c>
      <c r="D99" s="116" t="s">
        <v>1238</v>
      </c>
      <c r="E99" s="116" t="s">
        <v>471</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1"/>
        <v>BTPNB0078</v>
      </c>
      <c r="B100" s="116" t="s">
        <v>1239</v>
      </c>
      <c r="C100" s="116" t="s">
        <v>227</v>
      </c>
      <c r="D100" s="116" t="s">
        <v>1240</v>
      </c>
      <c r="E100" s="116" t="s">
        <v>474</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1"/>
        <v>BTPNB0079</v>
      </c>
      <c r="B101" s="116" t="s">
        <v>1241</v>
      </c>
      <c r="C101" s="116" t="s">
        <v>227</v>
      </c>
      <c r="D101" s="116" t="s">
        <v>1242</v>
      </c>
      <c r="E101" s="116" t="s">
        <v>477</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1"/>
        <v>BTPNB0080</v>
      </c>
      <c r="B102" s="116" t="s">
        <v>1243</v>
      </c>
      <c r="C102" s="116" t="s">
        <v>227</v>
      </c>
      <c r="D102" s="116" t="s">
        <v>1244</v>
      </c>
      <c r="E102" s="116" t="s">
        <v>480</v>
      </c>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1"/>
        <v>BTPNB0081</v>
      </c>
      <c r="B103" s="116" t="s">
        <v>1245</v>
      </c>
      <c r="C103" s="116" t="s">
        <v>227</v>
      </c>
      <c r="D103" s="116" t="s">
        <v>1246</v>
      </c>
      <c r="E103" s="116" t="s">
        <v>483</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1"/>
        <v>BTPNB0082</v>
      </c>
      <c r="B104" s="116" t="s">
        <v>1247</v>
      </c>
      <c r="C104" s="134"/>
      <c r="D104" s="136" t="s">
        <v>1248</v>
      </c>
      <c r="E104" s="136" t="s">
        <v>1249</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1"/>
        <v>BTPNB0083</v>
      </c>
      <c r="B105" s="116" t="s">
        <v>1250</v>
      </c>
      <c r="C105" s="134"/>
      <c r="D105" s="136" t="s">
        <v>1251</v>
      </c>
      <c r="E105" s="136" t="s">
        <v>1252</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si="1"/>
        <v>BTPNB0084</v>
      </c>
      <c r="B106" s="116" t="s">
        <v>1253</v>
      </c>
      <c r="C106" s="134"/>
      <c r="D106" s="136" t="s">
        <v>1254</v>
      </c>
      <c r="E106" s="136" t="s">
        <v>1255</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1"/>
        <v>BTPNB0085</v>
      </c>
      <c r="B107" s="116" t="s">
        <v>1256</v>
      </c>
      <c r="C107" s="134"/>
      <c r="D107" s="136" t="s">
        <v>1257</v>
      </c>
      <c r="E107" s="136" t="s">
        <v>1258</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2" t="str">
        <f t="shared" si="1"/>
        <v>BTPNB0086</v>
      </c>
      <c r="B108" s="116" t="s">
        <v>1259</v>
      </c>
      <c r="C108" s="116" t="s">
        <v>227</v>
      </c>
      <c r="D108" s="116" t="s">
        <v>1260</v>
      </c>
      <c r="E108" s="116" t="s">
        <v>1261</v>
      </c>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2" t="str">
        <f t="shared" si="1"/>
        <v>BTPNB0087</v>
      </c>
      <c r="B109" s="116" t="s">
        <v>1262</v>
      </c>
      <c r="C109" s="116" t="s">
        <v>227</v>
      </c>
      <c r="D109" s="116" t="s">
        <v>1263</v>
      </c>
      <c r="E109" s="116" t="s">
        <v>1264</v>
      </c>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2" t="str">
        <f t="shared" si="1"/>
        <v>BTPNB0088</v>
      </c>
      <c r="B110" s="116" t="s">
        <v>1265</v>
      </c>
      <c r="C110" s="116" t="s">
        <v>227</v>
      </c>
      <c r="D110" s="116" t="s">
        <v>1266</v>
      </c>
      <c r="E110" s="116" t="s">
        <v>1267</v>
      </c>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2" t="str">
        <f t="shared" si="1"/>
        <v>BTPNB0089</v>
      </c>
      <c r="B111" s="116" t="s">
        <v>1268</v>
      </c>
      <c r="C111" s="116" t="s">
        <v>227</v>
      </c>
      <c r="D111" s="116" t="s">
        <v>1269</v>
      </c>
      <c r="E111" s="116" t="s">
        <v>1270</v>
      </c>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2" t="str">
        <f t="shared" si="1"/>
        <v>BTPNB0090</v>
      </c>
      <c r="B112" s="116" t="s">
        <v>1164</v>
      </c>
      <c r="C112" s="116" t="s">
        <v>227</v>
      </c>
      <c r="D112" s="116" t="s">
        <v>1271</v>
      </c>
      <c r="E112" s="116" t="s">
        <v>1272</v>
      </c>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2" t="str">
        <f t="shared" si="1"/>
        <v>BTPNB0091</v>
      </c>
      <c r="B113" s="116" t="s">
        <v>1167</v>
      </c>
      <c r="C113" s="116" t="s">
        <v>335</v>
      </c>
      <c r="D113" s="116" t="s">
        <v>1168</v>
      </c>
      <c r="E113" s="116" t="s">
        <v>337</v>
      </c>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2" t="str">
        <f t="shared" si="1"/>
        <v>BTPNB0092</v>
      </c>
      <c r="B114" s="116" t="s">
        <v>1169</v>
      </c>
      <c r="C114" s="116" t="s">
        <v>339</v>
      </c>
      <c r="D114" s="116" t="s">
        <v>1168</v>
      </c>
      <c r="E114" s="116" t="s">
        <v>340</v>
      </c>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2" t="str">
        <f t="shared" si="1"/>
        <v>BTPNB0093</v>
      </c>
      <c r="B115" s="116" t="s">
        <v>1170</v>
      </c>
      <c r="C115" s="116"/>
      <c r="D115" s="116" t="s">
        <v>1168</v>
      </c>
      <c r="E115" s="116" t="s">
        <v>342</v>
      </c>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2" t="str">
        <f t="shared" si="1"/>
        <v>BTPNB0094</v>
      </c>
      <c r="B116" s="116" t="s">
        <v>1172</v>
      </c>
      <c r="C116" s="116"/>
      <c r="D116" s="116" t="s">
        <v>1168</v>
      </c>
      <c r="E116" s="116" t="s">
        <v>1174</v>
      </c>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2" t="str">
        <f t="shared" si="1"/>
        <v>BTPNB0095</v>
      </c>
      <c r="B117" s="116" t="s">
        <v>1175</v>
      </c>
      <c r="C117" s="116"/>
      <c r="D117" s="116" t="s">
        <v>1168</v>
      </c>
      <c r="E117" s="116" t="s">
        <v>1177</v>
      </c>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78" t="str">
        <f t="shared" si="1"/>
        <v>BTPNB0096</v>
      </c>
      <c r="B118" s="116" t="s">
        <v>1273</v>
      </c>
      <c r="C118" s="137" t="s">
        <v>227</v>
      </c>
      <c r="D118" s="151" t="s">
        <v>1274</v>
      </c>
      <c r="E118" s="136" t="s">
        <v>1275</v>
      </c>
      <c r="F118" s="125" t="s">
        <v>227</v>
      </c>
      <c r="G118" s="125" t="s">
        <v>227</v>
      </c>
      <c r="H118" s="125" t="s">
        <v>227</v>
      </c>
      <c r="I118" s="125" t="s">
        <v>227</v>
      </c>
      <c r="J118" s="125" t="s">
        <v>227</v>
      </c>
      <c r="K118" s="125" t="s">
        <v>227</v>
      </c>
      <c r="L118" s="125" t="s">
        <v>227</v>
      </c>
      <c r="M118" s="125" t="s">
        <v>227</v>
      </c>
      <c r="N118" s="125" t="s">
        <v>227</v>
      </c>
      <c r="O118" s="125" t="s">
        <v>227</v>
      </c>
      <c r="P118" s="125" t="s">
        <v>227</v>
      </c>
      <c r="Q118" s="125" t="s">
        <v>227</v>
      </c>
      <c r="R118" s="137" t="s">
        <v>227</v>
      </c>
      <c r="S118" s="137" t="s">
        <v>227</v>
      </c>
      <c r="T118" s="137" t="s">
        <v>227</v>
      </c>
      <c r="U118" s="114"/>
      <c r="V118" s="114"/>
      <c r="W118" s="114"/>
      <c r="X118" s="114"/>
      <c r="Y118" s="114"/>
      <c r="Z118" s="114"/>
    </row>
    <row r="119" ht="13.5" customHeight="1">
      <c r="A119" s="178" t="str">
        <f t="shared" si="1"/>
        <v>BTPNB0097</v>
      </c>
      <c r="B119" s="116" t="s">
        <v>1276</v>
      </c>
      <c r="C119" s="137" t="s">
        <v>227</v>
      </c>
      <c r="D119" s="151" t="s">
        <v>1277</v>
      </c>
      <c r="E119" s="136" t="s">
        <v>1278</v>
      </c>
      <c r="F119" s="125" t="s">
        <v>227</v>
      </c>
      <c r="G119" s="125" t="s">
        <v>227</v>
      </c>
      <c r="H119" s="125" t="s">
        <v>227</v>
      </c>
      <c r="I119" s="125" t="s">
        <v>227</v>
      </c>
      <c r="J119" s="125" t="s">
        <v>227</v>
      </c>
      <c r="K119" s="125" t="s">
        <v>227</v>
      </c>
      <c r="L119" s="125" t="s">
        <v>227</v>
      </c>
      <c r="M119" s="125" t="s">
        <v>227</v>
      </c>
      <c r="N119" s="125" t="s">
        <v>227</v>
      </c>
      <c r="O119" s="125" t="s">
        <v>227</v>
      </c>
      <c r="P119" s="125" t="s">
        <v>227</v>
      </c>
      <c r="Q119" s="125" t="s">
        <v>227</v>
      </c>
      <c r="R119" s="137" t="s">
        <v>227</v>
      </c>
      <c r="S119" s="137" t="s">
        <v>227</v>
      </c>
      <c r="T119" s="137" t="s">
        <v>227</v>
      </c>
      <c r="U119" s="114"/>
      <c r="V119" s="114"/>
      <c r="W119" s="114"/>
      <c r="X119" s="114"/>
      <c r="Y119" s="114"/>
      <c r="Z119" s="114"/>
    </row>
    <row r="120" ht="13.5" customHeight="1">
      <c r="A120" s="178" t="str">
        <f t="shared" si="1"/>
        <v>BTPNB0098</v>
      </c>
      <c r="B120" s="116" t="s">
        <v>1279</v>
      </c>
      <c r="C120" s="137" t="s">
        <v>227</v>
      </c>
      <c r="D120" s="151" t="s">
        <v>1280</v>
      </c>
      <c r="E120" s="136" t="s">
        <v>1281</v>
      </c>
      <c r="F120" s="125" t="s">
        <v>227</v>
      </c>
      <c r="G120" s="125" t="s">
        <v>227</v>
      </c>
      <c r="H120" s="125" t="s">
        <v>227</v>
      </c>
      <c r="I120" s="125" t="s">
        <v>227</v>
      </c>
      <c r="J120" s="125" t="s">
        <v>227</v>
      </c>
      <c r="K120" s="125" t="s">
        <v>227</v>
      </c>
      <c r="L120" s="125" t="s">
        <v>227</v>
      </c>
      <c r="M120" s="125" t="s">
        <v>227</v>
      </c>
      <c r="N120" s="125" t="s">
        <v>227</v>
      </c>
      <c r="O120" s="125" t="s">
        <v>227</v>
      </c>
      <c r="P120" s="125" t="s">
        <v>227</v>
      </c>
      <c r="Q120" s="125" t="s">
        <v>227</v>
      </c>
      <c r="R120" s="137" t="s">
        <v>227</v>
      </c>
      <c r="S120" s="137" t="s">
        <v>227</v>
      </c>
      <c r="T120" s="137" t="s">
        <v>227</v>
      </c>
      <c r="U120" s="114"/>
      <c r="V120" s="114"/>
      <c r="W120" s="114"/>
      <c r="X120" s="114"/>
      <c r="Y120" s="114"/>
      <c r="Z120" s="114"/>
    </row>
    <row r="121" ht="13.5" customHeight="1">
      <c r="A121" s="178" t="str">
        <f t="shared" si="1"/>
        <v>BTPNB0099</v>
      </c>
      <c r="B121" s="116" t="s">
        <v>1282</v>
      </c>
      <c r="C121" s="137" t="s">
        <v>227</v>
      </c>
      <c r="D121" s="151" t="s">
        <v>1283</v>
      </c>
      <c r="E121" s="136" t="s">
        <v>1284</v>
      </c>
      <c r="F121" s="125" t="s">
        <v>227</v>
      </c>
      <c r="G121" s="125" t="s">
        <v>227</v>
      </c>
      <c r="H121" s="125" t="s">
        <v>227</v>
      </c>
      <c r="I121" s="125" t="s">
        <v>227</v>
      </c>
      <c r="J121" s="125" t="s">
        <v>227</v>
      </c>
      <c r="K121" s="125" t="s">
        <v>227</v>
      </c>
      <c r="L121" s="125" t="s">
        <v>227</v>
      </c>
      <c r="M121" s="125" t="s">
        <v>227</v>
      </c>
      <c r="N121" s="125" t="s">
        <v>227</v>
      </c>
      <c r="O121" s="125" t="s">
        <v>227</v>
      </c>
      <c r="P121" s="125" t="s">
        <v>227</v>
      </c>
      <c r="Q121" s="125" t="s">
        <v>227</v>
      </c>
      <c r="R121" s="137" t="s">
        <v>227</v>
      </c>
      <c r="S121" s="137" t="s">
        <v>227</v>
      </c>
      <c r="T121" s="137" t="s">
        <v>227</v>
      </c>
      <c r="U121" s="114"/>
      <c r="V121" s="114"/>
      <c r="W121" s="114"/>
      <c r="X121" s="114"/>
      <c r="Y121" s="114"/>
      <c r="Z121" s="114"/>
    </row>
    <row r="122" ht="13.5" customHeight="1">
      <c r="A122" s="178" t="str">
        <f t="shared" si="1"/>
        <v>BTPNB00100</v>
      </c>
      <c r="B122" s="116" t="s">
        <v>1285</v>
      </c>
      <c r="C122" s="137" t="s">
        <v>227</v>
      </c>
      <c r="D122" s="151" t="s">
        <v>1286</v>
      </c>
      <c r="E122" s="136" t="s">
        <v>1287</v>
      </c>
      <c r="F122" s="125" t="s">
        <v>227</v>
      </c>
      <c r="G122" s="125" t="s">
        <v>227</v>
      </c>
      <c r="H122" s="125" t="s">
        <v>227</v>
      </c>
      <c r="I122" s="125" t="s">
        <v>227</v>
      </c>
      <c r="J122" s="125" t="s">
        <v>227</v>
      </c>
      <c r="K122" s="125" t="s">
        <v>227</v>
      </c>
      <c r="L122" s="125" t="s">
        <v>227</v>
      </c>
      <c r="M122" s="125" t="s">
        <v>227</v>
      </c>
      <c r="N122" s="125" t="s">
        <v>227</v>
      </c>
      <c r="O122" s="125" t="s">
        <v>227</v>
      </c>
      <c r="P122" s="125" t="s">
        <v>227</v>
      </c>
      <c r="Q122" s="125" t="s">
        <v>227</v>
      </c>
      <c r="R122" s="137" t="s">
        <v>227</v>
      </c>
      <c r="S122" s="137" t="s">
        <v>227</v>
      </c>
      <c r="T122" s="137" t="s">
        <v>227</v>
      </c>
      <c r="U122" s="114"/>
      <c r="V122" s="114"/>
      <c r="W122" s="114"/>
      <c r="X122" s="114"/>
      <c r="Y122" s="114"/>
      <c r="Z122" s="114"/>
    </row>
    <row r="123" ht="13.5" customHeight="1">
      <c r="A123" s="178" t="str">
        <f t="shared" si="1"/>
        <v>BTPNB00101</v>
      </c>
      <c r="B123" s="116" t="s">
        <v>1288</v>
      </c>
      <c r="C123" s="137" t="s">
        <v>227</v>
      </c>
      <c r="D123" s="151" t="s">
        <v>1165</v>
      </c>
      <c r="E123" s="136" t="s">
        <v>1166</v>
      </c>
      <c r="F123" s="125" t="s">
        <v>227</v>
      </c>
      <c r="G123" s="125" t="s">
        <v>227</v>
      </c>
      <c r="H123" s="125" t="s">
        <v>227</v>
      </c>
      <c r="I123" s="125" t="s">
        <v>227</v>
      </c>
      <c r="J123" s="125" t="s">
        <v>227</v>
      </c>
      <c r="K123" s="125" t="s">
        <v>227</v>
      </c>
      <c r="L123" s="125" t="s">
        <v>227</v>
      </c>
      <c r="M123" s="125" t="s">
        <v>227</v>
      </c>
      <c r="N123" s="125" t="s">
        <v>227</v>
      </c>
      <c r="O123" s="125" t="s">
        <v>227</v>
      </c>
      <c r="P123" s="125" t="s">
        <v>227</v>
      </c>
      <c r="Q123" s="125" t="s">
        <v>227</v>
      </c>
      <c r="R123" s="137" t="s">
        <v>227</v>
      </c>
      <c r="S123" s="137" t="s">
        <v>227</v>
      </c>
      <c r="T123" s="137" t="s">
        <v>227</v>
      </c>
      <c r="U123" s="114"/>
      <c r="V123" s="114"/>
      <c r="W123" s="114"/>
      <c r="X123" s="114"/>
      <c r="Y123" s="114"/>
      <c r="Z123" s="114"/>
    </row>
    <row r="124" ht="13.5" customHeight="1">
      <c r="A124" s="178" t="str">
        <f t="shared" si="1"/>
        <v>BTPNB00102</v>
      </c>
      <c r="B124" s="116" t="s">
        <v>1289</v>
      </c>
      <c r="C124" s="137"/>
      <c r="D124" s="151" t="s">
        <v>1168</v>
      </c>
      <c r="E124" s="136" t="s">
        <v>337</v>
      </c>
      <c r="F124" s="125" t="s">
        <v>227</v>
      </c>
      <c r="G124" s="125" t="s">
        <v>227</v>
      </c>
      <c r="H124" s="125" t="s">
        <v>227</v>
      </c>
      <c r="I124" s="125" t="s">
        <v>227</v>
      </c>
      <c r="J124" s="125" t="s">
        <v>227</v>
      </c>
      <c r="K124" s="125" t="s">
        <v>227</v>
      </c>
      <c r="L124" s="125" t="s">
        <v>227</v>
      </c>
      <c r="M124" s="125" t="s">
        <v>227</v>
      </c>
      <c r="N124" s="125" t="s">
        <v>227</v>
      </c>
      <c r="O124" s="125" t="s">
        <v>227</v>
      </c>
      <c r="P124" s="125" t="s">
        <v>227</v>
      </c>
      <c r="Q124" s="125" t="s">
        <v>227</v>
      </c>
      <c r="R124" s="137" t="s">
        <v>227</v>
      </c>
      <c r="S124" s="137" t="s">
        <v>227</v>
      </c>
      <c r="T124" s="137" t="s">
        <v>227</v>
      </c>
      <c r="U124" s="114"/>
      <c r="V124" s="114"/>
      <c r="W124" s="114"/>
      <c r="X124" s="114"/>
      <c r="Y124" s="114"/>
      <c r="Z124" s="114"/>
    </row>
    <row r="125" ht="13.5" customHeight="1">
      <c r="A125" s="178" t="str">
        <f t="shared" si="1"/>
        <v>BTPNB00103</v>
      </c>
      <c r="B125" s="116" t="s">
        <v>1290</v>
      </c>
      <c r="C125" s="137"/>
      <c r="D125" s="151" t="s">
        <v>1168</v>
      </c>
      <c r="E125" s="136" t="s">
        <v>340</v>
      </c>
      <c r="F125" s="125" t="s">
        <v>227</v>
      </c>
      <c r="G125" s="125" t="s">
        <v>227</v>
      </c>
      <c r="H125" s="125" t="s">
        <v>227</v>
      </c>
      <c r="I125" s="125" t="s">
        <v>227</v>
      </c>
      <c r="J125" s="125" t="s">
        <v>227</v>
      </c>
      <c r="K125" s="125" t="s">
        <v>227</v>
      </c>
      <c r="L125" s="125" t="s">
        <v>227</v>
      </c>
      <c r="M125" s="125" t="s">
        <v>227</v>
      </c>
      <c r="N125" s="125" t="s">
        <v>227</v>
      </c>
      <c r="O125" s="125" t="s">
        <v>227</v>
      </c>
      <c r="P125" s="125" t="s">
        <v>227</v>
      </c>
      <c r="Q125" s="125" t="s">
        <v>227</v>
      </c>
      <c r="R125" s="137" t="s">
        <v>227</v>
      </c>
      <c r="S125" s="137" t="s">
        <v>227</v>
      </c>
      <c r="T125" s="137" t="s">
        <v>227</v>
      </c>
      <c r="U125" s="114"/>
      <c r="V125" s="114"/>
      <c r="W125" s="114"/>
      <c r="X125" s="114"/>
      <c r="Y125" s="114"/>
      <c r="Z125" s="114"/>
    </row>
    <row r="126" ht="13.5" customHeight="1">
      <c r="A126" s="178" t="str">
        <f t="shared" si="1"/>
        <v>BTPNB00104</v>
      </c>
      <c r="B126" s="116" t="s">
        <v>1291</v>
      </c>
      <c r="C126" s="137"/>
      <c r="D126" s="151" t="s">
        <v>1168</v>
      </c>
      <c r="E126" s="136" t="s">
        <v>342</v>
      </c>
      <c r="F126" s="125" t="s">
        <v>227</v>
      </c>
      <c r="G126" s="125" t="s">
        <v>227</v>
      </c>
      <c r="H126" s="125" t="s">
        <v>227</v>
      </c>
      <c r="I126" s="125" t="s">
        <v>227</v>
      </c>
      <c r="J126" s="125" t="s">
        <v>227</v>
      </c>
      <c r="K126" s="125" t="s">
        <v>227</v>
      </c>
      <c r="L126" s="125" t="s">
        <v>227</v>
      </c>
      <c r="M126" s="125" t="s">
        <v>227</v>
      </c>
      <c r="N126" s="125" t="s">
        <v>227</v>
      </c>
      <c r="O126" s="125" t="s">
        <v>227</v>
      </c>
      <c r="P126" s="125" t="s">
        <v>227</v>
      </c>
      <c r="Q126" s="125" t="s">
        <v>227</v>
      </c>
      <c r="R126" s="137" t="s">
        <v>227</v>
      </c>
      <c r="S126" s="137" t="s">
        <v>227</v>
      </c>
      <c r="T126" s="137" t="s">
        <v>227</v>
      </c>
      <c r="U126" s="114"/>
      <c r="V126" s="114"/>
      <c r="W126" s="114"/>
      <c r="X126" s="114"/>
      <c r="Y126" s="114"/>
      <c r="Z126" s="114"/>
    </row>
    <row r="127" ht="13.5" customHeight="1">
      <c r="A127" s="178" t="str">
        <f t="shared" si="1"/>
        <v>BTPNB00105</v>
      </c>
      <c r="B127" s="116" t="s">
        <v>1292</v>
      </c>
      <c r="C127" s="137" t="s">
        <v>227</v>
      </c>
      <c r="D127" s="151" t="s">
        <v>1168</v>
      </c>
      <c r="E127" s="136" t="s">
        <v>1174</v>
      </c>
      <c r="F127" s="125" t="s">
        <v>227</v>
      </c>
      <c r="G127" s="125" t="s">
        <v>227</v>
      </c>
      <c r="H127" s="125" t="s">
        <v>227</v>
      </c>
      <c r="I127" s="125" t="s">
        <v>227</v>
      </c>
      <c r="J127" s="125" t="s">
        <v>227</v>
      </c>
      <c r="K127" s="125" t="s">
        <v>227</v>
      </c>
      <c r="L127" s="125" t="s">
        <v>227</v>
      </c>
      <c r="M127" s="125" t="s">
        <v>227</v>
      </c>
      <c r="N127" s="125" t="s">
        <v>227</v>
      </c>
      <c r="O127" s="125" t="s">
        <v>227</v>
      </c>
      <c r="P127" s="125" t="s">
        <v>227</v>
      </c>
      <c r="Q127" s="125" t="s">
        <v>227</v>
      </c>
      <c r="R127" s="137" t="s">
        <v>227</v>
      </c>
      <c r="S127" s="137" t="s">
        <v>227</v>
      </c>
      <c r="T127" s="137" t="s">
        <v>227</v>
      </c>
      <c r="U127" s="114"/>
      <c r="V127" s="114"/>
      <c r="W127" s="114"/>
      <c r="X127" s="114"/>
      <c r="Y127" s="114"/>
      <c r="Z127" s="114"/>
    </row>
    <row r="128" ht="13.5" customHeight="1">
      <c r="A128" s="178" t="str">
        <f t="shared" si="1"/>
        <v>BTPNB00106</v>
      </c>
      <c r="B128" s="116" t="s">
        <v>1293</v>
      </c>
      <c r="C128" s="137" t="s">
        <v>227</v>
      </c>
      <c r="D128" s="151" t="s">
        <v>1168</v>
      </c>
      <c r="E128" s="136" t="s">
        <v>1177</v>
      </c>
      <c r="F128" s="125" t="s">
        <v>227</v>
      </c>
      <c r="G128" s="125" t="s">
        <v>227</v>
      </c>
      <c r="H128" s="125" t="s">
        <v>227</v>
      </c>
      <c r="I128" s="125" t="s">
        <v>227</v>
      </c>
      <c r="J128" s="125" t="s">
        <v>227</v>
      </c>
      <c r="K128" s="125" t="s">
        <v>227</v>
      </c>
      <c r="L128" s="125" t="s">
        <v>227</v>
      </c>
      <c r="M128" s="125" t="s">
        <v>227</v>
      </c>
      <c r="N128" s="125" t="s">
        <v>227</v>
      </c>
      <c r="O128" s="125" t="s">
        <v>227</v>
      </c>
      <c r="P128" s="125" t="s">
        <v>227</v>
      </c>
      <c r="Q128" s="125" t="s">
        <v>227</v>
      </c>
      <c r="R128" s="137" t="s">
        <v>227</v>
      </c>
      <c r="S128" s="137" t="s">
        <v>227</v>
      </c>
      <c r="T128" s="137" t="s">
        <v>227</v>
      </c>
      <c r="U128" s="114"/>
      <c r="V128" s="114"/>
      <c r="W128" s="114"/>
      <c r="X128" s="114"/>
      <c r="Y128" s="114"/>
      <c r="Z128" s="114"/>
    </row>
    <row r="129" ht="13.5" customHeight="1">
      <c r="A129" s="178" t="str">
        <f t="shared" si="1"/>
        <v>BTPNB00107</v>
      </c>
      <c r="B129" s="116" t="s">
        <v>1294</v>
      </c>
      <c r="C129" s="137" t="s">
        <v>227</v>
      </c>
      <c r="D129" s="151" t="s">
        <v>1295</v>
      </c>
      <c r="E129" s="136" t="s">
        <v>567</v>
      </c>
      <c r="F129" s="125" t="s">
        <v>227</v>
      </c>
      <c r="G129" s="125" t="s">
        <v>227</v>
      </c>
      <c r="H129" s="125" t="s">
        <v>227</v>
      </c>
      <c r="I129" s="125" t="s">
        <v>227</v>
      </c>
      <c r="J129" s="125" t="s">
        <v>227</v>
      </c>
      <c r="K129" s="125" t="s">
        <v>227</v>
      </c>
      <c r="L129" s="125" t="s">
        <v>227</v>
      </c>
      <c r="M129" s="125" t="s">
        <v>227</v>
      </c>
      <c r="N129" s="125" t="s">
        <v>227</v>
      </c>
      <c r="O129" s="125" t="s">
        <v>227</v>
      </c>
      <c r="P129" s="125" t="s">
        <v>227</v>
      </c>
      <c r="Q129" s="125" t="s">
        <v>227</v>
      </c>
      <c r="R129" s="137" t="s">
        <v>227</v>
      </c>
      <c r="S129" s="137" t="s">
        <v>227</v>
      </c>
      <c r="T129" s="137" t="s">
        <v>227</v>
      </c>
      <c r="U129" s="114"/>
      <c r="V129" s="114"/>
      <c r="W129" s="114"/>
      <c r="X129" s="114"/>
      <c r="Y129" s="114"/>
      <c r="Z129" s="114"/>
    </row>
    <row r="130" ht="13.5" customHeight="1">
      <c r="A130" s="178" t="str">
        <f t="shared" si="1"/>
        <v>BTPNB00108</v>
      </c>
      <c r="B130" s="116" t="s">
        <v>1296</v>
      </c>
      <c r="C130" s="137" t="s">
        <v>227</v>
      </c>
      <c r="D130" s="151" t="s">
        <v>1297</v>
      </c>
      <c r="E130" s="136" t="s">
        <v>570</v>
      </c>
      <c r="F130" s="125" t="s">
        <v>227</v>
      </c>
      <c r="G130" s="125" t="s">
        <v>227</v>
      </c>
      <c r="H130" s="125" t="s">
        <v>227</v>
      </c>
      <c r="I130" s="125" t="s">
        <v>227</v>
      </c>
      <c r="J130" s="125" t="s">
        <v>227</v>
      </c>
      <c r="K130" s="125" t="s">
        <v>227</v>
      </c>
      <c r="L130" s="125" t="s">
        <v>227</v>
      </c>
      <c r="M130" s="125" t="s">
        <v>227</v>
      </c>
      <c r="N130" s="125" t="s">
        <v>227</v>
      </c>
      <c r="O130" s="125" t="s">
        <v>227</v>
      </c>
      <c r="P130" s="125" t="s">
        <v>227</v>
      </c>
      <c r="Q130" s="125" t="s">
        <v>227</v>
      </c>
      <c r="R130" s="137" t="s">
        <v>227</v>
      </c>
      <c r="S130" s="137" t="s">
        <v>227</v>
      </c>
      <c r="T130" s="137" t="s">
        <v>227</v>
      </c>
      <c r="U130" s="114"/>
      <c r="V130" s="114"/>
      <c r="W130" s="114"/>
      <c r="X130" s="114"/>
      <c r="Y130" s="114"/>
      <c r="Z130" s="114"/>
    </row>
    <row r="131" ht="13.5" customHeight="1">
      <c r="A131" s="178" t="str">
        <f t="shared" si="1"/>
        <v>BTPNB00109</v>
      </c>
      <c r="B131" s="116" t="s">
        <v>1298</v>
      </c>
      <c r="C131" s="137" t="s">
        <v>227</v>
      </c>
      <c r="D131" s="151" t="s">
        <v>1299</v>
      </c>
      <c r="E131" s="136" t="s">
        <v>573</v>
      </c>
      <c r="F131" s="125" t="s">
        <v>227</v>
      </c>
      <c r="G131" s="125" t="s">
        <v>227</v>
      </c>
      <c r="H131" s="125" t="s">
        <v>227</v>
      </c>
      <c r="I131" s="125" t="s">
        <v>227</v>
      </c>
      <c r="J131" s="125" t="s">
        <v>227</v>
      </c>
      <c r="K131" s="125" t="s">
        <v>227</v>
      </c>
      <c r="L131" s="125" t="s">
        <v>227</v>
      </c>
      <c r="M131" s="125" t="s">
        <v>227</v>
      </c>
      <c r="N131" s="125" t="s">
        <v>227</v>
      </c>
      <c r="O131" s="125" t="s">
        <v>227</v>
      </c>
      <c r="P131" s="125" t="s">
        <v>227</v>
      </c>
      <c r="Q131" s="125" t="s">
        <v>227</v>
      </c>
      <c r="R131" s="137" t="s">
        <v>227</v>
      </c>
      <c r="S131" s="137" t="s">
        <v>227</v>
      </c>
      <c r="T131" s="137" t="s">
        <v>227</v>
      </c>
      <c r="U131" s="114"/>
      <c r="V131" s="114"/>
      <c r="W131" s="114"/>
      <c r="X131" s="114"/>
      <c r="Y131" s="114"/>
      <c r="Z131" s="114"/>
    </row>
    <row r="132" ht="13.5" customHeight="1">
      <c r="A132" s="178" t="str">
        <f t="shared" si="1"/>
        <v>BTPNB00110</v>
      </c>
      <c r="B132" s="116" t="s">
        <v>1300</v>
      </c>
      <c r="C132" s="137" t="s">
        <v>227</v>
      </c>
      <c r="D132" s="151" t="s">
        <v>1301</v>
      </c>
      <c r="E132" s="136" t="s">
        <v>576</v>
      </c>
      <c r="F132" s="125" t="s">
        <v>227</v>
      </c>
      <c r="G132" s="125" t="s">
        <v>227</v>
      </c>
      <c r="H132" s="125" t="s">
        <v>227</v>
      </c>
      <c r="I132" s="125" t="s">
        <v>227</v>
      </c>
      <c r="J132" s="125" t="s">
        <v>227</v>
      </c>
      <c r="K132" s="125" t="s">
        <v>227</v>
      </c>
      <c r="L132" s="125" t="s">
        <v>227</v>
      </c>
      <c r="M132" s="125" t="s">
        <v>227</v>
      </c>
      <c r="N132" s="125" t="s">
        <v>227</v>
      </c>
      <c r="O132" s="125" t="s">
        <v>227</v>
      </c>
      <c r="P132" s="125" t="s">
        <v>227</v>
      </c>
      <c r="Q132" s="125" t="s">
        <v>227</v>
      </c>
      <c r="R132" s="137" t="s">
        <v>227</v>
      </c>
      <c r="S132" s="137" t="s">
        <v>227</v>
      </c>
      <c r="T132" s="137" t="s">
        <v>227</v>
      </c>
      <c r="U132" s="114"/>
      <c r="V132" s="114"/>
      <c r="W132" s="114"/>
      <c r="X132" s="114"/>
      <c r="Y132" s="114"/>
      <c r="Z132" s="114"/>
    </row>
    <row r="133" ht="13.5" customHeight="1">
      <c r="A133" s="178" t="str">
        <f t="shared" si="1"/>
        <v>BTPNB00111</v>
      </c>
      <c r="B133" s="116" t="s">
        <v>1302</v>
      </c>
      <c r="C133" s="137" t="s">
        <v>227</v>
      </c>
      <c r="D133" s="151" t="s">
        <v>1303</v>
      </c>
      <c r="E133" s="136" t="s">
        <v>498</v>
      </c>
      <c r="F133" s="125" t="s">
        <v>227</v>
      </c>
      <c r="G133" s="125" t="s">
        <v>227</v>
      </c>
      <c r="H133" s="125" t="s">
        <v>227</v>
      </c>
      <c r="I133" s="125" t="s">
        <v>227</v>
      </c>
      <c r="J133" s="125" t="s">
        <v>227</v>
      </c>
      <c r="K133" s="125" t="s">
        <v>227</v>
      </c>
      <c r="L133" s="125" t="s">
        <v>227</v>
      </c>
      <c r="M133" s="125" t="s">
        <v>227</v>
      </c>
      <c r="N133" s="125" t="s">
        <v>227</v>
      </c>
      <c r="O133" s="125" t="s">
        <v>227</v>
      </c>
      <c r="P133" s="125" t="s">
        <v>227</v>
      </c>
      <c r="Q133" s="125" t="s">
        <v>227</v>
      </c>
      <c r="R133" s="137" t="s">
        <v>227</v>
      </c>
      <c r="S133" s="137" t="s">
        <v>227</v>
      </c>
      <c r="T133" s="137" t="s">
        <v>227</v>
      </c>
      <c r="U133" s="114"/>
      <c r="V133" s="114"/>
      <c r="W133" s="114"/>
      <c r="X133" s="114"/>
      <c r="Y133" s="114"/>
      <c r="Z133" s="114"/>
    </row>
    <row r="134" ht="13.5" customHeight="1">
      <c r="A134" s="178" t="str">
        <f t="shared" si="1"/>
        <v>BTPNB00112</v>
      </c>
      <c r="B134" s="116" t="s">
        <v>1304</v>
      </c>
      <c r="C134" s="137" t="s">
        <v>227</v>
      </c>
      <c r="D134" s="151" t="s">
        <v>1305</v>
      </c>
      <c r="E134" s="136" t="s">
        <v>581</v>
      </c>
      <c r="F134" s="125" t="s">
        <v>227</v>
      </c>
      <c r="G134" s="125" t="s">
        <v>227</v>
      </c>
      <c r="H134" s="125" t="s">
        <v>227</v>
      </c>
      <c r="I134" s="125" t="s">
        <v>227</v>
      </c>
      <c r="J134" s="125" t="s">
        <v>227</v>
      </c>
      <c r="K134" s="125" t="s">
        <v>227</v>
      </c>
      <c r="L134" s="125" t="s">
        <v>227</v>
      </c>
      <c r="M134" s="125" t="s">
        <v>227</v>
      </c>
      <c r="N134" s="125" t="s">
        <v>227</v>
      </c>
      <c r="O134" s="125" t="s">
        <v>227</v>
      </c>
      <c r="P134" s="125" t="s">
        <v>227</v>
      </c>
      <c r="Q134" s="125" t="s">
        <v>227</v>
      </c>
      <c r="R134" s="137" t="s">
        <v>227</v>
      </c>
      <c r="S134" s="137" t="s">
        <v>227</v>
      </c>
      <c r="T134" s="137" t="s">
        <v>227</v>
      </c>
      <c r="U134" s="114"/>
      <c r="V134" s="114"/>
      <c r="W134" s="114"/>
      <c r="X134" s="114"/>
      <c r="Y134" s="114"/>
      <c r="Z134" s="114"/>
    </row>
    <row r="135" ht="13.5" customHeight="1">
      <c r="A135" s="178" t="str">
        <f t="shared" si="1"/>
        <v>BTPNB00113</v>
      </c>
      <c r="B135" s="116" t="s">
        <v>1306</v>
      </c>
      <c r="C135" s="137" t="s">
        <v>227</v>
      </c>
      <c r="D135" s="151" t="s">
        <v>1307</v>
      </c>
      <c r="E135" s="136" t="s">
        <v>505</v>
      </c>
      <c r="F135" s="125" t="s">
        <v>227</v>
      </c>
      <c r="G135" s="125" t="s">
        <v>227</v>
      </c>
      <c r="H135" s="125" t="s">
        <v>227</v>
      </c>
      <c r="I135" s="125" t="s">
        <v>227</v>
      </c>
      <c r="J135" s="125" t="s">
        <v>227</v>
      </c>
      <c r="K135" s="125" t="s">
        <v>227</v>
      </c>
      <c r="L135" s="125" t="s">
        <v>227</v>
      </c>
      <c r="M135" s="125" t="s">
        <v>227</v>
      </c>
      <c r="N135" s="125" t="s">
        <v>227</v>
      </c>
      <c r="O135" s="125" t="s">
        <v>227</v>
      </c>
      <c r="P135" s="125" t="s">
        <v>227</v>
      </c>
      <c r="Q135" s="125" t="s">
        <v>227</v>
      </c>
      <c r="R135" s="137" t="s">
        <v>227</v>
      </c>
      <c r="S135" s="137" t="s">
        <v>227</v>
      </c>
      <c r="T135" s="137" t="s">
        <v>227</v>
      </c>
      <c r="U135" s="114"/>
      <c r="V135" s="114"/>
      <c r="W135" s="114"/>
      <c r="X135" s="114"/>
      <c r="Y135" s="114"/>
      <c r="Z135" s="114"/>
    </row>
    <row r="136" ht="13.5" customHeight="1">
      <c r="A136" s="178" t="str">
        <f t="shared" si="1"/>
        <v>BTPNB00114</v>
      </c>
      <c r="B136" s="116" t="s">
        <v>1308</v>
      </c>
      <c r="C136" s="137" t="s">
        <v>227</v>
      </c>
      <c r="D136" s="151" t="s">
        <v>1309</v>
      </c>
      <c r="E136" s="136" t="s">
        <v>509</v>
      </c>
      <c r="F136" s="125" t="s">
        <v>227</v>
      </c>
      <c r="G136" s="125" t="s">
        <v>227</v>
      </c>
      <c r="H136" s="125" t="s">
        <v>227</v>
      </c>
      <c r="I136" s="125" t="s">
        <v>227</v>
      </c>
      <c r="J136" s="125" t="s">
        <v>227</v>
      </c>
      <c r="K136" s="125" t="s">
        <v>227</v>
      </c>
      <c r="L136" s="125" t="s">
        <v>227</v>
      </c>
      <c r="M136" s="125" t="s">
        <v>227</v>
      </c>
      <c r="N136" s="125" t="s">
        <v>227</v>
      </c>
      <c r="O136" s="125" t="s">
        <v>227</v>
      </c>
      <c r="P136" s="125" t="s">
        <v>227</v>
      </c>
      <c r="Q136" s="125" t="s">
        <v>227</v>
      </c>
      <c r="R136" s="137" t="s">
        <v>227</v>
      </c>
      <c r="S136" s="137" t="s">
        <v>227</v>
      </c>
      <c r="T136" s="137" t="s">
        <v>227</v>
      </c>
      <c r="U136" s="114"/>
      <c r="V136" s="114"/>
      <c r="W136" s="114"/>
      <c r="X136" s="114"/>
      <c r="Y136" s="114"/>
      <c r="Z136" s="114"/>
    </row>
    <row r="137" ht="13.5" customHeight="1">
      <c r="A137" s="178" t="str">
        <f t="shared" si="1"/>
        <v>BTPNB00115</v>
      </c>
      <c r="B137" s="116" t="s">
        <v>1310</v>
      </c>
      <c r="C137" s="137"/>
      <c r="D137" s="151" t="s">
        <v>1311</v>
      </c>
      <c r="E137" s="136" t="s">
        <v>1312</v>
      </c>
      <c r="F137" s="125" t="s">
        <v>227</v>
      </c>
      <c r="G137" s="125" t="s">
        <v>227</v>
      </c>
      <c r="H137" s="125" t="s">
        <v>227</v>
      </c>
      <c r="I137" s="125" t="s">
        <v>227</v>
      </c>
      <c r="J137" s="125" t="s">
        <v>227</v>
      </c>
      <c r="K137" s="125" t="s">
        <v>227</v>
      </c>
      <c r="L137" s="125" t="s">
        <v>227</v>
      </c>
      <c r="M137" s="125" t="s">
        <v>227</v>
      </c>
      <c r="N137" s="125" t="s">
        <v>227</v>
      </c>
      <c r="O137" s="125" t="s">
        <v>227</v>
      </c>
      <c r="P137" s="125" t="s">
        <v>227</v>
      </c>
      <c r="Q137" s="125" t="s">
        <v>227</v>
      </c>
      <c r="R137" s="137" t="s">
        <v>227</v>
      </c>
      <c r="S137" s="137" t="s">
        <v>227</v>
      </c>
      <c r="T137" s="137" t="s">
        <v>227</v>
      </c>
      <c r="U137" s="114"/>
      <c r="V137" s="114"/>
      <c r="W137" s="114"/>
      <c r="X137" s="114"/>
      <c r="Y137" s="114"/>
      <c r="Z137" s="114"/>
    </row>
    <row r="138" ht="13.5" customHeight="1">
      <c r="A138" s="132" t="str">
        <f t="shared" si="1"/>
        <v>BTPNB00116</v>
      </c>
      <c r="B138" s="136" t="s">
        <v>1313</v>
      </c>
      <c r="C138" s="136"/>
      <c r="D138" s="136" t="s">
        <v>1314</v>
      </c>
      <c r="E138" s="136" t="s">
        <v>591</v>
      </c>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2" t="str">
        <f t="shared" si="1"/>
        <v>BTPNB00117</v>
      </c>
      <c r="B139" s="136" t="s">
        <v>1315</v>
      </c>
      <c r="C139" s="136"/>
      <c r="D139" s="136" t="s">
        <v>1316</v>
      </c>
      <c r="E139" s="136" t="s">
        <v>594</v>
      </c>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45" t="str">
        <f t="shared" si="1"/>
        <v>BTPNB00118</v>
      </c>
      <c r="B140" s="136" t="s">
        <v>1317</v>
      </c>
      <c r="C140" s="136"/>
      <c r="D140" s="136" t="s">
        <v>1318</v>
      </c>
      <c r="E140" s="136" t="s">
        <v>597</v>
      </c>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45" t="str">
        <f t="shared" si="1"/>
        <v>BTPNB00119</v>
      </c>
      <c r="B141" s="136" t="s">
        <v>598</v>
      </c>
      <c r="C141" s="136"/>
      <c r="D141" s="136" t="s">
        <v>1319</v>
      </c>
      <c r="E141" s="136" t="s">
        <v>600</v>
      </c>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45" t="str">
        <f t="shared" si="1"/>
        <v>BTPNB00120</v>
      </c>
      <c r="B142" s="136" t="s">
        <v>601</v>
      </c>
      <c r="C142" s="136"/>
      <c r="D142" s="136" t="s">
        <v>1320</v>
      </c>
      <c r="E142" s="136" t="s">
        <v>603</v>
      </c>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45" t="str">
        <f t="shared" si="1"/>
        <v>BTPNB00121</v>
      </c>
      <c r="B143" s="136" t="s">
        <v>604</v>
      </c>
      <c r="C143" s="136"/>
      <c r="D143" s="136" t="s">
        <v>1321</v>
      </c>
      <c r="E143" s="136" t="s">
        <v>606</v>
      </c>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45" t="str">
        <f t="shared" si="1"/>
        <v>BTPNB00122</v>
      </c>
      <c r="B144" s="136" t="s">
        <v>607</v>
      </c>
      <c r="C144" s="136"/>
      <c r="D144" s="136" t="s">
        <v>1322</v>
      </c>
      <c r="E144" s="136" t="s">
        <v>609</v>
      </c>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45" t="str">
        <f t="shared" si="1"/>
        <v>BTPNB00123</v>
      </c>
      <c r="B145" s="136" t="s">
        <v>607</v>
      </c>
      <c r="C145" s="136"/>
      <c r="D145" s="136" t="s">
        <v>1323</v>
      </c>
      <c r="E145" s="136" t="s">
        <v>611</v>
      </c>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45" t="str">
        <f t="shared" si="1"/>
        <v>BTPNB00124</v>
      </c>
      <c r="B146" s="136" t="s">
        <v>1324</v>
      </c>
      <c r="C146" s="136"/>
      <c r="D146" s="136" t="s">
        <v>1325</v>
      </c>
      <c r="E146" s="136" t="s">
        <v>614</v>
      </c>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2" t="str">
        <f t="shared" si="1"/>
        <v>BTPNB00125</v>
      </c>
      <c r="B147" s="134" t="s">
        <v>615</v>
      </c>
      <c r="C147" s="134"/>
      <c r="D147" s="136" t="s">
        <v>1326</v>
      </c>
      <c r="E147" s="136" t="s">
        <v>617</v>
      </c>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2" t="str">
        <f t="shared" si="1"/>
        <v>BTPNB00126</v>
      </c>
      <c r="B148" s="152" t="s">
        <v>618</v>
      </c>
      <c r="C148" s="134"/>
      <c r="D148" s="136" t="s">
        <v>1327</v>
      </c>
      <c r="E148" s="136" t="s">
        <v>620</v>
      </c>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2" t="str">
        <f t="shared" si="1"/>
        <v>BTPNB00127</v>
      </c>
      <c r="B149" s="152" t="s">
        <v>621</v>
      </c>
      <c r="C149" s="134"/>
      <c r="D149" s="136" t="s">
        <v>1328</v>
      </c>
      <c r="E149" s="136" t="s">
        <v>1329</v>
      </c>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2" t="str">
        <f t="shared" si="1"/>
        <v>BTPNB00128</v>
      </c>
      <c r="B150" s="116" t="s">
        <v>624</v>
      </c>
      <c r="C150" s="134"/>
      <c r="D150" s="136" t="s">
        <v>1330</v>
      </c>
      <c r="E150" s="136" t="s">
        <v>1331</v>
      </c>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79" t="str">
        <f t="shared" si="1"/>
        <v/>
      </c>
      <c r="B151" s="139" t="s">
        <v>1332</v>
      </c>
      <c r="C151" s="140"/>
      <c r="D151" s="140"/>
      <c r="E151" s="140"/>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45" t="str">
        <f t="shared" si="1"/>
        <v>BTPNB00129</v>
      </c>
      <c r="B152" s="133" t="s">
        <v>1120</v>
      </c>
      <c r="C152" s="149"/>
      <c r="D152" s="142" t="s">
        <v>1333</v>
      </c>
      <c r="E152" s="142" t="s">
        <v>232</v>
      </c>
      <c r="F152" s="125"/>
      <c r="G152" s="125"/>
      <c r="H152" s="125"/>
      <c r="I152" s="125"/>
      <c r="J152" s="125"/>
      <c r="K152" s="125"/>
      <c r="L152" s="125"/>
      <c r="M152" s="125"/>
      <c r="N152" s="125"/>
      <c r="O152" s="125"/>
      <c r="P152" s="125"/>
      <c r="Q152" s="125"/>
      <c r="R152" s="141"/>
      <c r="S152" s="141"/>
      <c r="T152" s="141"/>
      <c r="U152" s="150"/>
      <c r="V152" s="150"/>
      <c r="W152" s="150"/>
      <c r="X152" s="150"/>
      <c r="Y152" s="150"/>
      <c r="Z152" s="150"/>
    </row>
    <row r="153" ht="13.5" customHeight="1">
      <c r="A153" s="145" t="str">
        <f t="shared" si="1"/>
        <v>BTPNB00130</v>
      </c>
      <c r="B153" s="133" t="s">
        <v>234</v>
      </c>
      <c r="C153" s="149"/>
      <c r="D153" s="142" t="s">
        <v>1333</v>
      </c>
      <c r="E153" s="142" t="s">
        <v>232</v>
      </c>
      <c r="F153" s="125"/>
      <c r="G153" s="125"/>
      <c r="H153" s="125"/>
      <c r="I153" s="125"/>
      <c r="J153" s="125"/>
      <c r="K153" s="125"/>
      <c r="L153" s="125"/>
      <c r="M153" s="125"/>
      <c r="N153" s="125"/>
      <c r="O153" s="125"/>
      <c r="P153" s="125"/>
      <c r="Q153" s="125"/>
      <c r="R153" s="141"/>
      <c r="S153" s="141"/>
      <c r="T153" s="141"/>
      <c r="U153" s="150"/>
      <c r="V153" s="150"/>
      <c r="W153" s="150"/>
      <c r="X153" s="150"/>
      <c r="Y153" s="150"/>
      <c r="Z153" s="150"/>
    </row>
    <row r="154" ht="13.5" customHeight="1">
      <c r="A154" s="145" t="str">
        <f t="shared" si="1"/>
        <v>BTPNB00131</v>
      </c>
      <c r="B154" s="138" t="s">
        <v>328</v>
      </c>
      <c r="C154" s="149"/>
      <c r="D154" s="142" t="s">
        <v>1333</v>
      </c>
      <c r="E154" s="142" t="s">
        <v>232</v>
      </c>
      <c r="F154" s="125"/>
      <c r="G154" s="125"/>
      <c r="H154" s="125"/>
      <c r="I154" s="125"/>
      <c r="J154" s="125"/>
      <c r="K154" s="125"/>
      <c r="L154" s="125"/>
      <c r="M154" s="125"/>
      <c r="N154" s="125"/>
      <c r="O154" s="125"/>
      <c r="P154" s="125"/>
      <c r="Q154" s="125"/>
      <c r="R154" s="141"/>
      <c r="S154" s="141"/>
      <c r="T154" s="141"/>
      <c r="U154" s="150"/>
      <c r="V154" s="150"/>
      <c r="W154" s="150"/>
      <c r="X154" s="150"/>
      <c r="Y154" s="150"/>
      <c r="Z154" s="150"/>
    </row>
    <row r="155" ht="13.5" customHeight="1">
      <c r="A155" s="145" t="str">
        <f t="shared" si="1"/>
        <v>BTPNB00132</v>
      </c>
      <c r="B155" s="133" t="s">
        <v>1334</v>
      </c>
      <c r="C155" s="149"/>
      <c r="D155" s="142" t="s">
        <v>1333</v>
      </c>
      <c r="E155" s="142" t="s">
        <v>232</v>
      </c>
      <c r="F155" s="125"/>
      <c r="G155" s="125"/>
      <c r="H155" s="125"/>
      <c r="I155" s="125"/>
      <c r="J155" s="125"/>
      <c r="K155" s="125"/>
      <c r="L155" s="125"/>
      <c r="M155" s="125"/>
      <c r="N155" s="125"/>
      <c r="O155" s="125"/>
      <c r="P155" s="125"/>
      <c r="Q155" s="125"/>
      <c r="R155" s="141"/>
      <c r="S155" s="141"/>
      <c r="T155" s="141"/>
      <c r="U155" s="150"/>
      <c r="V155" s="150"/>
      <c r="W155" s="150"/>
      <c r="X155" s="150"/>
      <c r="Y155" s="150"/>
      <c r="Z155" s="150"/>
    </row>
    <row r="156" ht="13.5" customHeight="1">
      <c r="A156" s="145" t="str">
        <f t="shared" si="1"/>
        <v>BTPNB00133</v>
      </c>
      <c r="B156" s="133" t="s">
        <v>1163</v>
      </c>
      <c r="C156" s="149"/>
      <c r="D156" s="142" t="s">
        <v>1333</v>
      </c>
      <c r="E156" s="142" t="s">
        <v>232</v>
      </c>
      <c r="F156" s="125"/>
      <c r="G156" s="125"/>
      <c r="H156" s="125"/>
      <c r="I156" s="125"/>
      <c r="J156" s="125"/>
      <c r="K156" s="125"/>
      <c r="L156" s="125"/>
      <c r="M156" s="125"/>
      <c r="N156" s="125"/>
      <c r="O156" s="125"/>
      <c r="P156" s="125"/>
      <c r="Q156" s="125"/>
      <c r="R156" s="141"/>
      <c r="S156" s="141"/>
      <c r="T156" s="141"/>
      <c r="U156" s="150"/>
      <c r="V156" s="150"/>
      <c r="W156" s="150"/>
      <c r="X156" s="150"/>
      <c r="Y156" s="150"/>
      <c r="Z156" s="150"/>
    </row>
    <row r="157" ht="13.5" customHeight="1">
      <c r="A157" s="132" t="str">
        <f t="shared" si="1"/>
        <v>BTPNB00134</v>
      </c>
      <c r="B157" s="116" t="s">
        <v>1335</v>
      </c>
      <c r="C157" s="134"/>
      <c r="D157" s="136" t="s">
        <v>1336</v>
      </c>
      <c r="E157" s="136" t="s">
        <v>1166</v>
      </c>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2" t="str">
        <f t="shared" si="1"/>
        <v>BTPNB00135</v>
      </c>
      <c r="B158" s="116" t="s">
        <v>1337</v>
      </c>
      <c r="C158" s="134" t="s">
        <v>335</v>
      </c>
      <c r="D158" s="136" t="s">
        <v>1338</v>
      </c>
      <c r="E158" s="136" t="s">
        <v>337</v>
      </c>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2" t="str">
        <f t="shared" si="1"/>
        <v>BTPNB00136</v>
      </c>
      <c r="B159" s="116" t="s">
        <v>1339</v>
      </c>
      <c r="C159" s="134" t="s">
        <v>339</v>
      </c>
      <c r="D159" s="136" t="s">
        <v>1338</v>
      </c>
      <c r="E159" s="136" t="s">
        <v>340</v>
      </c>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2" t="str">
        <f t="shared" si="1"/>
        <v>BTPNB00137</v>
      </c>
      <c r="B160" s="116" t="s">
        <v>1340</v>
      </c>
      <c r="C160" s="134" t="s">
        <v>1171</v>
      </c>
      <c r="D160" s="136" t="s">
        <v>1338</v>
      </c>
      <c r="E160" s="136" t="s">
        <v>342</v>
      </c>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2" t="str">
        <f t="shared" si="1"/>
        <v>BTPNB00138</v>
      </c>
      <c r="B161" s="116" t="s">
        <v>1341</v>
      </c>
      <c r="C161" s="134" t="s">
        <v>1173</v>
      </c>
      <c r="D161" s="136" t="s">
        <v>1338</v>
      </c>
      <c r="E161" s="136" t="s">
        <v>1174</v>
      </c>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2" t="str">
        <f t="shared" si="1"/>
        <v>BTPNB00139</v>
      </c>
      <c r="B162" s="116" t="s">
        <v>1342</v>
      </c>
      <c r="C162" s="134" t="s">
        <v>1176</v>
      </c>
      <c r="D162" s="136" t="s">
        <v>1338</v>
      </c>
      <c r="E162" s="136" t="s">
        <v>1177</v>
      </c>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2" t="str">
        <f t="shared" si="1"/>
        <v>BTPNB00140</v>
      </c>
      <c r="B163" s="116" t="s">
        <v>1343</v>
      </c>
      <c r="C163" s="134" t="s">
        <v>641</v>
      </c>
      <c r="D163" s="136" t="s">
        <v>1344</v>
      </c>
      <c r="E163" s="136" t="s">
        <v>1180</v>
      </c>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2" t="str">
        <f t="shared" si="1"/>
        <v>BTPNB00141</v>
      </c>
      <c r="B164" s="116" t="s">
        <v>1345</v>
      </c>
      <c r="C164" s="134" t="s">
        <v>1182</v>
      </c>
      <c r="D164" s="136" t="s">
        <v>1344</v>
      </c>
      <c r="E164" s="136" t="s">
        <v>351</v>
      </c>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2" t="str">
        <f t="shared" si="1"/>
        <v>BTPNB00142</v>
      </c>
      <c r="B165" s="116" t="s">
        <v>1346</v>
      </c>
      <c r="C165" s="134"/>
      <c r="D165" s="136" t="s">
        <v>1347</v>
      </c>
      <c r="E165" s="136" t="s">
        <v>1185</v>
      </c>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2" t="str">
        <f t="shared" si="1"/>
        <v>BTPNB00143</v>
      </c>
      <c r="B166" s="116" t="s">
        <v>1348</v>
      </c>
      <c r="C166" s="134"/>
      <c r="D166" s="136" t="s">
        <v>1349</v>
      </c>
      <c r="E166" s="136" t="s">
        <v>1350</v>
      </c>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2" t="str">
        <f t="shared" si="1"/>
        <v>BTPNB00144</v>
      </c>
      <c r="B167" s="116" t="s">
        <v>1351</v>
      </c>
      <c r="C167" s="134"/>
      <c r="D167" s="136" t="s">
        <v>1352</v>
      </c>
      <c r="E167" s="136" t="s">
        <v>1191</v>
      </c>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2" t="str">
        <f t="shared" si="1"/>
        <v>BTPNB00145</v>
      </c>
      <c r="B168" s="116" t="s">
        <v>1353</v>
      </c>
      <c r="C168" s="134"/>
      <c r="D168" s="136" t="s">
        <v>1354</v>
      </c>
      <c r="E168" s="136" t="s">
        <v>1355</v>
      </c>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2" t="str">
        <f t="shared" si="1"/>
        <v>BTPNB00146</v>
      </c>
      <c r="B169" s="116" t="s">
        <v>1356</v>
      </c>
      <c r="C169" s="116" t="s">
        <v>227</v>
      </c>
      <c r="D169" s="116" t="s">
        <v>1357</v>
      </c>
      <c r="E169" s="116" t="s">
        <v>384</v>
      </c>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2" t="str">
        <f t="shared" si="1"/>
        <v>BTPNB00147</v>
      </c>
      <c r="B170" s="116" t="s">
        <v>1358</v>
      </c>
      <c r="C170" s="116" t="s">
        <v>227</v>
      </c>
      <c r="D170" s="116" t="s">
        <v>1359</v>
      </c>
      <c r="E170" s="116" t="s">
        <v>387</v>
      </c>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2" t="str">
        <f t="shared" si="1"/>
        <v>BTPNB00148</v>
      </c>
      <c r="B171" s="116" t="s">
        <v>1360</v>
      </c>
      <c r="C171" s="116" t="s">
        <v>227</v>
      </c>
      <c r="D171" s="116" t="s">
        <v>1361</v>
      </c>
      <c r="E171" s="116" t="s">
        <v>390</v>
      </c>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2" t="str">
        <f t="shared" si="1"/>
        <v>BTPNB00149</v>
      </c>
      <c r="B172" s="116" t="s">
        <v>1362</v>
      </c>
      <c r="C172" s="116" t="s">
        <v>227</v>
      </c>
      <c r="D172" s="116" t="s">
        <v>1363</v>
      </c>
      <c r="E172" s="116" t="s">
        <v>393</v>
      </c>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2" t="str">
        <f t="shared" si="1"/>
        <v>BTPNB00150</v>
      </c>
      <c r="B173" s="116" t="s">
        <v>1364</v>
      </c>
      <c r="C173" s="116" t="s">
        <v>227</v>
      </c>
      <c r="D173" s="116" t="s">
        <v>1365</v>
      </c>
      <c r="E173" s="116" t="s">
        <v>396</v>
      </c>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2" t="str">
        <f t="shared" si="1"/>
        <v>BTPNB00151</v>
      </c>
      <c r="B174" s="116" t="s">
        <v>1366</v>
      </c>
      <c r="C174" s="116" t="s">
        <v>227</v>
      </c>
      <c r="D174" s="116" t="s">
        <v>1367</v>
      </c>
      <c r="E174" s="116" t="s">
        <v>399</v>
      </c>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2" t="str">
        <f t="shared" si="1"/>
        <v>BTPNB00152</v>
      </c>
      <c r="B175" s="116" t="s">
        <v>1368</v>
      </c>
      <c r="C175" s="116" t="s">
        <v>227</v>
      </c>
      <c r="D175" s="116" t="s">
        <v>1369</v>
      </c>
      <c r="E175" s="116" t="s">
        <v>420</v>
      </c>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2" t="str">
        <f t="shared" si="1"/>
        <v>BTPNB00153</v>
      </c>
      <c r="B176" s="116" t="s">
        <v>1370</v>
      </c>
      <c r="C176" s="116" t="s">
        <v>227</v>
      </c>
      <c r="D176" s="116" t="s">
        <v>1371</v>
      </c>
      <c r="E176" s="116" t="s">
        <v>423</v>
      </c>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2" t="str">
        <f t="shared" si="1"/>
        <v>BTPNB00154</v>
      </c>
      <c r="B177" s="116" t="s">
        <v>1372</v>
      </c>
      <c r="C177" s="116" t="s">
        <v>227</v>
      </c>
      <c r="D177" s="116" t="s">
        <v>1373</v>
      </c>
      <c r="E177" s="116" t="s">
        <v>426</v>
      </c>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2" t="str">
        <f t="shared" si="1"/>
        <v>BTPNB00155</v>
      </c>
      <c r="B178" s="116" t="s">
        <v>1374</v>
      </c>
      <c r="C178" s="116" t="s">
        <v>227</v>
      </c>
      <c r="D178" s="116" t="s">
        <v>1375</v>
      </c>
      <c r="E178" s="116" t="s">
        <v>429</v>
      </c>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2" t="str">
        <f t="shared" si="1"/>
        <v>BTPNB00156</v>
      </c>
      <c r="B179" s="116" t="s">
        <v>1376</v>
      </c>
      <c r="C179" s="116" t="s">
        <v>227</v>
      </c>
      <c r="D179" s="116" t="s">
        <v>1377</v>
      </c>
      <c r="E179" s="116" t="s">
        <v>432</v>
      </c>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2" t="str">
        <f t="shared" si="1"/>
        <v>BTPNB00157</v>
      </c>
      <c r="B180" s="116" t="s">
        <v>1378</v>
      </c>
      <c r="C180" s="116" t="s">
        <v>227</v>
      </c>
      <c r="D180" s="116" t="s">
        <v>1379</v>
      </c>
      <c r="E180" s="116" t="s">
        <v>435</v>
      </c>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2" t="str">
        <f t="shared" si="1"/>
        <v>BTPNB00158</v>
      </c>
      <c r="B181" s="116" t="s">
        <v>1380</v>
      </c>
      <c r="C181" s="116" t="s">
        <v>227</v>
      </c>
      <c r="D181" s="116" t="s">
        <v>1381</v>
      </c>
      <c r="E181" s="116" t="s">
        <v>1221</v>
      </c>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2" t="str">
        <f t="shared" si="1"/>
        <v>BTPNB00159</v>
      </c>
      <c r="B182" s="116" t="s">
        <v>1382</v>
      </c>
      <c r="C182" s="116" t="s">
        <v>227</v>
      </c>
      <c r="D182" s="116" t="s">
        <v>1383</v>
      </c>
      <c r="E182" s="116" t="s">
        <v>1224</v>
      </c>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2" t="str">
        <f t="shared" si="1"/>
        <v>BTPNB00160</v>
      </c>
      <c r="B183" s="116" t="s">
        <v>1384</v>
      </c>
      <c r="C183" s="116" t="s">
        <v>227</v>
      </c>
      <c r="D183" s="116" t="s">
        <v>1385</v>
      </c>
      <c r="E183" s="116" t="s">
        <v>1227</v>
      </c>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2" t="str">
        <f t="shared" si="1"/>
        <v>BTPNB00161</v>
      </c>
      <c r="B184" s="116" t="s">
        <v>1386</v>
      </c>
      <c r="C184" s="116" t="s">
        <v>227</v>
      </c>
      <c r="D184" s="116" t="s">
        <v>1387</v>
      </c>
      <c r="E184" s="116" t="s">
        <v>1230</v>
      </c>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2" t="str">
        <f t="shared" si="1"/>
        <v>BTPNB00162</v>
      </c>
      <c r="B185" s="116" t="s">
        <v>1388</v>
      </c>
      <c r="C185" s="116" t="s">
        <v>227</v>
      </c>
      <c r="D185" s="116" t="s">
        <v>1389</v>
      </c>
      <c r="E185" s="116" t="s">
        <v>1233</v>
      </c>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2" t="str">
        <f t="shared" si="1"/>
        <v>BTPNB00163</v>
      </c>
      <c r="B186" s="116" t="s">
        <v>1390</v>
      </c>
      <c r="C186" s="116" t="s">
        <v>227</v>
      </c>
      <c r="D186" s="116" t="s">
        <v>1391</v>
      </c>
      <c r="E186" s="116" t="s">
        <v>1236</v>
      </c>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2" t="str">
        <f t="shared" si="1"/>
        <v>BTPNB00164</v>
      </c>
      <c r="B187" s="116" t="s">
        <v>1392</v>
      </c>
      <c r="C187" s="116" t="s">
        <v>227</v>
      </c>
      <c r="D187" s="116" t="s">
        <v>1393</v>
      </c>
      <c r="E187" s="116" t="s">
        <v>471</v>
      </c>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2" t="str">
        <f t="shared" si="1"/>
        <v>BTPNB00165</v>
      </c>
      <c r="B188" s="116" t="s">
        <v>1394</v>
      </c>
      <c r="C188" s="116" t="s">
        <v>227</v>
      </c>
      <c r="D188" s="116" t="s">
        <v>1395</v>
      </c>
      <c r="E188" s="116" t="s">
        <v>474</v>
      </c>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2" t="str">
        <f t="shared" si="1"/>
        <v>BTPNB00166</v>
      </c>
      <c r="B189" s="116" t="s">
        <v>1396</v>
      </c>
      <c r="C189" s="116" t="s">
        <v>227</v>
      </c>
      <c r="D189" s="116" t="s">
        <v>1397</v>
      </c>
      <c r="E189" s="116" t="s">
        <v>477</v>
      </c>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2" t="str">
        <f t="shared" si="1"/>
        <v>BTPNB00167</v>
      </c>
      <c r="B190" s="116" t="s">
        <v>1398</v>
      </c>
      <c r="C190" s="116" t="s">
        <v>227</v>
      </c>
      <c r="D190" s="116" t="s">
        <v>1399</v>
      </c>
      <c r="E190" s="116" t="s">
        <v>480</v>
      </c>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2" t="str">
        <f t="shared" si="1"/>
        <v>BTPNB00168</v>
      </c>
      <c r="B191" s="116" t="s">
        <v>1400</v>
      </c>
      <c r="C191" s="116" t="s">
        <v>227</v>
      </c>
      <c r="D191" s="116" t="s">
        <v>1401</v>
      </c>
      <c r="E191" s="116" t="s">
        <v>483</v>
      </c>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2" t="str">
        <f t="shared" si="1"/>
        <v>BTPNB00169</v>
      </c>
      <c r="B192" s="116" t="s">
        <v>1402</v>
      </c>
      <c r="C192" s="134"/>
      <c r="D192" s="136" t="s">
        <v>1403</v>
      </c>
      <c r="E192" s="136" t="s">
        <v>1249</v>
      </c>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2" t="str">
        <f t="shared" si="1"/>
        <v>BTPNB00170</v>
      </c>
      <c r="B193" s="116" t="s">
        <v>1404</v>
      </c>
      <c r="C193" s="134"/>
      <c r="D193" s="136" t="s">
        <v>1405</v>
      </c>
      <c r="E193" s="136" t="s">
        <v>1252</v>
      </c>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2" t="str">
        <f t="shared" si="1"/>
        <v>BTPNB00171</v>
      </c>
      <c r="B194" s="116" t="s">
        <v>1406</v>
      </c>
      <c r="C194" s="134"/>
      <c r="D194" s="136" t="s">
        <v>1407</v>
      </c>
      <c r="E194" s="136" t="s">
        <v>1255</v>
      </c>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2" t="str">
        <f t="shared" si="1"/>
        <v>BTPNB00172</v>
      </c>
      <c r="B195" s="116" t="s">
        <v>1408</v>
      </c>
      <c r="C195" s="134"/>
      <c r="D195" s="136" t="s">
        <v>1409</v>
      </c>
      <c r="E195" s="136" t="s">
        <v>1258</v>
      </c>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2" t="str">
        <f t="shared" si="1"/>
        <v>BTPNB00173</v>
      </c>
      <c r="B196" s="116" t="s">
        <v>1410</v>
      </c>
      <c r="C196" s="116" t="s">
        <v>227</v>
      </c>
      <c r="D196" s="116" t="s">
        <v>1411</v>
      </c>
      <c r="E196" s="116" t="s">
        <v>1261</v>
      </c>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2" t="str">
        <f t="shared" si="1"/>
        <v>BTPNB00174</v>
      </c>
      <c r="B197" s="116" t="s">
        <v>1412</v>
      </c>
      <c r="C197" s="116" t="s">
        <v>227</v>
      </c>
      <c r="D197" s="116" t="s">
        <v>1413</v>
      </c>
      <c r="E197" s="116" t="s">
        <v>1264</v>
      </c>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2" t="str">
        <f t="shared" si="1"/>
        <v>BTPNB00175</v>
      </c>
      <c r="B198" s="116" t="s">
        <v>1414</v>
      </c>
      <c r="C198" s="116" t="s">
        <v>227</v>
      </c>
      <c r="D198" s="116" t="s">
        <v>1415</v>
      </c>
      <c r="E198" s="116" t="s">
        <v>1267</v>
      </c>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2" t="str">
        <f t="shared" si="1"/>
        <v>BTPNB00176</v>
      </c>
      <c r="B199" s="116" t="s">
        <v>1416</v>
      </c>
      <c r="C199" s="116" t="s">
        <v>227</v>
      </c>
      <c r="D199" s="116" t="s">
        <v>1417</v>
      </c>
      <c r="E199" s="116" t="s">
        <v>1270</v>
      </c>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2" t="str">
        <f t="shared" si="1"/>
        <v>BTPNB00177</v>
      </c>
      <c r="B200" s="116" t="s">
        <v>1335</v>
      </c>
      <c r="C200" s="116" t="s">
        <v>227</v>
      </c>
      <c r="D200" s="116" t="s">
        <v>1418</v>
      </c>
      <c r="E200" s="116" t="s">
        <v>1272</v>
      </c>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2" t="str">
        <f t="shared" si="1"/>
        <v>BTPNB00178</v>
      </c>
      <c r="B201" s="116" t="s">
        <v>1337</v>
      </c>
      <c r="C201" s="116" t="s">
        <v>335</v>
      </c>
      <c r="D201" s="116" t="s">
        <v>1338</v>
      </c>
      <c r="E201" s="116" t="s">
        <v>337</v>
      </c>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2" t="str">
        <f t="shared" si="1"/>
        <v>BTPNB00179</v>
      </c>
      <c r="B202" s="116" t="s">
        <v>1339</v>
      </c>
      <c r="C202" s="116" t="s">
        <v>339</v>
      </c>
      <c r="D202" s="116" t="s">
        <v>1338</v>
      </c>
      <c r="E202" s="116" t="s">
        <v>340</v>
      </c>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2" t="str">
        <f t="shared" si="1"/>
        <v>BTPNB00180</v>
      </c>
      <c r="B203" s="116" t="s">
        <v>1340</v>
      </c>
      <c r="C203" s="116"/>
      <c r="D203" s="116" t="s">
        <v>1338</v>
      </c>
      <c r="E203" s="116" t="s">
        <v>342</v>
      </c>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2" t="str">
        <f t="shared" si="1"/>
        <v>BTPNB00181</v>
      </c>
      <c r="B204" s="116" t="s">
        <v>1341</v>
      </c>
      <c r="C204" s="116"/>
      <c r="D204" s="116" t="s">
        <v>1338</v>
      </c>
      <c r="E204" s="116" t="s">
        <v>1174</v>
      </c>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2" t="str">
        <f t="shared" si="1"/>
        <v>BTPNB00182</v>
      </c>
      <c r="B205" s="116" t="s">
        <v>1342</v>
      </c>
      <c r="C205" s="116"/>
      <c r="D205" s="116" t="s">
        <v>1338</v>
      </c>
      <c r="E205" s="116" t="s">
        <v>1177</v>
      </c>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78" t="str">
        <f t="shared" si="1"/>
        <v>BTPNB00183</v>
      </c>
      <c r="B206" s="116" t="s">
        <v>1419</v>
      </c>
      <c r="C206" s="137" t="s">
        <v>227</v>
      </c>
      <c r="D206" s="151" t="s">
        <v>1420</v>
      </c>
      <c r="E206" s="136" t="s">
        <v>1275</v>
      </c>
      <c r="F206" s="125" t="s">
        <v>227</v>
      </c>
      <c r="G206" s="125" t="s">
        <v>227</v>
      </c>
      <c r="H206" s="125" t="s">
        <v>227</v>
      </c>
      <c r="I206" s="125" t="s">
        <v>227</v>
      </c>
      <c r="J206" s="125" t="s">
        <v>227</v>
      </c>
      <c r="K206" s="125" t="s">
        <v>227</v>
      </c>
      <c r="L206" s="125" t="s">
        <v>227</v>
      </c>
      <c r="M206" s="125" t="s">
        <v>227</v>
      </c>
      <c r="N206" s="125" t="s">
        <v>227</v>
      </c>
      <c r="O206" s="125" t="s">
        <v>227</v>
      </c>
      <c r="P206" s="125" t="s">
        <v>227</v>
      </c>
      <c r="Q206" s="125" t="s">
        <v>227</v>
      </c>
      <c r="R206" s="137" t="s">
        <v>227</v>
      </c>
      <c r="S206" s="137" t="s">
        <v>227</v>
      </c>
      <c r="T206" s="137" t="s">
        <v>227</v>
      </c>
      <c r="U206" s="114"/>
      <c r="V206" s="114"/>
      <c r="W206" s="114"/>
      <c r="X206" s="114"/>
      <c r="Y206" s="114"/>
      <c r="Z206" s="114"/>
    </row>
    <row r="207" ht="13.5" customHeight="1">
      <c r="A207" s="178" t="str">
        <f t="shared" si="1"/>
        <v>BTPNB00184</v>
      </c>
      <c r="B207" s="116" t="s">
        <v>1421</v>
      </c>
      <c r="C207" s="137" t="s">
        <v>227</v>
      </c>
      <c r="D207" s="151" t="s">
        <v>1422</v>
      </c>
      <c r="E207" s="136" t="s">
        <v>1278</v>
      </c>
      <c r="F207" s="125" t="s">
        <v>227</v>
      </c>
      <c r="G207" s="125" t="s">
        <v>227</v>
      </c>
      <c r="H207" s="125" t="s">
        <v>227</v>
      </c>
      <c r="I207" s="125" t="s">
        <v>227</v>
      </c>
      <c r="J207" s="125" t="s">
        <v>227</v>
      </c>
      <c r="K207" s="125" t="s">
        <v>227</v>
      </c>
      <c r="L207" s="125" t="s">
        <v>227</v>
      </c>
      <c r="M207" s="125" t="s">
        <v>227</v>
      </c>
      <c r="N207" s="125" t="s">
        <v>227</v>
      </c>
      <c r="O207" s="125" t="s">
        <v>227</v>
      </c>
      <c r="P207" s="125" t="s">
        <v>227</v>
      </c>
      <c r="Q207" s="125" t="s">
        <v>227</v>
      </c>
      <c r="R207" s="137" t="s">
        <v>227</v>
      </c>
      <c r="S207" s="137" t="s">
        <v>227</v>
      </c>
      <c r="T207" s="137" t="s">
        <v>227</v>
      </c>
      <c r="U207" s="114"/>
      <c r="V207" s="114"/>
      <c r="W207" s="114"/>
      <c r="X207" s="114"/>
      <c r="Y207" s="114"/>
      <c r="Z207" s="114"/>
    </row>
    <row r="208" ht="13.5" customHeight="1">
      <c r="A208" s="178" t="str">
        <f t="shared" si="1"/>
        <v>BTPNB00185</v>
      </c>
      <c r="B208" s="116" t="s">
        <v>1423</v>
      </c>
      <c r="C208" s="137" t="s">
        <v>227</v>
      </c>
      <c r="D208" s="151" t="s">
        <v>1424</v>
      </c>
      <c r="E208" s="136" t="s">
        <v>1281</v>
      </c>
      <c r="F208" s="125" t="s">
        <v>227</v>
      </c>
      <c r="G208" s="125" t="s">
        <v>227</v>
      </c>
      <c r="H208" s="125" t="s">
        <v>227</v>
      </c>
      <c r="I208" s="125" t="s">
        <v>227</v>
      </c>
      <c r="J208" s="125" t="s">
        <v>227</v>
      </c>
      <c r="K208" s="125" t="s">
        <v>227</v>
      </c>
      <c r="L208" s="125" t="s">
        <v>227</v>
      </c>
      <c r="M208" s="125" t="s">
        <v>227</v>
      </c>
      <c r="N208" s="125" t="s">
        <v>227</v>
      </c>
      <c r="O208" s="125" t="s">
        <v>227</v>
      </c>
      <c r="P208" s="125" t="s">
        <v>227</v>
      </c>
      <c r="Q208" s="125" t="s">
        <v>227</v>
      </c>
      <c r="R208" s="137" t="s">
        <v>227</v>
      </c>
      <c r="S208" s="137" t="s">
        <v>227</v>
      </c>
      <c r="T208" s="137" t="s">
        <v>227</v>
      </c>
      <c r="U208" s="114"/>
      <c r="V208" s="114"/>
      <c r="W208" s="114"/>
      <c r="X208" s="114"/>
      <c r="Y208" s="114"/>
      <c r="Z208" s="114"/>
    </row>
    <row r="209" ht="13.5" customHeight="1">
      <c r="A209" s="178" t="str">
        <f t="shared" si="1"/>
        <v>BTPNB00186</v>
      </c>
      <c r="B209" s="116" t="s">
        <v>1425</v>
      </c>
      <c r="C209" s="137" t="s">
        <v>227</v>
      </c>
      <c r="D209" s="151" t="s">
        <v>1426</v>
      </c>
      <c r="E209" s="136" t="s">
        <v>1284</v>
      </c>
      <c r="F209" s="125" t="s">
        <v>227</v>
      </c>
      <c r="G209" s="125" t="s">
        <v>227</v>
      </c>
      <c r="H209" s="125" t="s">
        <v>227</v>
      </c>
      <c r="I209" s="125" t="s">
        <v>227</v>
      </c>
      <c r="J209" s="125" t="s">
        <v>227</v>
      </c>
      <c r="K209" s="125" t="s">
        <v>227</v>
      </c>
      <c r="L209" s="125" t="s">
        <v>227</v>
      </c>
      <c r="M209" s="125" t="s">
        <v>227</v>
      </c>
      <c r="N209" s="125" t="s">
        <v>227</v>
      </c>
      <c r="O209" s="125" t="s">
        <v>227</v>
      </c>
      <c r="P209" s="125" t="s">
        <v>227</v>
      </c>
      <c r="Q209" s="125" t="s">
        <v>227</v>
      </c>
      <c r="R209" s="137" t="s">
        <v>227</v>
      </c>
      <c r="S209" s="137" t="s">
        <v>227</v>
      </c>
      <c r="T209" s="137" t="s">
        <v>227</v>
      </c>
      <c r="U209" s="114"/>
      <c r="V209" s="114"/>
      <c r="W209" s="114"/>
      <c r="X209" s="114"/>
      <c r="Y209" s="114"/>
      <c r="Z209" s="114"/>
    </row>
    <row r="210" ht="13.5" customHeight="1">
      <c r="A210" s="178" t="str">
        <f t="shared" si="1"/>
        <v>BTPNB00187</v>
      </c>
      <c r="B210" s="116" t="s">
        <v>1427</v>
      </c>
      <c r="C210" s="137" t="s">
        <v>227</v>
      </c>
      <c r="D210" s="151" t="s">
        <v>1428</v>
      </c>
      <c r="E210" s="136" t="s">
        <v>1287</v>
      </c>
      <c r="F210" s="125" t="s">
        <v>227</v>
      </c>
      <c r="G210" s="125" t="s">
        <v>227</v>
      </c>
      <c r="H210" s="125" t="s">
        <v>227</v>
      </c>
      <c r="I210" s="125" t="s">
        <v>227</v>
      </c>
      <c r="J210" s="125" t="s">
        <v>227</v>
      </c>
      <c r="K210" s="125" t="s">
        <v>227</v>
      </c>
      <c r="L210" s="125" t="s">
        <v>227</v>
      </c>
      <c r="M210" s="125" t="s">
        <v>227</v>
      </c>
      <c r="N210" s="125" t="s">
        <v>227</v>
      </c>
      <c r="O210" s="125" t="s">
        <v>227</v>
      </c>
      <c r="P210" s="125" t="s">
        <v>227</v>
      </c>
      <c r="Q210" s="125" t="s">
        <v>227</v>
      </c>
      <c r="R210" s="137" t="s">
        <v>227</v>
      </c>
      <c r="S210" s="137" t="s">
        <v>227</v>
      </c>
      <c r="T210" s="137" t="s">
        <v>227</v>
      </c>
      <c r="U210" s="114"/>
      <c r="V210" s="114"/>
      <c r="W210" s="114"/>
      <c r="X210" s="114"/>
      <c r="Y210" s="114"/>
      <c r="Z210" s="114"/>
    </row>
    <row r="211" ht="13.5" customHeight="1">
      <c r="A211" s="178" t="str">
        <f t="shared" si="1"/>
        <v>BTPNB00188</v>
      </c>
      <c r="B211" s="116" t="s">
        <v>1429</v>
      </c>
      <c r="C211" s="137" t="s">
        <v>227</v>
      </c>
      <c r="D211" s="151" t="s">
        <v>1336</v>
      </c>
      <c r="E211" s="136" t="s">
        <v>1166</v>
      </c>
      <c r="F211" s="125" t="s">
        <v>227</v>
      </c>
      <c r="G211" s="125" t="s">
        <v>227</v>
      </c>
      <c r="H211" s="125" t="s">
        <v>227</v>
      </c>
      <c r="I211" s="125" t="s">
        <v>227</v>
      </c>
      <c r="J211" s="125" t="s">
        <v>227</v>
      </c>
      <c r="K211" s="125" t="s">
        <v>227</v>
      </c>
      <c r="L211" s="125" t="s">
        <v>227</v>
      </c>
      <c r="M211" s="125" t="s">
        <v>227</v>
      </c>
      <c r="N211" s="125" t="s">
        <v>227</v>
      </c>
      <c r="O211" s="125" t="s">
        <v>227</v>
      </c>
      <c r="P211" s="125" t="s">
        <v>227</v>
      </c>
      <c r="Q211" s="125" t="s">
        <v>227</v>
      </c>
      <c r="R211" s="137" t="s">
        <v>227</v>
      </c>
      <c r="S211" s="137" t="s">
        <v>227</v>
      </c>
      <c r="T211" s="137" t="s">
        <v>227</v>
      </c>
      <c r="U211" s="114"/>
      <c r="V211" s="114"/>
      <c r="W211" s="114"/>
      <c r="X211" s="114"/>
      <c r="Y211" s="114"/>
      <c r="Z211" s="114"/>
    </row>
    <row r="212" ht="13.5" customHeight="1">
      <c r="A212" s="178" t="str">
        <f t="shared" si="1"/>
        <v>BTPNB00189</v>
      </c>
      <c r="B212" s="116" t="s">
        <v>1430</v>
      </c>
      <c r="C212" s="137"/>
      <c r="D212" s="151" t="s">
        <v>1338</v>
      </c>
      <c r="E212" s="136" t="s">
        <v>337</v>
      </c>
      <c r="F212" s="125" t="s">
        <v>227</v>
      </c>
      <c r="G212" s="125" t="s">
        <v>227</v>
      </c>
      <c r="H212" s="125" t="s">
        <v>227</v>
      </c>
      <c r="I212" s="125" t="s">
        <v>227</v>
      </c>
      <c r="J212" s="125" t="s">
        <v>227</v>
      </c>
      <c r="K212" s="125" t="s">
        <v>227</v>
      </c>
      <c r="L212" s="125" t="s">
        <v>227</v>
      </c>
      <c r="M212" s="125" t="s">
        <v>227</v>
      </c>
      <c r="N212" s="125" t="s">
        <v>227</v>
      </c>
      <c r="O212" s="125" t="s">
        <v>227</v>
      </c>
      <c r="P212" s="125" t="s">
        <v>227</v>
      </c>
      <c r="Q212" s="125" t="s">
        <v>227</v>
      </c>
      <c r="R212" s="137" t="s">
        <v>227</v>
      </c>
      <c r="S212" s="137" t="s">
        <v>227</v>
      </c>
      <c r="T212" s="137" t="s">
        <v>227</v>
      </c>
      <c r="U212" s="114"/>
      <c r="V212" s="114"/>
      <c r="W212" s="114"/>
      <c r="X212" s="114"/>
      <c r="Y212" s="114"/>
      <c r="Z212" s="114"/>
    </row>
    <row r="213" ht="13.5" customHeight="1">
      <c r="A213" s="178" t="str">
        <f t="shared" si="1"/>
        <v>BTPNB00190</v>
      </c>
      <c r="B213" s="116" t="s">
        <v>1431</v>
      </c>
      <c r="C213" s="137"/>
      <c r="D213" s="151" t="s">
        <v>1338</v>
      </c>
      <c r="E213" s="136" t="s">
        <v>340</v>
      </c>
      <c r="F213" s="125" t="s">
        <v>227</v>
      </c>
      <c r="G213" s="125" t="s">
        <v>227</v>
      </c>
      <c r="H213" s="125" t="s">
        <v>227</v>
      </c>
      <c r="I213" s="125" t="s">
        <v>227</v>
      </c>
      <c r="J213" s="125" t="s">
        <v>227</v>
      </c>
      <c r="K213" s="125" t="s">
        <v>227</v>
      </c>
      <c r="L213" s="125" t="s">
        <v>227</v>
      </c>
      <c r="M213" s="125" t="s">
        <v>227</v>
      </c>
      <c r="N213" s="125" t="s">
        <v>227</v>
      </c>
      <c r="O213" s="125" t="s">
        <v>227</v>
      </c>
      <c r="P213" s="125" t="s">
        <v>227</v>
      </c>
      <c r="Q213" s="125" t="s">
        <v>227</v>
      </c>
      <c r="R213" s="137" t="s">
        <v>227</v>
      </c>
      <c r="S213" s="137" t="s">
        <v>227</v>
      </c>
      <c r="T213" s="137" t="s">
        <v>227</v>
      </c>
      <c r="U213" s="114"/>
      <c r="V213" s="114"/>
      <c r="W213" s="114"/>
      <c r="X213" s="114"/>
      <c r="Y213" s="114"/>
      <c r="Z213" s="114"/>
    </row>
    <row r="214" ht="13.5" customHeight="1">
      <c r="A214" s="178" t="str">
        <f t="shared" si="1"/>
        <v>BTPNB00191</v>
      </c>
      <c r="B214" s="116" t="s">
        <v>1432</v>
      </c>
      <c r="C214" s="137"/>
      <c r="D214" s="151" t="s">
        <v>1338</v>
      </c>
      <c r="E214" s="136" t="s">
        <v>342</v>
      </c>
      <c r="F214" s="125" t="s">
        <v>227</v>
      </c>
      <c r="G214" s="125" t="s">
        <v>227</v>
      </c>
      <c r="H214" s="125" t="s">
        <v>227</v>
      </c>
      <c r="I214" s="125" t="s">
        <v>227</v>
      </c>
      <c r="J214" s="125" t="s">
        <v>227</v>
      </c>
      <c r="K214" s="125" t="s">
        <v>227</v>
      </c>
      <c r="L214" s="125" t="s">
        <v>227</v>
      </c>
      <c r="M214" s="125" t="s">
        <v>227</v>
      </c>
      <c r="N214" s="125" t="s">
        <v>227</v>
      </c>
      <c r="O214" s="125" t="s">
        <v>227</v>
      </c>
      <c r="P214" s="125" t="s">
        <v>227</v>
      </c>
      <c r="Q214" s="125" t="s">
        <v>227</v>
      </c>
      <c r="R214" s="137" t="s">
        <v>227</v>
      </c>
      <c r="S214" s="137" t="s">
        <v>227</v>
      </c>
      <c r="T214" s="137" t="s">
        <v>227</v>
      </c>
      <c r="U214" s="114"/>
      <c r="V214" s="114"/>
      <c r="W214" s="114"/>
      <c r="X214" s="114"/>
      <c r="Y214" s="114"/>
      <c r="Z214" s="114"/>
    </row>
    <row r="215" ht="13.5" customHeight="1">
      <c r="A215" s="178" t="str">
        <f t="shared" si="1"/>
        <v>BTPNB00192</v>
      </c>
      <c r="B215" s="116" t="s">
        <v>1433</v>
      </c>
      <c r="C215" s="137" t="s">
        <v>227</v>
      </c>
      <c r="D215" s="151" t="s">
        <v>1338</v>
      </c>
      <c r="E215" s="136" t="s">
        <v>1174</v>
      </c>
      <c r="F215" s="125" t="s">
        <v>227</v>
      </c>
      <c r="G215" s="125" t="s">
        <v>227</v>
      </c>
      <c r="H215" s="125" t="s">
        <v>227</v>
      </c>
      <c r="I215" s="125" t="s">
        <v>227</v>
      </c>
      <c r="J215" s="125" t="s">
        <v>227</v>
      </c>
      <c r="K215" s="125" t="s">
        <v>227</v>
      </c>
      <c r="L215" s="125" t="s">
        <v>227</v>
      </c>
      <c r="M215" s="125" t="s">
        <v>227</v>
      </c>
      <c r="N215" s="125" t="s">
        <v>227</v>
      </c>
      <c r="O215" s="125" t="s">
        <v>227</v>
      </c>
      <c r="P215" s="125" t="s">
        <v>227</v>
      </c>
      <c r="Q215" s="125" t="s">
        <v>227</v>
      </c>
      <c r="R215" s="137" t="s">
        <v>227</v>
      </c>
      <c r="S215" s="137" t="s">
        <v>227</v>
      </c>
      <c r="T215" s="137" t="s">
        <v>227</v>
      </c>
      <c r="U215" s="114"/>
      <c r="V215" s="114"/>
      <c r="W215" s="114"/>
      <c r="X215" s="114"/>
      <c r="Y215" s="114"/>
      <c r="Z215" s="114"/>
    </row>
    <row r="216" ht="13.5" customHeight="1">
      <c r="A216" s="178" t="str">
        <f t="shared" si="1"/>
        <v>BTPNB00193</v>
      </c>
      <c r="B216" s="116" t="s">
        <v>1434</v>
      </c>
      <c r="C216" s="137" t="s">
        <v>227</v>
      </c>
      <c r="D216" s="151" t="s">
        <v>1338</v>
      </c>
      <c r="E216" s="136" t="s">
        <v>1177</v>
      </c>
      <c r="F216" s="125" t="s">
        <v>227</v>
      </c>
      <c r="G216" s="125" t="s">
        <v>227</v>
      </c>
      <c r="H216" s="125" t="s">
        <v>227</v>
      </c>
      <c r="I216" s="125" t="s">
        <v>227</v>
      </c>
      <c r="J216" s="125" t="s">
        <v>227</v>
      </c>
      <c r="K216" s="125" t="s">
        <v>227</v>
      </c>
      <c r="L216" s="125" t="s">
        <v>227</v>
      </c>
      <c r="M216" s="125" t="s">
        <v>227</v>
      </c>
      <c r="N216" s="125" t="s">
        <v>227</v>
      </c>
      <c r="O216" s="125" t="s">
        <v>227</v>
      </c>
      <c r="P216" s="125" t="s">
        <v>227</v>
      </c>
      <c r="Q216" s="125" t="s">
        <v>227</v>
      </c>
      <c r="R216" s="137" t="s">
        <v>227</v>
      </c>
      <c r="S216" s="137" t="s">
        <v>227</v>
      </c>
      <c r="T216" s="137" t="s">
        <v>227</v>
      </c>
      <c r="U216" s="114"/>
      <c r="V216" s="114"/>
      <c r="W216" s="114"/>
      <c r="X216" s="114"/>
      <c r="Y216" s="114"/>
      <c r="Z216" s="114"/>
    </row>
    <row r="217" ht="13.5" customHeight="1">
      <c r="A217" s="178" t="str">
        <f t="shared" si="1"/>
        <v>BTPNB00194</v>
      </c>
      <c r="B217" s="116" t="s">
        <v>1435</v>
      </c>
      <c r="C217" s="137" t="s">
        <v>227</v>
      </c>
      <c r="D217" s="151" t="s">
        <v>1436</v>
      </c>
      <c r="E217" s="136" t="s">
        <v>567</v>
      </c>
      <c r="F217" s="125" t="s">
        <v>227</v>
      </c>
      <c r="G217" s="125" t="s">
        <v>227</v>
      </c>
      <c r="H217" s="125" t="s">
        <v>227</v>
      </c>
      <c r="I217" s="125" t="s">
        <v>227</v>
      </c>
      <c r="J217" s="125" t="s">
        <v>227</v>
      </c>
      <c r="K217" s="125" t="s">
        <v>227</v>
      </c>
      <c r="L217" s="125" t="s">
        <v>227</v>
      </c>
      <c r="M217" s="125" t="s">
        <v>227</v>
      </c>
      <c r="N217" s="125" t="s">
        <v>227</v>
      </c>
      <c r="O217" s="125" t="s">
        <v>227</v>
      </c>
      <c r="P217" s="125" t="s">
        <v>227</v>
      </c>
      <c r="Q217" s="125" t="s">
        <v>227</v>
      </c>
      <c r="R217" s="137" t="s">
        <v>227</v>
      </c>
      <c r="S217" s="137" t="s">
        <v>227</v>
      </c>
      <c r="T217" s="137" t="s">
        <v>227</v>
      </c>
      <c r="U217" s="114"/>
      <c r="V217" s="114"/>
      <c r="W217" s="114"/>
      <c r="X217" s="114"/>
      <c r="Y217" s="114"/>
      <c r="Z217" s="114"/>
    </row>
    <row r="218" ht="13.5" customHeight="1">
      <c r="A218" s="178" t="str">
        <f t="shared" si="1"/>
        <v>BTPNB00195</v>
      </c>
      <c r="B218" s="116" t="s">
        <v>1437</v>
      </c>
      <c r="C218" s="137" t="s">
        <v>227</v>
      </c>
      <c r="D218" s="151" t="s">
        <v>1438</v>
      </c>
      <c r="E218" s="136" t="s">
        <v>570</v>
      </c>
      <c r="F218" s="125" t="s">
        <v>227</v>
      </c>
      <c r="G218" s="125" t="s">
        <v>227</v>
      </c>
      <c r="H218" s="125" t="s">
        <v>227</v>
      </c>
      <c r="I218" s="125" t="s">
        <v>227</v>
      </c>
      <c r="J218" s="125" t="s">
        <v>227</v>
      </c>
      <c r="K218" s="125" t="s">
        <v>227</v>
      </c>
      <c r="L218" s="125" t="s">
        <v>227</v>
      </c>
      <c r="M218" s="125" t="s">
        <v>227</v>
      </c>
      <c r="N218" s="125" t="s">
        <v>227</v>
      </c>
      <c r="O218" s="125" t="s">
        <v>227</v>
      </c>
      <c r="P218" s="125" t="s">
        <v>227</v>
      </c>
      <c r="Q218" s="125" t="s">
        <v>227</v>
      </c>
      <c r="R218" s="137" t="s">
        <v>227</v>
      </c>
      <c r="S218" s="137" t="s">
        <v>227</v>
      </c>
      <c r="T218" s="137" t="s">
        <v>227</v>
      </c>
      <c r="U218" s="114"/>
      <c r="V218" s="114"/>
      <c r="W218" s="114"/>
      <c r="X218" s="114"/>
      <c r="Y218" s="114"/>
      <c r="Z218" s="114"/>
    </row>
    <row r="219" ht="13.5" customHeight="1">
      <c r="A219" s="178" t="str">
        <f t="shared" si="1"/>
        <v>BTPNB00196</v>
      </c>
      <c r="B219" s="116" t="s">
        <v>1439</v>
      </c>
      <c r="C219" s="137" t="s">
        <v>227</v>
      </c>
      <c r="D219" s="151" t="s">
        <v>1440</v>
      </c>
      <c r="E219" s="136" t="s">
        <v>573</v>
      </c>
      <c r="F219" s="125" t="s">
        <v>227</v>
      </c>
      <c r="G219" s="125" t="s">
        <v>227</v>
      </c>
      <c r="H219" s="125" t="s">
        <v>227</v>
      </c>
      <c r="I219" s="125" t="s">
        <v>227</v>
      </c>
      <c r="J219" s="125" t="s">
        <v>227</v>
      </c>
      <c r="K219" s="125" t="s">
        <v>227</v>
      </c>
      <c r="L219" s="125" t="s">
        <v>227</v>
      </c>
      <c r="M219" s="125" t="s">
        <v>227</v>
      </c>
      <c r="N219" s="125" t="s">
        <v>227</v>
      </c>
      <c r="O219" s="125" t="s">
        <v>227</v>
      </c>
      <c r="P219" s="125" t="s">
        <v>227</v>
      </c>
      <c r="Q219" s="125" t="s">
        <v>227</v>
      </c>
      <c r="R219" s="137" t="s">
        <v>227</v>
      </c>
      <c r="S219" s="137" t="s">
        <v>227</v>
      </c>
      <c r="T219" s="137" t="s">
        <v>227</v>
      </c>
      <c r="U219" s="114"/>
      <c r="V219" s="114"/>
      <c r="W219" s="114"/>
      <c r="X219" s="114"/>
      <c r="Y219" s="114"/>
      <c r="Z219" s="114"/>
    </row>
    <row r="220" ht="13.5" customHeight="1">
      <c r="A220" s="178" t="str">
        <f t="shared" si="1"/>
        <v>BTPNB00197</v>
      </c>
      <c r="B220" s="116" t="s">
        <v>1441</v>
      </c>
      <c r="C220" s="137" t="s">
        <v>227</v>
      </c>
      <c r="D220" s="151" t="s">
        <v>1442</v>
      </c>
      <c r="E220" s="136" t="s">
        <v>576</v>
      </c>
      <c r="F220" s="125" t="s">
        <v>227</v>
      </c>
      <c r="G220" s="125" t="s">
        <v>227</v>
      </c>
      <c r="H220" s="125" t="s">
        <v>227</v>
      </c>
      <c r="I220" s="125" t="s">
        <v>227</v>
      </c>
      <c r="J220" s="125" t="s">
        <v>227</v>
      </c>
      <c r="K220" s="125" t="s">
        <v>227</v>
      </c>
      <c r="L220" s="125" t="s">
        <v>227</v>
      </c>
      <c r="M220" s="125" t="s">
        <v>227</v>
      </c>
      <c r="N220" s="125" t="s">
        <v>227</v>
      </c>
      <c r="O220" s="125" t="s">
        <v>227</v>
      </c>
      <c r="P220" s="125" t="s">
        <v>227</v>
      </c>
      <c r="Q220" s="125" t="s">
        <v>227</v>
      </c>
      <c r="R220" s="137" t="s">
        <v>227</v>
      </c>
      <c r="S220" s="137" t="s">
        <v>227</v>
      </c>
      <c r="T220" s="137" t="s">
        <v>227</v>
      </c>
      <c r="U220" s="114"/>
      <c r="V220" s="114"/>
      <c r="W220" s="114"/>
      <c r="X220" s="114"/>
      <c r="Y220" s="114"/>
      <c r="Z220" s="114"/>
    </row>
    <row r="221" ht="13.5" customHeight="1">
      <c r="A221" s="178" t="str">
        <f t="shared" si="1"/>
        <v>BTPNB00198</v>
      </c>
      <c r="B221" s="116" t="s">
        <v>1443</v>
      </c>
      <c r="C221" s="137" t="s">
        <v>227</v>
      </c>
      <c r="D221" s="151" t="s">
        <v>1444</v>
      </c>
      <c r="E221" s="136" t="s">
        <v>498</v>
      </c>
      <c r="F221" s="125" t="s">
        <v>227</v>
      </c>
      <c r="G221" s="125" t="s">
        <v>227</v>
      </c>
      <c r="H221" s="125" t="s">
        <v>227</v>
      </c>
      <c r="I221" s="125" t="s">
        <v>227</v>
      </c>
      <c r="J221" s="125" t="s">
        <v>227</v>
      </c>
      <c r="K221" s="125" t="s">
        <v>227</v>
      </c>
      <c r="L221" s="125" t="s">
        <v>227</v>
      </c>
      <c r="M221" s="125" t="s">
        <v>227</v>
      </c>
      <c r="N221" s="125" t="s">
        <v>227</v>
      </c>
      <c r="O221" s="125" t="s">
        <v>227</v>
      </c>
      <c r="P221" s="125" t="s">
        <v>227</v>
      </c>
      <c r="Q221" s="125" t="s">
        <v>227</v>
      </c>
      <c r="R221" s="137" t="s">
        <v>227</v>
      </c>
      <c r="S221" s="137" t="s">
        <v>227</v>
      </c>
      <c r="T221" s="137" t="s">
        <v>227</v>
      </c>
      <c r="U221" s="114"/>
      <c r="V221" s="114"/>
      <c r="W221" s="114"/>
      <c r="X221" s="114"/>
      <c r="Y221" s="114"/>
      <c r="Z221" s="114"/>
    </row>
    <row r="222" ht="13.5" customHeight="1">
      <c r="A222" s="178" t="str">
        <f t="shared" si="1"/>
        <v>BTPNB00199</v>
      </c>
      <c r="B222" s="116" t="s">
        <v>1445</v>
      </c>
      <c r="C222" s="137" t="s">
        <v>227</v>
      </c>
      <c r="D222" s="151" t="s">
        <v>1446</v>
      </c>
      <c r="E222" s="136" t="s">
        <v>581</v>
      </c>
      <c r="F222" s="125" t="s">
        <v>227</v>
      </c>
      <c r="G222" s="125" t="s">
        <v>227</v>
      </c>
      <c r="H222" s="125" t="s">
        <v>227</v>
      </c>
      <c r="I222" s="125" t="s">
        <v>227</v>
      </c>
      <c r="J222" s="125" t="s">
        <v>227</v>
      </c>
      <c r="K222" s="125" t="s">
        <v>227</v>
      </c>
      <c r="L222" s="125" t="s">
        <v>227</v>
      </c>
      <c r="M222" s="125" t="s">
        <v>227</v>
      </c>
      <c r="N222" s="125" t="s">
        <v>227</v>
      </c>
      <c r="O222" s="125" t="s">
        <v>227</v>
      </c>
      <c r="P222" s="125" t="s">
        <v>227</v>
      </c>
      <c r="Q222" s="125" t="s">
        <v>227</v>
      </c>
      <c r="R222" s="137" t="s">
        <v>227</v>
      </c>
      <c r="S222" s="137" t="s">
        <v>227</v>
      </c>
      <c r="T222" s="137" t="s">
        <v>227</v>
      </c>
      <c r="U222" s="114"/>
      <c r="V222" s="114"/>
      <c r="W222" s="114"/>
      <c r="X222" s="114"/>
      <c r="Y222" s="114"/>
      <c r="Z222" s="114"/>
    </row>
    <row r="223" ht="13.5" customHeight="1">
      <c r="A223" s="178" t="str">
        <f t="shared" si="1"/>
        <v>BTPNB00200</v>
      </c>
      <c r="B223" s="116" t="s">
        <v>1447</v>
      </c>
      <c r="C223" s="137" t="s">
        <v>227</v>
      </c>
      <c r="D223" s="151" t="s">
        <v>1448</v>
      </c>
      <c r="E223" s="136" t="s">
        <v>505</v>
      </c>
      <c r="F223" s="125" t="s">
        <v>227</v>
      </c>
      <c r="G223" s="125" t="s">
        <v>227</v>
      </c>
      <c r="H223" s="125" t="s">
        <v>227</v>
      </c>
      <c r="I223" s="125" t="s">
        <v>227</v>
      </c>
      <c r="J223" s="125" t="s">
        <v>227</v>
      </c>
      <c r="K223" s="125" t="s">
        <v>227</v>
      </c>
      <c r="L223" s="125" t="s">
        <v>227</v>
      </c>
      <c r="M223" s="125" t="s">
        <v>227</v>
      </c>
      <c r="N223" s="125" t="s">
        <v>227</v>
      </c>
      <c r="O223" s="125" t="s">
        <v>227</v>
      </c>
      <c r="P223" s="125" t="s">
        <v>227</v>
      </c>
      <c r="Q223" s="125" t="s">
        <v>227</v>
      </c>
      <c r="R223" s="137" t="s">
        <v>227</v>
      </c>
      <c r="S223" s="137" t="s">
        <v>227</v>
      </c>
      <c r="T223" s="137" t="s">
        <v>227</v>
      </c>
      <c r="U223" s="114"/>
      <c r="V223" s="114"/>
      <c r="W223" s="114"/>
      <c r="X223" s="114"/>
      <c r="Y223" s="114"/>
      <c r="Z223" s="114"/>
    </row>
    <row r="224" ht="13.5" customHeight="1">
      <c r="A224" s="178" t="str">
        <f t="shared" si="1"/>
        <v>BTPNB00201</v>
      </c>
      <c r="B224" s="116" t="s">
        <v>1449</v>
      </c>
      <c r="C224" s="137" t="s">
        <v>227</v>
      </c>
      <c r="D224" s="151" t="s">
        <v>1450</v>
      </c>
      <c r="E224" s="136" t="s">
        <v>509</v>
      </c>
      <c r="F224" s="125" t="s">
        <v>227</v>
      </c>
      <c r="G224" s="125" t="s">
        <v>227</v>
      </c>
      <c r="H224" s="125" t="s">
        <v>227</v>
      </c>
      <c r="I224" s="125" t="s">
        <v>227</v>
      </c>
      <c r="J224" s="125" t="s">
        <v>227</v>
      </c>
      <c r="K224" s="125" t="s">
        <v>227</v>
      </c>
      <c r="L224" s="125" t="s">
        <v>227</v>
      </c>
      <c r="M224" s="125" t="s">
        <v>227</v>
      </c>
      <c r="N224" s="125" t="s">
        <v>227</v>
      </c>
      <c r="O224" s="125" t="s">
        <v>227</v>
      </c>
      <c r="P224" s="125" t="s">
        <v>227</v>
      </c>
      <c r="Q224" s="125" t="s">
        <v>227</v>
      </c>
      <c r="R224" s="137" t="s">
        <v>227</v>
      </c>
      <c r="S224" s="137" t="s">
        <v>227</v>
      </c>
      <c r="T224" s="137" t="s">
        <v>227</v>
      </c>
      <c r="U224" s="114"/>
      <c r="V224" s="114"/>
      <c r="W224" s="114"/>
      <c r="X224" s="114"/>
      <c r="Y224" s="114"/>
      <c r="Z224" s="114"/>
    </row>
    <row r="225" ht="13.5" customHeight="1">
      <c r="A225" s="178" t="str">
        <f t="shared" si="1"/>
        <v>BTPNB00202</v>
      </c>
      <c r="B225" s="116" t="s">
        <v>1451</v>
      </c>
      <c r="C225" s="137"/>
      <c r="D225" s="151" t="s">
        <v>1452</v>
      </c>
      <c r="E225" s="136" t="s">
        <v>1312</v>
      </c>
      <c r="F225" s="125" t="s">
        <v>227</v>
      </c>
      <c r="G225" s="125" t="s">
        <v>227</v>
      </c>
      <c r="H225" s="125" t="s">
        <v>227</v>
      </c>
      <c r="I225" s="125" t="s">
        <v>227</v>
      </c>
      <c r="J225" s="125" t="s">
        <v>227</v>
      </c>
      <c r="K225" s="125" t="s">
        <v>227</v>
      </c>
      <c r="L225" s="125" t="s">
        <v>227</v>
      </c>
      <c r="M225" s="125" t="s">
        <v>227</v>
      </c>
      <c r="N225" s="125" t="s">
        <v>227</v>
      </c>
      <c r="O225" s="125" t="s">
        <v>227</v>
      </c>
      <c r="P225" s="125" t="s">
        <v>227</v>
      </c>
      <c r="Q225" s="125" t="s">
        <v>227</v>
      </c>
      <c r="R225" s="137" t="s">
        <v>227</v>
      </c>
      <c r="S225" s="137" t="s">
        <v>227</v>
      </c>
      <c r="T225" s="137" t="s">
        <v>227</v>
      </c>
      <c r="U225" s="114"/>
      <c r="V225" s="114"/>
      <c r="W225" s="114"/>
      <c r="X225" s="114"/>
      <c r="Y225" s="114"/>
      <c r="Z225" s="114"/>
    </row>
    <row r="226" ht="13.5" customHeight="1">
      <c r="A226" s="132" t="str">
        <f t="shared" si="1"/>
        <v>BTPNB00203</v>
      </c>
      <c r="B226" s="136" t="s">
        <v>1313</v>
      </c>
      <c r="C226" s="136"/>
      <c r="D226" s="136" t="s">
        <v>1453</v>
      </c>
      <c r="E226" s="136" t="s">
        <v>591</v>
      </c>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2" t="str">
        <f t="shared" si="1"/>
        <v>BTPNB00204</v>
      </c>
      <c r="B227" s="136" t="s">
        <v>1315</v>
      </c>
      <c r="C227" s="136"/>
      <c r="D227" s="136" t="s">
        <v>1454</v>
      </c>
      <c r="E227" s="136" t="s">
        <v>594</v>
      </c>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45" t="str">
        <f t="shared" si="1"/>
        <v>BTPNB00205</v>
      </c>
      <c r="B228" s="136" t="s">
        <v>1317</v>
      </c>
      <c r="C228" s="136"/>
      <c r="D228" s="136" t="s">
        <v>1455</v>
      </c>
      <c r="E228" s="136" t="s">
        <v>597</v>
      </c>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45" t="str">
        <f t="shared" si="1"/>
        <v>BTPNB00206</v>
      </c>
      <c r="B229" s="136" t="s">
        <v>598</v>
      </c>
      <c r="C229" s="136"/>
      <c r="D229" s="136" t="s">
        <v>1456</v>
      </c>
      <c r="E229" s="136" t="s">
        <v>600</v>
      </c>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45" t="str">
        <f t="shared" si="1"/>
        <v>BTPNB00207</v>
      </c>
      <c r="B230" s="136" t="s">
        <v>601</v>
      </c>
      <c r="C230" s="136"/>
      <c r="D230" s="136" t="s">
        <v>1457</v>
      </c>
      <c r="E230" s="136" t="s">
        <v>603</v>
      </c>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45" t="str">
        <f t="shared" si="1"/>
        <v>BTPNB00208</v>
      </c>
      <c r="B231" s="136" t="s">
        <v>604</v>
      </c>
      <c r="C231" s="136"/>
      <c r="D231" s="136" t="s">
        <v>1458</v>
      </c>
      <c r="E231" s="136" t="s">
        <v>606</v>
      </c>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45" t="str">
        <f t="shared" si="1"/>
        <v>BTPNB00209</v>
      </c>
      <c r="B232" s="136" t="s">
        <v>607</v>
      </c>
      <c r="C232" s="136"/>
      <c r="D232" s="136" t="s">
        <v>1459</v>
      </c>
      <c r="E232" s="136" t="s">
        <v>609</v>
      </c>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45" t="str">
        <f t="shared" si="1"/>
        <v>BTPNB00210</v>
      </c>
      <c r="B233" s="136" t="s">
        <v>607</v>
      </c>
      <c r="C233" s="136"/>
      <c r="D233" s="136" t="s">
        <v>1460</v>
      </c>
      <c r="E233" s="136" t="s">
        <v>611</v>
      </c>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45" t="str">
        <f t="shared" si="1"/>
        <v>BTPNB00211</v>
      </c>
      <c r="B234" s="136" t="s">
        <v>1324</v>
      </c>
      <c r="C234" s="136"/>
      <c r="D234" s="136" t="s">
        <v>1461</v>
      </c>
      <c r="E234" s="136" t="s">
        <v>614</v>
      </c>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2" t="str">
        <f t="shared" si="1"/>
        <v>BTPNB00212</v>
      </c>
      <c r="B235" s="134" t="s">
        <v>1462</v>
      </c>
      <c r="C235" s="134"/>
      <c r="D235" s="136" t="s">
        <v>1463</v>
      </c>
      <c r="E235" s="136" t="s">
        <v>617</v>
      </c>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2" t="str">
        <f t="shared" si="1"/>
        <v>BTPNB00213</v>
      </c>
      <c r="B236" s="152" t="s">
        <v>1464</v>
      </c>
      <c r="C236" s="134"/>
      <c r="D236" s="136" t="s">
        <v>1465</v>
      </c>
      <c r="E236" s="136" t="s">
        <v>620</v>
      </c>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2" t="str">
        <f t="shared" si="1"/>
        <v>BTPNB00214</v>
      </c>
      <c r="B237" s="152" t="s">
        <v>1466</v>
      </c>
      <c r="C237" s="134"/>
      <c r="D237" s="136" t="s">
        <v>1467</v>
      </c>
      <c r="E237" s="136" t="s">
        <v>1329</v>
      </c>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2" t="str">
        <f t="shared" si="1"/>
        <v>BTPNB00215</v>
      </c>
      <c r="B238" s="116" t="s">
        <v>1468</v>
      </c>
      <c r="C238" s="134"/>
      <c r="D238" s="136" t="s">
        <v>1469</v>
      </c>
      <c r="E238" s="136" t="s">
        <v>1331</v>
      </c>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80" t="str">
        <f t="shared" si="1"/>
        <v/>
      </c>
      <c r="B239" s="153" t="s">
        <v>1470</v>
      </c>
      <c r="C239" s="153" t="s">
        <v>791</v>
      </c>
      <c r="D239" s="153" t="s">
        <v>791</v>
      </c>
      <c r="E239" s="153"/>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81" t="str">
        <f t="shared" si="1"/>
        <v>BTPNB00216</v>
      </c>
      <c r="B240" s="154" t="s">
        <v>1471</v>
      </c>
      <c r="C240" s="154" t="s">
        <v>791</v>
      </c>
      <c r="D240" s="154" t="s">
        <v>791</v>
      </c>
      <c r="E240" s="154" t="s">
        <v>793</v>
      </c>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81" t="str">
        <f t="shared" si="1"/>
        <v>BTPNB00217</v>
      </c>
      <c r="B241" s="154" t="s">
        <v>1472</v>
      </c>
      <c r="C241" s="154" t="s">
        <v>791</v>
      </c>
      <c r="D241" s="154" t="s">
        <v>1473</v>
      </c>
      <c r="E241" s="154" t="s">
        <v>796</v>
      </c>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81" t="str">
        <f t="shared" si="1"/>
        <v>BTPNB00218</v>
      </c>
      <c r="B242" s="154" t="s">
        <v>1474</v>
      </c>
      <c r="C242" s="154" t="s">
        <v>791</v>
      </c>
      <c r="D242" s="154" t="s">
        <v>798</v>
      </c>
      <c r="E242" s="154" t="s">
        <v>799</v>
      </c>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81" t="str">
        <f t="shared" si="1"/>
        <v>BTPNB00219</v>
      </c>
      <c r="B243" s="154" t="s">
        <v>1475</v>
      </c>
      <c r="C243" s="154" t="s">
        <v>791</v>
      </c>
      <c r="D243" s="154" t="s">
        <v>1476</v>
      </c>
      <c r="E243" s="154" t="s">
        <v>1477</v>
      </c>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81" t="str">
        <f t="shared" si="1"/>
        <v>BTPNB00220</v>
      </c>
      <c r="B244" s="154" t="s">
        <v>1478</v>
      </c>
      <c r="C244" s="154" t="s">
        <v>791</v>
      </c>
      <c r="D244" s="154" t="s">
        <v>804</v>
      </c>
      <c r="E244" s="154" t="s">
        <v>805</v>
      </c>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82"/>
      <c r="B245" s="155"/>
      <c r="C245" s="155"/>
      <c r="D245" s="155"/>
      <c r="E245" s="155"/>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78"/>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78"/>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78"/>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78"/>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78"/>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78"/>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78"/>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78"/>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78"/>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78"/>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78"/>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78"/>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78"/>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78"/>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78"/>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78"/>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78"/>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78"/>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78"/>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78"/>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78"/>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78"/>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78"/>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78"/>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78"/>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78"/>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78"/>
      <c r="B272" s="116"/>
      <c r="C272" s="137"/>
      <c r="D272" s="151"/>
      <c r="E272" s="136"/>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78"/>
      <c r="B273" s="116"/>
      <c r="C273" s="137"/>
      <c r="D273" s="151"/>
      <c r="E273" s="136"/>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78"/>
      <c r="B274" s="116"/>
      <c r="C274" s="137"/>
      <c r="D274" s="151"/>
      <c r="E274" s="136"/>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78"/>
      <c r="B275" s="116"/>
      <c r="C275" s="137"/>
      <c r="D275" s="151"/>
      <c r="E275" s="136"/>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78"/>
      <c r="B276" s="116"/>
      <c r="C276" s="137"/>
      <c r="D276" s="151"/>
      <c r="E276" s="136"/>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78"/>
      <c r="B277" s="116"/>
      <c r="C277" s="137"/>
      <c r="D277" s="151"/>
      <c r="E277" s="136"/>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78"/>
      <c r="B278" s="116"/>
      <c r="C278" s="137"/>
      <c r="D278" s="151"/>
      <c r="E278" s="136"/>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78"/>
      <c r="B279" s="116"/>
      <c r="C279" s="137"/>
      <c r="D279" s="151"/>
      <c r="E279" s="136"/>
      <c r="F279" s="125"/>
      <c r="G279" s="125"/>
      <c r="H279" s="125"/>
      <c r="I279" s="125"/>
      <c r="J279" s="125"/>
      <c r="K279" s="125"/>
      <c r="L279" s="125"/>
      <c r="M279" s="125"/>
      <c r="N279" s="125"/>
      <c r="O279" s="125"/>
      <c r="P279" s="125"/>
      <c r="Q279" s="125"/>
      <c r="R279" s="137"/>
      <c r="S279" s="137"/>
      <c r="T279" s="137"/>
      <c r="U279" s="114"/>
      <c r="V279" s="114"/>
      <c r="W279" s="114"/>
      <c r="X279" s="114"/>
      <c r="Y279" s="114"/>
      <c r="Z279" s="114"/>
    </row>
    <row r="280" ht="13.5" customHeight="1">
      <c r="A280" s="178"/>
      <c r="B280" s="116"/>
      <c r="C280" s="137"/>
      <c r="D280" s="151"/>
      <c r="E280" s="136"/>
      <c r="F280" s="125"/>
      <c r="G280" s="125"/>
      <c r="H280" s="125"/>
      <c r="I280" s="125"/>
      <c r="J280" s="125"/>
      <c r="K280" s="125"/>
      <c r="L280" s="125"/>
      <c r="M280" s="125"/>
      <c r="N280" s="125"/>
      <c r="O280" s="125"/>
      <c r="P280" s="125"/>
      <c r="Q280" s="125"/>
      <c r="R280" s="137"/>
      <c r="S280" s="137"/>
      <c r="T280" s="137"/>
      <c r="U280" s="114"/>
      <c r="V280" s="114"/>
      <c r="W280" s="114"/>
      <c r="X280" s="114"/>
      <c r="Y280" s="114"/>
      <c r="Z280" s="114"/>
    </row>
    <row r="281" ht="13.5" customHeight="1">
      <c r="A281" s="178"/>
      <c r="B281" s="116"/>
      <c r="C281" s="137"/>
      <c r="D281" s="151"/>
      <c r="E281" s="136"/>
      <c r="F281" s="125"/>
      <c r="G281" s="125"/>
      <c r="H281" s="125"/>
      <c r="I281" s="125"/>
      <c r="J281" s="125"/>
      <c r="K281" s="125"/>
      <c r="L281" s="125"/>
      <c r="M281" s="125"/>
      <c r="N281" s="125"/>
      <c r="O281" s="125"/>
      <c r="P281" s="125"/>
      <c r="Q281" s="125"/>
      <c r="R281" s="137"/>
      <c r="S281" s="137"/>
      <c r="T281" s="137"/>
      <c r="U281" s="114"/>
      <c r="V281" s="114"/>
      <c r="W281" s="114"/>
      <c r="X281" s="114"/>
      <c r="Y281" s="114"/>
      <c r="Z281" s="114"/>
    </row>
    <row r="282" ht="13.5" customHeight="1">
      <c r="A282" s="178"/>
      <c r="B282" s="116"/>
      <c r="C282" s="137"/>
      <c r="D282" s="151"/>
      <c r="E282" s="136"/>
      <c r="F282" s="125"/>
      <c r="G282" s="125"/>
      <c r="H282" s="125"/>
      <c r="I282" s="125"/>
      <c r="J282" s="125"/>
      <c r="K282" s="125"/>
      <c r="L282" s="125"/>
      <c r="M282" s="125"/>
      <c r="N282" s="125"/>
      <c r="O282" s="125"/>
      <c r="P282" s="125"/>
      <c r="Q282" s="125"/>
      <c r="R282" s="137"/>
      <c r="S282" s="137"/>
      <c r="T282" s="137"/>
      <c r="U282" s="114"/>
      <c r="V282" s="114"/>
      <c r="W282" s="114"/>
      <c r="X282" s="114"/>
      <c r="Y282" s="114"/>
      <c r="Z282" s="114"/>
    </row>
    <row r="283" ht="13.5" customHeight="1">
      <c r="A283" s="178"/>
      <c r="B283" s="116"/>
      <c r="C283" s="137"/>
      <c r="D283" s="151"/>
      <c r="E283" s="136"/>
      <c r="F283" s="125"/>
      <c r="G283" s="125"/>
      <c r="H283" s="125"/>
      <c r="I283" s="125"/>
      <c r="J283" s="125"/>
      <c r="K283" s="125"/>
      <c r="L283" s="125"/>
      <c r="M283" s="125"/>
      <c r="N283" s="125"/>
      <c r="O283" s="125"/>
      <c r="P283" s="125"/>
      <c r="Q283" s="125"/>
      <c r="R283" s="137"/>
      <c r="S283" s="137"/>
      <c r="T283" s="137"/>
      <c r="U283" s="114"/>
      <c r="V283" s="114"/>
      <c r="W283" s="114"/>
      <c r="X283" s="114"/>
      <c r="Y283" s="114"/>
      <c r="Z283" s="114"/>
    </row>
    <row r="284" ht="13.5" customHeight="1">
      <c r="A284" s="178"/>
      <c r="B284" s="116"/>
      <c r="C284" s="137"/>
      <c r="D284" s="151"/>
      <c r="E284" s="136"/>
      <c r="F284" s="125"/>
      <c r="G284" s="125"/>
      <c r="H284" s="125"/>
      <c r="I284" s="125"/>
      <c r="J284" s="125"/>
      <c r="K284" s="125"/>
      <c r="L284" s="125"/>
      <c r="M284" s="125"/>
      <c r="N284" s="125"/>
      <c r="O284" s="125"/>
      <c r="P284" s="125"/>
      <c r="Q284" s="125"/>
      <c r="R284" s="137"/>
      <c r="S284" s="137"/>
      <c r="T284" s="137"/>
      <c r="U284" s="114"/>
      <c r="V284" s="114"/>
      <c r="W284" s="114"/>
      <c r="X284" s="114"/>
      <c r="Y284" s="114"/>
      <c r="Z284" s="114"/>
    </row>
    <row r="285" ht="13.5" customHeight="1">
      <c r="A285" s="178"/>
      <c r="B285" s="116"/>
      <c r="C285" s="137"/>
      <c r="D285" s="151"/>
      <c r="E285" s="136"/>
      <c r="F285" s="125"/>
      <c r="G285" s="125"/>
      <c r="H285" s="125"/>
      <c r="I285" s="125"/>
      <c r="J285" s="125"/>
      <c r="K285" s="125"/>
      <c r="L285" s="125"/>
      <c r="M285" s="125"/>
      <c r="N285" s="125"/>
      <c r="O285" s="125"/>
      <c r="P285" s="125"/>
      <c r="Q285" s="125"/>
      <c r="R285" s="137"/>
      <c r="S285" s="137"/>
      <c r="T285" s="137"/>
      <c r="U285" s="114"/>
      <c r="V285" s="114"/>
      <c r="W285" s="114"/>
      <c r="X285" s="114"/>
      <c r="Y285" s="114"/>
      <c r="Z285" s="114"/>
    </row>
    <row r="286" ht="13.5" customHeight="1">
      <c r="A286" s="178"/>
      <c r="B286" s="116"/>
      <c r="C286" s="137"/>
      <c r="D286" s="151"/>
      <c r="E286" s="136"/>
      <c r="F286" s="125"/>
      <c r="G286" s="125"/>
      <c r="H286" s="125"/>
      <c r="I286" s="125"/>
      <c r="J286" s="125"/>
      <c r="K286" s="125"/>
      <c r="L286" s="125"/>
      <c r="M286" s="125"/>
      <c r="N286" s="125"/>
      <c r="O286" s="125"/>
      <c r="P286" s="125"/>
      <c r="Q286" s="125"/>
      <c r="R286" s="137"/>
      <c r="S286" s="137"/>
      <c r="T286" s="137"/>
      <c r="U286" s="114"/>
      <c r="V286" s="114"/>
      <c r="W286" s="114"/>
      <c r="X286" s="114"/>
      <c r="Y286" s="114"/>
      <c r="Z286" s="114"/>
    </row>
    <row r="287" ht="13.5" customHeight="1">
      <c r="A287" s="178"/>
      <c r="B287" s="116"/>
      <c r="C287" s="137"/>
      <c r="D287" s="151"/>
      <c r="E287" s="136"/>
      <c r="F287" s="125"/>
      <c r="G287" s="125"/>
      <c r="H287" s="125"/>
      <c r="I287" s="125"/>
      <c r="J287" s="125"/>
      <c r="K287" s="125"/>
      <c r="L287" s="125"/>
      <c r="M287" s="125"/>
      <c r="N287" s="125"/>
      <c r="O287" s="125"/>
      <c r="P287" s="125"/>
      <c r="Q287" s="125"/>
      <c r="R287" s="137"/>
      <c r="S287" s="137"/>
      <c r="T287" s="137"/>
      <c r="U287" s="114"/>
      <c r="V287" s="114"/>
      <c r="W287" s="114"/>
      <c r="X287" s="114"/>
      <c r="Y287" s="114"/>
      <c r="Z287" s="114"/>
    </row>
    <row r="288" ht="13.5" customHeight="1">
      <c r="A288" s="178"/>
      <c r="B288" s="116"/>
      <c r="C288" s="137"/>
      <c r="D288" s="151"/>
      <c r="E288" s="136"/>
      <c r="F288" s="125"/>
      <c r="G288" s="125"/>
      <c r="H288" s="125"/>
      <c r="I288" s="125"/>
      <c r="J288" s="125"/>
      <c r="K288" s="125"/>
      <c r="L288" s="125"/>
      <c r="M288" s="125"/>
      <c r="N288" s="125"/>
      <c r="O288" s="125"/>
      <c r="P288" s="125"/>
      <c r="Q288" s="125"/>
      <c r="R288" s="137"/>
      <c r="S288" s="137"/>
      <c r="T288" s="137"/>
      <c r="U288" s="114"/>
      <c r="V288" s="114"/>
      <c r="W288" s="114"/>
      <c r="X288" s="114"/>
      <c r="Y288" s="114"/>
      <c r="Z288" s="114"/>
    </row>
    <row r="289" ht="13.5" customHeight="1">
      <c r="A289" s="178"/>
      <c r="B289" s="116"/>
      <c r="C289" s="137"/>
      <c r="D289" s="151"/>
      <c r="E289" s="136"/>
      <c r="F289" s="125"/>
      <c r="G289" s="125"/>
      <c r="H289" s="125"/>
      <c r="I289" s="125"/>
      <c r="J289" s="125"/>
      <c r="K289" s="125"/>
      <c r="L289" s="125"/>
      <c r="M289" s="125"/>
      <c r="N289" s="125"/>
      <c r="O289" s="125"/>
      <c r="P289" s="125"/>
      <c r="Q289" s="125"/>
      <c r="R289" s="137"/>
      <c r="S289" s="137"/>
      <c r="T289" s="137"/>
      <c r="U289" s="114"/>
      <c r="V289" s="114"/>
      <c r="W289" s="114"/>
      <c r="X289" s="114"/>
      <c r="Y289" s="114"/>
      <c r="Z289" s="114"/>
    </row>
    <row r="290" ht="13.5" customHeight="1">
      <c r="A290" s="178"/>
      <c r="B290" s="116"/>
      <c r="C290" s="137"/>
      <c r="D290" s="151"/>
      <c r="E290" s="136"/>
      <c r="F290" s="125"/>
      <c r="G290" s="125"/>
      <c r="H290" s="125"/>
      <c r="I290" s="125"/>
      <c r="J290" s="125"/>
      <c r="K290" s="125"/>
      <c r="L290" s="125"/>
      <c r="M290" s="125"/>
      <c r="N290" s="125"/>
      <c r="O290" s="125"/>
      <c r="P290" s="125"/>
      <c r="Q290" s="125"/>
      <c r="R290" s="137"/>
      <c r="S290" s="137"/>
      <c r="T290" s="137"/>
      <c r="U290" s="114"/>
      <c r="V290" s="114"/>
      <c r="W290" s="114"/>
      <c r="X290" s="114"/>
      <c r="Y290" s="114"/>
      <c r="Z290" s="114"/>
    </row>
    <row r="291" ht="13.5" customHeight="1">
      <c r="A291" s="178"/>
      <c r="B291" s="116"/>
      <c r="C291" s="137"/>
      <c r="D291" s="151"/>
      <c r="E291" s="136"/>
      <c r="F291" s="125"/>
      <c r="G291" s="125"/>
      <c r="H291" s="125"/>
      <c r="I291" s="125"/>
      <c r="J291" s="125"/>
      <c r="K291" s="125"/>
      <c r="L291" s="125"/>
      <c r="M291" s="125"/>
      <c r="N291" s="125"/>
      <c r="O291" s="125"/>
      <c r="P291" s="125"/>
      <c r="Q291" s="125"/>
      <c r="R291" s="137"/>
      <c r="S291" s="137"/>
      <c r="T291" s="137"/>
      <c r="U291" s="114"/>
      <c r="V291" s="114"/>
      <c r="W291" s="114"/>
      <c r="X291" s="114"/>
      <c r="Y291" s="114"/>
      <c r="Z291" s="114"/>
    </row>
    <row r="292" ht="13.5" customHeight="1">
      <c r="A292" s="178"/>
      <c r="B292" s="116"/>
      <c r="C292" s="137"/>
      <c r="D292" s="151"/>
      <c r="E292" s="136"/>
      <c r="F292" s="125"/>
      <c r="G292" s="125"/>
      <c r="H292" s="125"/>
      <c r="I292" s="125"/>
      <c r="J292" s="125"/>
      <c r="K292" s="125"/>
      <c r="L292" s="125"/>
      <c r="M292" s="125"/>
      <c r="N292" s="125"/>
      <c r="O292" s="125"/>
      <c r="P292" s="125"/>
      <c r="Q292" s="125"/>
      <c r="R292" s="137"/>
      <c r="S292" s="137"/>
      <c r="T292" s="137"/>
      <c r="U292" s="114"/>
      <c r="V292" s="114"/>
      <c r="W292" s="114"/>
      <c r="X292" s="114"/>
      <c r="Y292" s="114"/>
      <c r="Z292" s="114"/>
    </row>
    <row r="293" ht="13.5" customHeight="1">
      <c r="A293" s="178"/>
      <c r="B293" s="116"/>
      <c r="C293" s="137"/>
      <c r="D293" s="151"/>
      <c r="E293" s="136"/>
      <c r="F293" s="125"/>
      <c r="G293" s="125"/>
      <c r="H293" s="125"/>
      <c r="I293" s="125"/>
      <c r="J293" s="125"/>
      <c r="K293" s="125"/>
      <c r="L293" s="125"/>
      <c r="M293" s="125"/>
      <c r="N293" s="125"/>
      <c r="O293" s="125"/>
      <c r="P293" s="125"/>
      <c r="Q293" s="125"/>
      <c r="R293" s="137"/>
      <c r="S293" s="137"/>
      <c r="T293" s="137"/>
      <c r="U293" s="114"/>
      <c r="V293" s="114"/>
      <c r="W293" s="114"/>
      <c r="X293" s="114"/>
      <c r="Y293" s="114"/>
      <c r="Z293" s="114"/>
    </row>
    <row r="294" ht="13.5" customHeight="1">
      <c r="A294" s="178"/>
      <c r="B294" s="116"/>
      <c r="C294" s="137"/>
      <c r="D294" s="151"/>
      <c r="E294" s="136"/>
      <c r="F294" s="125"/>
      <c r="G294" s="125"/>
      <c r="H294" s="125"/>
      <c r="I294" s="125"/>
      <c r="J294" s="125"/>
      <c r="K294" s="125"/>
      <c r="L294" s="125"/>
      <c r="M294" s="125"/>
      <c r="N294" s="125"/>
      <c r="O294" s="125"/>
      <c r="P294" s="125"/>
      <c r="Q294" s="125"/>
      <c r="R294" s="137"/>
      <c r="S294" s="137"/>
      <c r="T294" s="137"/>
      <c r="U294" s="114"/>
      <c r="V294" s="114"/>
      <c r="W294" s="114"/>
      <c r="X294" s="114"/>
      <c r="Y294" s="114"/>
      <c r="Z294" s="114"/>
    </row>
    <row r="295" ht="13.5" customHeight="1">
      <c r="A295" s="178"/>
      <c r="B295" s="116"/>
      <c r="C295" s="137"/>
      <c r="D295" s="151"/>
      <c r="E295" s="136"/>
      <c r="F295" s="125"/>
      <c r="G295" s="125"/>
      <c r="H295" s="125"/>
      <c r="I295" s="125"/>
      <c r="J295" s="125"/>
      <c r="K295" s="125"/>
      <c r="L295" s="125"/>
      <c r="M295" s="125"/>
      <c r="N295" s="125"/>
      <c r="O295" s="125"/>
      <c r="P295" s="125"/>
      <c r="Q295" s="125"/>
      <c r="R295" s="137"/>
      <c r="S295" s="137"/>
      <c r="T295" s="137"/>
      <c r="U295" s="114"/>
      <c r="V295" s="114"/>
      <c r="W295" s="114"/>
      <c r="X295" s="114"/>
      <c r="Y295" s="114"/>
      <c r="Z295" s="114"/>
    </row>
    <row r="296" ht="13.5" customHeight="1">
      <c r="A296" s="178"/>
      <c r="B296" s="116"/>
      <c r="C296" s="137"/>
      <c r="D296" s="151"/>
      <c r="E296" s="136"/>
      <c r="F296" s="125"/>
      <c r="G296" s="125"/>
      <c r="H296" s="125"/>
      <c r="I296" s="125"/>
      <c r="J296" s="125"/>
      <c r="K296" s="125"/>
      <c r="L296" s="125"/>
      <c r="M296" s="125"/>
      <c r="N296" s="125"/>
      <c r="O296" s="125"/>
      <c r="P296" s="125"/>
      <c r="Q296" s="125"/>
      <c r="R296" s="137"/>
      <c r="S296" s="137"/>
      <c r="T296" s="137"/>
      <c r="U296" s="114"/>
      <c r="V296" s="114"/>
      <c r="W296" s="114"/>
      <c r="X296" s="114"/>
      <c r="Y296" s="114"/>
      <c r="Z296" s="114"/>
    </row>
    <row r="297" ht="13.5" customHeight="1">
      <c r="A297" s="178"/>
      <c r="B297" s="116"/>
      <c r="C297" s="137"/>
      <c r="D297" s="151"/>
      <c r="E297" s="136"/>
      <c r="F297" s="125"/>
      <c r="G297" s="125"/>
      <c r="H297" s="125"/>
      <c r="I297" s="125"/>
      <c r="J297" s="125"/>
      <c r="K297" s="125"/>
      <c r="L297" s="125"/>
      <c r="M297" s="125"/>
      <c r="N297" s="125"/>
      <c r="O297" s="125"/>
      <c r="P297" s="125"/>
      <c r="Q297" s="125"/>
      <c r="R297" s="137"/>
      <c r="S297" s="137"/>
      <c r="T297" s="137"/>
      <c r="U297" s="114"/>
      <c r="V297" s="114"/>
      <c r="W297" s="114"/>
      <c r="X297" s="114"/>
      <c r="Y297" s="114"/>
      <c r="Z297" s="114"/>
    </row>
    <row r="298" ht="13.5" customHeight="1">
      <c r="A298" s="178"/>
      <c r="B298" s="116"/>
      <c r="C298" s="137"/>
      <c r="D298" s="151"/>
      <c r="E298" s="136"/>
      <c r="F298" s="125"/>
      <c r="G298" s="125"/>
      <c r="H298" s="125"/>
      <c r="I298" s="125"/>
      <c r="J298" s="125"/>
      <c r="K298" s="125"/>
      <c r="L298" s="125"/>
      <c r="M298" s="125"/>
      <c r="N298" s="125"/>
      <c r="O298" s="125"/>
      <c r="P298" s="125"/>
      <c r="Q298" s="125"/>
      <c r="R298" s="137"/>
      <c r="S298" s="137"/>
      <c r="T298" s="137"/>
      <c r="U298" s="114"/>
      <c r="V298" s="114"/>
      <c r="W298" s="114"/>
      <c r="X298" s="114"/>
      <c r="Y298" s="114"/>
      <c r="Z298" s="114"/>
    </row>
    <row r="299" ht="13.5" customHeight="1">
      <c r="A299" s="178"/>
      <c r="B299" s="116"/>
      <c r="C299" s="137"/>
      <c r="D299" s="151"/>
      <c r="E299" s="136"/>
      <c r="F299" s="125"/>
      <c r="G299" s="125"/>
      <c r="H299" s="125"/>
      <c r="I299" s="125"/>
      <c r="J299" s="125"/>
      <c r="K299" s="125"/>
      <c r="L299" s="125"/>
      <c r="M299" s="125"/>
      <c r="N299" s="125"/>
      <c r="O299" s="125"/>
      <c r="P299" s="125"/>
      <c r="Q299" s="125"/>
      <c r="R299" s="137"/>
      <c r="S299" s="137"/>
      <c r="T299" s="137"/>
      <c r="U299" s="114"/>
      <c r="V299" s="114"/>
      <c r="W299" s="114"/>
      <c r="X299" s="114"/>
      <c r="Y299" s="114"/>
      <c r="Z299" s="114"/>
    </row>
    <row r="300" ht="13.5" customHeight="1">
      <c r="A300" s="178"/>
      <c r="B300" s="116"/>
      <c r="C300" s="137"/>
      <c r="D300" s="151"/>
      <c r="E300" s="136"/>
      <c r="F300" s="125"/>
      <c r="G300" s="125"/>
      <c r="H300" s="125"/>
      <c r="I300" s="125"/>
      <c r="J300" s="125"/>
      <c r="K300" s="125"/>
      <c r="L300" s="125"/>
      <c r="M300" s="125"/>
      <c r="N300" s="125"/>
      <c r="O300" s="125"/>
      <c r="P300" s="125"/>
      <c r="Q300" s="125"/>
      <c r="R300" s="137"/>
      <c r="S300" s="137"/>
      <c r="T300" s="137"/>
      <c r="U300" s="114"/>
      <c r="V300" s="114"/>
      <c r="W300" s="114"/>
      <c r="X300" s="114"/>
      <c r="Y300" s="114"/>
      <c r="Z300" s="114"/>
    </row>
    <row r="301" ht="13.5" customHeight="1">
      <c r="A301" s="178"/>
      <c r="B301" s="116"/>
      <c r="C301" s="137"/>
      <c r="D301" s="151"/>
      <c r="E301" s="136"/>
      <c r="F301" s="125"/>
      <c r="G301" s="125"/>
      <c r="H301" s="125"/>
      <c r="I301" s="125"/>
      <c r="J301" s="125"/>
      <c r="K301" s="125"/>
      <c r="L301" s="125"/>
      <c r="M301" s="125"/>
      <c r="N301" s="125"/>
      <c r="O301" s="125"/>
      <c r="P301" s="125"/>
      <c r="Q301" s="125"/>
      <c r="R301" s="137"/>
      <c r="S301" s="137"/>
      <c r="T301" s="137"/>
      <c r="U301" s="114"/>
      <c r="V301" s="114"/>
      <c r="W301" s="114"/>
      <c r="X301" s="114"/>
      <c r="Y301" s="114"/>
      <c r="Z301" s="114"/>
    </row>
    <row r="302" ht="13.5" customHeight="1">
      <c r="A302" s="178"/>
      <c r="B302" s="116"/>
      <c r="C302" s="137"/>
      <c r="D302" s="151"/>
      <c r="E302" s="136"/>
      <c r="F302" s="125"/>
      <c r="G302" s="125"/>
      <c r="H302" s="125"/>
      <c r="I302" s="125"/>
      <c r="J302" s="125"/>
      <c r="K302" s="125"/>
      <c r="L302" s="125"/>
      <c r="M302" s="125"/>
      <c r="N302" s="125"/>
      <c r="O302" s="125"/>
      <c r="P302" s="125"/>
      <c r="Q302" s="125"/>
      <c r="R302" s="137"/>
      <c r="S302" s="137"/>
      <c r="T302" s="137"/>
      <c r="U302" s="114"/>
      <c r="V302" s="114"/>
      <c r="W302" s="114"/>
      <c r="X302" s="114"/>
      <c r="Y302" s="114"/>
      <c r="Z302" s="114"/>
    </row>
    <row r="303" ht="13.5" customHeight="1">
      <c r="A303" s="178"/>
      <c r="B303" s="116"/>
      <c r="C303" s="137"/>
      <c r="D303" s="151"/>
      <c r="E303" s="136"/>
      <c r="F303" s="125"/>
      <c r="G303" s="125"/>
      <c r="H303" s="125"/>
      <c r="I303" s="125"/>
      <c r="J303" s="125"/>
      <c r="K303" s="125"/>
      <c r="L303" s="125"/>
      <c r="M303" s="125"/>
      <c r="N303" s="125"/>
      <c r="O303" s="125"/>
      <c r="P303" s="125"/>
      <c r="Q303" s="125"/>
      <c r="R303" s="137"/>
      <c r="S303" s="137"/>
      <c r="T303" s="137"/>
      <c r="U303" s="114"/>
      <c r="V303" s="114"/>
      <c r="W303" s="114"/>
      <c r="X303" s="114"/>
      <c r="Y303" s="114"/>
      <c r="Z303" s="114"/>
    </row>
    <row r="304" ht="13.5" customHeight="1">
      <c r="A304" s="178"/>
      <c r="B304" s="116"/>
      <c r="C304" s="137"/>
      <c r="D304" s="151"/>
      <c r="E304" s="136"/>
      <c r="F304" s="125"/>
      <c r="G304" s="125"/>
      <c r="H304" s="125"/>
      <c r="I304" s="125"/>
      <c r="J304" s="125"/>
      <c r="K304" s="125"/>
      <c r="L304" s="125"/>
      <c r="M304" s="125"/>
      <c r="N304" s="125"/>
      <c r="O304" s="125"/>
      <c r="P304" s="125"/>
      <c r="Q304" s="125"/>
      <c r="R304" s="137"/>
      <c r="S304" s="137"/>
      <c r="T304" s="137"/>
      <c r="U304" s="114"/>
      <c r="V304" s="114"/>
      <c r="W304" s="114"/>
      <c r="X304" s="114"/>
      <c r="Y304" s="114"/>
      <c r="Z304" s="114"/>
    </row>
    <row r="305" ht="13.5" customHeight="1">
      <c r="A305" s="178"/>
      <c r="B305" s="116"/>
      <c r="C305" s="137"/>
      <c r="D305" s="151"/>
      <c r="E305" s="136"/>
      <c r="F305" s="125"/>
      <c r="G305" s="125"/>
      <c r="H305" s="125"/>
      <c r="I305" s="125"/>
      <c r="J305" s="125"/>
      <c r="K305" s="125"/>
      <c r="L305" s="125"/>
      <c r="M305" s="125"/>
      <c r="N305" s="125"/>
      <c r="O305" s="125"/>
      <c r="P305" s="125"/>
      <c r="Q305" s="125"/>
      <c r="R305" s="137"/>
      <c r="S305" s="137"/>
      <c r="T305" s="137"/>
      <c r="U305" s="114"/>
      <c r="V305" s="114"/>
      <c r="W305" s="114"/>
      <c r="X305" s="114"/>
      <c r="Y305" s="114"/>
      <c r="Z305" s="114"/>
    </row>
    <row r="306" ht="13.5" customHeight="1">
      <c r="A306" s="178"/>
      <c r="B306" s="116"/>
      <c r="C306" s="137"/>
      <c r="D306" s="151"/>
      <c r="E306" s="136"/>
      <c r="F306" s="125"/>
      <c r="G306" s="125"/>
      <c r="H306" s="125"/>
      <c r="I306" s="125"/>
      <c r="J306" s="125"/>
      <c r="K306" s="125"/>
      <c r="L306" s="125"/>
      <c r="M306" s="125"/>
      <c r="N306" s="125"/>
      <c r="O306" s="125"/>
      <c r="P306" s="125"/>
      <c r="Q306" s="125"/>
      <c r="R306" s="137"/>
      <c r="S306" s="137"/>
      <c r="T306" s="137"/>
      <c r="U306" s="114"/>
      <c r="V306" s="114"/>
      <c r="W306" s="114"/>
      <c r="X306" s="114"/>
      <c r="Y306" s="114"/>
      <c r="Z306" s="114"/>
    </row>
    <row r="307" ht="13.5" customHeight="1">
      <c r="A307" s="178"/>
      <c r="B307" s="116"/>
      <c r="C307" s="137"/>
      <c r="D307" s="151"/>
      <c r="E307" s="136"/>
      <c r="F307" s="125"/>
      <c r="G307" s="125"/>
      <c r="H307" s="125"/>
      <c r="I307" s="125"/>
      <c r="J307" s="125"/>
      <c r="K307" s="125"/>
      <c r="L307" s="125"/>
      <c r="M307" s="125"/>
      <c r="N307" s="125"/>
      <c r="O307" s="125"/>
      <c r="P307" s="125"/>
      <c r="Q307" s="125"/>
      <c r="R307" s="137"/>
      <c r="S307" s="137"/>
      <c r="T307" s="137"/>
      <c r="U307" s="114"/>
      <c r="V307" s="114"/>
      <c r="W307" s="114"/>
      <c r="X307" s="114"/>
      <c r="Y307" s="114"/>
      <c r="Z307" s="114"/>
    </row>
    <row r="308" ht="13.5" customHeight="1">
      <c r="A308" s="178"/>
      <c r="B308" s="116"/>
      <c r="C308" s="137"/>
      <c r="D308" s="151"/>
      <c r="E308" s="136"/>
      <c r="F308" s="125"/>
      <c r="G308" s="125"/>
      <c r="H308" s="125"/>
      <c r="I308" s="125"/>
      <c r="J308" s="125"/>
      <c r="K308" s="125"/>
      <c r="L308" s="125"/>
      <c r="M308" s="125"/>
      <c r="N308" s="125"/>
      <c r="O308" s="125"/>
      <c r="P308" s="125"/>
      <c r="Q308" s="125"/>
      <c r="R308" s="137"/>
      <c r="S308" s="137"/>
      <c r="T308" s="137"/>
      <c r="U308" s="114"/>
      <c r="V308" s="114"/>
      <c r="W308" s="114"/>
      <c r="X308" s="114"/>
      <c r="Y308" s="114"/>
      <c r="Z308" s="114"/>
    </row>
    <row r="309" ht="13.5" customHeight="1">
      <c r="A309" s="178"/>
      <c r="B309" s="116"/>
      <c r="C309" s="137"/>
      <c r="D309" s="151"/>
      <c r="E309" s="136"/>
      <c r="F309" s="125"/>
      <c r="G309" s="125"/>
      <c r="H309" s="125"/>
      <c r="I309" s="125"/>
      <c r="J309" s="125"/>
      <c r="K309" s="125"/>
      <c r="L309" s="125"/>
      <c r="M309" s="125"/>
      <c r="N309" s="125"/>
      <c r="O309" s="125"/>
      <c r="P309" s="125"/>
      <c r="Q309" s="125"/>
      <c r="R309" s="137"/>
      <c r="S309" s="137"/>
      <c r="T309" s="137"/>
      <c r="U309" s="114"/>
      <c r="V309" s="114"/>
      <c r="W309" s="114"/>
      <c r="X309" s="114"/>
      <c r="Y309" s="114"/>
      <c r="Z309" s="114"/>
    </row>
    <row r="310" ht="13.5" customHeight="1">
      <c r="A310" s="178"/>
      <c r="B310" s="116"/>
      <c r="C310" s="137"/>
      <c r="D310" s="151"/>
      <c r="E310" s="136"/>
      <c r="F310" s="125"/>
      <c r="G310" s="125"/>
      <c r="H310" s="125"/>
      <c r="I310" s="125"/>
      <c r="J310" s="125"/>
      <c r="K310" s="125"/>
      <c r="L310" s="125"/>
      <c r="M310" s="125"/>
      <c r="N310" s="125"/>
      <c r="O310" s="125"/>
      <c r="P310" s="125"/>
      <c r="Q310" s="125"/>
      <c r="R310" s="137"/>
      <c r="S310" s="137"/>
      <c r="T310" s="137"/>
      <c r="U310" s="114"/>
      <c r="V310" s="114"/>
      <c r="W310" s="114"/>
      <c r="X310" s="114"/>
      <c r="Y310" s="114"/>
      <c r="Z310" s="114"/>
    </row>
    <row r="311" ht="13.5" customHeight="1">
      <c r="A311" s="178"/>
      <c r="B311" s="116"/>
      <c r="C311" s="137"/>
      <c r="D311" s="151"/>
      <c r="E311" s="136"/>
      <c r="F311" s="125"/>
      <c r="G311" s="125"/>
      <c r="H311" s="125"/>
      <c r="I311" s="125"/>
      <c r="J311" s="125"/>
      <c r="K311" s="125"/>
      <c r="L311" s="125"/>
      <c r="M311" s="125"/>
      <c r="N311" s="125"/>
      <c r="O311" s="125"/>
      <c r="P311" s="125"/>
      <c r="Q311" s="125"/>
      <c r="R311" s="137"/>
      <c r="S311" s="137"/>
      <c r="T311" s="137"/>
      <c r="U311" s="114"/>
      <c r="V311" s="114"/>
      <c r="W311" s="114"/>
      <c r="X311" s="114"/>
      <c r="Y311" s="114"/>
      <c r="Z311" s="114"/>
    </row>
    <row r="312" ht="13.5" customHeight="1">
      <c r="A312" s="178"/>
      <c r="B312" s="116"/>
      <c r="C312" s="137"/>
      <c r="D312" s="151"/>
      <c r="E312" s="136"/>
      <c r="F312" s="125"/>
      <c r="G312" s="125"/>
      <c r="H312" s="125"/>
      <c r="I312" s="125"/>
      <c r="J312" s="125"/>
      <c r="K312" s="125"/>
      <c r="L312" s="125"/>
      <c r="M312" s="125"/>
      <c r="N312" s="125"/>
      <c r="O312" s="125"/>
      <c r="P312" s="125"/>
      <c r="Q312" s="125"/>
      <c r="R312" s="137"/>
      <c r="S312" s="137"/>
      <c r="T312" s="137"/>
      <c r="U312" s="114"/>
      <c r="V312" s="114"/>
      <c r="W312" s="114"/>
      <c r="X312" s="114"/>
      <c r="Y312" s="114"/>
      <c r="Z312" s="114"/>
    </row>
    <row r="313" ht="13.5" customHeight="1">
      <c r="A313" s="178"/>
      <c r="B313" s="116"/>
      <c r="C313" s="137"/>
      <c r="D313" s="151"/>
      <c r="E313" s="136"/>
      <c r="F313" s="125"/>
      <c r="G313" s="125"/>
      <c r="H313" s="125"/>
      <c r="I313" s="125"/>
      <c r="J313" s="125"/>
      <c r="K313" s="125"/>
      <c r="L313" s="125"/>
      <c r="M313" s="125"/>
      <c r="N313" s="125"/>
      <c r="O313" s="125"/>
      <c r="P313" s="125"/>
      <c r="Q313" s="125"/>
      <c r="R313" s="137"/>
      <c r="S313" s="137"/>
      <c r="T313" s="137"/>
      <c r="U313" s="114"/>
      <c r="V313" s="114"/>
      <c r="W313" s="114"/>
      <c r="X313" s="114"/>
      <c r="Y313" s="114"/>
      <c r="Z313" s="114"/>
    </row>
    <row r="314" ht="13.5" customHeight="1">
      <c r="A314" s="178"/>
      <c r="B314" s="116"/>
      <c r="C314" s="137"/>
      <c r="D314" s="151"/>
      <c r="E314" s="136"/>
      <c r="F314" s="125"/>
      <c r="G314" s="125"/>
      <c r="H314" s="125"/>
      <c r="I314" s="125"/>
      <c r="J314" s="125"/>
      <c r="K314" s="125"/>
      <c r="L314" s="125"/>
      <c r="M314" s="125"/>
      <c r="N314" s="125"/>
      <c r="O314" s="125"/>
      <c r="P314" s="125"/>
      <c r="Q314" s="125"/>
      <c r="R314" s="137"/>
      <c r="S314" s="137"/>
      <c r="T314" s="137"/>
      <c r="U314" s="114"/>
      <c r="V314" s="114"/>
      <c r="W314" s="114"/>
      <c r="X314" s="114"/>
      <c r="Y314" s="114"/>
      <c r="Z314" s="114"/>
    </row>
    <row r="315" ht="13.5" customHeight="1">
      <c r="A315" s="178"/>
      <c r="B315" s="116"/>
      <c r="C315" s="137"/>
      <c r="D315" s="151"/>
      <c r="E315" s="136"/>
      <c r="F315" s="125"/>
      <c r="G315" s="125"/>
      <c r="H315" s="125"/>
      <c r="I315" s="125"/>
      <c r="J315" s="125"/>
      <c r="K315" s="125"/>
      <c r="L315" s="125"/>
      <c r="M315" s="125"/>
      <c r="N315" s="125"/>
      <c r="O315" s="125"/>
      <c r="P315" s="125"/>
      <c r="Q315" s="125"/>
      <c r="R315" s="137"/>
      <c r="S315" s="137"/>
      <c r="T315" s="137"/>
      <c r="U315" s="114"/>
      <c r="V315" s="114"/>
      <c r="W315" s="114"/>
      <c r="X315" s="114"/>
      <c r="Y315" s="114"/>
      <c r="Z315" s="114"/>
    </row>
    <row r="316" ht="13.5" customHeight="1">
      <c r="A316" s="178"/>
      <c r="B316" s="116"/>
      <c r="C316" s="137"/>
      <c r="D316" s="151"/>
      <c r="E316" s="136"/>
      <c r="F316" s="125"/>
      <c r="G316" s="125"/>
      <c r="H316" s="125"/>
      <c r="I316" s="125"/>
      <c r="J316" s="125"/>
      <c r="K316" s="125"/>
      <c r="L316" s="125"/>
      <c r="M316" s="125"/>
      <c r="N316" s="125"/>
      <c r="O316" s="125"/>
      <c r="P316" s="125"/>
      <c r="Q316" s="125"/>
      <c r="R316" s="137"/>
      <c r="S316" s="137"/>
      <c r="T316" s="137"/>
      <c r="U316" s="114"/>
      <c r="V316" s="114"/>
      <c r="W316" s="114"/>
      <c r="X316" s="114"/>
      <c r="Y316" s="114"/>
      <c r="Z316" s="114"/>
    </row>
    <row r="317" ht="13.5" customHeight="1">
      <c r="A317" s="178"/>
      <c r="B317" s="116"/>
      <c r="C317" s="137"/>
      <c r="D317" s="151"/>
      <c r="E317" s="136"/>
      <c r="F317" s="125"/>
      <c r="G317" s="125"/>
      <c r="H317" s="125"/>
      <c r="I317" s="125"/>
      <c r="J317" s="125"/>
      <c r="K317" s="125"/>
      <c r="L317" s="125"/>
      <c r="M317" s="125"/>
      <c r="N317" s="125"/>
      <c r="O317" s="125"/>
      <c r="P317" s="125"/>
      <c r="Q317" s="125"/>
      <c r="R317" s="137"/>
      <c r="S317" s="137"/>
      <c r="T317" s="137"/>
      <c r="U317" s="114"/>
      <c r="V317" s="114"/>
      <c r="W317" s="114"/>
      <c r="X317" s="114"/>
      <c r="Y317" s="114"/>
      <c r="Z317" s="114"/>
    </row>
    <row r="318" ht="13.5" customHeight="1">
      <c r="A318" s="178"/>
      <c r="B318" s="116"/>
      <c r="C318" s="137"/>
      <c r="D318" s="151"/>
      <c r="E318" s="136"/>
      <c r="F318" s="125"/>
      <c r="G318" s="125"/>
      <c r="H318" s="125"/>
      <c r="I318" s="125"/>
      <c r="J318" s="125"/>
      <c r="K318" s="125"/>
      <c r="L318" s="125"/>
      <c r="M318" s="125"/>
      <c r="N318" s="125"/>
      <c r="O318" s="125"/>
      <c r="P318" s="125"/>
      <c r="Q318" s="125"/>
      <c r="R318" s="137"/>
      <c r="S318" s="137"/>
      <c r="T318" s="137"/>
      <c r="U318" s="114"/>
      <c r="V318" s="114"/>
      <c r="W318" s="114"/>
      <c r="X318" s="114"/>
      <c r="Y318" s="114"/>
      <c r="Z318" s="114"/>
    </row>
    <row r="319" ht="13.5" customHeight="1">
      <c r="A319" s="178"/>
      <c r="B319" s="116"/>
      <c r="C319" s="137"/>
      <c r="D319" s="151"/>
      <c r="E319" s="136"/>
      <c r="F319" s="125"/>
      <c r="G319" s="125"/>
      <c r="H319" s="125"/>
      <c r="I319" s="125"/>
      <c r="J319" s="125"/>
      <c r="K319" s="125"/>
      <c r="L319" s="125"/>
      <c r="M319" s="125"/>
      <c r="N319" s="125"/>
      <c r="O319" s="125"/>
      <c r="P319" s="125"/>
      <c r="Q319" s="125"/>
      <c r="R319" s="137"/>
      <c r="S319" s="137"/>
      <c r="T319" s="137"/>
      <c r="U319" s="114"/>
      <c r="V319" s="114"/>
      <c r="W319" s="114"/>
      <c r="X319" s="114"/>
      <c r="Y319" s="114"/>
      <c r="Z319" s="114"/>
    </row>
    <row r="320" ht="13.5" customHeight="1">
      <c r="A320" s="178"/>
      <c r="B320" s="116"/>
      <c r="C320" s="137"/>
      <c r="D320" s="151"/>
      <c r="E320" s="136"/>
      <c r="F320" s="125"/>
      <c r="G320" s="125"/>
      <c r="H320" s="125"/>
      <c r="I320" s="125"/>
      <c r="J320" s="125"/>
      <c r="K320" s="125"/>
      <c r="L320" s="125"/>
      <c r="M320" s="125"/>
      <c r="N320" s="125"/>
      <c r="O320" s="125"/>
      <c r="P320" s="125"/>
      <c r="Q320" s="125"/>
      <c r="R320" s="137"/>
      <c r="S320" s="137"/>
      <c r="T320" s="137"/>
      <c r="U320" s="114"/>
      <c r="V320" s="114"/>
      <c r="W320" s="114"/>
      <c r="X320" s="114"/>
      <c r="Y320" s="114"/>
      <c r="Z320" s="114"/>
    </row>
    <row r="321" ht="13.5" customHeight="1">
      <c r="A321" s="178"/>
      <c r="B321" s="116"/>
      <c r="C321" s="137"/>
      <c r="D321" s="151"/>
      <c r="E321" s="136"/>
      <c r="F321" s="125"/>
      <c r="G321" s="125"/>
      <c r="H321" s="125"/>
      <c r="I321" s="125"/>
      <c r="J321" s="125"/>
      <c r="K321" s="125"/>
      <c r="L321" s="125"/>
      <c r="M321" s="125"/>
      <c r="N321" s="125"/>
      <c r="O321" s="125"/>
      <c r="P321" s="125"/>
      <c r="Q321" s="125"/>
      <c r="R321" s="137"/>
      <c r="S321" s="137"/>
      <c r="T321" s="137"/>
      <c r="U321" s="114"/>
      <c r="V321" s="114"/>
      <c r="W321" s="114"/>
      <c r="X321" s="114"/>
      <c r="Y321" s="114"/>
      <c r="Z321" s="114"/>
    </row>
    <row r="322" ht="13.5" customHeight="1">
      <c r="A322" s="178"/>
      <c r="B322" s="116"/>
      <c r="C322" s="137"/>
      <c r="D322" s="151"/>
      <c r="E322" s="136"/>
      <c r="F322" s="125"/>
      <c r="G322" s="125"/>
      <c r="H322" s="125"/>
      <c r="I322" s="125"/>
      <c r="J322" s="125"/>
      <c r="K322" s="125"/>
      <c r="L322" s="125"/>
      <c r="M322" s="125"/>
      <c r="N322" s="125"/>
      <c r="O322" s="125"/>
      <c r="P322" s="125"/>
      <c r="Q322" s="125"/>
      <c r="R322" s="137"/>
      <c r="S322" s="137"/>
      <c r="T322" s="137"/>
      <c r="U322" s="114"/>
      <c r="V322" s="114"/>
      <c r="W322" s="114"/>
      <c r="X322" s="114"/>
      <c r="Y322" s="114"/>
      <c r="Z322" s="114"/>
    </row>
    <row r="323" ht="13.5" customHeight="1">
      <c r="A323" s="178"/>
      <c r="B323" s="116"/>
      <c r="C323" s="137"/>
      <c r="D323" s="151"/>
      <c r="E323" s="136"/>
      <c r="F323" s="125"/>
      <c r="G323" s="125"/>
      <c r="H323" s="125"/>
      <c r="I323" s="125"/>
      <c r="J323" s="125"/>
      <c r="K323" s="125"/>
      <c r="L323" s="125"/>
      <c r="M323" s="125"/>
      <c r="N323" s="125"/>
      <c r="O323" s="125"/>
      <c r="P323" s="125"/>
      <c r="Q323" s="125"/>
      <c r="R323" s="137"/>
      <c r="S323" s="137"/>
      <c r="T323" s="137"/>
      <c r="U323" s="114"/>
      <c r="V323" s="114"/>
      <c r="W323" s="114"/>
      <c r="X323" s="114"/>
      <c r="Y323" s="114"/>
      <c r="Z323" s="114"/>
    </row>
    <row r="324" ht="13.5" customHeight="1">
      <c r="A324" s="178"/>
      <c r="B324" s="116"/>
      <c r="C324" s="137"/>
      <c r="D324" s="151"/>
      <c r="E324" s="136"/>
      <c r="F324" s="125"/>
      <c r="G324" s="125"/>
      <c r="H324" s="125"/>
      <c r="I324" s="125"/>
      <c r="J324" s="125"/>
      <c r="K324" s="125"/>
      <c r="L324" s="125"/>
      <c r="M324" s="125"/>
      <c r="N324" s="125"/>
      <c r="O324" s="125"/>
      <c r="P324" s="125"/>
      <c r="Q324" s="125"/>
      <c r="R324" s="137"/>
      <c r="S324" s="137"/>
      <c r="T324" s="137"/>
      <c r="U324" s="114"/>
      <c r="V324" s="114"/>
      <c r="W324" s="114"/>
      <c r="X324" s="114"/>
      <c r="Y324" s="114"/>
      <c r="Z324" s="114"/>
    </row>
    <row r="325" ht="13.5" customHeight="1">
      <c r="A325" s="178"/>
      <c r="B325" s="116"/>
      <c r="C325" s="137"/>
      <c r="D325" s="151"/>
      <c r="E325" s="136"/>
      <c r="F325" s="125"/>
      <c r="G325" s="125"/>
      <c r="H325" s="125"/>
      <c r="I325" s="125"/>
      <c r="J325" s="125"/>
      <c r="K325" s="125"/>
      <c r="L325" s="125"/>
      <c r="M325" s="125"/>
      <c r="N325" s="125"/>
      <c r="O325" s="125"/>
      <c r="P325" s="125"/>
      <c r="Q325" s="125"/>
      <c r="R325" s="137"/>
      <c r="S325" s="137"/>
      <c r="T325" s="137"/>
      <c r="U325" s="114"/>
      <c r="V325" s="114"/>
      <c r="W325" s="114"/>
      <c r="X325" s="114"/>
      <c r="Y325" s="114"/>
      <c r="Z325" s="114"/>
    </row>
    <row r="326" ht="13.5" customHeight="1">
      <c r="A326" s="178"/>
      <c r="B326" s="116"/>
      <c r="C326" s="137"/>
      <c r="D326" s="151"/>
      <c r="E326" s="136"/>
      <c r="F326" s="125"/>
      <c r="G326" s="125"/>
      <c r="H326" s="125"/>
      <c r="I326" s="125"/>
      <c r="J326" s="125"/>
      <c r="K326" s="125"/>
      <c r="L326" s="125"/>
      <c r="M326" s="125"/>
      <c r="N326" s="125"/>
      <c r="O326" s="125"/>
      <c r="P326" s="125"/>
      <c r="Q326" s="125"/>
      <c r="R326" s="137"/>
      <c r="S326" s="137"/>
      <c r="T326" s="137"/>
      <c r="U326" s="114"/>
      <c r="V326" s="114"/>
      <c r="W326" s="114"/>
      <c r="X326" s="114"/>
      <c r="Y326" s="114"/>
      <c r="Z326" s="114"/>
    </row>
    <row r="327" ht="13.5" customHeight="1">
      <c r="A327" s="178"/>
      <c r="B327" s="116"/>
      <c r="C327" s="137"/>
      <c r="D327" s="151"/>
      <c r="E327" s="136"/>
      <c r="F327" s="125"/>
      <c r="G327" s="125"/>
      <c r="H327" s="125"/>
      <c r="I327" s="125"/>
      <c r="J327" s="125"/>
      <c r="K327" s="125"/>
      <c r="L327" s="125"/>
      <c r="M327" s="125"/>
      <c r="N327" s="125"/>
      <c r="O327" s="125"/>
      <c r="P327" s="125"/>
      <c r="Q327" s="125"/>
      <c r="R327" s="137"/>
      <c r="S327" s="137"/>
      <c r="T327" s="137"/>
      <c r="U327" s="114"/>
      <c r="V327" s="114"/>
      <c r="W327" s="114"/>
      <c r="X327" s="114"/>
      <c r="Y327" s="114"/>
      <c r="Z327" s="114"/>
    </row>
    <row r="328" ht="13.5" customHeight="1">
      <c r="A328" s="178"/>
      <c r="B328" s="116"/>
      <c r="C328" s="137"/>
      <c r="D328" s="151"/>
      <c r="E328" s="136"/>
      <c r="F328" s="125"/>
      <c r="G328" s="125"/>
      <c r="H328" s="125"/>
      <c r="I328" s="125"/>
      <c r="J328" s="125"/>
      <c r="K328" s="125"/>
      <c r="L328" s="125"/>
      <c r="M328" s="125"/>
      <c r="N328" s="125"/>
      <c r="O328" s="125"/>
      <c r="P328" s="125"/>
      <c r="Q328" s="125"/>
      <c r="R328" s="137"/>
      <c r="S328" s="137"/>
      <c r="T328" s="137"/>
      <c r="U328" s="114"/>
      <c r="V328" s="114"/>
      <c r="W328" s="114"/>
      <c r="X328" s="114"/>
      <c r="Y328" s="114"/>
      <c r="Z328" s="114"/>
    </row>
    <row r="329" ht="13.5" customHeight="1">
      <c r="A329" s="178"/>
      <c r="B329" s="116"/>
      <c r="C329" s="137"/>
      <c r="D329" s="151"/>
      <c r="E329" s="136"/>
      <c r="F329" s="125"/>
      <c r="G329" s="125"/>
      <c r="H329" s="125"/>
      <c r="I329" s="125"/>
      <c r="J329" s="125"/>
      <c r="K329" s="125"/>
      <c r="L329" s="125"/>
      <c r="M329" s="125"/>
      <c r="N329" s="125"/>
      <c r="O329" s="125"/>
      <c r="P329" s="125"/>
      <c r="Q329" s="125"/>
      <c r="R329" s="137"/>
      <c r="S329" s="137"/>
      <c r="T329" s="137"/>
      <c r="U329" s="114"/>
      <c r="V329" s="114"/>
      <c r="W329" s="114"/>
      <c r="X329" s="114"/>
      <c r="Y329" s="114"/>
      <c r="Z329" s="114"/>
    </row>
    <row r="330" ht="13.5" customHeight="1">
      <c r="A330" s="178"/>
      <c r="B330" s="116"/>
      <c r="C330" s="137"/>
      <c r="D330" s="151"/>
      <c r="E330" s="136"/>
      <c r="F330" s="125"/>
      <c r="G330" s="125"/>
      <c r="H330" s="125"/>
      <c r="I330" s="125"/>
      <c r="J330" s="125"/>
      <c r="K330" s="125"/>
      <c r="L330" s="125"/>
      <c r="M330" s="125"/>
      <c r="N330" s="125"/>
      <c r="O330" s="125"/>
      <c r="P330" s="125"/>
      <c r="Q330" s="125"/>
      <c r="R330" s="137"/>
      <c r="S330" s="137"/>
      <c r="T330" s="137"/>
      <c r="U330" s="114"/>
      <c r="V330" s="114"/>
      <c r="W330" s="114"/>
      <c r="X330" s="114"/>
      <c r="Y330" s="114"/>
      <c r="Z330" s="114"/>
    </row>
    <row r="331" ht="13.5" customHeight="1">
      <c r="A331" s="178"/>
      <c r="B331" s="116"/>
      <c r="C331" s="137"/>
      <c r="D331" s="151"/>
      <c r="E331" s="136"/>
      <c r="F331" s="125"/>
      <c r="G331" s="125"/>
      <c r="H331" s="125"/>
      <c r="I331" s="125"/>
      <c r="J331" s="125"/>
      <c r="K331" s="125"/>
      <c r="L331" s="125"/>
      <c r="M331" s="125"/>
      <c r="N331" s="125"/>
      <c r="O331" s="125"/>
      <c r="P331" s="125"/>
      <c r="Q331" s="125"/>
      <c r="R331" s="137"/>
      <c r="S331" s="137"/>
      <c r="T331" s="137"/>
      <c r="U331" s="114"/>
      <c r="V331" s="114"/>
      <c r="W331" s="114"/>
      <c r="X331" s="114"/>
      <c r="Y331" s="114"/>
      <c r="Z331" s="114"/>
    </row>
    <row r="332" ht="13.5" customHeight="1">
      <c r="A332" s="178"/>
      <c r="B332" s="116"/>
      <c r="C332" s="137"/>
      <c r="D332" s="151"/>
      <c r="E332" s="136"/>
      <c r="F332" s="125"/>
      <c r="G332" s="125"/>
      <c r="H332" s="125"/>
      <c r="I332" s="125"/>
      <c r="J332" s="125"/>
      <c r="K332" s="125"/>
      <c r="L332" s="125"/>
      <c r="M332" s="125"/>
      <c r="N332" s="125"/>
      <c r="O332" s="125"/>
      <c r="P332" s="125"/>
      <c r="Q332" s="125"/>
      <c r="R332" s="137"/>
      <c r="S332" s="137"/>
      <c r="T332" s="137"/>
      <c r="U332" s="114"/>
      <c r="V332" s="114"/>
      <c r="W332" s="114"/>
      <c r="X332" s="114"/>
      <c r="Y332" s="114"/>
      <c r="Z332" s="114"/>
    </row>
    <row r="333" ht="13.5" customHeight="1">
      <c r="A333" s="178"/>
      <c r="B333" s="116"/>
      <c r="C333" s="137"/>
      <c r="D333" s="151"/>
      <c r="E333" s="136"/>
      <c r="F333" s="125"/>
      <c r="G333" s="125"/>
      <c r="H333" s="125"/>
      <c r="I333" s="125"/>
      <c r="J333" s="125"/>
      <c r="K333" s="125"/>
      <c r="L333" s="125"/>
      <c r="M333" s="125"/>
      <c r="N333" s="125"/>
      <c r="O333" s="125"/>
      <c r="P333" s="125"/>
      <c r="Q333" s="125"/>
      <c r="R333" s="137"/>
      <c r="S333" s="137"/>
      <c r="T333" s="137"/>
      <c r="U333" s="114"/>
      <c r="V333" s="114"/>
      <c r="W333" s="114"/>
      <c r="X333" s="114"/>
      <c r="Y333" s="114"/>
      <c r="Z333" s="114"/>
    </row>
    <row r="334" ht="13.5" customHeight="1">
      <c r="A334" s="178"/>
      <c r="B334" s="116"/>
      <c r="C334" s="137"/>
      <c r="D334" s="151"/>
      <c r="E334" s="136"/>
      <c r="F334" s="125"/>
      <c r="G334" s="125"/>
      <c r="H334" s="125"/>
      <c r="I334" s="125"/>
      <c r="J334" s="125"/>
      <c r="K334" s="125"/>
      <c r="L334" s="125"/>
      <c r="M334" s="125"/>
      <c r="N334" s="125"/>
      <c r="O334" s="125"/>
      <c r="P334" s="125"/>
      <c r="Q334" s="125"/>
      <c r="R334" s="137"/>
      <c r="S334" s="137"/>
      <c r="T334" s="137"/>
      <c r="U334" s="114"/>
      <c r="V334" s="114"/>
      <c r="W334" s="114"/>
      <c r="X334" s="114"/>
      <c r="Y334" s="114"/>
      <c r="Z334" s="114"/>
    </row>
    <row r="335" ht="13.5" customHeight="1">
      <c r="A335" s="178"/>
      <c r="B335" s="116"/>
      <c r="C335" s="137"/>
      <c r="D335" s="151"/>
      <c r="E335" s="136"/>
      <c r="F335" s="125"/>
      <c r="G335" s="125"/>
      <c r="H335" s="125"/>
      <c r="I335" s="125"/>
      <c r="J335" s="125"/>
      <c r="K335" s="125"/>
      <c r="L335" s="125"/>
      <c r="M335" s="125"/>
      <c r="N335" s="125"/>
      <c r="O335" s="125"/>
      <c r="P335" s="125"/>
      <c r="Q335" s="125"/>
      <c r="R335" s="137"/>
      <c r="S335" s="137"/>
      <c r="T335" s="137"/>
      <c r="U335" s="114"/>
      <c r="V335" s="114"/>
      <c r="W335" s="114"/>
      <c r="X335" s="114"/>
      <c r="Y335" s="114"/>
      <c r="Z335" s="114"/>
    </row>
    <row r="336" ht="13.5" customHeight="1">
      <c r="A336" s="178"/>
      <c r="B336" s="116"/>
      <c r="C336" s="137"/>
      <c r="D336" s="151"/>
      <c r="E336" s="136"/>
      <c r="F336" s="125"/>
      <c r="G336" s="125"/>
      <c r="H336" s="125"/>
      <c r="I336" s="125"/>
      <c r="J336" s="125"/>
      <c r="K336" s="125"/>
      <c r="L336" s="125"/>
      <c r="M336" s="125"/>
      <c r="N336" s="125"/>
      <c r="O336" s="125"/>
      <c r="P336" s="125"/>
      <c r="Q336" s="125"/>
      <c r="R336" s="137"/>
      <c r="S336" s="137"/>
      <c r="T336" s="137"/>
      <c r="U336" s="114"/>
      <c r="V336" s="114"/>
      <c r="W336" s="114"/>
      <c r="X336" s="114"/>
      <c r="Y336" s="114"/>
      <c r="Z336" s="114"/>
    </row>
    <row r="337" ht="13.5" customHeight="1">
      <c r="A337" s="178"/>
      <c r="B337" s="116"/>
      <c r="C337" s="137"/>
      <c r="D337" s="151"/>
      <c r="E337" s="136"/>
      <c r="F337" s="125"/>
      <c r="G337" s="125"/>
      <c r="H337" s="125"/>
      <c r="I337" s="125"/>
      <c r="J337" s="125"/>
      <c r="K337" s="125"/>
      <c r="L337" s="125"/>
      <c r="M337" s="125"/>
      <c r="N337" s="125"/>
      <c r="O337" s="125"/>
      <c r="P337" s="125"/>
      <c r="Q337" s="125"/>
      <c r="R337" s="137"/>
      <c r="S337" s="137"/>
      <c r="T337" s="137"/>
      <c r="U337" s="114"/>
      <c r="V337" s="114"/>
      <c r="W337" s="114"/>
      <c r="X337" s="114"/>
      <c r="Y337" s="114"/>
      <c r="Z337" s="114"/>
    </row>
    <row r="338" ht="13.5" customHeight="1">
      <c r="A338" s="178"/>
      <c r="B338" s="116"/>
      <c r="C338" s="137"/>
      <c r="D338" s="151"/>
      <c r="E338" s="136"/>
      <c r="F338" s="125"/>
      <c r="G338" s="125"/>
      <c r="H338" s="125"/>
      <c r="I338" s="125"/>
      <c r="J338" s="125"/>
      <c r="K338" s="125"/>
      <c r="L338" s="125"/>
      <c r="M338" s="125"/>
      <c r="N338" s="125"/>
      <c r="O338" s="125"/>
      <c r="P338" s="125"/>
      <c r="Q338" s="125"/>
      <c r="R338" s="137"/>
      <c r="S338" s="137"/>
      <c r="T338" s="137"/>
      <c r="U338" s="114"/>
      <c r="V338" s="114"/>
      <c r="W338" s="114"/>
      <c r="X338" s="114"/>
      <c r="Y338" s="114"/>
      <c r="Z338" s="114"/>
    </row>
    <row r="339" ht="13.5" customHeight="1">
      <c r="A339" s="178"/>
      <c r="B339" s="116"/>
      <c r="C339" s="137"/>
      <c r="D339" s="151"/>
      <c r="E339" s="136"/>
      <c r="F339" s="125"/>
      <c r="G339" s="125"/>
      <c r="H339" s="125"/>
      <c r="I339" s="125"/>
      <c r="J339" s="125"/>
      <c r="K339" s="125"/>
      <c r="L339" s="125"/>
      <c r="M339" s="125"/>
      <c r="N339" s="125"/>
      <c r="O339" s="125"/>
      <c r="P339" s="125"/>
      <c r="Q339" s="125"/>
      <c r="R339" s="137"/>
      <c r="S339" s="137"/>
      <c r="T339" s="137"/>
      <c r="U339" s="114"/>
      <c r="V339" s="114"/>
      <c r="W339" s="114"/>
      <c r="X339" s="114"/>
      <c r="Y339" s="114"/>
      <c r="Z339" s="114"/>
    </row>
    <row r="340" ht="13.5" customHeight="1">
      <c r="A340" s="178"/>
      <c r="B340" s="116"/>
      <c r="C340" s="137"/>
      <c r="D340" s="151"/>
      <c r="E340" s="136"/>
      <c r="F340" s="125"/>
      <c r="G340" s="125"/>
      <c r="H340" s="125"/>
      <c r="I340" s="125"/>
      <c r="J340" s="125"/>
      <c r="K340" s="125"/>
      <c r="L340" s="125"/>
      <c r="M340" s="125"/>
      <c r="N340" s="125"/>
      <c r="O340" s="125"/>
      <c r="P340" s="125"/>
      <c r="Q340" s="125"/>
      <c r="R340" s="137"/>
      <c r="S340" s="137"/>
      <c r="T340" s="137"/>
      <c r="U340" s="114"/>
      <c r="V340" s="114"/>
      <c r="W340" s="114"/>
      <c r="X340" s="114"/>
      <c r="Y340" s="114"/>
      <c r="Z340" s="114"/>
    </row>
    <row r="341" ht="13.5" customHeight="1">
      <c r="A341" s="178"/>
      <c r="B341" s="116"/>
      <c r="C341" s="137"/>
      <c r="D341" s="151"/>
      <c r="E341" s="136"/>
      <c r="F341" s="125"/>
      <c r="G341" s="125"/>
      <c r="H341" s="125"/>
      <c r="I341" s="125"/>
      <c r="J341" s="125"/>
      <c r="K341" s="125"/>
      <c r="L341" s="125"/>
      <c r="M341" s="125"/>
      <c r="N341" s="125"/>
      <c r="O341" s="125"/>
      <c r="P341" s="125"/>
      <c r="Q341" s="125"/>
      <c r="R341" s="137"/>
      <c r="S341" s="137"/>
      <c r="T341" s="137"/>
      <c r="U341" s="114"/>
      <c r="V341" s="114"/>
      <c r="W341" s="114"/>
      <c r="X341" s="114"/>
      <c r="Y341" s="114"/>
      <c r="Z341" s="114"/>
    </row>
    <row r="342" ht="13.5" customHeight="1">
      <c r="A342" s="178"/>
      <c r="B342" s="116"/>
      <c r="C342" s="137"/>
      <c r="D342" s="151"/>
      <c r="E342" s="136"/>
      <c r="F342" s="125"/>
      <c r="G342" s="125"/>
      <c r="H342" s="125"/>
      <c r="I342" s="125"/>
      <c r="J342" s="125"/>
      <c r="K342" s="125"/>
      <c r="L342" s="125"/>
      <c r="M342" s="125"/>
      <c r="N342" s="125"/>
      <c r="O342" s="125"/>
      <c r="P342" s="125"/>
      <c r="Q342" s="125"/>
      <c r="R342" s="137"/>
      <c r="S342" s="137"/>
      <c r="T342" s="137"/>
      <c r="U342" s="114"/>
      <c r="V342" s="114"/>
      <c r="W342" s="114"/>
      <c r="X342" s="114"/>
      <c r="Y342" s="114"/>
      <c r="Z342" s="114"/>
    </row>
    <row r="343" ht="13.5" customHeight="1">
      <c r="A343" s="178"/>
      <c r="B343" s="116"/>
      <c r="C343" s="137"/>
      <c r="D343" s="151"/>
      <c r="E343" s="136"/>
      <c r="F343" s="125"/>
      <c r="G343" s="125"/>
      <c r="H343" s="125"/>
      <c r="I343" s="125"/>
      <c r="J343" s="125"/>
      <c r="K343" s="125"/>
      <c r="L343" s="125"/>
      <c r="M343" s="125"/>
      <c r="N343" s="125"/>
      <c r="O343" s="125"/>
      <c r="P343" s="125"/>
      <c r="Q343" s="125"/>
      <c r="R343" s="137"/>
      <c r="S343" s="137"/>
      <c r="T343" s="137"/>
      <c r="U343" s="114"/>
      <c r="V343" s="114"/>
      <c r="W343" s="114"/>
      <c r="X343" s="114"/>
      <c r="Y343" s="114"/>
      <c r="Z343" s="114"/>
    </row>
    <row r="344" ht="13.5" customHeight="1">
      <c r="A344" s="178"/>
      <c r="B344" s="116"/>
      <c r="C344" s="137"/>
      <c r="D344" s="151"/>
      <c r="E344" s="136"/>
      <c r="F344" s="125"/>
      <c r="G344" s="125"/>
      <c r="H344" s="125"/>
      <c r="I344" s="125"/>
      <c r="J344" s="125"/>
      <c r="K344" s="125"/>
      <c r="L344" s="125"/>
      <c r="M344" s="125"/>
      <c r="N344" s="125"/>
      <c r="O344" s="125"/>
      <c r="P344" s="125"/>
      <c r="Q344" s="125"/>
      <c r="R344" s="137"/>
      <c r="S344" s="137"/>
      <c r="T344" s="137"/>
      <c r="U344" s="114"/>
      <c r="V344" s="114"/>
      <c r="W344" s="114"/>
      <c r="X344" s="114"/>
      <c r="Y344" s="114"/>
      <c r="Z344" s="114"/>
    </row>
    <row r="345" ht="13.5" customHeight="1">
      <c r="A345" s="178"/>
      <c r="B345" s="116"/>
      <c r="C345" s="137"/>
      <c r="D345" s="151"/>
      <c r="E345" s="136"/>
      <c r="F345" s="125"/>
      <c r="G345" s="125"/>
      <c r="H345" s="125"/>
      <c r="I345" s="125"/>
      <c r="J345" s="125"/>
      <c r="K345" s="125"/>
      <c r="L345" s="125"/>
      <c r="M345" s="125"/>
      <c r="N345" s="125"/>
      <c r="O345" s="125"/>
      <c r="P345" s="125"/>
      <c r="Q345" s="125"/>
      <c r="R345" s="137"/>
      <c r="S345" s="137"/>
      <c r="T345" s="137"/>
      <c r="U345" s="114"/>
      <c r="V345" s="114"/>
      <c r="W345" s="114"/>
      <c r="X345" s="114"/>
      <c r="Y345" s="114"/>
      <c r="Z345" s="114"/>
    </row>
    <row r="346" ht="13.5" customHeight="1">
      <c r="A346" s="178"/>
      <c r="B346" s="116"/>
      <c r="C346" s="137"/>
      <c r="D346" s="151"/>
      <c r="E346" s="136"/>
      <c r="F346" s="125"/>
      <c r="G346" s="125"/>
      <c r="H346" s="125"/>
      <c r="I346" s="125"/>
      <c r="J346" s="125"/>
      <c r="K346" s="125"/>
      <c r="L346" s="125"/>
      <c r="M346" s="125"/>
      <c r="N346" s="125"/>
      <c r="O346" s="125"/>
      <c r="P346" s="125"/>
      <c r="Q346" s="125"/>
      <c r="R346" s="137"/>
      <c r="S346" s="137"/>
      <c r="T346" s="137"/>
      <c r="U346" s="114"/>
      <c r="V346" s="114"/>
      <c r="W346" s="114"/>
      <c r="X346" s="114"/>
      <c r="Y346" s="114"/>
      <c r="Z346" s="114"/>
    </row>
    <row r="347" ht="13.5" customHeight="1">
      <c r="A347" s="178"/>
      <c r="B347" s="116"/>
      <c r="C347" s="137"/>
      <c r="D347" s="151"/>
      <c r="E347" s="136"/>
      <c r="F347" s="125"/>
      <c r="G347" s="125"/>
      <c r="H347" s="125"/>
      <c r="I347" s="125"/>
      <c r="J347" s="125"/>
      <c r="K347" s="125"/>
      <c r="L347" s="125"/>
      <c r="M347" s="125"/>
      <c r="N347" s="125"/>
      <c r="O347" s="125"/>
      <c r="P347" s="125"/>
      <c r="Q347" s="125"/>
      <c r="R347" s="137"/>
      <c r="S347" s="137"/>
      <c r="T347" s="137"/>
      <c r="U347" s="114"/>
      <c r="V347" s="114"/>
      <c r="W347" s="114"/>
      <c r="X347" s="114"/>
      <c r="Y347" s="114"/>
      <c r="Z347" s="114"/>
    </row>
    <row r="348" ht="13.5" customHeight="1">
      <c r="A348" s="178"/>
      <c r="B348" s="116"/>
      <c r="C348" s="137"/>
      <c r="D348" s="151"/>
      <c r="E348" s="136"/>
      <c r="F348" s="125"/>
      <c r="G348" s="125"/>
      <c r="H348" s="125"/>
      <c r="I348" s="125"/>
      <c r="J348" s="125"/>
      <c r="K348" s="125"/>
      <c r="L348" s="125"/>
      <c r="M348" s="125"/>
      <c r="N348" s="125"/>
      <c r="O348" s="125"/>
      <c r="P348" s="125"/>
      <c r="Q348" s="125"/>
      <c r="R348" s="137"/>
      <c r="S348" s="137"/>
      <c r="T348" s="137"/>
      <c r="U348" s="114"/>
      <c r="V348" s="114"/>
      <c r="W348" s="114"/>
      <c r="X348" s="114"/>
      <c r="Y348" s="114"/>
      <c r="Z348" s="114"/>
    </row>
    <row r="349" ht="13.5" customHeight="1">
      <c r="A349" s="178"/>
      <c r="B349" s="116"/>
      <c r="C349" s="137"/>
      <c r="D349" s="151"/>
      <c r="E349" s="136"/>
      <c r="F349" s="125"/>
      <c r="G349" s="125"/>
      <c r="H349" s="125"/>
      <c r="I349" s="125"/>
      <c r="J349" s="125"/>
      <c r="K349" s="125"/>
      <c r="L349" s="125"/>
      <c r="M349" s="125"/>
      <c r="N349" s="125"/>
      <c r="O349" s="125"/>
      <c r="P349" s="125"/>
      <c r="Q349" s="125"/>
      <c r="R349" s="137"/>
      <c r="S349" s="137"/>
      <c r="T349" s="137"/>
      <c r="U349" s="114"/>
      <c r="V349" s="114"/>
      <c r="W349" s="114"/>
      <c r="X349" s="114"/>
      <c r="Y349" s="114"/>
      <c r="Z349" s="114"/>
    </row>
    <row r="350" ht="13.5" customHeight="1">
      <c r="A350" s="178"/>
      <c r="B350" s="116"/>
      <c r="C350" s="137"/>
      <c r="D350" s="151"/>
      <c r="E350" s="136"/>
      <c r="F350" s="125"/>
      <c r="G350" s="125"/>
      <c r="H350" s="125"/>
      <c r="I350" s="125"/>
      <c r="J350" s="125"/>
      <c r="K350" s="125"/>
      <c r="L350" s="125"/>
      <c r="M350" s="125"/>
      <c r="N350" s="125"/>
      <c r="O350" s="125"/>
      <c r="P350" s="125"/>
      <c r="Q350" s="125"/>
      <c r="R350" s="137"/>
      <c r="S350" s="137"/>
      <c r="T350" s="137"/>
      <c r="U350" s="114"/>
      <c r="V350" s="114"/>
      <c r="W350" s="114"/>
      <c r="X350" s="114"/>
      <c r="Y350" s="114"/>
      <c r="Z350" s="114"/>
    </row>
    <row r="351" ht="13.5" customHeight="1">
      <c r="A351" s="178"/>
      <c r="B351" s="116"/>
      <c r="C351" s="137"/>
      <c r="D351" s="151"/>
      <c r="E351" s="136"/>
      <c r="F351" s="125"/>
      <c r="G351" s="125"/>
      <c r="H351" s="125"/>
      <c r="I351" s="125"/>
      <c r="J351" s="125"/>
      <c r="K351" s="125"/>
      <c r="L351" s="125"/>
      <c r="M351" s="125"/>
      <c r="N351" s="125"/>
      <c r="O351" s="125"/>
      <c r="P351" s="125"/>
      <c r="Q351" s="125"/>
      <c r="R351" s="137"/>
      <c r="S351" s="137"/>
      <c r="T351" s="137"/>
      <c r="U351" s="114"/>
      <c r="V351" s="114"/>
      <c r="W351" s="114"/>
      <c r="X351" s="114"/>
      <c r="Y351" s="114"/>
      <c r="Z351" s="114"/>
    </row>
    <row r="352" ht="13.5" customHeight="1">
      <c r="A352" s="178"/>
      <c r="B352" s="116"/>
      <c r="C352" s="137"/>
      <c r="D352" s="151"/>
      <c r="E352" s="136"/>
      <c r="F352" s="125"/>
      <c r="G352" s="125"/>
      <c r="H352" s="125"/>
      <c r="I352" s="125"/>
      <c r="J352" s="125"/>
      <c r="K352" s="125"/>
      <c r="L352" s="125"/>
      <c r="M352" s="125"/>
      <c r="N352" s="125"/>
      <c r="O352" s="125"/>
      <c r="P352" s="125"/>
      <c r="Q352" s="125"/>
      <c r="R352" s="137"/>
      <c r="S352" s="137"/>
      <c r="T352" s="137"/>
      <c r="U352" s="114"/>
      <c r="V352" s="114"/>
      <c r="W352" s="114"/>
      <c r="X352" s="114"/>
      <c r="Y352" s="114"/>
      <c r="Z352" s="114"/>
    </row>
    <row r="353" ht="13.5" customHeight="1">
      <c r="A353" s="178"/>
      <c r="B353" s="116"/>
      <c r="C353" s="137"/>
      <c r="D353" s="151"/>
      <c r="E353" s="136"/>
      <c r="F353" s="125"/>
      <c r="G353" s="125"/>
      <c r="H353" s="125"/>
      <c r="I353" s="125"/>
      <c r="J353" s="125"/>
      <c r="K353" s="125"/>
      <c r="L353" s="125"/>
      <c r="M353" s="125"/>
      <c r="N353" s="125"/>
      <c r="O353" s="125"/>
      <c r="P353" s="125"/>
      <c r="Q353" s="125"/>
      <c r="R353" s="137"/>
      <c r="S353" s="137"/>
      <c r="T353" s="137"/>
      <c r="U353" s="114"/>
      <c r="V353" s="114"/>
      <c r="W353" s="114"/>
      <c r="X353" s="114"/>
      <c r="Y353" s="114"/>
      <c r="Z353" s="114"/>
    </row>
    <row r="354" ht="13.5" customHeight="1">
      <c r="A354" s="178"/>
      <c r="B354" s="116"/>
      <c r="C354" s="137"/>
      <c r="D354" s="151"/>
      <c r="E354" s="136"/>
      <c r="F354" s="125"/>
      <c r="G354" s="125"/>
      <c r="H354" s="125"/>
      <c r="I354" s="125"/>
      <c r="J354" s="125"/>
      <c r="K354" s="125"/>
      <c r="L354" s="125"/>
      <c r="M354" s="125"/>
      <c r="N354" s="125"/>
      <c r="O354" s="125"/>
      <c r="P354" s="125"/>
      <c r="Q354" s="125"/>
      <c r="R354" s="137"/>
      <c r="S354" s="137"/>
      <c r="T354" s="137"/>
      <c r="U354" s="114"/>
      <c r="V354" s="114"/>
      <c r="W354" s="114"/>
      <c r="X354" s="114"/>
      <c r="Y354" s="114"/>
      <c r="Z354" s="114"/>
    </row>
    <row r="355" ht="13.5" customHeight="1">
      <c r="A355" s="178"/>
      <c r="B355" s="116"/>
      <c r="C355" s="137"/>
      <c r="D355" s="151"/>
      <c r="E355" s="136"/>
      <c r="F355" s="125"/>
      <c r="G355" s="125"/>
      <c r="H355" s="125"/>
      <c r="I355" s="125"/>
      <c r="J355" s="125"/>
      <c r="K355" s="125"/>
      <c r="L355" s="125"/>
      <c r="M355" s="125"/>
      <c r="N355" s="125"/>
      <c r="O355" s="125"/>
      <c r="P355" s="125"/>
      <c r="Q355" s="125"/>
      <c r="R355" s="137"/>
      <c r="S355" s="137"/>
      <c r="T355" s="137"/>
      <c r="U355" s="114"/>
      <c r="V355" s="114"/>
      <c r="W355" s="114"/>
      <c r="X355" s="114"/>
      <c r="Y355" s="114"/>
      <c r="Z355" s="114"/>
    </row>
    <row r="356" ht="13.5" customHeight="1">
      <c r="A356" s="178"/>
      <c r="B356" s="116"/>
      <c r="C356" s="137"/>
      <c r="D356" s="151"/>
      <c r="E356" s="136"/>
      <c r="F356" s="125"/>
      <c r="G356" s="125"/>
      <c r="H356" s="125"/>
      <c r="I356" s="125"/>
      <c r="J356" s="125"/>
      <c r="K356" s="125"/>
      <c r="L356" s="125"/>
      <c r="M356" s="125"/>
      <c r="N356" s="125"/>
      <c r="O356" s="125"/>
      <c r="P356" s="125"/>
      <c r="Q356" s="125"/>
      <c r="R356" s="137"/>
      <c r="S356" s="137"/>
      <c r="T356" s="137"/>
      <c r="U356" s="114"/>
      <c r="V356" s="114"/>
      <c r="W356" s="114"/>
      <c r="X356" s="114"/>
      <c r="Y356" s="114"/>
      <c r="Z356" s="114"/>
    </row>
    <row r="357" ht="13.5" customHeight="1">
      <c r="A357" s="178"/>
      <c r="B357" s="116"/>
      <c r="C357" s="137"/>
      <c r="D357" s="151"/>
      <c r="E357" s="136"/>
      <c r="F357" s="125"/>
      <c r="G357" s="125"/>
      <c r="H357" s="125"/>
      <c r="I357" s="125"/>
      <c r="J357" s="125"/>
      <c r="K357" s="125"/>
      <c r="L357" s="125"/>
      <c r="M357" s="125"/>
      <c r="N357" s="125"/>
      <c r="O357" s="125"/>
      <c r="P357" s="125"/>
      <c r="Q357" s="125"/>
      <c r="R357" s="137"/>
      <c r="S357" s="137"/>
      <c r="T357" s="137"/>
      <c r="U357" s="114"/>
      <c r="V357" s="114"/>
      <c r="W357" s="114"/>
      <c r="X357" s="114"/>
      <c r="Y357" s="114"/>
      <c r="Z357" s="114"/>
    </row>
    <row r="358" ht="13.5" customHeight="1">
      <c r="A358" s="178"/>
      <c r="B358" s="116"/>
      <c r="C358" s="137"/>
      <c r="D358" s="151"/>
      <c r="E358" s="136"/>
      <c r="F358" s="125"/>
      <c r="G358" s="125"/>
      <c r="H358" s="125"/>
      <c r="I358" s="125"/>
      <c r="J358" s="125"/>
      <c r="K358" s="125"/>
      <c r="L358" s="125"/>
      <c r="M358" s="125"/>
      <c r="N358" s="125"/>
      <c r="O358" s="125"/>
      <c r="P358" s="125"/>
      <c r="Q358" s="125"/>
      <c r="R358" s="137"/>
      <c r="S358" s="137"/>
      <c r="T358" s="137"/>
      <c r="U358" s="114"/>
      <c r="V358" s="114"/>
      <c r="W358" s="114"/>
      <c r="X358" s="114"/>
      <c r="Y358" s="114"/>
      <c r="Z358" s="114"/>
    </row>
    <row r="359" ht="13.5" customHeight="1">
      <c r="A359" s="178"/>
      <c r="B359" s="116"/>
      <c r="C359" s="137"/>
      <c r="D359" s="151"/>
      <c r="E359" s="136"/>
      <c r="F359" s="125"/>
      <c r="G359" s="125"/>
      <c r="H359" s="125"/>
      <c r="I359" s="125"/>
      <c r="J359" s="125"/>
      <c r="K359" s="125"/>
      <c r="L359" s="125"/>
      <c r="M359" s="125"/>
      <c r="N359" s="125"/>
      <c r="O359" s="125"/>
      <c r="P359" s="125"/>
      <c r="Q359" s="125"/>
      <c r="R359" s="137"/>
      <c r="S359" s="137"/>
      <c r="T359" s="137"/>
      <c r="U359" s="114"/>
      <c r="V359" s="114"/>
      <c r="W359" s="114"/>
      <c r="X359" s="114"/>
      <c r="Y359" s="114"/>
      <c r="Z359" s="114"/>
    </row>
    <row r="360" ht="13.5" customHeight="1">
      <c r="A360" s="178"/>
      <c r="B360" s="116"/>
      <c r="C360" s="137"/>
      <c r="D360" s="151"/>
      <c r="E360" s="136"/>
      <c r="F360" s="125"/>
      <c r="G360" s="125"/>
      <c r="H360" s="125"/>
      <c r="I360" s="125"/>
      <c r="J360" s="125"/>
      <c r="K360" s="125"/>
      <c r="L360" s="125"/>
      <c r="M360" s="125"/>
      <c r="N360" s="125"/>
      <c r="O360" s="125"/>
      <c r="P360" s="125"/>
      <c r="Q360" s="125"/>
      <c r="R360" s="137"/>
      <c r="S360" s="137"/>
      <c r="T360" s="137"/>
      <c r="U360" s="114"/>
      <c r="V360" s="114"/>
      <c r="W360" s="114"/>
      <c r="X360" s="114"/>
      <c r="Y360" s="114"/>
      <c r="Z360" s="114"/>
    </row>
    <row r="361" ht="13.5" customHeight="1">
      <c r="A361" s="178"/>
      <c r="B361" s="116"/>
      <c r="C361" s="137"/>
      <c r="D361" s="151"/>
      <c r="E361" s="136"/>
      <c r="F361" s="125"/>
      <c r="G361" s="125"/>
      <c r="H361" s="125"/>
      <c r="I361" s="125"/>
      <c r="J361" s="125"/>
      <c r="K361" s="125"/>
      <c r="L361" s="125"/>
      <c r="M361" s="125"/>
      <c r="N361" s="125"/>
      <c r="O361" s="125"/>
      <c r="P361" s="125"/>
      <c r="Q361" s="125"/>
      <c r="R361" s="137"/>
      <c r="S361" s="137"/>
      <c r="T361" s="137"/>
      <c r="U361" s="114"/>
      <c r="V361" s="114"/>
      <c r="W361" s="114"/>
      <c r="X361" s="114"/>
      <c r="Y361" s="114"/>
      <c r="Z361" s="114"/>
    </row>
    <row r="362" ht="13.5" customHeight="1">
      <c r="A362" s="178"/>
      <c r="B362" s="116"/>
      <c r="C362" s="137"/>
      <c r="D362" s="151"/>
      <c r="E362" s="136"/>
      <c r="F362" s="125"/>
      <c r="G362" s="125"/>
      <c r="H362" s="125"/>
      <c r="I362" s="125"/>
      <c r="J362" s="125"/>
      <c r="K362" s="125"/>
      <c r="L362" s="125"/>
      <c r="M362" s="125"/>
      <c r="N362" s="125"/>
      <c r="O362" s="125"/>
      <c r="P362" s="125"/>
      <c r="Q362" s="125"/>
      <c r="R362" s="137"/>
      <c r="S362" s="137"/>
      <c r="T362" s="137"/>
      <c r="U362" s="114"/>
      <c r="V362" s="114"/>
      <c r="W362" s="114"/>
      <c r="X362" s="114"/>
      <c r="Y362" s="114"/>
      <c r="Z362" s="114"/>
    </row>
    <row r="363" ht="13.5" customHeight="1">
      <c r="A363" s="178"/>
      <c r="B363" s="116"/>
      <c r="C363" s="137"/>
      <c r="D363" s="151"/>
      <c r="E363" s="136"/>
      <c r="F363" s="125"/>
      <c r="G363" s="125"/>
      <c r="H363" s="125"/>
      <c r="I363" s="125"/>
      <c r="J363" s="125"/>
      <c r="K363" s="125"/>
      <c r="L363" s="125"/>
      <c r="M363" s="125"/>
      <c r="N363" s="125"/>
      <c r="O363" s="125"/>
      <c r="P363" s="125"/>
      <c r="Q363" s="125"/>
      <c r="R363" s="137"/>
      <c r="S363" s="137"/>
      <c r="T363" s="137"/>
      <c r="U363" s="114"/>
      <c r="V363" s="114"/>
      <c r="W363" s="114"/>
      <c r="X363" s="114"/>
      <c r="Y363" s="114"/>
      <c r="Z363" s="114"/>
    </row>
    <row r="364" ht="13.5" customHeight="1">
      <c r="A364" s="178"/>
      <c r="B364" s="116"/>
      <c r="C364" s="137"/>
      <c r="D364" s="151"/>
      <c r="E364" s="136"/>
      <c r="F364" s="125"/>
      <c r="G364" s="125"/>
      <c r="H364" s="125"/>
      <c r="I364" s="125"/>
      <c r="J364" s="125"/>
      <c r="K364" s="125"/>
      <c r="L364" s="125"/>
      <c r="M364" s="125"/>
      <c r="N364" s="125"/>
      <c r="O364" s="125"/>
      <c r="P364" s="125"/>
      <c r="Q364" s="125"/>
      <c r="R364" s="137"/>
      <c r="S364" s="137"/>
      <c r="T364" s="137"/>
      <c r="U364" s="114"/>
      <c r="V364" s="114"/>
      <c r="W364" s="114"/>
      <c r="X364" s="114"/>
      <c r="Y364" s="114"/>
      <c r="Z364" s="114"/>
    </row>
    <row r="365" ht="13.5" customHeight="1">
      <c r="A365" s="178"/>
      <c r="B365" s="116"/>
      <c r="C365" s="137"/>
      <c r="D365" s="151"/>
      <c r="E365" s="136"/>
      <c r="F365" s="125"/>
      <c r="G365" s="125"/>
      <c r="H365" s="125"/>
      <c r="I365" s="125"/>
      <c r="J365" s="125"/>
      <c r="K365" s="125"/>
      <c r="L365" s="125"/>
      <c r="M365" s="125"/>
      <c r="N365" s="125"/>
      <c r="O365" s="125"/>
      <c r="P365" s="125"/>
      <c r="Q365" s="125"/>
      <c r="R365" s="137"/>
      <c r="S365" s="137"/>
      <c r="T365" s="137"/>
      <c r="U365" s="114"/>
      <c r="V365" s="114"/>
      <c r="W365" s="114"/>
      <c r="X365" s="114"/>
      <c r="Y365" s="114"/>
      <c r="Z365" s="114"/>
    </row>
    <row r="366" ht="13.5" customHeight="1">
      <c r="A366" s="178"/>
      <c r="B366" s="116"/>
      <c r="C366" s="137"/>
      <c r="D366" s="151"/>
      <c r="E366" s="136"/>
      <c r="F366" s="125"/>
      <c r="G366" s="125"/>
      <c r="H366" s="125"/>
      <c r="I366" s="125"/>
      <c r="J366" s="125"/>
      <c r="K366" s="125"/>
      <c r="L366" s="125"/>
      <c r="M366" s="125"/>
      <c r="N366" s="125"/>
      <c r="O366" s="125"/>
      <c r="P366" s="125"/>
      <c r="Q366" s="125"/>
      <c r="R366" s="137"/>
      <c r="S366" s="137"/>
      <c r="T366" s="137"/>
      <c r="U366" s="114"/>
      <c r="V366" s="114"/>
      <c r="W366" s="114"/>
      <c r="X366" s="114"/>
      <c r="Y366" s="114"/>
      <c r="Z366" s="114"/>
    </row>
    <row r="367" ht="13.5" customHeight="1">
      <c r="A367" s="178"/>
      <c r="B367" s="116"/>
      <c r="C367" s="137"/>
      <c r="D367" s="151"/>
      <c r="E367" s="136"/>
      <c r="F367" s="125"/>
      <c r="G367" s="125"/>
      <c r="H367" s="125"/>
      <c r="I367" s="125"/>
      <c r="J367" s="125"/>
      <c r="K367" s="125"/>
      <c r="L367" s="125"/>
      <c r="M367" s="125"/>
      <c r="N367" s="125"/>
      <c r="O367" s="125"/>
      <c r="P367" s="125"/>
      <c r="Q367" s="125"/>
      <c r="R367" s="137"/>
      <c r="S367" s="137"/>
      <c r="T367" s="137"/>
      <c r="U367" s="114"/>
      <c r="V367" s="114"/>
      <c r="W367" s="114"/>
      <c r="X367" s="114"/>
      <c r="Y367" s="114"/>
      <c r="Z367" s="114"/>
    </row>
    <row r="368" ht="13.5" customHeight="1">
      <c r="A368" s="178"/>
      <c r="B368" s="116"/>
      <c r="C368" s="137"/>
      <c r="D368" s="151"/>
      <c r="E368" s="136"/>
      <c r="F368" s="125"/>
      <c r="G368" s="125"/>
      <c r="H368" s="125"/>
      <c r="I368" s="125"/>
      <c r="J368" s="125"/>
      <c r="K368" s="125"/>
      <c r="L368" s="125"/>
      <c r="M368" s="125"/>
      <c r="N368" s="125"/>
      <c r="O368" s="125"/>
      <c r="P368" s="125"/>
      <c r="Q368" s="125"/>
      <c r="R368" s="137"/>
      <c r="S368" s="137"/>
      <c r="T368" s="137"/>
      <c r="U368" s="114"/>
      <c r="V368" s="114"/>
      <c r="W368" s="114"/>
      <c r="X368" s="114"/>
      <c r="Y368" s="114"/>
      <c r="Z368" s="114"/>
    </row>
    <row r="369" ht="13.5" customHeight="1">
      <c r="A369" s="178"/>
      <c r="B369" s="116"/>
      <c r="C369" s="137"/>
      <c r="D369" s="151"/>
      <c r="E369" s="136"/>
      <c r="F369" s="125"/>
      <c r="G369" s="125"/>
      <c r="H369" s="125"/>
      <c r="I369" s="125"/>
      <c r="J369" s="125"/>
      <c r="K369" s="125"/>
      <c r="L369" s="125"/>
      <c r="M369" s="125"/>
      <c r="N369" s="125"/>
      <c r="O369" s="125"/>
      <c r="P369" s="125"/>
      <c r="Q369" s="125"/>
      <c r="R369" s="137"/>
      <c r="S369" s="137"/>
      <c r="T369" s="137"/>
      <c r="U369" s="114"/>
      <c r="V369" s="114"/>
      <c r="W369" s="114"/>
      <c r="X369" s="114"/>
      <c r="Y369" s="114"/>
      <c r="Z369" s="114"/>
    </row>
    <row r="370" ht="13.5" customHeight="1">
      <c r="A370" s="178"/>
      <c r="B370" s="116"/>
      <c r="C370" s="137"/>
      <c r="D370" s="151"/>
      <c r="E370" s="136"/>
      <c r="F370" s="125"/>
      <c r="G370" s="125"/>
      <c r="H370" s="125"/>
      <c r="I370" s="125"/>
      <c r="J370" s="125"/>
      <c r="K370" s="125"/>
      <c r="L370" s="125"/>
      <c r="M370" s="125"/>
      <c r="N370" s="125"/>
      <c r="O370" s="125"/>
      <c r="P370" s="125"/>
      <c r="Q370" s="125"/>
      <c r="R370" s="137"/>
      <c r="S370" s="137"/>
      <c r="T370" s="137"/>
      <c r="U370" s="114"/>
      <c r="V370" s="114"/>
      <c r="W370" s="114"/>
      <c r="X370" s="114"/>
      <c r="Y370" s="114"/>
      <c r="Z370" s="114"/>
    </row>
    <row r="371" ht="13.5" customHeight="1">
      <c r="A371" s="178"/>
      <c r="B371" s="116"/>
      <c r="C371" s="137"/>
      <c r="D371" s="151"/>
      <c r="E371" s="136"/>
      <c r="F371" s="125"/>
      <c r="G371" s="125"/>
      <c r="H371" s="125"/>
      <c r="I371" s="125"/>
      <c r="J371" s="125"/>
      <c r="K371" s="125"/>
      <c r="L371" s="125"/>
      <c r="M371" s="125"/>
      <c r="N371" s="125"/>
      <c r="O371" s="125"/>
      <c r="P371" s="125"/>
      <c r="Q371" s="125"/>
      <c r="R371" s="137"/>
      <c r="S371" s="137"/>
      <c r="T371" s="137"/>
      <c r="U371" s="114"/>
      <c r="V371" s="114"/>
      <c r="W371" s="114"/>
      <c r="X371" s="114"/>
      <c r="Y371" s="114"/>
      <c r="Z371" s="114"/>
    </row>
    <row r="372" ht="48.75" customHeight="1">
      <c r="A372" s="178"/>
      <c r="B372" s="116"/>
      <c r="C372" s="137"/>
      <c r="D372" s="151"/>
      <c r="E372" s="136"/>
      <c r="F372" s="125"/>
      <c r="G372" s="125"/>
      <c r="H372" s="125"/>
      <c r="I372" s="125"/>
      <c r="J372" s="125"/>
      <c r="K372" s="125"/>
      <c r="L372" s="125"/>
      <c r="M372" s="125"/>
      <c r="N372" s="125"/>
      <c r="O372" s="125"/>
      <c r="P372" s="125"/>
      <c r="Q372" s="125"/>
      <c r="R372" s="137"/>
      <c r="S372" s="137"/>
      <c r="T372" s="137"/>
      <c r="U372" s="114"/>
      <c r="V372" s="114"/>
      <c r="W372" s="114"/>
      <c r="X372" s="114"/>
      <c r="Y372" s="114"/>
      <c r="Z372" s="114"/>
    </row>
    <row r="373" ht="13.5" customHeight="1">
      <c r="A373" s="178"/>
      <c r="B373" s="116"/>
      <c r="C373" s="137"/>
      <c r="D373" s="151"/>
      <c r="E373" s="136"/>
      <c r="F373" s="125"/>
      <c r="G373" s="125"/>
      <c r="H373" s="125"/>
      <c r="I373" s="125"/>
      <c r="J373" s="125"/>
      <c r="K373" s="125"/>
      <c r="L373" s="125"/>
      <c r="M373" s="125"/>
      <c r="N373" s="125"/>
      <c r="O373" s="125"/>
      <c r="P373" s="125"/>
      <c r="Q373" s="125"/>
      <c r="R373" s="137"/>
      <c r="S373" s="137"/>
      <c r="T373" s="137"/>
      <c r="U373" s="114"/>
      <c r="V373" s="114"/>
      <c r="W373" s="114"/>
      <c r="X373" s="114"/>
      <c r="Y373" s="114"/>
      <c r="Z373" s="114"/>
    </row>
    <row r="374" ht="13.5" customHeight="1">
      <c r="A374" s="178"/>
      <c r="B374" s="142"/>
      <c r="C374" s="137"/>
      <c r="D374" s="137"/>
      <c r="E374" s="151"/>
      <c r="F374" s="125"/>
      <c r="G374" s="125"/>
      <c r="H374" s="125"/>
      <c r="I374" s="125"/>
      <c r="J374" s="125"/>
      <c r="K374" s="125"/>
      <c r="L374" s="125"/>
      <c r="M374" s="125"/>
      <c r="N374" s="125"/>
      <c r="O374" s="125"/>
      <c r="P374" s="125"/>
      <c r="Q374" s="125"/>
      <c r="R374" s="137"/>
      <c r="S374" s="137"/>
      <c r="T374" s="137"/>
      <c r="U374" s="114"/>
      <c r="V374" s="114"/>
      <c r="W374" s="114"/>
      <c r="X374" s="114"/>
      <c r="Y374" s="114"/>
      <c r="Z374" s="114"/>
    </row>
    <row r="375" ht="13.5" customHeight="1">
      <c r="A375" s="178"/>
      <c r="B375" s="142"/>
      <c r="C375" s="137"/>
      <c r="D375" s="151"/>
      <c r="E375" s="136"/>
      <c r="F375" s="125"/>
      <c r="G375" s="125"/>
      <c r="H375" s="125"/>
      <c r="I375" s="125"/>
      <c r="J375" s="125"/>
      <c r="K375" s="125"/>
      <c r="L375" s="125"/>
      <c r="M375" s="125"/>
      <c r="N375" s="125"/>
      <c r="O375" s="125"/>
      <c r="P375" s="125"/>
      <c r="Q375" s="125"/>
      <c r="R375" s="137"/>
      <c r="S375" s="137"/>
      <c r="T375" s="137"/>
      <c r="U375" s="114"/>
      <c r="V375" s="114"/>
      <c r="W375" s="114"/>
      <c r="X375" s="114"/>
      <c r="Y375" s="114"/>
      <c r="Z375" s="114"/>
    </row>
    <row r="376" ht="13.5" customHeight="1">
      <c r="A376" s="178"/>
      <c r="B376" s="152"/>
      <c r="C376" s="137"/>
      <c r="D376" s="151"/>
      <c r="E376" s="136"/>
      <c r="F376" s="125"/>
      <c r="G376" s="125"/>
      <c r="H376" s="125"/>
      <c r="I376" s="125"/>
      <c r="J376" s="125"/>
      <c r="K376" s="125"/>
      <c r="L376" s="125"/>
      <c r="M376" s="125"/>
      <c r="N376" s="125"/>
      <c r="O376" s="125"/>
      <c r="P376" s="125"/>
      <c r="Q376" s="125"/>
      <c r="R376" s="137"/>
      <c r="S376" s="137"/>
      <c r="T376" s="137"/>
      <c r="U376" s="114"/>
      <c r="V376" s="114"/>
      <c r="W376" s="114"/>
      <c r="X376" s="114"/>
      <c r="Y376" s="114"/>
      <c r="Z376" s="114"/>
    </row>
    <row r="377" ht="13.5" customHeight="1">
      <c r="A377" s="178"/>
      <c r="B377" s="152"/>
      <c r="C377" s="137"/>
      <c r="D377" s="151"/>
      <c r="E377" s="136"/>
      <c r="F377" s="125"/>
      <c r="G377" s="125"/>
      <c r="H377" s="125"/>
      <c r="I377" s="125"/>
      <c r="J377" s="125"/>
      <c r="K377" s="125"/>
      <c r="L377" s="125"/>
      <c r="M377" s="125"/>
      <c r="N377" s="125"/>
      <c r="O377" s="125"/>
      <c r="P377" s="125"/>
      <c r="Q377" s="125"/>
      <c r="R377" s="137"/>
      <c r="S377" s="137"/>
      <c r="T377" s="137"/>
      <c r="U377" s="114"/>
      <c r="V377" s="114"/>
      <c r="W377" s="114"/>
      <c r="X377" s="114"/>
      <c r="Y377" s="114"/>
      <c r="Z377" s="114"/>
    </row>
    <row r="378" ht="13.5" customHeight="1">
      <c r="A378" s="178"/>
      <c r="B378" s="116"/>
      <c r="C378" s="137"/>
      <c r="D378" s="151"/>
      <c r="E378" s="136"/>
      <c r="F378" s="125"/>
      <c r="G378" s="125"/>
      <c r="H378" s="125"/>
      <c r="I378" s="125"/>
      <c r="J378" s="125"/>
      <c r="K378" s="125"/>
      <c r="L378" s="125"/>
      <c r="M378" s="125"/>
      <c r="N378" s="125"/>
      <c r="O378" s="125"/>
      <c r="P378" s="125"/>
      <c r="Q378" s="125"/>
      <c r="R378" s="137"/>
      <c r="S378" s="137"/>
      <c r="T378" s="137"/>
      <c r="U378" s="114"/>
      <c r="V378" s="114"/>
      <c r="W378" s="114"/>
      <c r="X378" s="114"/>
      <c r="Y378" s="114"/>
      <c r="Z378" s="114"/>
    </row>
    <row r="379" ht="13.5" customHeight="1">
      <c r="A379" s="183"/>
      <c r="B379" s="157"/>
      <c r="C379" s="156"/>
      <c r="D379" s="158"/>
      <c r="E379" s="159"/>
      <c r="F379" s="142"/>
      <c r="G379" s="141"/>
      <c r="H379" s="142"/>
      <c r="I379" s="141"/>
      <c r="J379" s="160"/>
      <c r="K379" s="142"/>
      <c r="L379" s="141"/>
      <c r="M379" s="142"/>
      <c r="N379" s="141"/>
      <c r="O379" s="160"/>
      <c r="P379" s="142"/>
      <c r="Q379" s="141"/>
      <c r="R379" s="142"/>
      <c r="S379" s="141"/>
      <c r="T379" s="160"/>
      <c r="U379" s="150"/>
      <c r="V379" s="150"/>
      <c r="W379" s="150"/>
      <c r="X379" s="150"/>
      <c r="Y379" s="150"/>
      <c r="Z379" s="150"/>
    </row>
    <row r="380" ht="13.5" customHeight="1">
      <c r="A380" s="178"/>
      <c r="B380" s="116"/>
      <c r="C380" s="137"/>
      <c r="D380" s="151"/>
      <c r="E380" s="136"/>
      <c r="F380" s="136"/>
      <c r="G380" s="137"/>
      <c r="H380" s="116"/>
      <c r="I380" s="137"/>
      <c r="J380" s="151"/>
      <c r="K380" s="136"/>
      <c r="L380" s="137"/>
      <c r="M380" s="116"/>
      <c r="N380" s="137"/>
      <c r="O380" s="151"/>
      <c r="P380" s="136"/>
      <c r="Q380" s="137"/>
      <c r="R380" s="116"/>
      <c r="S380" s="137"/>
      <c r="T380" s="151"/>
      <c r="U380" s="114"/>
      <c r="V380" s="114"/>
      <c r="W380" s="114"/>
      <c r="X380" s="114"/>
      <c r="Y380" s="114"/>
      <c r="Z380" s="114"/>
    </row>
    <row r="381" ht="13.5" customHeight="1">
      <c r="A381" s="178"/>
      <c r="B381" s="116"/>
      <c r="C381" s="137"/>
      <c r="D381" s="151"/>
      <c r="E381" s="136"/>
      <c r="F381" s="136"/>
      <c r="G381" s="137"/>
      <c r="H381" s="116"/>
      <c r="I381" s="137"/>
      <c r="J381" s="151"/>
      <c r="K381" s="136"/>
      <c r="L381" s="137"/>
      <c r="M381" s="116"/>
      <c r="N381" s="137"/>
      <c r="O381" s="151"/>
      <c r="P381" s="136"/>
      <c r="Q381" s="137"/>
      <c r="R381" s="116"/>
      <c r="S381" s="137"/>
      <c r="T381" s="151"/>
      <c r="U381" s="114"/>
      <c r="V381" s="114"/>
      <c r="W381" s="114"/>
      <c r="X381" s="114"/>
      <c r="Y381" s="114"/>
      <c r="Z381" s="114"/>
    </row>
    <row r="382" ht="13.5" customHeight="1">
      <c r="A382" s="178"/>
      <c r="B382" s="116"/>
      <c r="C382" s="137"/>
      <c r="D382" s="151"/>
      <c r="E382" s="136"/>
      <c r="F382" s="136"/>
      <c r="G382" s="137"/>
      <c r="H382" s="116"/>
      <c r="I382" s="137"/>
      <c r="J382" s="151"/>
      <c r="K382" s="136"/>
      <c r="L382" s="137"/>
      <c r="M382" s="116"/>
      <c r="N382" s="137"/>
      <c r="O382" s="151"/>
      <c r="P382" s="136"/>
      <c r="Q382" s="137"/>
      <c r="R382" s="116"/>
      <c r="S382" s="137"/>
      <c r="T382" s="151"/>
      <c r="U382" s="114"/>
      <c r="V382" s="114"/>
      <c r="W382" s="114"/>
      <c r="X382" s="114"/>
      <c r="Y382" s="114"/>
      <c r="Z382" s="114"/>
    </row>
    <row r="383" ht="13.5" customHeight="1">
      <c r="A383" s="178"/>
      <c r="B383" s="116"/>
      <c r="C383" s="137"/>
      <c r="D383" s="151"/>
      <c r="E383" s="136"/>
      <c r="F383" s="136"/>
      <c r="G383" s="137"/>
      <c r="H383" s="116"/>
      <c r="I383" s="137"/>
      <c r="J383" s="151"/>
      <c r="K383" s="136"/>
      <c r="L383" s="137"/>
      <c r="M383" s="116"/>
      <c r="N383" s="137"/>
      <c r="O383" s="151"/>
      <c r="P383" s="136"/>
      <c r="Q383" s="137"/>
      <c r="R383" s="116"/>
      <c r="S383" s="137"/>
      <c r="T383" s="151"/>
      <c r="U383" s="114"/>
      <c r="V383" s="114"/>
      <c r="W383" s="114"/>
      <c r="X383" s="114"/>
      <c r="Y383" s="114"/>
      <c r="Z383" s="114"/>
    </row>
    <row r="384" ht="13.5" customHeight="1">
      <c r="A384" s="178"/>
      <c r="B384" s="116"/>
      <c r="C384" s="137"/>
      <c r="D384" s="151"/>
      <c r="E384" s="136"/>
      <c r="F384" s="136"/>
      <c r="G384" s="137"/>
      <c r="H384" s="116"/>
      <c r="I384" s="137"/>
      <c r="J384" s="151"/>
      <c r="K384" s="136"/>
      <c r="L384" s="137"/>
      <c r="M384" s="116"/>
      <c r="N384" s="137"/>
      <c r="O384" s="151"/>
      <c r="P384" s="136"/>
      <c r="Q384" s="137"/>
      <c r="R384" s="116"/>
      <c r="S384" s="137"/>
      <c r="T384" s="151"/>
      <c r="U384" s="114"/>
      <c r="V384" s="114"/>
      <c r="W384" s="114"/>
      <c r="X384" s="114"/>
      <c r="Y384" s="114"/>
      <c r="Z384" s="114"/>
    </row>
    <row r="385" ht="13.5" customHeight="1">
      <c r="A385" s="178"/>
      <c r="B385" s="116"/>
      <c r="C385" s="137"/>
      <c r="D385" s="151"/>
      <c r="E385" s="136"/>
      <c r="F385" s="136"/>
      <c r="G385" s="137"/>
      <c r="H385" s="116"/>
      <c r="I385" s="137"/>
      <c r="J385" s="151"/>
      <c r="K385" s="136"/>
      <c r="L385" s="137"/>
      <c r="M385" s="116"/>
      <c r="N385" s="137"/>
      <c r="O385" s="151"/>
      <c r="P385" s="136"/>
      <c r="Q385" s="137"/>
      <c r="R385" s="116"/>
      <c r="S385" s="137"/>
      <c r="T385" s="151"/>
      <c r="U385" s="114"/>
      <c r="V385" s="114"/>
      <c r="W385" s="114"/>
      <c r="X385" s="114"/>
      <c r="Y385" s="114"/>
      <c r="Z385" s="114"/>
    </row>
    <row r="386" ht="13.5" customHeight="1">
      <c r="A386" s="178"/>
      <c r="B386" s="116"/>
      <c r="C386" s="137"/>
      <c r="D386" s="151"/>
      <c r="E386" s="136"/>
      <c r="F386" s="136"/>
      <c r="G386" s="137"/>
      <c r="H386" s="116"/>
      <c r="I386" s="137"/>
      <c r="J386" s="151"/>
      <c r="K386" s="136"/>
      <c r="L386" s="137"/>
      <c r="M386" s="116"/>
      <c r="N386" s="137"/>
      <c r="O386" s="151"/>
      <c r="P386" s="136"/>
      <c r="Q386" s="137"/>
      <c r="R386" s="116"/>
      <c r="S386" s="137"/>
      <c r="T386" s="151"/>
      <c r="U386" s="114"/>
      <c r="V386" s="114"/>
      <c r="W386" s="114"/>
      <c r="X386" s="114"/>
      <c r="Y386" s="114"/>
      <c r="Z386" s="114"/>
    </row>
    <row r="387" ht="13.5" customHeight="1">
      <c r="A387" s="178"/>
      <c r="B387" s="116"/>
      <c r="C387" s="137"/>
      <c r="D387" s="151"/>
      <c r="E387" s="136"/>
      <c r="F387" s="136"/>
      <c r="G387" s="137"/>
      <c r="H387" s="116"/>
      <c r="I387" s="137"/>
      <c r="J387" s="151"/>
      <c r="K387" s="136"/>
      <c r="L387" s="137"/>
      <c r="M387" s="116"/>
      <c r="N387" s="137"/>
      <c r="O387" s="151"/>
      <c r="P387" s="136"/>
      <c r="Q387" s="137"/>
      <c r="R387" s="116"/>
      <c r="S387" s="137"/>
      <c r="T387" s="151"/>
      <c r="U387" s="114"/>
      <c r="V387" s="114"/>
      <c r="W387" s="114"/>
      <c r="X387" s="114"/>
      <c r="Y387" s="114"/>
      <c r="Z387" s="114"/>
    </row>
    <row r="388" ht="13.5" customHeight="1">
      <c r="A388" s="178"/>
      <c r="B388" s="116"/>
      <c r="C388" s="137"/>
      <c r="D388" s="151"/>
      <c r="E388" s="136"/>
      <c r="F388" s="136"/>
      <c r="G388" s="137"/>
      <c r="H388" s="116"/>
      <c r="I388" s="137"/>
      <c r="J388" s="151"/>
      <c r="K388" s="136"/>
      <c r="L388" s="137"/>
      <c r="M388" s="116"/>
      <c r="N388" s="137"/>
      <c r="O388" s="151"/>
      <c r="P388" s="136"/>
      <c r="Q388" s="137"/>
      <c r="R388" s="116"/>
      <c r="S388" s="137"/>
      <c r="T388" s="151"/>
      <c r="U388" s="114"/>
      <c r="V388" s="114"/>
      <c r="W388" s="114"/>
      <c r="X388" s="114"/>
      <c r="Y388" s="114"/>
      <c r="Z388" s="114"/>
    </row>
    <row r="389" ht="13.5" customHeight="1">
      <c r="A389" s="178"/>
      <c r="B389" s="116"/>
      <c r="C389" s="137"/>
      <c r="D389" s="151"/>
      <c r="E389" s="136"/>
      <c r="F389" s="136"/>
      <c r="G389" s="137"/>
      <c r="H389" s="116"/>
      <c r="I389" s="137"/>
      <c r="J389" s="151"/>
      <c r="K389" s="136"/>
      <c r="L389" s="137"/>
      <c r="M389" s="116"/>
      <c r="N389" s="137"/>
      <c r="O389" s="151"/>
      <c r="P389" s="136"/>
      <c r="Q389" s="137"/>
      <c r="R389" s="116"/>
      <c r="S389" s="137"/>
      <c r="T389" s="151"/>
      <c r="U389" s="114"/>
      <c r="V389" s="114"/>
      <c r="W389" s="114"/>
      <c r="X389" s="114"/>
      <c r="Y389" s="114"/>
      <c r="Z389" s="114"/>
    </row>
    <row r="390" ht="13.5" customHeight="1">
      <c r="A390" s="178"/>
      <c r="B390" s="116"/>
      <c r="C390" s="137"/>
      <c r="D390" s="151"/>
      <c r="E390" s="136"/>
      <c r="F390" s="136"/>
      <c r="G390" s="137"/>
      <c r="H390" s="116"/>
      <c r="I390" s="137"/>
      <c r="J390" s="151"/>
      <c r="K390" s="136"/>
      <c r="L390" s="137"/>
      <c r="M390" s="116"/>
      <c r="N390" s="137"/>
      <c r="O390" s="151"/>
      <c r="P390" s="136"/>
      <c r="Q390" s="137"/>
      <c r="R390" s="116"/>
      <c r="S390" s="137"/>
      <c r="T390" s="151"/>
      <c r="U390" s="114"/>
      <c r="V390" s="114"/>
      <c r="W390" s="114"/>
      <c r="X390" s="114"/>
      <c r="Y390" s="114"/>
      <c r="Z390" s="114"/>
    </row>
    <row r="391" ht="13.5" customHeight="1">
      <c r="A391" s="178"/>
      <c r="B391" s="116"/>
      <c r="C391" s="137"/>
      <c r="D391" s="151"/>
      <c r="E391" s="136"/>
      <c r="F391" s="136"/>
      <c r="G391" s="137"/>
      <c r="H391" s="116"/>
      <c r="I391" s="137"/>
      <c r="J391" s="151"/>
      <c r="K391" s="136"/>
      <c r="L391" s="137"/>
      <c r="M391" s="116"/>
      <c r="N391" s="137"/>
      <c r="O391" s="151"/>
      <c r="P391" s="136"/>
      <c r="Q391" s="137"/>
      <c r="R391" s="116"/>
      <c r="S391" s="137"/>
      <c r="T391" s="151"/>
      <c r="U391" s="114"/>
      <c r="V391" s="114"/>
      <c r="W391" s="114"/>
      <c r="X391" s="114"/>
      <c r="Y391" s="114"/>
      <c r="Z391" s="114"/>
    </row>
    <row r="392" ht="13.5" customHeight="1">
      <c r="A392" s="183"/>
      <c r="B392" s="157"/>
      <c r="C392" s="156"/>
      <c r="D392" s="158"/>
      <c r="E392" s="159"/>
      <c r="F392" s="136"/>
      <c r="G392" s="137"/>
      <c r="H392" s="116"/>
      <c r="I392" s="137"/>
      <c r="J392" s="151"/>
      <c r="K392" s="136"/>
      <c r="L392" s="137"/>
      <c r="M392" s="116"/>
      <c r="N392" s="137"/>
      <c r="O392" s="151"/>
      <c r="P392" s="136"/>
      <c r="Q392" s="137"/>
      <c r="R392" s="116"/>
      <c r="S392" s="137"/>
      <c r="T392" s="151"/>
      <c r="U392" s="114"/>
      <c r="V392" s="114"/>
      <c r="W392" s="114"/>
      <c r="X392" s="114"/>
      <c r="Y392" s="114"/>
      <c r="Z392" s="114"/>
    </row>
    <row r="393" ht="13.5" customHeight="1">
      <c r="A393" s="178"/>
      <c r="B393" s="116"/>
      <c r="C393" s="137"/>
      <c r="D393" s="151"/>
      <c r="E393" s="136"/>
      <c r="F393" s="136"/>
      <c r="G393" s="137"/>
      <c r="H393" s="116"/>
      <c r="I393" s="137"/>
      <c r="J393" s="151"/>
      <c r="K393" s="136"/>
      <c r="L393" s="137"/>
      <c r="M393" s="116"/>
      <c r="N393" s="137"/>
      <c r="O393" s="151"/>
      <c r="P393" s="136"/>
      <c r="Q393" s="137"/>
      <c r="R393" s="116"/>
      <c r="S393" s="137"/>
      <c r="T393" s="151"/>
      <c r="U393" s="114"/>
      <c r="V393" s="114"/>
      <c r="W393" s="114"/>
      <c r="X393" s="114"/>
      <c r="Y393" s="114"/>
      <c r="Z393" s="114"/>
    </row>
    <row r="394" ht="13.5" customHeight="1">
      <c r="A394" s="178"/>
      <c r="B394" s="116"/>
      <c r="C394" s="137"/>
      <c r="D394" s="151"/>
      <c r="E394" s="136"/>
      <c r="F394" s="136"/>
      <c r="G394" s="137"/>
      <c r="H394" s="116"/>
      <c r="I394" s="137"/>
      <c r="J394" s="151"/>
      <c r="K394" s="136"/>
      <c r="L394" s="137"/>
      <c r="M394" s="116"/>
      <c r="N394" s="137"/>
      <c r="O394" s="151"/>
      <c r="P394" s="136"/>
      <c r="Q394" s="137"/>
      <c r="R394" s="116"/>
      <c r="S394" s="137"/>
      <c r="T394" s="151"/>
      <c r="U394" s="114"/>
      <c r="V394" s="114"/>
      <c r="W394" s="114"/>
      <c r="X394" s="114"/>
      <c r="Y394" s="114"/>
      <c r="Z394" s="114"/>
    </row>
    <row r="395" ht="13.5" customHeight="1">
      <c r="A395" s="178"/>
      <c r="B395" s="116"/>
      <c r="C395" s="137"/>
      <c r="D395" s="151"/>
      <c r="E395" s="136"/>
      <c r="F395" s="136"/>
      <c r="G395" s="137"/>
      <c r="H395" s="116"/>
      <c r="I395" s="137"/>
      <c r="J395" s="151"/>
      <c r="K395" s="136"/>
      <c r="L395" s="137"/>
      <c r="M395" s="116"/>
      <c r="N395" s="137"/>
      <c r="O395" s="151"/>
      <c r="P395" s="136"/>
      <c r="Q395" s="137"/>
      <c r="R395" s="116"/>
      <c r="S395" s="137"/>
      <c r="T395" s="151"/>
      <c r="U395" s="114"/>
      <c r="V395" s="114"/>
      <c r="W395" s="114"/>
      <c r="X395" s="114"/>
      <c r="Y395" s="114"/>
      <c r="Z395" s="114"/>
    </row>
    <row r="396" ht="13.5" customHeight="1">
      <c r="A396" s="178"/>
      <c r="B396" s="116"/>
      <c r="C396" s="137"/>
      <c r="D396" s="151"/>
      <c r="E396" s="136"/>
      <c r="F396" s="136"/>
      <c r="G396" s="137"/>
      <c r="H396" s="116"/>
      <c r="I396" s="137"/>
      <c r="J396" s="151"/>
      <c r="K396" s="136"/>
      <c r="L396" s="137"/>
      <c r="M396" s="116"/>
      <c r="N396" s="137"/>
      <c r="O396" s="151"/>
      <c r="P396" s="136"/>
      <c r="Q396" s="137"/>
      <c r="R396" s="116"/>
      <c r="S396" s="137"/>
      <c r="T396" s="151"/>
      <c r="U396" s="114"/>
      <c r="V396" s="114"/>
      <c r="W396" s="114"/>
      <c r="X396" s="114"/>
      <c r="Y396" s="114"/>
      <c r="Z396" s="114"/>
    </row>
    <row r="397" ht="13.5" customHeight="1">
      <c r="A397" s="178"/>
      <c r="B397" s="116"/>
      <c r="C397" s="137"/>
      <c r="D397" s="151"/>
      <c r="E397" s="136"/>
      <c r="F397" s="136"/>
      <c r="G397" s="137"/>
      <c r="H397" s="116"/>
      <c r="I397" s="137"/>
      <c r="J397" s="151"/>
      <c r="K397" s="136"/>
      <c r="L397" s="137"/>
      <c r="M397" s="116"/>
      <c r="N397" s="137"/>
      <c r="O397" s="151"/>
      <c r="P397" s="136"/>
      <c r="Q397" s="137"/>
      <c r="R397" s="116"/>
      <c r="S397" s="137"/>
      <c r="T397" s="151"/>
      <c r="U397" s="114"/>
      <c r="V397" s="114"/>
      <c r="W397" s="114"/>
      <c r="X397" s="114"/>
      <c r="Y397" s="114"/>
      <c r="Z397" s="114"/>
    </row>
    <row r="398" ht="13.5" customHeight="1">
      <c r="A398" s="178"/>
      <c r="B398" s="116"/>
      <c r="C398" s="137"/>
      <c r="D398" s="151"/>
      <c r="E398" s="136"/>
      <c r="F398" s="136"/>
      <c r="G398" s="137"/>
      <c r="H398" s="116"/>
      <c r="I398" s="137"/>
      <c r="J398" s="151"/>
      <c r="K398" s="136"/>
      <c r="L398" s="137"/>
      <c r="M398" s="116"/>
      <c r="N398" s="137"/>
      <c r="O398" s="151"/>
      <c r="P398" s="136"/>
      <c r="Q398" s="137"/>
      <c r="R398" s="116"/>
      <c r="S398" s="137"/>
      <c r="T398" s="151"/>
      <c r="U398" s="114"/>
      <c r="V398" s="114"/>
      <c r="W398" s="114"/>
      <c r="X398" s="114"/>
      <c r="Y398" s="114"/>
      <c r="Z398" s="114"/>
    </row>
    <row r="399" ht="13.5" customHeight="1">
      <c r="A399" s="161"/>
      <c r="B399" s="139"/>
      <c r="C399" s="139"/>
      <c r="D399" s="139"/>
      <c r="E399" s="139"/>
      <c r="F399" s="145"/>
      <c r="G399" s="145"/>
      <c r="H399" s="145"/>
      <c r="I399" s="145"/>
      <c r="J399" s="145"/>
      <c r="K399" s="145"/>
      <c r="L399" s="145"/>
      <c r="M399" s="145"/>
      <c r="N399" s="145"/>
      <c r="O399" s="145"/>
      <c r="P399" s="145"/>
      <c r="Q399" s="145"/>
      <c r="R399" s="146"/>
      <c r="S399" s="146"/>
      <c r="T399" s="146"/>
      <c r="U399" s="114"/>
      <c r="V399" s="114"/>
      <c r="W399" s="114"/>
      <c r="X399" s="114"/>
      <c r="Y399" s="114"/>
      <c r="Z399" s="114"/>
    </row>
    <row r="400" ht="13.5" customHeight="1">
      <c r="A400" s="178"/>
      <c r="B400" s="142"/>
      <c r="C400" s="142"/>
      <c r="D400" s="142"/>
      <c r="E400" s="142"/>
      <c r="F400" s="137"/>
      <c r="G400" s="137"/>
      <c r="H400" s="137"/>
      <c r="I400" s="137"/>
      <c r="J400" s="137"/>
      <c r="K400" s="137"/>
      <c r="L400" s="137"/>
      <c r="M400" s="137"/>
      <c r="N400" s="137"/>
      <c r="O400" s="137"/>
      <c r="P400" s="137"/>
      <c r="Q400" s="137"/>
      <c r="R400" s="137"/>
      <c r="S400" s="137"/>
      <c r="T400" s="137"/>
      <c r="U400" s="114"/>
      <c r="V400" s="114"/>
      <c r="W400" s="114"/>
      <c r="X400" s="114"/>
      <c r="Y400" s="114"/>
      <c r="Z400" s="114"/>
    </row>
    <row r="401" ht="13.5" customHeight="1">
      <c r="A401" s="178"/>
      <c r="B401" s="142"/>
      <c r="C401" s="142"/>
      <c r="D401" s="142"/>
      <c r="E401" s="142"/>
      <c r="F401" s="137"/>
      <c r="G401" s="137"/>
      <c r="H401" s="137"/>
      <c r="I401" s="137"/>
      <c r="J401" s="137"/>
      <c r="K401" s="137"/>
      <c r="L401" s="137"/>
      <c r="M401" s="137"/>
      <c r="N401" s="137"/>
      <c r="O401" s="137"/>
      <c r="P401" s="137"/>
      <c r="Q401" s="137"/>
      <c r="R401" s="137"/>
      <c r="S401" s="137"/>
      <c r="T401" s="137"/>
      <c r="U401" s="114"/>
      <c r="V401" s="114"/>
      <c r="W401" s="114"/>
      <c r="X401" s="114"/>
      <c r="Y401" s="114"/>
      <c r="Z401" s="114"/>
    </row>
    <row r="402" ht="13.5" customHeight="1">
      <c r="A402" s="178"/>
      <c r="B402" s="142"/>
      <c r="C402" s="142"/>
      <c r="D402" s="142"/>
      <c r="E402" s="142"/>
      <c r="F402" s="137"/>
      <c r="G402" s="137"/>
      <c r="H402" s="137"/>
      <c r="I402" s="137"/>
      <c r="J402" s="137"/>
      <c r="K402" s="137"/>
      <c r="L402" s="137"/>
      <c r="M402" s="137"/>
      <c r="N402" s="137"/>
      <c r="O402" s="137"/>
      <c r="P402" s="137"/>
      <c r="Q402" s="137"/>
      <c r="R402" s="137"/>
      <c r="S402" s="137"/>
      <c r="T402" s="137"/>
      <c r="U402" s="114"/>
      <c r="V402" s="114"/>
      <c r="W402" s="114"/>
      <c r="X402" s="114"/>
      <c r="Y402" s="114"/>
      <c r="Z402" s="114"/>
    </row>
    <row r="403" ht="13.5" customHeight="1">
      <c r="A403" s="178"/>
      <c r="B403" s="142"/>
      <c r="C403" s="142"/>
      <c r="D403" s="142"/>
      <c r="E403" s="142"/>
      <c r="F403" s="137"/>
      <c r="G403" s="137"/>
      <c r="H403" s="137"/>
      <c r="I403" s="137"/>
      <c r="J403" s="137"/>
      <c r="K403" s="137"/>
      <c r="L403" s="137"/>
      <c r="M403" s="137"/>
      <c r="N403" s="137"/>
      <c r="O403" s="137"/>
      <c r="P403" s="137"/>
      <c r="Q403" s="137"/>
      <c r="R403" s="137"/>
      <c r="S403" s="137"/>
      <c r="T403" s="137"/>
      <c r="U403" s="114"/>
      <c r="V403" s="114"/>
      <c r="W403" s="114"/>
      <c r="X403" s="114"/>
      <c r="Y403" s="114"/>
      <c r="Z403" s="114"/>
    </row>
    <row r="404" ht="13.5" customHeight="1">
      <c r="A404" s="178"/>
      <c r="B404" s="142"/>
      <c r="C404" s="142"/>
      <c r="D404" s="142"/>
      <c r="E404" s="142"/>
      <c r="F404" s="137"/>
      <c r="G404" s="137"/>
      <c r="H404" s="137"/>
      <c r="I404" s="137"/>
      <c r="J404" s="137"/>
      <c r="K404" s="137"/>
      <c r="L404" s="137"/>
      <c r="M404" s="137"/>
      <c r="N404" s="137"/>
      <c r="O404" s="137"/>
      <c r="P404" s="137"/>
      <c r="Q404" s="137"/>
      <c r="R404" s="137"/>
      <c r="S404" s="137"/>
      <c r="T404" s="137"/>
      <c r="U404" s="114"/>
      <c r="V404" s="114"/>
      <c r="W404" s="114"/>
      <c r="X404" s="114"/>
      <c r="Y404" s="114"/>
      <c r="Z404" s="114"/>
    </row>
    <row r="405" ht="13.5" customHeight="1">
      <c r="A405" s="18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8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8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8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8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8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8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8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8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8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8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8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8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8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8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8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8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8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8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8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8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8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8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8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8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8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8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8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8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8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8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8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8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8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8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8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8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8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8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8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8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8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8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8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8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8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8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8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8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8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8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8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8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8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8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8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8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8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8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8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8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8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8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8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8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8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8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8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8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8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8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8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8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8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8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8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8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8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8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8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8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8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8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8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8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8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8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8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8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8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8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8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8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8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8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8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8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8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8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8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8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8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8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8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8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8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8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8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8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8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8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8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8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8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8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8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8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8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8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8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8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8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8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8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8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8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8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8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8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8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8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8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8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8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8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8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8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8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8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8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8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8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8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8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8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8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8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8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8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8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8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8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8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8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8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8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8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8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8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8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8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8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8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8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8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8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8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8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8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8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8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8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8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8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8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8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8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8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8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8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8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8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8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8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8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8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8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8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8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8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8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8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8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8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8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8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8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8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8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8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8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8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8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8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8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8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8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8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8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8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8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8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8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8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8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8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8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8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8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8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8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8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8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8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8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8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8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8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8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8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8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8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8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8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8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8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8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8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8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8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8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8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8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8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8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8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8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8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8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8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8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8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8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8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8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8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8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8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8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8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8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8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8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8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8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8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8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8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8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8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8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8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8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8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8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8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8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8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8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8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8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8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8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8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8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8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8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8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8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8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8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8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8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8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8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8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8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8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8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8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8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8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8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8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8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8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8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8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8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8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8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8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8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8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8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8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8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8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8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8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8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8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8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8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8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8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8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8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8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8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8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8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8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8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8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8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8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8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8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8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8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8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8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8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8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8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8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8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8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8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8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8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8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8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8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8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8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8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8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8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8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8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8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8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8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8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8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8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8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8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8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8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8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8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8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8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8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8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8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8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8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8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8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8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8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8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8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8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8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8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8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8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8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8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8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8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8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8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8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8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8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8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8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8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8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8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8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8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8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8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8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8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8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8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8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8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8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8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8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8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8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8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8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8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8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8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8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8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8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8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8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8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8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8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8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8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8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8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8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8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8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8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8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8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8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8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8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8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8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8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8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8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8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8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8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8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8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8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8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8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8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8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8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8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8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8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8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8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8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8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8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8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8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8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8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8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8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8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8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8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8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8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8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8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8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8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8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8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8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8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8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8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8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8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8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8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8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8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8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8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8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8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8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8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8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8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8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8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8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8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8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8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8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8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8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8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8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8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8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8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8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8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8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8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8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8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8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8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8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8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8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8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8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8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8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8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8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8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8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8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8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8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8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8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8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8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8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8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8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8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8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8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8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8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8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8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8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8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8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8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8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8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8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8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8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8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8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8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8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8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8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8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8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8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8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8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8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8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8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8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8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8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8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8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8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8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8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8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8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8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8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8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8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8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8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8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5">
    <mergeCell ref="I11:K11"/>
    <mergeCell ref="L11:N11"/>
    <mergeCell ref="O11:Q11"/>
    <mergeCell ref="R11:R12"/>
    <mergeCell ref="S11:S12"/>
    <mergeCell ref="T11:T12"/>
    <mergeCell ref="B13:T13"/>
    <mergeCell ref="B14:T14"/>
    <mergeCell ref="D1:E1"/>
    <mergeCell ref="A11:A12"/>
    <mergeCell ref="B11:B12"/>
    <mergeCell ref="C11:C12"/>
    <mergeCell ref="D11:D12"/>
    <mergeCell ref="E11:E12"/>
    <mergeCell ref="F11:H11"/>
  </mergeCells>
  <conditionalFormatting sqref="F16:Q378">
    <cfRule type="cellIs" dxfId="2" priority="1" stopIfTrue="1" operator="equal">
      <formula>"F"</formula>
    </cfRule>
  </conditionalFormatting>
  <conditionalFormatting sqref="F16:Q378">
    <cfRule type="cellIs" dxfId="3" priority="2" stopIfTrue="1" operator="equal">
      <formula>"PE"</formula>
    </cfRule>
  </conditionalFormatting>
  <conditionalFormatting sqref="F399:Q399">
    <cfRule type="cellIs" dxfId="2" priority="3" stopIfTrue="1" operator="equal">
      <formula>"F"</formula>
    </cfRule>
  </conditionalFormatting>
  <conditionalFormatting sqref="F399:Q399">
    <cfRule type="cellIs" dxfId="3" priority="4" stopIfTrue="1" operator="equal">
      <formula>"PE"</formula>
    </cfRule>
  </conditionalFormatting>
  <dataValidations>
    <dataValidation type="list" allowBlank="1" showErrorMessage="1" sqref="F16:Q29 F31:Q117 F138:Q150 F152:Q205 F226:Q238 F399:Q399">
      <formula1>"P,F,PE"</formula1>
    </dataValidation>
  </dataValidations>
  <hyperlinks>
    <hyperlink display="Quay lại trang Tổng hợp" location="'Tổng hợp'!A1" ref="D10"/>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1479</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216</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21"/>
      <c r="T11" s="121"/>
      <c r="U11" s="114"/>
      <c r="V11" s="114"/>
      <c r="W11" s="114"/>
      <c r="X11" s="114"/>
      <c r="Y11" s="114"/>
      <c r="Z11" s="114"/>
    </row>
    <row r="12" ht="13.5" customHeight="1">
      <c r="A12" s="123" t="s">
        <v>227</v>
      </c>
      <c r="B12" s="124" t="s">
        <v>1480</v>
      </c>
      <c r="C12" s="124"/>
      <c r="D12" s="124"/>
      <c r="E12" s="124"/>
      <c r="F12" s="124"/>
      <c r="G12" s="124"/>
      <c r="H12" s="124"/>
      <c r="I12" s="124"/>
      <c r="J12" s="124"/>
      <c r="K12" s="124"/>
      <c r="L12" s="124"/>
      <c r="M12" s="124"/>
      <c r="N12" s="124"/>
      <c r="O12" s="124"/>
      <c r="P12" s="124"/>
      <c r="Q12" s="124"/>
      <c r="R12" s="124"/>
      <c r="S12" s="124"/>
      <c r="T12" s="124"/>
      <c r="U12" s="114"/>
      <c r="V12" s="114"/>
      <c r="W12" s="114"/>
      <c r="X12" s="114"/>
      <c r="Y12" s="114"/>
      <c r="Z12" s="114"/>
    </row>
    <row r="13" ht="117.0" customHeight="1">
      <c r="A13" s="125"/>
      <c r="B13" s="126" t="s">
        <v>1481</v>
      </c>
      <c r="C13" s="126"/>
      <c r="D13" s="126"/>
      <c r="E13" s="126"/>
      <c r="F13" s="126"/>
      <c r="G13" s="126"/>
      <c r="H13" s="126"/>
      <c r="I13" s="126"/>
      <c r="J13" s="126"/>
      <c r="K13" s="126"/>
      <c r="L13" s="126"/>
      <c r="M13" s="126"/>
      <c r="N13" s="126"/>
      <c r="O13" s="126"/>
      <c r="P13" s="126"/>
      <c r="Q13" s="126"/>
      <c r="R13" s="126"/>
      <c r="S13" s="126"/>
      <c r="T13" s="127"/>
      <c r="U13" s="114"/>
      <c r="V13" s="114"/>
      <c r="W13" s="114"/>
      <c r="X13" s="114"/>
      <c r="Y13" s="114"/>
      <c r="Z13" s="114"/>
    </row>
    <row r="14" ht="13.5" customHeight="1">
      <c r="A14" s="128"/>
      <c r="B14" s="129" t="s">
        <v>1482</v>
      </c>
      <c r="C14" s="128"/>
      <c r="D14" s="128"/>
      <c r="E14" s="128"/>
      <c r="F14" s="128"/>
      <c r="G14" s="128"/>
      <c r="H14" s="128"/>
      <c r="I14" s="128"/>
      <c r="J14" s="128"/>
      <c r="K14" s="128"/>
      <c r="L14" s="128"/>
      <c r="M14" s="128"/>
      <c r="N14" s="128"/>
      <c r="O14" s="128"/>
      <c r="P14" s="128"/>
      <c r="Q14" s="128"/>
      <c r="R14" s="128"/>
      <c r="S14" s="130"/>
      <c r="T14" s="131"/>
      <c r="U14" s="114"/>
      <c r="V14" s="114"/>
      <c r="W14" s="114"/>
      <c r="X14" s="114"/>
      <c r="Y14" s="114"/>
      <c r="Z14" s="114"/>
    </row>
    <row r="15" ht="57.75" customHeight="1">
      <c r="A15" s="132" t="str">
        <f t="shared" ref="A15:A231" si="1">IF(E15&lt;&gt;"",$E$3&amp;"00"&amp;COUNTA($E$15:E15),"")</f>
        <v>SP001</v>
      </c>
      <c r="B15" s="133" t="s">
        <v>1483</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si="1"/>
        <v>SP002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SP003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SP004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91.5" customHeight="1">
      <c r="A19" s="132" t="str">
        <f t="shared" si="1"/>
        <v>SP005</v>
      </c>
      <c r="B19" s="133" t="s">
        <v>1484</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SP006</v>
      </c>
      <c r="B20" s="133" t="s">
        <v>1485</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39" t="s">
        <v>238</v>
      </c>
      <c r="C21" s="140"/>
      <c r="D21" s="140"/>
      <c r="E21" s="140"/>
      <c r="F21" s="125"/>
      <c r="G21" s="125"/>
      <c r="H21" s="125"/>
      <c r="I21" s="125"/>
      <c r="J21" s="125"/>
      <c r="K21" s="125"/>
      <c r="L21" s="125"/>
      <c r="M21" s="125"/>
      <c r="N21" s="125"/>
      <c r="O21" s="125"/>
      <c r="P21" s="125"/>
      <c r="Q21" s="125"/>
      <c r="R21" s="141"/>
      <c r="S21" s="141"/>
      <c r="T21" s="141"/>
      <c r="U21" s="114"/>
      <c r="V21" s="114"/>
      <c r="W21" s="114"/>
      <c r="X21" s="114"/>
      <c r="Y21" s="114"/>
      <c r="Z21" s="114"/>
    </row>
    <row r="22" ht="13.5" customHeight="1">
      <c r="A22" s="132" t="str">
        <f t="shared" si="1"/>
        <v>SP007</v>
      </c>
      <c r="B22" s="116" t="s">
        <v>1486</v>
      </c>
      <c r="C22" s="116"/>
      <c r="D22" s="116" t="s">
        <v>240</v>
      </c>
      <c r="E22" s="116" t="s">
        <v>241</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SP008</v>
      </c>
      <c r="B23" s="116" t="s">
        <v>1487</v>
      </c>
      <c r="C23" s="116"/>
      <c r="D23" s="116" t="s">
        <v>243</v>
      </c>
      <c r="E23" s="116" t="s">
        <v>1488</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SP009</v>
      </c>
      <c r="B24" s="116" t="s">
        <v>1489</v>
      </c>
      <c r="C24" s="116"/>
      <c r="D24" s="116" t="s">
        <v>246</v>
      </c>
      <c r="E24" s="116" t="s">
        <v>247</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si="1"/>
        <v>SP0010</v>
      </c>
      <c r="B25" s="116" t="s">
        <v>1490</v>
      </c>
      <c r="C25" s="116"/>
      <c r="D25" s="116" t="s">
        <v>249</v>
      </c>
      <c r="E25" s="116" t="s">
        <v>250</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32" t="str">
        <f t="shared" si="1"/>
        <v>SP0011</v>
      </c>
      <c r="B26" s="116" t="s">
        <v>1491</v>
      </c>
      <c r="C26" s="116"/>
      <c r="D26" s="116" t="s">
        <v>252</v>
      </c>
      <c r="E26" s="116" t="s">
        <v>253</v>
      </c>
      <c r="F26" s="125"/>
      <c r="G26" s="125"/>
      <c r="H26" s="125"/>
      <c r="I26" s="125"/>
      <c r="J26" s="125"/>
      <c r="K26" s="125"/>
      <c r="L26" s="125"/>
      <c r="M26" s="125"/>
      <c r="N26" s="125"/>
      <c r="O26" s="125"/>
      <c r="P26" s="125"/>
      <c r="Q26" s="125"/>
      <c r="R26" s="141"/>
      <c r="S26" s="141"/>
      <c r="T26" s="141"/>
      <c r="U26" s="114"/>
      <c r="V26" s="114"/>
      <c r="W26" s="114"/>
      <c r="X26" s="114"/>
      <c r="Y26" s="114"/>
      <c r="Z26" s="114"/>
    </row>
    <row r="27" ht="13.5" customHeight="1">
      <c r="A27" s="132" t="str">
        <f t="shared" si="1"/>
        <v>SP0012</v>
      </c>
      <c r="B27" s="116" t="s">
        <v>1492</v>
      </c>
      <c r="C27" s="116"/>
      <c r="D27" s="116" t="s">
        <v>255</v>
      </c>
      <c r="E27" s="116" t="s">
        <v>256</v>
      </c>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1"/>
        <v>SP0013</v>
      </c>
      <c r="B28" s="142" t="s">
        <v>1493</v>
      </c>
      <c r="C28" s="142"/>
      <c r="D28" s="142" t="s">
        <v>258</v>
      </c>
      <c r="E28" s="142" t="s">
        <v>259</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1"/>
        <v/>
      </c>
      <c r="B29" s="143" t="s">
        <v>1494</v>
      </c>
      <c r="C29" s="144"/>
      <c r="D29" s="144"/>
      <c r="E29" s="144"/>
      <c r="F29" s="1"/>
      <c r="G29" s="1"/>
      <c r="H29" s="1"/>
      <c r="I29" s="1"/>
      <c r="J29" s="1"/>
      <c r="K29" s="1"/>
      <c r="L29" s="1"/>
      <c r="M29" s="1"/>
      <c r="N29" s="1"/>
      <c r="O29" s="1"/>
      <c r="P29" s="1"/>
      <c r="Q29" s="1"/>
      <c r="R29" s="1"/>
      <c r="S29" s="1"/>
      <c r="T29" s="1"/>
      <c r="U29" s="114"/>
      <c r="V29" s="114"/>
      <c r="W29" s="114"/>
      <c r="X29" s="114"/>
      <c r="Y29" s="114"/>
      <c r="Z29" s="114"/>
    </row>
    <row r="30" ht="13.5" customHeight="1">
      <c r="A30" s="132" t="str">
        <f t="shared" si="1"/>
        <v>SP0014</v>
      </c>
      <c r="B30" s="142" t="s">
        <v>1495</v>
      </c>
      <c r="C30" s="142" t="s">
        <v>227</v>
      </c>
      <c r="D30" s="142" t="s">
        <v>1496</v>
      </c>
      <c r="E30" s="142" t="s">
        <v>241</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1"/>
        <v>SP0015</v>
      </c>
      <c r="B31" s="142" t="s">
        <v>1487</v>
      </c>
      <c r="C31" s="142" t="s">
        <v>227</v>
      </c>
      <c r="D31" s="142" t="s">
        <v>1497</v>
      </c>
      <c r="E31" s="142" t="s">
        <v>1488</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1"/>
        <v>SP0016</v>
      </c>
      <c r="B32" s="142" t="s">
        <v>1489</v>
      </c>
      <c r="C32" s="142" t="s">
        <v>227</v>
      </c>
      <c r="D32" s="142" t="s">
        <v>1498</v>
      </c>
      <c r="E32" s="142" t="s">
        <v>247</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1"/>
        <v>SP0017</v>
      </c>
      <c r="B33" s="142" t="s">
        <v>1490</v>
      </c>
      <c r="C33" s="142" t="s">
        <v>227</v>
      </c>
      <c r="D33" s="142" t="s">
        <v>1499</v>
      </c>
      <c r="E33" s="142" t="s">
        <v>250</v>
      </c>
      <c r="F33" s="125"/>
      <c r="G33" s="125"/>
      <c r="H33" s="125"/>
      <c r="I33" s="125"/>
      <c r="J33" s="125"/>
      <c r="K33" s="125"/>
      <c r="L33" s="125"/>
      <c r="M33" s="125"/>
      <c r="N33" s="125"/>
      <c r="O33" s="125"/>
      <c r="P33" s="125"/>
      <c r="Q33" s="125"/>
      <c r="R33" s="141"/>
      <c r="S33" s="141"/>
      <c r="T33" s="141"/>
      <c r="U33" s="114"/>
      <c r="V33" s="114"/>
      <c r="W33" s="114"/>
      <c r="X33" s="114"/>
      <c r="Y33" s="114"/>
      <c r="Z33" s="114"/>
    </row>
    <row r="34" ht="13.5" customHeight="1">
      <c r="A34" s="132" t="str">
        <f t="shared" si="1"/>
        <v>SP0018</v>
      </c>
      <c r="B34" s="142" t="s">
        <v>1491</v>
      </c>
      <c r="C34" s="142" t="s">
        <v>227</v>
      </c>
      <c r="D34" s="142" t="s">
        <v>1500</v>
      </c>
      <c r="E34" s="142" t="s">
        <v>253</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1"/>
        <v>SP0019</v>
      </c>
      <c r="B35" s="142" t="s">
        <v>1492</v>
      </c>
      <c r="C35" s="142"/>
      <c r="D35" s="142" t="s">
        <v>1501</v>
      </c>
      <c r="E35" s="142" t="s">
        <v>256</v>
      </c>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1"/>
        <v>SP0020</v>
      </c>
      <c r="B36" s="142" t="s">
        <v>1502</v>
      </c>
      <c r="C36" s="142"/>
      <c r="D36" s="142" t="s">
        <v>1503</v>
      </c>
      <c r="E36" s="142" t="s">
        <v>259</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1"/>
        <v/>
      </c>
      <c r="B37" s="139" t="s">
        <v>1504</v>
      </c>
      <c r="C37" s="140"/>
      <c r="D37" s="140"/>
      <c r="E37" s="140"/>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1"/>
        <v>SP0021</v>
      </c>
      <c r="B38" s="142" t="s">
        <v>1505</v>
      </c>
      <c r="C38" s="142"/>
      <c r="D38" s="142" t="s">
        <v>1506</v>
      </c>
      <c r="E38" s="142" t="s">
        <v>1507</v>
      </c>
      <c r="F38" s="125"/>
      <c r="G38" s="125"/>
      <c r="H38" s="125"/>
      <c r="I38" s="125"/>
      <c r="J38" s="125"/>
      <c r="K38" s="125"/>
      <c r="L38" s="125"/>
      <c r="M38" s="125"/>
      <c r="N38" s="125"/>
      <c r="O38" s="125"/>
      <c r="P38" s="125"/>
      <c r="Q38" s="125"/>
      <c r="R38" s="141"/>
      <c r="S38" s="141"/>
      <c r="T38" s="141"/>
      <c r="U38" s="114"/>
      <c r="V38" s="114"/>
      <c r="W38" s="114"/>
      <c r="X38" s="114"/>
      <c r="Y38" s="114"/>
      <c r="Z38" s="114"/>
    </row>
    <row r="39" ht="13.5" customHeight="1">
      <c r="A39" s="132" t="str">
        <f t="shared" si="1"/>
        <v>SP0022</v>
      </c>
      <c r="B39" s="142" t="s">
        <v>1508</v>
      </c>
      <c r="C39" s="142"/>
      <c r="D39" s="142" t="s">
        <v>1509</v>
      </c>
      <c r="E39" s="142" t="s">
        <v>1510</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1"/>
        <v>SP0023</v>
      </c>
      <c r="B40" s="142" t="s">
        <v>277</v>
      </c>
      <c r="C40" s="142"/>
      <c r="D40" s="142" t="s">
        <v>1509</v>
      </c>
      <c r="E40" s="142" t="s">
        <v>278</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1"/>
        <v>SP0024</v>
      </c>
      <c r="B41" s="142" t="s">
        <v>1511</v>
      </c>
      <c r="C41" s="142"/>
      <c r="D41" s="142" t="s">
        <v>1512</v>
      </c>
      <c r="E41" s="142" t="s">
        <v>281</v>
      </c>
      <c r="F41" s="125"/>
      <c r="G41" s="125"/>
      <c r="H41" s="125"/>
      <c r="I41" s="125"/>
      <c r="J41" s="125"/>
      <c r="K41" s="125"/>
      <c r="L41" s="125"/>
      <c r="M41" s="125"/>
      <c r="N41" s="125"/>
      <c r="O41" s="125"/>
      <c r="P41" s="125"/>
      <c r="Q41" s="125"/>
      <c r="R41" s="141"/>
      <c r="S41" s="141"/>
      <c r="T41" s="141"/>
      <c r="U41" s="114"/>
      <c r="V41" s="114"/>
      <c r="W41" s="114"/>
      <c r="X41" s="114"/>
      <c r="Y41" s="114"/>
      <c r="Z41" s="114"/>
    </row>
    <row r="42" ht="13.5" customHeight="1">
      <c r="A42" s="132" t="str">
        <f t="shared" si="1"/>
        <v>SP0025</v>
      </c>
      <c r="B42" s="142" t="s">
        <v>282</v>
      </c>
      <c r="C42" s="142"/>
      <c r="D42" s="142" t="s">
        <v>1513</v>
      </c>
      <c r="E42" s="142" t="s">
        <v>284</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1"/>
        <v/>
      </c>
      <c r="B43" s="139" t="s">
        <v>1514</v>
      </c>
      <c r="C43" s="140"/>
      <c r="D43" s="140"/>
      <c r="E43" s="140"/>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32" t="str">
        <f t="shared" si="1"/>
        <v>SP0026</v>
      </c>
      <c r="B44" s="142" t="s">
        <v>1515</v>
      </c>
      <c r="C44" s="142"/>
      <c r="D44" s="142" t="s">
        <v>1516</v>
      </c>
      <c r="E44" s="142" t="s">
        <v>1517</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1"/>
        <v>SP0027</v>
      </c>
      <c r="B45" s="142" t="s">
        <v>1518</v>
      </c>
      <c r="C45" s="142"/>
      <c r="D45" s="142" t="s">
        <v>1519</v>
      </c>
      <c r="E45" s="142" t="s">
        <v>1520</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32" t="str">
        <f t="shared" si="1"/>
        <v>SP0028</v>
      </c>
      <c r="B46" s="142" t="s">
        <v>1521</v>
      </c>
      <c r="C46" s="142"/>
      <c r="D46" s="142" t="s">
        <v>1516</v>
      </c>
      <c r="E46" s="142" t="s">
        <v>278</v>
      </c>
      <c r="F46" s="125"/>
      <c r="G46" s="125"/>
      <c r="H46" s="125"/>
      <c r="I46" s="125"/>
      <c r="J46" s="125"/>
      <c r="K46" s="125"/>
      <c r="L46" s="125"/>
      <c r="M46" s="125"/>
      <c r="N46" s="125"/>
      <c r="O46" s="125"/>
      <c r="P46" s="125"/>
      <c r="Q46" s="125"/>
      <c r="R46" s="141"/>
      <c r="S46" s="141"/>
      <c r="T46" s="141"/>
      <c r="U46" s="114"/>
      <c r="V46" s="114"/>
      <c r="W46" s="114"/>
      <c r="X46" s="114"/>
      <c r="Y46" s="114"/>
      <c r="Z46" s="114"/>
    </row>
    <row r="47" ht="13.5" customHeight="1">
      <c r="A47" s="132" t="str">
        <f t="shared" si="1"/>
        <v>SP0029</v>
      </c>
      <c r="B47" s="142" t="s">
        <v>1522</v>
      </c>
      <c r="C47" s="142" t="s">
        <v>227</v>
      </c>
      <c r="D47" s="142" t="s">
        <v>1523</v>
      </c>
      <c r="E47" s="142" t="s">
        <v>281</v>
      </c>
      <c r="F47" s="125"/>
      <c r="G47" s="125"/>
      <c r="H47" s="125"/>
      <c r="I47" s="125"/>
      <c r="J47" s="125"/>
      <c r="K47" s="125"/>
      <c r="L47" s="125"/>
      <c r="M47" s="125"/>
      <c r="N47" s="125"/>
      <c r="O47" s="125"/>
      <c r="P47" s="125"/>
      <c r="Q47" s="125"/>
      <c r="R47" s="141"/>
      <c r="S47" s="141"/>
      <c r="T47" s="141"/>
      <c r="U47" s="114"/>
      <c r="V47" s="114"/>
      <c r="W47" s="114"/>
      <c r="X47" s="114"/>
      <c r="Y47" s="114"/>
      <c r="Z47" s="114"/>
    </row>
    <row r="48" ht="13.5" customHeight="1">
      <c r="A48" s="132" t="str">
        <f t="shared" si="1"/>
        <v>SP0030</v>
      </c>
      <c r="B48" s="142" t="s">
        <v>282</v>
      </c>
      <c r="C48" s="142" t="s">
        <v>227</v>
      </c>
      <c r="D48" s="142" t="s">
        <v>1516</v>
      </c>
      <c r="E48" s="142" t="s">
        <v>284</v>
      </c>
      <c r="F48" s="125"/>
      <c r="G48" s="125"/>
      <c r="H48" s="125"/>
      <c r="I48" s="125"/>
      <c r="J48" s="125"/>
      <c r="K48" s="125"/>
      <c r="L48" s="125"/>
      <c r="M48" s="125"/>
      <c r="N48" s="125"/>
      <c r="O48" s="125"/>
      <c r="P48" s="125"/>
      <c r="Q48" s="125"/>
      <c r="R48" s="141"/>
      <c r="S48" s="141"/>
      <c r="T48" s="141"/>
      <c r="U48" s="114"/>
      <c r="V48" s="114"/>
      <c r="W48" s="114"/>
      <c r="X48" s="114"/>
      <c r="Y48" s="114"/>
      <c r="Z48" s="114"/>
    </row>
    <row r="49" ht="13.5" customHeight="1">
      <c r="A49" s="132" t="str">
        <f t="shared" si="1"/>
        <v/>
      </c>
      <c r="B49" s="139" t="s">
        <v>292</v>
      </c>
      <c r="C49" s="139"/>
      <c r="D49" s="139"/>
      <c r="E49" s="139"/>
      <c r="F49" s="145"/>
      <c r="G49" s="145"/>
      <c r="H49" s="145"/>
      <c r="I49" s="145"/>
      <c r="J49" s="145"/>
      <c r="K49" s="145"/>
      <c r="L49" s="145"/>
      <c r="M49" s="145"/>
      <c r="N49" s="145"/>
      <c r="O49" s="145"/>
      <c r="P49" s="145"/>
      <c r="Q49" s="145"/>
      <c r="R49" s="146"/>
      <c r="S49" s="146"/>
      <c r="T49" s="146"/>
      <c r="U49" s="114"/>
      <c r="V49" s="114"/>
      <c r="W49" s="114"/>
      <c r="X49" s="114"/>
      <c r="Y49" s="114"/>
      <c r="Z49" s="114"/>
    </row>
    <row r="50" ht="13.5" customHeight="1">
      <c r="A50" s="132" t="str">
        <f t="shared" si="1"/>
        <v>SP0031</v>
      </c>
      <c r="B50" s="142" t="s">
        <v>293</v>
      </c>
      <c r="C50" s="142"/>
      <c r="D50" s="142" t="s">
        <v>294</v>
      </c>
      <c r="E50" s="142" t="s">
        <v>295</v>
      </c>
      <c r="F50" s="125"/>
      <c r="G50" s="125"/>
      <c r="H50" s="125"/>
      <c r="I50" s="125"/>
      <c r="J50" s="125"/>
      <c r="K50" s="125"/>
      <c r="L50" s="125"/>
      <c r="M50" s="125"/>
      <c r="N50" s="125"/>
      <c r="O50" s="125"/>
      <c r="P50" s="125"/>
      <c r="Q50" s="125"/>
      <c r="R50" s="141"/>
      <c r="S50" s="141"/>
      <c r="T50" s="141"/>
      <c r="U50" s="114"/>
      <c r="V50" s="114"/>
      <c r="W50" s="114"/>
      <c r="X50" s="114"/>
      <c r="Y50" s="114"/>
      <c r="Z50" s="114"/>
    </row>
    <row r="51" ht="13.5" customHeight="1">
      <c r="A51" s="132" t="str">
        <f t="shared" si="1"/>
        <v>SP0032</v>
      </c>
      <c r="B51" s="142" t="s">
        <v>296</v>
      </c>
      <c r="C51" s="142"/>
      <c r="D51" s="142" t="s">
        <v>297</v>
      </c>
      <c r="E51" s="142" t="s">
        <v>298</v>
      </c>
      <c r="F51" s="125"/>
      <c r="G51" s="125"/>
      <c r="H51" s="125"/>
      <c r="I51" s="125"/>
      <c r="J51" s="125"/>
      <c r="K51" s="125"/>
      <c r="L51" s="125"/>
      <c r="M51" s="125"/>
      <c r="N51" s="125"/>
      <c r="O51" s="125"/>
      <c r="P51" s="125"/>
      <c r="Q51" s="125"/>
      <c r="R51" s="141"/>
      <c r="S51" s="141"/>
      <c r="T51" s="141"/>
      <c r="U51" s="114"/>
      <c r="V51" s="114"/>
      <c r="W51" s="114"/>
      <c r="X51" s="114"/>
      <c r="Y51" s="114"/>
      <c r="Z51" s="114"/>
    </row>
    <row r="52" ht="13.5" customHeight="1">
      <c r="A52" s="132" t="str">
        <f t="shared" si="1"/>
        <v>SP0033</v>
      </c>
      <c r="B52" s="142" t="s">
        <v>299</v>
      </c>
      <c r="C52" s="142"/>
      <c r="D52" s="142" t="s">
        <v>300</v>
      </c>
      <c r="E52" s="142" t="s">
        <v>301</v>
      </c>
      <c r="F52" s="125"/>
      <c r="G52" s="125"/>
      <c r="H52" s="125"/>
      <c r="I52" s="125"/>
      <c r="J52" s="125"/>
      <c r="K52" s="125"/>
      <c r="L52" s="125"/>
      <c r="M52" s="125"/>
      <c r="N52" s="125"/>
      <c r="O52" s="125"/>
      <c r="P52" s="125"/>
      <c r="Q52" s="125"/>
      <c r="R52" s="141"/>
      <c r="S52" s="141"/>
      <c r="T52" s="141"/>
      <c r="U52" s="114"/>
      <c r="V52" s="114"/>
      <c r="W52" s="114"/>
      <c r="X52" s="114"/>
      <c r="Y52" s="114"/>
      <c r="Z52" s="114"/>
    </row>
    <row r="53" ht="13.5" customHeight="1">
      <c r="A53" s="132" t="str">
        <f t="shared" si="1"/>
        <v>SP0034</v>
      </c>
      <c r="B53" s="142" t="s">
        <v>302</v>
      </c>
      <c r="C53" s="142"/>
      <c r="D53" s="142" t="s">
        <v>303</v>
      </c>
      <c r="E53" s="142" t="s">
        <v>304</v>
      </c>
      <c r="F53" s="125"/>
      <c r="G53" s="125"/>
      <c r="H53" s="125"/>
      <c r="I53" s="125"/>
      <c r="J53" s="125"/>
      <c r="K53" s="125"/>
      <c r="L53" s="125"/>
      <c r="M53" s="125"/>
      <c r="N53" s="125"/>
      <c r="O53" s="125"/>
      <c r="P53" s="125"/>
      <c r="Q53" s="125"/>
      <c r="R53" s="141"/>
      <c r="S53" s="141"/>
      <c r="T53" s="141"/>
      <c r="U53" s="114"/>
      <c r="V53" s="114"/>
      <c r="W53" s="114"/>
      <c r="X53" s="114"/>
      <c r="Y53" s="114"/>
      <c r="Z53" s="114"/>
    </row>
    <row r="54" ht="13.5" customHeight="1">
      <c r="A54" s="132" t="str">
        <f t="shared" si="1"/>
        <v/>
      </c>
      <c r="B54" s="139" t="s">
        <v>305</v>
      </c>
      <c r="C54" s="139"/>
      <c r="D54" s="139"/>
      <c r="E54" s="139"/>
      <c r="F54" s="145"/>
      <c r="G54" s="145"/>
      <c r="H54" s="145"/>
      <c r="I54" s="145"/>
      <c r="J54" s="145"/>
      <c r="K54" s="145"/>
      <c r="L54" s="145"/>
      <c r="M54" s="145"/>
      <c r="N54" s="145"/>
      <c r="O54" s="145"/>
      <c r="P54" s="145"/>
      <c r="Q54" s="145"/>
      <c r="R54" s="146"/>
      <c r="S54" s="146"/>
      <c r="T54" s="146"/>
      <c r="U54" s="114"/>
      <c r="V54" s="114"/>
      <c r="W54" s="114"/>
      <c r="X54" s="114"/>
      <c r="Y54" s="114"/>
      <c r="Z54" s="114"/>
    </row>
    <row r="55" ht="13.5" customHeight="1">
      <c r="A55" s="132" t="str">
        <f t="shared" si="1"/>
        <v>SP0035</v>
      </c>
      <c r="B55" s="142" t="s">
        <v>306</v>
      </c>
      <c r="C55" s="142"/>
      <c r="D55" s="142" t="s">
        <v>307</v>
      </c>
      <c r="E55" s="142" t="s">
        <v>308</v>
      </c>
      <c r="F55" s="125"/>
      <c r="G55" s="125"/>
      <c r="H55" s="125"/>
      <c r="I55" s="125"/>
      <c r="J55" s="125"/>
      <c r="K55" s="125"/>
      <c r="L55" s="125"/>
      <c r="M55" s="125"/>
      <c r="N55" s="125"/>
      <c r="O55" s="125"/>
      <c r="P55" s="125"/>
      <c r="Q55" s="125"/>
      <c r="R55" s="141"/>
      <c r="S55" s="141"/>
      <c r="T55" s="141"/>
      <c r="U55" s="114"/>
      <c r="V55" s="114"/>
      <c r="W55" s="114"/>
      <c r="X55" s="114"/>
      <c r="Y55" s="114"/>
      <c r="Z55" s="114"/>
    </row>
    <row r="56" ht="13.5" customHeight="1">
      <c r="A56" s="132" t="str">
        <f t="shared" si="1"/>
        <v>SP0036</v>
      </c>
      <c r="B56" s="142" t="s">
        <v>309</v>
      </c>
      <c r="C56" s="142"/>
      <c r="D56" s="142" t="s">
        <v>310</v>
      </c>
      <c r="E56" s="142" t="s">
        <v>311</v>
      </c>
      <c r="F56" s="125"/>
      <c r="G56" s="125"/>
      <c r="H56" s="125"/>
      <c r="I56" s="125"/>
      <c r="J56" s="125"/>
      <c r="K56" s="125"/>
      <c r="L56" s="125"/>
      <c r="M56" s="125"/>
      <c r="N56" s="125"/>
      <c r="O56" s="125"/>
      <c r="P56" s="125"/>
      <c r="Q56" s="125"/>
      <c r="R56" s="141"/>
      <c r="S56" s="141"/>
      <c r="T56" s="141"/>
      <c r="U56" s="114"/>
      <c r="V56" s="114"/>
      <c r="W56" s="114"/>
      <c r="X56" s="114"/>
      <c r="Y56" s="114"/>
      <c r="Z56" s="114"/>
    </row>
    <row r="57" ht="13.5" customHeight="1">
      <c r="A57" s="132" t="str">
        <f t="shared" si="1"/>
        <v>SP0037</v>
      </c>
      <c r="B57" s="142" t="s">
        <v>312</v>
      </c>
      <c r="C57" s="142"/>
      <c r="D57" s="142" t="s">
        <v>313</v>
      </c>
      <c r="E57" s="142" t="s">
        <v>1524</v>
      </c>
      <c r="F57" s="125"/>
      <c r="G57" s="125"/>
      <c r="H57" s="125"/>
      <c r="I57" s="125"/>
      <c r="J57" s="125"/>
      <c r="K57" s="125"/>
      <c r="L57" s="125"/>
      <c r="M57" s="125"/>
      <c r="N57" s="125"/>
      <c r="O57" s="125"/>
      <c r="P57" s="125"/>
      <c r="Q57" s="125"/>
      <c r="R57" s="141"/>
      <c r="S57" s="141"/>
      <c r="T57" s="141"/>
      <c r="U57" s="114"/>
      <c r="V57" s="114"/>
      <c r="W57" s="114"/>
      <c r="X57" s="114"/>
      <c r="Y57" s="114"/>
      <c r="Z57" s="114"/>
    </row>
    <row r="58" ht="13.5" customHeight="1">
      <c r="A58" s="132" t="str">
        <f t="shared" si="1"/>
        <v>SP0038</v>
      </c>
      <c r="B58" s="142" t="s">
        <v>315</v>
      </c>
      <c r="C58" s="142"/>
      <c r="D58" s="142" t="s">
        <v>316</v>
      </c>
      <c r="E58" s="142" t="s">
        <v>1524</v>
      </c>
      <c r="F58" s="125"/>
      <c r="G58" s="125"/>
      <c r="H58" s="125"/>
      <c r="I58" s="125"/>
      <c r="J58" s="125"/>
      <c r="K58" s="125"/>
      <c r="L58" s="125"/>
      <c r="M58" s="125"/>
      <c r="N58" s="125"/>
      <c r="O58" s="125"/>
      <c r="P58" s="125"/>
      <c r="Q58" s="125"/>
      <c r="R58" s="141"/>
      <c r="S58" s="141"/>
      <c r="T58" s="141"/>
      <c r="U58" s="114"/>
      <c r="V58" s="114"/>
      <c r="W58" s="114"/>
      <c r="X58" s="114"/>
      <c r="Y58" s="114"/>
      <c r="Z58" s="114"/>
    </row>
    <row r="59" ht="13.5" customHeight="1">
      <c r="A59" s="132" t="str">
        <f t="shared" si="1"/>
        <v>SP0039</v>
      </c>
      <c r="B59" s="142" t="s">
        <v>317</v>
      </c>
      <c r="C59" s="142"/>
      <c r="D59" s="142" t="s">
        <v>318</v>
      </c>
      <c r="E59" s="142" t="s">
        <v>319</v>
      </c>
      <c r="F59" s="125"/>
      <c r="G59" s="125"/>
      <c r="H59" s="125"/>
      <c r="I59" s="125"/>
      <c r="J59" s="125"/>
      <c r="K59" s="125"/>
      <c r="L59" s="125"/>
      <c r="M59" s="125"/>
      <c r="N59" s="125"/>
      <c r="O59" s="125"/>
      <c r="P59" s="125"/>
      <c r="Q59" s="125"/>
      <c r="R59" s="141"/>
      <c r="S59" s="141"/>
      <c r="T59" s="141"/>
      <c r="U59" s="114"/>
      <c r="V59" s="114"/>
      <c r="W59" s="114"/>
      <c r="X59" s="114"/>
      <c r="Y59" s="114"/>
      <c r="Z59" s="114"/>
    </row>
    <row r="60" ht="13.5" customHeight="1">
      <c r="A60" s="132" t="str">
        <f t="shared" si="1"/>
        <v>SP0040</v>
      </c>
      <c r="B60" s="142" t="s">
        <v>320</v>
      </c>
      <c r="C60" s="142"/>
      <c r="D60" s="142" t="s">
        <v>321</v>
      </c>
      <c r="E60" s="142" t="s">
        <v>322</v>
      </c>
      <c r="F60" s="125"/>
      <c r="G60" s="125"/>
      <c r="H60" s="125"/>
      <c r="I60" s="125"/>
      <c r="J60" s="125"/>
      <c r="K60" s="125"/>
      <c r="L60" s="125"/>
      <c r="M60" s="125"/>
      <c r="N60" s="125"/>
      <c r="O60" s="125"/>
      <c r="P60" s="125"/>
      <c r="Q60" s="125"/>
      <c r="R60" s="141"/>
      <c r="S60" s="141"/>
      <c r="T60" s="141"/>
      <c r="U60" s="114"/>
      <c r="V60" s="114"/>
      <c r="W60" s="114"/>
      <c r="X60" s="114"/>
      <c r="Y60" s="114"/>
      <c r="Z60" s="114"/>
    </row>
    <row r="61" ht="13.5" customHeight="1">
      <c r="A61" s="132" t="str">
        <f t="shared" si="1"/>
        <v>SP0041</v>
      </c>
      <c r="B61" s="142" t="s">
        <v>323</v>
      </c>
      <c r="C61" s="142"/>
      <c r="D61" s="142" t="s">
        <v>324</v>
      </c>
      <c r="E61" s="142" t="s">
        <v>325</v>
      </c>
      <c r="F61" s="125"/>
      <c r="G61" s="125"/>
      <c r="H61" s="125"/>
      <c r="I61" s="125"/>
      <c r="J61" s="125"/>
      <c r="K61" s="125"/>
      <c r="L61" s="125"/>
      <c r="M61" s="125"/>
      <c r="N61" s="125"/>
      <c r="O61" s="125"/>
      <c r="P61" s="125"/>
      <c r="Q61" s="125"/>
      <c r="R61" s="141"/>
      <c r="S61" s="141"/>
      <c r="T61" s="141"/>
      <c r="U61" s="114"/>
      <c r="V61" s="114"/>
      <c r="W61" s="114"/>
      <c r="X61" s="114"/>
      <c r="Y61" s="114"/>
      <c r="Z61" s="114"/>
    </row>
    <row r="62" ht="13.5" customHeight="1">
      <c r="A62" s="132" t="str">
        <f t="shared" si="1"/>
        <v/>
      </c>
      <c r="B62" s="147" t="s">
        <v>1525</v>
      </c>
      <c r="C62" s="148"/>
      <c r="D62" s="140"/>
      <c r="E62" s="140"/>
      <c r="F62" s="125"/>
      <c r="G62" s="125"/>
      <c r="H62" s="125"/>
      <c r="I62" s="125"/>
      <c r="J62" s="125"/>
      <c r="K62" s="125"/>
      <c r="L62" s="125"/>
      <c r="M62" s="125"/>
      <c r="N62" s="125"/>
      <c r="O62" s="125"/>
      <c r="P62" s="125"/>
      <c r="Q62" s="125"/>
      <c r="R62" s="137" t="s">
        <v>227</v>
      </c>
      <c r="S62" s="137"/>
      <c r="T62" s="137"/>
      <c r="U62" s="114"/>
      <c r="V62" s="114"/>
      <c r="W62" s="114"/>
      <c r="X62" s="114"/>
      <c r="Y62" s="114"/>
      <c r="Z62" s="114"/>
    </row>
    <row r="63" ht="13.5" customHeight="1">
      <c r="A63" s="132" t="str">
        <f t="shared" si="1"/>
        <v>SP0042</v>
      </c>
      <c r="B63" s="133" t="s">
        <v>1483</v>
      </c>
      <c r="C63" s="149"/>
      <c r="D63" s="142" t="s">
        <v>1526</v>
      </c>
      <c r="E63" s="142" t="s">
        <v>232</v>
      </c>
      <c r="F63" s="125"/>
      <c r="G63" s="125"/>
      <c r="H63" s="125"/>
      <c r="I63" s="125"/>
      <c r="J63" s="125"/>
      <c r="K63" s="125"/>
      <c r="L63" s="125"/>
      <c r="M63" s="125"/>
      <c r="N63" s="125"/>
      <c r="O63" s="125"/>
      <c r="P63" s="125"/>
      <c r="Q63" s="125"/>
      <c r="R63" s="141"/>
      <c r="S63" s="141"/>
      <c r="T63" s="141"/>
      <c r="U63" s="150"/>
      <c r="V63" s="150"/>
      <c r="W63" s="150"/>
      <c r="X63" s="150"/>
      <c r="Y63" s="150"/>
      <c r="Z63" s="150"/>
    </row>
    <row r="64" ht="13.5" customHeight="1">
      <c r="A64" s="132" t="str">
        <f t="shared" si="1"/>
        <v>SP0043</v>
      </c>
      <c r="B64" s="133" t="s">
        <v>234</v>
      </c>
      <c r="C64" s="149"/>
      <c r="D64" s="142" t="s">
        <v>1526</v>
      </c>
      <c r="E64" s="142" t="s">
        <v>232</v>
      </c>
      <c r="F64" s="125"/>
      <c r="G64" s="125"/>
      <c r="H64" s="125"/>
      <c r="I64" s="125"/>
      <c r="J64" s="125"/>
      <c r="K64" s="125"/>
      <c r="L64" s="125"/>
      <c r="M64" s="125"/>
      <c r="N64" s="125"/>
      <c r="O64" s="125"/>
      <c r="P64" s="125"/>
      <c r="Q64" s="125"/>
      <c r="R64" s="141"/>
      <c r="S64" s="141"/>
      <c r="T64" s="141"/>
      <c r="U64" s="150"/>
      <c r="V64" s="150"/>
      <c r="W64" s="150"/>
      <c r="X64" s="150"/>
      <c r="Y64" s="150"/>
      <c r="Z64" s="150"/>
    </row>
    <row r="65" ht="13.5" customHeight="1">
      <c r="A65" s="132" t="str">
        <f t="shared" si="1"/>
        <v>SP0044</v>
      </c>
      <c r="B65" s="138" t="s">
        <v>328</v>
      </c>
      <c r="C65" s="149"/>
      <c r="D65" s="142" t="s">
        <v>1526</v>
      </c>
      <c r="E65" s="142" t="s">
        <v>232</v>
      </c>
      <c r="F65" s="125"/>
      <c r="G65" s="125"/>
      <c r="H65" s="125"/>
      <c r="I65" s="125"/>
      <c r="J65" s="125"/>
      <c r="K65" s="125"/>
      <c r="L65" s="125"/>
      <c r="M65" s="125"/>
      <c r="N65" s="125"/>
      <c r="O65" s="125"/>
      <c r="P65" s="125"/>
      <c r="Q65" s="125"/>
      <c r="R65" s="141"/>
      <c r="S65" s="141"/>
      <c r="T65" s="141"/>
      <c r="U65" s="150"/>
      <c r="V65" s="150"/>
      <c r="W65" s="150"/>
      <c r="X65" s="150"/>
      <c r="Y65" s="150"/>
      <c r="Z65" s="150"/>
    </row>
    <row r="66" ht="13.5" customHeight="1">
      <c r="A66" s="132" t="str">
        <f t="shared" si="1"/>
        <v>SP0045</v>
      </c>
      <c r="B66" s="133" t="s">
        <v>1527</v>
      </c>
      <c r="C66" s="149"/>
      <c r="D66" s="142" t="s">
        <v>1526</v>
      </c>
      <c r="E66" s="142" t="s">
        <v>232</v>
      </c>
      <c r="F66" s="125"/>
      <c r="G66" s="125"/>
      <c r="H66" s="125"/>
      <c r="I66" s="125"/>
      <c r="J66" s="125"/>
      <c r="K66" s="125"/>
      <c r="L66" s="125"/>
      <c r="M66" s="125"/>
      <c r="N66" s="125"/>
      <c r="O66" s="125"/>
      <c r="P66" s="125"/>
      <c r="Q66" s="125"/>
      <c r="R66" s="141"/>
      <c r="S66" s="141"/>
      <c r="T66" s="141"/>
      <c r="U66" s="150"/>
      <c r="V66" s="150"/>
      <c r="W66" s="150"/>
      <c r="X66" s="150"/>
      <c r="Y66" s="150"/>
      <c r="Z66" s="150"/>
    </row>
    <row r="67" ht="13.5" customHeight="1">
      <c r="A67" s="132" t="str">
        <f t="shared" si="1"/>
        <v>SP0046</v>
      </c>
      <c r="B67" s="116" t="s">
        <v>1528</v>
      </c>
      <c r="C67" s="134"/>
      <c r="D67" s="136" t="s">
        <v>1529</v>
      </c>
      <c r="E67" s="136" t="s">
        <v>1530</v>
      </c>
      <c r="F67" s="125"/>
      <c r="G67" s="125"/>
      <c r="H67" s="125"/>
      <c r="I67" s="125"/>
      <c r="J67" s="125"/>
      <c r="K67" s="125"/>
      <c r="L67" s="125"/>
      <c r="M67" s="125"/>
      <c r="N67" s="125"/>
      <c r="O67" s="125"/>
      <c r="P67" s="125"/>
      <c r="Q67" s="125"/>
      <c r="R67" s="137"/>
      <c r="S67" s="137"/>
      <c r="T67" s="137"/>
      <c r="U67" s="114"/>
      <c r="V67" s="114"/>
      <c r="W67" s="114"/>
      <c r="X67" s="114"/>
      <c r="Y67" s="114"/>
      <c r="Z67" s="114"/>
    </row>
    <row r="68" ht="13.5" customHeight="1">
      <c r="A68" s="132" t="str">
        <f t="shared" si="1"/>
        <v>SP0047</v>
      </c>
      <c r="B68" s="116" t="s">
        <v>1531</v>
      </c>
      <c r="C68" s="134" t="s">
        <v>335</v>
      </c>
      <c r="D68" s="136" t="s">
        <v>1532</v>
      </c>
      <c r="E68" s="136" t="s">
        <v>337</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1"/>
        <v>SP0048</v>
      </c>
      <c r="B69" s="116" t="s">
        <v>1533</v>
      </c>
      <c r="C69" s="134" t="s">
        <v>339</v>
      </c>
      <c r="D69" s="136" t="s">
        <v>1532</v>
      </c>
      <c r="E69" s="136" t="s">
        <v>340</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1"/>
        <v>SP0049</v>
      </c>
      <c r="B70" s="116" t="s">
        <v>1534</v>
      </c>
      <c r="C70" s="134"/>
      <c r="D70" s="136" t="s">
        <v>1532</v>
      </c>
      <c r="E70" s="136" t="s">
        <v>342</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1"/>
        <v>SP0050</v>
      </c>
      <c r="B71" s="116" t="s">
        <v>1535</v>
      </c>
      <c r="C71" s="134"/>
      <c r="D71" s="136" t="s">
        <v>1532</v>
      </c>
      <c r="E71" s="136" t="s">
        <v>1536</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1"/>
        <v>SP0051</v>
      </c>
      <c r="B72" s="116" t="s">
        <v>1537</v>
      </c>
      <c r="C72" s="134"/>
      <c r="D72" s="136" t="s">
        <v>1532</v>
      </c>
      <c r="E72" s="136" t="s">
        <v>1538</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1"/>
        <v>SP0052</v>
      </c>
      <c r="B73" s="116" t="s">
        <v>1539</v>
      </c>
      <c r="C73" s="134"/>
      <c r="D73" s="136" t="s">
        <v>1540</v>
      </c>
      <c r="E73" s="136" t="s">
        <v>1541</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1"/>
        <v>SP0053</v>
      </c>
      <c r="B74" s="116" t="s">
        <v>1542</v>
      </c>
      <c r="C74" s="134"/>
      <c r="D74" s="136" t="s">
        <v>1540</v>
      </c>
      <c r="E74" s="136" t="s">
        <v>351</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1"/>
        <v>SP0054</v>
      </c>
      <c r="B75" s="116" t="s">
        <v>1543</v>
      </c>
      <c r="C75" s="134"/>
      <c r="D75" s="136" t="s">
        <v>1544</v>
      </c>
      <c r="E75" s="136" t="s">
        <v>1545</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1"/>
        <v>SP0055</v>
      </c>
      <c r="B76" s="116" t="s">
        <v>1546</v>
      </c>
      <c r="C76" s="134"/>
      <c r="D76" s="136" t="s">
        <v>1547</v>
      </c>
      <c r="E76" s="136" t="s">
        <v>1548</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1"/>
        <v>SP0056</v>
      </c>
      <c r="B77" s="116" t="s">
        <v>1549</v>
      </c>
      <c r="C77" s="134"/>
      <c r="D77" s="136" t="s">
        <v>1550</v>
      </c>
      <c r="E77" s="136" t="s">
        <v>1551</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1"/>
        <v>SP0057</v>
      </c>
      <c r="B78" s="116" t="s">
        <v>1552</v>
      </c>
      <c r="C78" s="134"/>
      <c r="D78" s="136" t="s">
        <v>1553</v>
      </c>
      <c r="E78" s="136" t="s">
        <v>1554</v>
      </c>
      <c r="F78" s="125"/>
      <c r="G78" s="125"/>
      <c r="H78" s="125"/>
      <c r="I78" s="125"/>
      <c r="J78" s="125"/>
      <c r="K78" s="125"/>
      <c r="L78" s="125"/>
      <c r="M78" s="125"/>
      <c r="N78" s="125"/>
      <c r="O78" s="125"/>
      <c r="P78" s="125"/>
      <c r="Q78" s="125"/>
      <c r="R78" s="137"/>
      <c r="S78" s="137"/>
      <c r="T78" s="137"/>
      <c r="U78" s="114"/>
      <c r="V78" s="114"/>
      <c r="W78" s="114"/>
      <c r="X78" s="114"/>
      <c r="Y78" s="114"/>
      <c r="Z78" s="114"/>
    </row>
    <row r="79" ht="13.5" customHeight="1">
      <c r="A79" s="132" t="str">
        <f t="shared" si="1"/>
        <v>SP0058</v>
      </c>
      <c r="B79" s="116" t="s">
        <v>1555</v>
      </c>
      <c r="C79" s="116" t="s">
        <v>227</v>
      </c>
      <c r="D79" s="116" t="s">
        <v>1556</v>
      </c>
      <c r="E79" s="116" t="s">
        <v>1557</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1"/>
        <v>SP0059</v>
      </c>
      <c r="B80" s="116" t="s">
        <v>1558</v>
      </c>
      <c r="C80" s="116" t="s">
        <v>227</v>
      </c>
      <c r="D80" s="116" t="s">
        <v>1559</v>
      </c>
      <c r="E80" s="116" t="s">
        <v>1560</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1"/>
        <v>SP0060</v>
      </c>
      <c r="B81" s="116" t="s">
        <v>1561</v>
      </c>
      <c r="C81" s="116" t="s">
        <v>227</v>
      </c>
      <c r="D81" s="116" t="s">
        <v>1562</v>
      </c>
      <c r="E81" s="116" t="s">
        <v>1563</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1"/>
        <v>SP0061</v>
      </c>
      <c r="B82" s="116" t="s">
        <v>1564</v>
      </c>
      <c r="C82" s="116" t="s">
        <v>227</v>
      </c>
      <c r="D82" s="116" t="s">
        <v>1565</v>
      </c>
      <c r="E82" s="116" t="s">
        <v>1566</v>
      </c>
      <c r="F82" s="125"/>
      <c r="G82" s="125"/>
      <c r="H82" s="125"/>
      <c r="I82" s="125"/>
      <c r="J82" s="125"/>
      <c r="K82" s="125"/>
      <c r="L82" s="125"/>
      <c r="M82" s="125"/>
      <c r="N82" s="125"/>
      <c r="O82" s="125"/>
      <c r="P82" s="125"/>
      <c r="Q82" s="125"/>
      <c r="R82" s="137"/>
      <c r="S82" s="137"/>
      <c r="T82" s="137"/>
      <c r="U82" s="114"/>
      <c r="V82" s="114"/>
      <c r="W82" s="114"/>
      <c r="X82" s="114"/>
      <c r="Y82" s="114"/>
      <c r="Z82" s="114"/>
    </row>
    <row r="83" ht="13.5" customHeight="1">
      <c r="A83" s="132" t="str">
        <f t="shared" si="1"/>
        <v>SP0062</v>
      </c>
      <c r="B83" s="116" t="s">
        <v>1567</v>
      </c>
      <c r="C83" s="116" t="s">
        <v>227</v>
      </c>
      <c r="D83" s="116" t="s">
        <v>1568</v>
      </c>
      <c r="E83" s="116" t="s">
        <v>1569</v>
      </c>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1"/>
        <v>SP0063</v>
      </c>
      <c r="B84" s="116" t="s">
        <v>1570</v>
      </c>
      <c r="C84" s="116" t="s">
        <v>227</v>
      </c>
      <c r="D84" s="116" t="s">
        <v>1571</v>
      </c>
      <c r="E84" s="116" t="s">
        <v>1572</v>
      </c>
      <c r="F84" s="125"/>
      <c r="G84" s="125"/>
      <c r="H84" s="125"/>
      <c r="I84" s="125"/>
      <c r="J84" s="125"/>
      <c r="K84" s="125"/>
      <c r="L84" s="125"/>
      <c r="M84" s="125"/>
      <c r="N84" s="125"/>
      <c r="O84" s="125"/>
      <c r="P84" s="125"/>
      <c r="Q84" s="125"/>
      <c r="R84" s="137"/>
      <c r="S84" s="137"/>
      <c r="T84" s="137"/>
      <c r="U84" s="114"/>
      <c r="V84" s="114"/>
      <c r="W84" s="114"/>
      <c r="X84" s="114"/>
      <c r="Y84" s="114"/>
      <c r="Z84" s="114"/>
    </row>
    <row r="85" ht="145.5" customHeight="1">
      <c r="A85" s="132" t="str">
        <f t="shared" si="1"/>
        <v>SP0064</v>
      </c>
      <c r="B85" s="116" t="s">
        <v>1573</v>
      </c>
      <c r="C85" s="116" t="s">
        <v>227</v>
      </c>
      <c r="D85" s="116" t="s">
        <v>1574</v>
      </c>
      <c r="E85" s="116" t="s">
        <v>1575</v>
      </c>
      <c r="F85" s="116" t="s">
        <v>227</v>
      </c>
      <c r="G85" s="116" t="s">
        <v>227</v>
      </c>
      <c r="H85" s="116" t="s">
        <v>227</v>
      </c>
      <c r="I85" s="116" t="s">
        <v>227</v>
      </c>
      <c r="J85" s="116" t="s">
        <v>227</v>
      </c>
      <c r="K85" s="116" t="s">
        <v>227</v>
      </c>
      <c r="L85" s="116" t="s">
        <v>227</v>
      </c>
      <c r="M85" s="116" t="s">
        <v>227</v>
      </c>
      <c r="N85" s="116" t="s">
        <v>227</v>
      </c>
      <c r="O85" s="116" t="s">
        <v>227</v>
      </c>
      <c r="P85" s="116" t="s">
        <v>227</v>
      </c>
      <c r="Q85" s="116" t="s">
        <v>227</v>
      </c>
      <c r="R85" s="116" t="s">
        <v>227</v>
      </c>
      <c r="S85" s="116" t="s">
        <v>227</v>
      </c>
      <c r="T85" s="116" t="s">
        <v>227</v>
      </c>
      <c r="U85" s="114"/>
      <c r="V85" s="114"/>
      <c r="W85" s="114"/>
      <c r="X85" s="114"/>
      <c r="Y85" s="114"/>
      <c r="Z85" s="114"/>
    </row>
    <row r="86" ht="13.5" customHeight="1">
      <c r="A86" s="132" t="str">
        <f t="shared" si="1"/>
        <v>SP0065</v>
      </c>
      <c r="B86" s="116" t="s">
        <v>1576</v>
      </c>
      <c r="C86" s="116" t="s">
        <v>227</v>
      </c>
      <c r="D86" s="116" t="s">
        <v>1577</v>
      </c>
      <c r="E86" s="116" t="s">
        <v>1578</v>
      </c>
      <c r="F86" s="116" t="s">
        <v>227</v>
      </c>
      <c r="G86" s="116" t="s">
        <v>227</v>
      </c>
      <c r="H86" s="116" t="s">
        <v>227</v>
      </c>
      <c r="I86" s="116" t="s">
        <v>227</v>
      </c>
      <c r="J86" s="116" t="s">
        <v>227</v>
      </c>
      <c r="K86" s="116" t="s">
        <v>227</v>
      </c>
      <c r="L86" s="116" t="s">
        <v>227</v>
      </c>
      <c r="M86" s="116" t="s">
        <v>227</v>
      </c>
      <c r="N86" s="116" t="s">
        <v>227</v>
      </c>
      <c r="O86" s="116" t="s">
        <v>227</v>
      </c>
      <c r="P86" s="116" t="s">
        <v>227</v>
      </c>
      <c r="Q86" s="116" t="s">
        <v>227</v>
      </c>
      <c r="R86" s="116" t="s">
        <v>227</v>
      </c>
      <c r="S86" s="116" t="s">
        <v>227</v>
      </c>
      <c r="T86" s="116" t="s">
        <v>227</v>
      </c>
      <c r="U86" s="114"/>
      <c r="V86" s="114"/>
      <c r="W86" s="114"/>
      <c r="X86" s="114"/>
      <c r="Y86" s="114"/>
      <c r="Z86" s="114"/>
    </row>
    <row r="87" ht="13.5" customHeight="1">
      <c r="A87" s="132" t="str">
        <f t="shared" si="1"/>
        <v>SP0066</v>
      </c>
      <c r="B87" s="116" t="s">
        <v>1579</v>
      </c>
      <c r="C87" s="116" t="s">
        <v>227</v>
      </c>
      <c r="D87" s="116" t="s">
        <v>1580</v>
      </c>
      <c r="E87" s="116" t="s">
        <v>1581</v>
      </c>
      <c r="F87" s="116" t="s">
        <v>227</v>
      </c>
      <c r="G87" s="116" t="s">
        <v>227</v>
      </c>
      <c r="H87" s="116" t="s">
        <v>227</v>
      </c>
      <c r="I87" s="116" t="s">
        <v>227</v>
      </c>
      <c r="J87" s="116" t="s">
        <v>227</v>
      </c>
      <c r="K87" s="116" t="s">
        <v>227</v>
      </c>
      <c r="L87" s="116" t="s">
        <v>227</v>
      </c>
      <c r="M87" s="116" t="s">
        <v>227</v>
      </c>
      <c r="N87" s="116" t="s">
        <v>227</v>
      </c>
      <c r="O87" s="116" t="s">
        <v>227</v>
      </c>
      <c r="P87" s="116" t="s">
        <v>227</v>
      </c>
      <c r="Q87" s="116" t="s">
        <v>227</v>
      </c>
      <c r="R87" s="116" t="s">
        <v>227</v>
      </c>
      <c r="S87" s="116" t="s">
        <v>227</v>
      </c>
      <c r="T87" s="116" t="s">
        <v>227</v>
      </c>
      <c r="U87" s="114"/>
      <c r="V87" s="114"/>
      <c r="W87" s="114"/>
      <c r="X87" s="114"/>
      <c r="Y87" s="114"/>
      <c r="Z87" s="114"/>
    </row>
    <row r="88" ht="13.5" customHeight="1">
      <c r="A88" s="132" t="str">
        <f t="shared" si="1"/>
        <v>SP0067</v>
      </c>
      <c r="B88" s="116" t="s">
        <v>1582</v>
      </c>
      <c r="C88" s="116" t="s">
        <v>227</v>
      </c>
      <c r="D88" s="116" t="s">
        <v>1583</v>
      </c>
      <c r="E88" s="116" t="s">
        <v>1584</v>
      </c>
      <c r="F88" s="116" t="s">
        <v>227</v>
      </c>
      <c r="G88" s="116" t="s">
        <v>227</v>
      </c>
      <c r="H88" s="116" t="s">
        <v>227</v>
      </c>
      <c r="I88" s="116" t="s">
        <v>227</v>
      </c>
      <c r="J88" s="116" t="s">
        <v>227</v>
      </c>
      <c r="K88" s="116" t="s">
        <v>227</v>
      </c>
      <c r="L88" s="116" t="s">
        <v>227</v>
      </c>
      <c r="M88" s="116" t="s">
        <v>227</v>
      </c>
      <c r="N88" s="116" t="s">
        <v>227</v>
      </c>
      <c r="O88" s="116" t="s">
        <v>227</v>
      </c>
      <c r="P88" s="116" t="s">
        <v>227</v>
      </c>
      <c r="Q88" s="116" t="s">
        <v>227</v>
      </c>
      <c r="R88" s="116" t="s">
        <v>227</v>
      </c>
      <c r="S88" s="116" t="s">
        <v>227</v>
      </c>
      <c r="T88" s="116" t="s">
        <v>227</v>
      </c>
      <c r="U88" s="114"/>
      <c r="V88" s="114"/>
      <c r="W88" s="114"/>
      <c r="X88" s="114"/>
      <c r="Y88" s="114"/>
      <c r="Z88" s="114"/>
    </row>
    <row r="89" ht="13.5" customHeight="1">
      <c r="A89" s="132" t="str">
        <f t="shared" si="1"/>
        <v>SP0068</v>
      </c>
      <c r="B89" s="116" t="s">
        <v>1585</v>
      </c>
      <c r="C89" s="116" t="s">
        <v>227</v>
      </c>
      <c r="D89" s="116" t="s">
        <v>1586</v>
      </c>
      <c r="E89" s="116" t="s">
        <v>498</v>
      </c>
      <c r="F89" s="116" t="s">
        <v>227</v>
      </c>
      <c r="G89" s="116" t="s">
        <v>227</v>
      </c>
      <c r="H89" s="116" t="s">
        <v>227</v>
      </c>
      <c r="I89" s="116" t="s">
        <v>227</v>
      </c>
      <c r="J89" s="116" t="s">
        <v>227</v>
      </c>
      <c r="K89" s="116" t="s">
        <v>227</v>
      </c>
      <c r="L89" s="116" t="s">
        <v>227</v>
      </c>
      <c r="M89" s="116" t="s">
        <v>227</v>
      </c>
      <c r="N89" s="116" t="s">
        <v>227</v>
      </c>
      <c r="O89" s="116" t="s">
        <v>227</v>
      </c>
      <c r="P89" s="116" t="s">
        <v>227</v>
      </c>
      <c r="Q89" s="116" t="s">
        <v>227</v>
      </c>
      <c r="R89" s="116" t="s">
        <v>227</v>
      </c>
      <c r="S89" s="116" t="s">
        <v>227</v>
      </c>
      <c r="T89" s="116" t="s">
        <v>227</v>
      </c>
      <c r="U89" s="114"/>
      <c r="V89" s="114"/>
      <c r="W89" s="114"/>
      <c r="X89" s="114"/>
      <c r="Y89" s="114"/>
      <c r="Z89" s="114"/>
    </row>
    <row r="90" ht="13.5" customHeight="1">
      <c r="A90" s="132" t="str">
        <f t="shared" si="1"/>
        <v>SP0069</v>
      </c>
      <c r="B90" s="116" t="s">
        <v>1587</v>
      </c>
      <c r="C90" s="116" t="s">
        <v>227</v>
      </c>
      <c r="D90" s="116" t="s">
        <v>1588</v>
      </c>
      <c r="E90" s="116" t="s">
        <v>1589</v>
      </c>
      <c r="F90" s="116" t="s">
        <v>227</v>
      </c>
      <c r="G90" s="116" t="s">
        <v>227</v>
      </c>
      <c r="H90" s="116" t="s">
        <v>227</v>
      </c>
      <c r="I90" s="116" t="s">
        <v>227</v>
      </c>
      <c r="J90" s="116" t="s">
        <v>227</v>
      </c>
      <c r="K90" s="116" t="s">
        <v>227</v>
      </c>
      <c r="L90" s="116" t="s">
        <v>227</v>
      </c>
      <c r="M90" s="116" t="s">
        <v>227</v>
      </c>
      <c r="N90" s="116" t="s">
        <v>227</v>
      </c>
      <c r="O90" s="116" t="s">
        <v>227</v>
      </c>
      <c r="P90" s="116" t="s">
        <v>227</v>
      </c>
      <c r="Q90" s="116" t="s">
        <v>227</v>
      </c>
      <c r="R90" s="116" t="s">
        <v>227</v>
      </c>
      <c r="S90" s="116" t="s">
        <v>227</v>
      </c>
      <c r="T90" s="116" t="s">
        <v>227</v>
      </c>
      <c r="U90" s="114"/>
      <c r="V90" s="114"/>
      <c r="W90" s="114"/>
      <c r="X90" s="114"/>
      <c r="Y90" s="114"/>
      <c r="Z90" s="114"/>
    </row>
    <row r="91" ht="13.5" customHeight="1">
      <c r="A91" s="132" t="str">
        <f t="shared" si="1"/>
        <v>SP0070</v>
      </c>
      <c r="B91" s="116" t="s">
        <v>1590</v>
      </c>
      <c r="C91" s="116" t="s">
        <v>227</v>
      </c>
      <c r="D91" s="116" t="s">
        <v>1591</v>
      </c>
      <c r="E91" s="116" t="s">
        <v>505</v>
      </c>
      <c r="F91" s="116" t="s">
        <v>227</v>
      </c>
      <c r="G91" s="116" t="s">
        <v>227</v>
      </c>
      <c r="H91" s="116" t="s">
        <v>227</v>
      </c>
      <c r="I91" s="116" t="s">
        <v>227</v>
      </c>
      <c r="J91" s="116" t="s">
        <v>227</v>
      </c>
      <c r="K91" s="116" t="s">
        <v>227</v>
      </c>
      <c r="L91" s="116" t="s">
        <v>227</v>
      </c>
      <c r="M91" s="116" t="s">
        <v>227</v>
      </c>
      <c r="N91" s="116" t="s">
        <v>227</v>
      </c>
      <c r="O91" s="116" t="s">
        <v>227</v>
      </c>
      <c r="P91" s="116" t="s">
        <v>227</v>
      </c>
      <c r="Q91" s="116" t="s">
        <v>227</v>
      </c>
      <c r="R91" s="116" t="s">
        <v>227</v>
      </c>
      <c r="S91" s="116" t="s">
        <v>227</v>
      </c>
      <c r="T91" s="116" t="s">
        <v>227</v>
      </c>
      <c r="U91" s="114"/>
      <c r="V91" s="114"/>
      <c r="W91" s="114"/>
      <c r="X91" s="114"/>
      <c r="Y91" s="114"/>
      <c r="Z91" s="114"/>
    </row>
    <row r="92" ht="13.5" customHeight="1">
      <c r="A92" s="132" t="str">
        <f t="shared" si="1"/>
        <v>SP0071</v>
      </c>
      <c r="B92" s="116" t="s">
        <v>1592</v>
      </c>
      <c r="C92" s="116" t="s">
        <v>227</v>
      </c>
      <c r="D92" s="116" t="s">
        <v>1593</v>
      </c>
      <c r="E92" s="116" t="s">
        <v>509</v>
      </c>
      <c r="F92" s="116" t="s">
        <v>227</v>
      </c>
      <c r="G92" s="116" t="s">
        <v>227</v>
      </c>
      <c r="H92" s="116" t="s">
        <v>227</v>
      </c>
      <c r="I92" s="116" t="s">
        <v>227</v>
      </c>
      <c r="J92" s="116" t="s">
        <v>227</v>
      </c>
      <c r="K92" s="116" t="s">
        <v>227</v>
      </c>
      <c r="L92" s="116" t="s">
        <v>227</v>
      </c>
      <c r="M92" s="116" t="s">
        <v>227</v>
      </c>
      <c r="N92" s="116" t="s">
        <v>227</v>
      </c>
      <c r="O92" s="116" t="s">
        <v>227</v>
      </c>
      <c r="P92" s="116" t="s">
        <v>227</v>
      </c>
      <c r="Q92" s="116" t="s">
        <v>227</v>
      </c>
      <c r="R92" s="116" t="s">
        <v>227</v>
      </c>
      <c r="S92" s="116" t="s">
        <v>227</v>
      </c>
      <c r="T92" s="116" t="s">
        <v>227</v>
      </c>
      <c r="U92" s="114"/>
      <c r="V92" s="114"/>
      <c r="W92" s="114"/>
      <c r="X92" s="114"/>
      <c r="Y92" s="114"/>
      <c r="Z92" s="114"/>
    </row>
    <row r="93" ht="123.0" customHeight="1">
      <c r="A93" s="132" t="str">
        <f t="shared" si="1"/>
        <v>SP0072</v>
      </c>
      <c r="B93" s="116" t="s">
        <v>1594</v>
      </c>
      <c r="C93" s="116" t="s">
        <v>227</v>
      </c>
      <c r="D93" s="116" t="s">
        <v>1595</v>
      </c>
      <c r="E93" s="116" t="s">
        <v>1596</v>
      </c>
      <c r="F93" s="116" t="s">
        <v>227</v>
      </c>
      <c r="G93" s="116" t="s">
        <v>227</v>
      </c>
      <c r="H93" s="116" t="s">
        <v>227</v>
      </c>
      <c r="I93" s="116" t="s">
        <v>227</v>
      </c>
      <c r="J93" s="116" t="s">
        <v>227</v>
      </c>
      <c r="K93" s="116" t="s">
        <v>227</v>
      </c>
      <c r="L93" s="116" t="s">
        <v>227</v>
      </c>
      <c r="M93" s="116" t="s">
        <v>227</v>
      </c>
      <c r="N93" s="116" t="s">
        <v>227</v>
      </c>
      <c r="O93" s="116" t="s">
        <v>227</v>
      </c>
      <c r="P93" s="116" t="s">
        <v>227</v>
      </c>
      <c r="Q93" s="116" t="s">
        <v>227</v>
      </c>
      <c r="R93" s="116" t="s">
        <v>227</v>
      </c>
      <c r="S93" s="116" t="s">
        <v>227</v>
      </c>
      <c r="T93" s="116" t="s">
        <v>227</v>
      </c>
      <c r="U93" s="114"/>
      <c r="V93" s="114"/>
      <c r="W93" s="114"/>
      <c r="X93" s="114"/>
      <c r="Y93" s="114"/>
      <c r="Z93" s="114"/>
    </row>
    <row r="94" ht="13.5" customHeight="1">
      <c r="A94" s="132" t="str">
        <f t="shared" si="1"/>
        <v>SP0073</v>
      </c>
      <c r="B94" s="116" t="s">
        <v>1597</v>
      </c>
      <c r="C94" s="116" t="s">
        <v>227</v>
      </c>
      <c r="D94" s="116" t="s">
        <v>1598</v>
      </c>
      <c r="E94" s="116" t="s">
        <v>1599</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1"/>
        <v>SP0074</v>
      </c>
      <c r="B95" s="116" t="s">
        <v>1600</v>
      </c>
      <c r="C95" s="116" t="s">
        <v>227</v>
      </c>
      <c r="D95" s="116" t="s">
        <v>1601</v>
      </c>
      <c r="E95" s="116" t="s">
        <v>1602</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si="1"/>
        <v>SP0075</v>
      </c>
      <c r="B96" s="116" t="s">
        <v>1603</v>
      </c>
      <c r="C96" s="116" t="s">
        <v>227</v>
      </c>
      <c r="D96" s="116" t="s">
        <v>1604</v>
      </c>
      <c r="E96" s="116" t="s">
        <v>1605</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1"/>
        <v>SP0076</v>
      </c>
      <c r="B97" s="116" t="s">
        <v>1606</v>
      </c>
      <c r="C97" s="116" t="s">
        <v>227</v>
      </c>
      <c r="D97" s="116" t="s">
        <v>1607</v>
      </c>
      <c r="E97" s="116" t="s">
        <v>1608</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1"/>
        <v>SP0077</v>
      </c>
      <c r="B98" s="116" t="s">
        <v>1609</v>
      </c>
      <c r="C98" s="116" t="s">
        <v>227</v>
      </c>
      <c r="D98" s="116" t="s">
        <v>1610</v>
      </c>
      <c r="E98" s="116" t="s">
        <v>1611</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1"/>
        <v>SP0078</v>
      </c>
      <c r="B99" s="116" t="s">
        <v>1612</v>
      </c>
      <c r="C99" s="116" t="s">
        <v>227</v>
      </c>
      <c r="D99" s="116" t="s">
        <v>1613</v>
      </c>
      <c r="E99" s="116" t="s">
        <v>1614</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1"/>
        <v>SP0079</v>
      </c>
      <c r="B100" s="116" t="s">
        <v>1615</v>
      </c>
      <c r="C100" s="116" t="s">
        <v>227</v>
      </c>
      <c r="D100" s="116" t="s">
        <v>1616</v>
      </c>
      <c r="E100" s="116" t="s">
        <v>471</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1"/>
        <v>SP0080</v>
      </c>
      <c r="B101" s="116" t="s">
        <v>1617</v>
      </c>
      <c r="C101" s="116" t="s">
        <v>227</v>
      </c>
      <c r="D101" s="116" t="s">
        <v>1618</v>
      </c>
      <c r="E101" s="116" t="s">
        <v>474</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1"/>
        <v>SP0081</v>
      </c>
      <c r="B102" s="116" t="s">
        <v>1619</v>
      </c>
      <c r="C102" s="116" t="s">
        <v>227</v>
      </c>
      <c r="D102" s="116" t="s">
        <v>1620</v>
      </c>
      <c r="E102" s="116" t="s">
        <v>477</v>
      </c>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1"/>
        <v>SP0082</v>
      </c>
      <c r="B103" s="116" t="s">
        <v>1621</v>
      </c>
      <c r="C103" s="116" t="s">
        <v>227</v>
      </c>
      <c r="D103" s="116" t="s">
        <v>1622</v>
      </c>
      <c r="E103" s="116" t="s">
        <v>480</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1"/>
        <v>SP0083</v>
      </c>
      <c r="B104" s="116" t="s">
        <v>1623</v>
      </c>
      <c r="C104" s="116" t="s">
        <v>227</v>
      </c>
      <c r="D104" s="116" t="s">
        <v>1624</v>
      </c>
      <c r="E104" s="116" t="s">
        <v>483</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1"/>
        <v>SP0084</v>
      </c>
      <c r="B105" s="116" t="s">
        <v>1625</v>
      </c>
      <c r="C105" s="134"/>
      <c r="D105" s="136" t="s">
        <v>1529</v>
      </c>
      <c r="E105" s="136" t="s">
        <v>1626</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si="1"/>
        <v>SP0085</v>
      </c>
      <c r="B106" s="116" t="s">
        <v>1627</v>
      </c>
      <c r="C106" s="134"/>
      <c r="D106" s="136" t="s">
        <v>1628</v>
      </c>
      <c r="E106" s="136" t="s">
        <v>1629</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1"/>
        <v>SP0086</v>
      </c>
      <c r="B107" s="116" t="s">
        <v>1630</v>
      </c>
      <c r="C107" s="134"/>
      <c r="D107" s="136" t="s">
        <v>1631</v>
      </c>
      <c r="E107" s="136" t="s">
        <v>1632</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2" t="str">
        <f t="shared" si="1"/>
        <v>SP0087</v>
      </c>
      <c r="B108" s="116" t="s">
        <v>1633</v>
      </c>
      <c r="C108" s="134"/>
      <c r="D108" s="136" t="s">
        <v>1631</v>
      </c>
      <c r="E108" s="136" t="s">
        <v>1634</v>
      </c>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2" t="str">
        <f t="shared" si="1"/>
        <v>SP0088</v>
      </c>
      <c r="B109" s="116" t="s">
        <v>1635</v>
      </c>
      <c r="C109" s="134"/>
      <c r="D109" s="136" t="s">
        <v>1636</v>
      </c>
      <c r="E109" s="136" t="s">
        <v>1637</v>
      </c>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2" t="str">
        <f t="shared" si="1"/>
        <v>SP0089</v>
      </c>
      <c r="B110" s="116" t="s">
        <v>1638</v>
      </c>
      <c r="C110" s="134"/>
      <c r="D110" s="136" t="s">
        <v>1639</v>
      </c>
      <c r="E110" s="136" t="s">
        <v>1640</v>
      </c>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2" t="str">
        <f t="shared" si="1"/>
        <v>SP0090</v>
      </c>
      <c r="B111" s="116" t="s">
        <v>1641</v>
      </c>
      <c r="C111" s="134"/>
      <c r="D111" s="136" t="s">
        <v>1532</v>
      </c>
      <c r="E111" s="136" t="s">
        <v>342</v>
      </c>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2" t="str">
        <f t="shared" si="1"/>
        <v>SP0091</v>
      </c>
      <c r="B112" s="116" t="s">
        <v>1642</v>
      </c>
      <c r="C112" s="134"/>
      <c r="D112" s="136" t="s">
        <v>1532</v>
      </c>
      <c r="E112" s="136" t="s">
        <v>1643</v>
      </c>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2" t="str">
        <f t="shared" si="1"/>
        <v>SP0092</v>
      </c>
      <c r="B113" s="116" t="s">
        <v>1644</v>
      </c>
      <c r="C113" s="134"/>
      <c r="D113" s="136" t="s">
        <v>1532</v>
      </c>
      <c r="E113" s="136" t="s">
        <v>1538</v>
      </c>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2" t="str">
        <f t="shared" si="1"/>
        <v>SP0093</v>
      </c>
      <c r="B114" s="116" t="s">
        <v>1625</v>
      </c>
      <c r="C114" s="134"/>
      <c r="D114" s="136" t="s">
        <v>1529</v>
      </c>
      <c r="E114" s="136" t="s">
        <v>1626</v>
      </c>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2" t="str">
        <f t="shared" si="1"/>
        <v>SP0094</v>
      </c>
      <c r="B115" s="116" t="s">
        <v>1645</v>
      </c>
      <c r="C115" s="134"/>
      <c r="D115" s="136" t="s">
        <v>1529</v>
      </c>
      <c r="E115" s="136" t="s">
        <v>1646</v>
      </c>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2" t="str">
        <f t="shared" si="1"/>
        <v>SP0095</v>
      </c>
      <c r="B116" s="116" t="s">
        <v>1647</v>
      </c>
      <c r="C116" s="134"/>
      <c r="D116" s="136" t="s">
        <v>1648</v>
      </c>
      <c r="E116" s="136" t="s">
        <v>1649</v>
      </c>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2" t="str">
        <f t="shared" si="1"/>
        <v>SP0096</v>
      </c>
      <c r="B117" s="116" t="s">
        <v>1650</v>
      </c>
      <c r="C117" s="134"/>
      <c r="D117" s="136" t="s">
        <v>1651</v>
      </c>
      <c r="E117" s="136" t="s">
        <v>1652</v>
      </c>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32" t="str">
        <f t="shared" si="1"/>
        <v>SP0097</v>
      </c>
      <c r="B118" s="116" t="s">
        <v>1653</v>
      </c>
      <c r="C118" s="134"/>
      <c r="D118" s="136" t="s">
        <v>1651</v>
      </c>
      <c r="E118" s="136" t="s">
        <v>1634</v>
      </c>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2" t="str">
        <f t="shared" si="1"/>
        <v>SP0098</v>
      </c>
      <c r="B119" s="116" t="s">
        <v>1654</v>
      </c>
      <c r="C119" s="134"/>
      <c r="D119" s="136" t="s">
        <v>1655</v>
      </c>
      <c r="E119" s="136" t="s">
        <v>1656</v>
      </c>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2" t="str">
        <f t="shared" si="1"/>
        <v>SP0099</v>
      </c>
      <c r="B120" s="116" t="s">
        <v>1657</v>
      </c>
      <c r="C120" s="134"/>
      <c r="D120" s="136" t="s">
        <v>1639</v>
      </c>
      <c r="E120" s="136" t="s">
        <v>1658</v>
      </c>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2" t="str">
        <f t="shared" si="1"/>
        <v>SP00100</v>
      </c>
      <c r="B121" s="116" t="s">
        <v>1659</v>
      </c>
      <c r="C121" s="134"/>
      <c r="D121" s="136" t="s">
        <v>1532</v>
      </c>
      <c r="E121" s="136" t="s">
        <v>342</v>
      </c>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2" t="str">
        <f t="shared" si="1"/>
        <v>SP00101</v>
      </c>
      <c r="B122" s="116" t="s">
        <v>1660</v>
      </c>
      <c r="C122" s="134"/>
      <c r="D122" s="136" t="s">
        <v>1532</v>
      </c>
      <c r="E122" s="136" t="s">
        <v>1661</v>
      </c>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2" t="str">
        <f t="shared" si="1"/>
        <v>SP00102</v>
      </c>
      <c r="B123" s="116" t="s">
        <v>1662</v>
      </c>
      <c r="C123" s="134"/>
      <c r="D123" s="136" t="s">
        <v>1532</v>
      </c>
      <c r="E123" s="136" t="s">
        <v>1538</v>
      </c>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2" t="str">
        <f t="shared" si="1"/>
        <v>SP00103</v>
      </c>
      <c r="B124" s="116" t="s">
        <v>1645</v>
      </c>
      <c r="C124" s="134"/>
      <c r="D124" s="136" t="s">
        <v>1529</v>
      </c>
      <c r="E124" s="136" t="s">
        <v>1646</v>
      </c>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2" t="str">
        <f t="shared" si="1"/>
        <v>SP00104</v>
      </c>
      <c r="B125" s="116" t="s">
        <v>1663</v>
      </c>
      <c r="C125" s="134"/>
      <c r="D125" s="136" t="s">
        <v>1529</v>
      </c>
      <c r="E125" s="136" t="s">
        <v>1664</v>
      </c>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32" t="str">
        <f t="shared" si="1"/>
        <v>SP00105</v>
      </c>
      <c r="B126" s="116" t="s">
        <v>1665</v>
      </c>
      <c r="C126" s="134"/>
      <c r="D126" s="136" t="s">
        <v>1666</v>
      </c>
      <c r="E126" s="136" t="s">
        <v>1667</v>
      </c>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2" t="str">
        <f t="shared" si="1"/>
        <v>SP00106</v>
      </c>
      <c r="B127" s="116" t="s">
        <v>1668</v>
      </c>
      <c r="C127" s="134"/>
      <c r="D127" s="136" t="s">
        <v>1669</v>
      </c>
      <c r="E127" s="136" t="s">
        <v>1670</v>
      </c>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2" t="str">
        <f t="shared" si="1"/>
        <v>SP00107</v>
      </c>
      <c r="B128" s="116" t="s">
        <v>1671</v>
      </c>
      <c r="C128" s="134"/>
      <c r="D128" s="136" t="s">
        <v>1669</v>
      </c>
      <c r="E128" s="136" t="s">
        <v>1634</v>
      </c>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2" t="str">
        <f t="shared" si="1"/>
        <v>SP00108</v>
      </c>
      <c r="B129" s="116" t="s">
        <v>1672</v>
      </c>
      <c r="C129" s="134"/>
      <c r="D129" s="136" t="s">
        <v>1673</v>
      </c>
      <c r="E129" s="136" t="s">
        <v>1674</v>
      </c>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32" t="str">
        <f t="shared" si="1"/>
        <v>SP00109</v>
      </c>
      <c r="B130" s="116" t="s">
        <v>1675</v>
      </c>
      <c r="C130" s="134"/>
      <c r="D130" s="136" t="s">
        <v>1639</v>
      </c>
      <c r="E130" s="136" t="s">
        <v>1676</v>
      </c>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2" t="str">
        <f t="shared" si="1"/>
        <v>SP00110</v>
      </c>
      <c r="B131" s="116" t="s">
        <v>1677</v>
      </c>
      <c r="C131" s="134"/>
      <c r="D131" s="136" t="s">
        <v>1532</v>
      </c>
      <c r="E131" s="136" t="s">
        <v>342</v>
      </c>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2" t="str">
        <f t="shared" si="1"/>
        <v>SP00111</v>
      </c>
      <c r="B132" s="116" t="s">
        <v>1678</v>
      </c>
      <c r="C132" s="134"/>
      <c r="D132" s="136" t="s">
        <v>1532</v>
      </c>
      <c r="E132" s="136" t="s">
        <v>1679</v>
      </c>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2" t="str">
        <f t="shared" si="1"/>
        <v>SP00112</v>
      </c>
      <c r="B133" s="116" t="s">
        <v>1680</v>
      </c>
      <c r="C133" s="134"/>
      <c r="D133" s="136" t="s">
        <v>1532</v>
      </c>
      <c r="E133" s="136" t="s">
        <v>1538</v>
      </c>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2" t="str">
        <f t="shared" si="1"/>
        <v>SP00113</v>
      </c>
      <c r="B134" s="116" t="s">
        <v>1663</v>
      </c>
      <c r="C134" s="134"/>
      <c r="D134" s="136" t="s">
        <v>1529</v>
      </c>
      <c r="E134" s="136" t="s">
        <v>1664</v>
      </c>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2" t="str">
        <f t="shared" si="1"/>
        <v>SP00114</v>
      </c>
      <c r="B135" s="116" t="s">
        <v>1681</v>
      </c>
      <c r="C135" s="134"/>
      <c r="D135" s="136" t="s">
        <v>1529</v>
      </c>
      <c r="E135" s="136" t="s">
        <v>1682</v>
      </c>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2" t="str">
        <f t="shared" si="1"/>
        <v>SP00115</v>
      </c>
      <c r="B136" s="116" t="s">
        <v>1683</v>
      </c>
      <c r="C136" s="134" t="s">
        <v>335</v>
      </c>
      <c r="D136" s="136" t="s">
        <v>1532</v>
      </c>
      <c r="E136" s="136" t="s">
        <v>337</v>
      </c>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2" t="str">
        <f t="shared" si="1"/>
        <v>SP00116</v>
      </c>
      <c r="B137" s="116" t="s">
        <v>1684</v>
      </c>
      <c r="C137" s="134" t="s">
        <v>339</v>
      </c>
      <c r="D137" s="136" t="s">
        <v>1532</v>
      </c>
      <c r="E137" s="136" t="s">
        <v>340</v>
      </c>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2" t="str">
        <f t="shared" si="1"/>
        <v>SP00117</v>
      </c>
      <c r="B138" s="116" t="s">
        <v>1685</v>
      </c>
      <c r="C138" s="134"/>
      <c r="D138" s="136" t="s">
        <v>1532</v>
      </c>
      <c r="E138" s="136" t="s">
        <v>342</v>
      </c>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2" t="str">
        <f t="shared" si="1"/>
        <v>SP00118</v>
      </c>
      <c r="B139" s="116" t="s">
        <v>1686</v>
      </c>
      <c r="C139" s="134"/>
      <c r="D139" s="136" t="s">
        <v>1532</v>
      </c>
      <c r="E139" s="136" t="s">
        <v>1687</v>
      </c>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2" t="str">
        <f t="shared" si="1"/>
        <v>SP00119</v>
      </c>
      <c r="B140" s="116" t="s">
        <v>1688</v>
      </c>
      <c r="C140" s="134"/>
      <c r="D140" s="136" t="s">
        <v>1532</v>
      </c>
      <c r="E140" s="136" t="s">
        <v>1538</v>
      </c>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25.5" customHeight="1">
      <c r="A141" s="132" t="str">
        <f t="shared" si="1"/>
        <v/>
      </c>
      <c r="B141" s="139" t="s">
        <v>1689</v>
      </c>
      <c r="C141" s="140"/>
      <c r="D141" s="140"/>
      <c r="E141" s="140"/>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2" t="str">
        <f t="shared" si="1"/>
        <v>SP00120</v>
      </c>
      <c r="B142" s="133" t="s">
        <v>1483</v>
      </c>
      <c r="C142" s="149"/>
      <c r="D142" s="142" t="s">
        <v>1690</v>
      </c>
      <c r="E142" s="142" t="s">
        <v>232</v>
      </c>
      <c r="F142" s="125"/>
      <c r="G142" s="125"/>
      <c r="H142" s="125"/>
      <c r="I142" s="125"/>
      <c r="J142" s="125"/>
      <c r="K142" s="125"/>
      <c r="L142" s="125"/>
      <c r="M142" s="125"/>
      <c r="N142" s="125"/>
      <c r="O142" s="125"/>
      <c r="P142" s="125"/>
      <c r="Q142" s="125"/>
      <c r="R142" s="141"/>
      <c r="S142" s="141"/>
      <c r="T142" s="141"/>
      <c r="U142" s="150"/>
      <c r="V142" s="150"/>
      <c r="W142" s="150"/>
      <c r="X142" s="150"/>
      <c r="Y142" s="150"/>
      <c r="Z142" s="150"/>
    </row>
    <row r="143" ht="13.5" customHeight="1">
      <c r="A143" s="132" t="str">
        <f t="shared" si="1"/>
        <v>SP00121</v>
      </c>
      <c r="B143" s="133" t="s">
        <v>234</v>
      </c>
      <c r="C143" s="149"/>
      <c r="D143" s="142" t="s">
        <v>1690</v>
      </c>
      <c r="E143" s="142" t="s">
        <v>232</v>
      </c>
      <c r="F143" s="125"/>
      <c r="G143" s="125"/>
      <c r="H143" s="125"/>
      <c r="I143" s="125"/>
      <c r="J143" s="125"/>
      <c r="K143" s="125"/>
      <c r="L143" s="125"/>
      <c r="M143" s="125"/>
      <c r="N143" s="125"/>
      <c r="O143" s="125"/>
      <c r="P143" s="125"/>
      <c r="Q143" s="125"/>
      <c r="R143" s="141"/>
      <c r="S143" s="141"/>
      <c r="T143" s="141"/>
      <c r="U143" s="150"/>
      <c r="V143" s="150"/>
      <c r="W143" s="150"/>
      <c r="X143" s="150"/>
      <c r="Y143" s="150"/>
      <c r="Z143" s="150"/>
    </row>
    <row r="144" ht="13.5" customHeight="1">
      <c r="A144" s="132" t="str">
        <f t="shared" si="1"/>
        <v>SP00122</v>
      </c>
      <c r="B144" s="138" t="s">
        <v>328</v>
      </c>
      <c r="C144" s="149"/>
      <c r="D144" s="142" t="s">
        <v>1690</v>
      </c>
      <c r="E144" s="142" t="s">
        <v>232</v>
      </c>
      <c r="F144" s="125"/>
      <c r="G144" s="125"/>
      <c r="H144" s="125"/>
      <c r="I144" s="125"/>
      <c r="J144" s="125"/>
      <c r="K144" s="125"/>
      <c r="L144" s="125"/>
      <c r="M144" s="125"/>
      <c r="N144" s="125"/>
      <c r="O144" s="125"/>
      <c r="P144" s="125"/>
      <c r="Q144" s="125"/>
      <c r="R144" s="141"/>
      <c r="S144" s="141"/>
      <c r="T144" s="141"/>
      <c r="U144" s="150"/>
      <c r="V144" s="150"/>
      <c r="W144" s="150"/>
      <c r="X144" s="150"/>
      <c r="Y144" s="150"/>
      <c r="Z144" s="150"/>
    </row>
    <row r="145" ht="13.5" customHeight="1">
      <c r="A145" s="132" t="str">
        <f t="shared" si="1"/>
        <v>SP00123</v>
      </c>
      <c r="B145" s="133" t="s">
        <v>1527</v>
      </c>
      <c r="C145" s="149"/>
      <c r="D145" s="142" t="s">
        <v>1690</v>
      </c>
      <c r="E145" s="142" t="s">
        <v>232</v>
      </c>
      <c r="F145" s="125"/>
      <c r="G145" s="125"/>
      <c r="H145" s="125"/>
      <c r="I145" s="125"/>
      <c r="J145" s="125"/>
      <c r="K145" s="125"/>
      <c r="L145" s="125"/>
      <c r="M145" s="125"/>
      <c r="N145" s="125"/>
      <c r="O145" s="125"/>
      <c r="P145" s="125"/>
      <c r="Q145" s="125"/>
      <c r="R145" s="141"/>
      <c r="S145" s="141"/>
      <c r="T145" s="141"/>
      <c r="U145" s="150"/>
      <c r="V145" s="150"/>
      <c r="W145" s="150"/>
      <c r="X145" s="150"/>
      <c r="Y145" s="150"/>
      <c r="Z145" s="150"/>
    </row>
    <row r="146" ht="13.5" customHeight="1">
      <c r="A146" s="132" t="str">
        <f t="shared" si="1"/>
        <v>SP00124</v>
      </c>
      <c r="B146" s="116" t="s">
        <v>1691</v>
      </c>
      <c r="C146" s="134"/>
      <c r="D146" s="136" t="s">
        <v>1692</v>
      </c>
      <c r="E146" s="136" t="s">
        <v>1530</v>
      </c>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2" t="str">
        <f t="shared" si="1"/>
        <v>SP00125</v>
      </c>
      <c r="B147" s="116" t="s">
        <v>1693</v>
      </c>
      <c r="C147" s="134" t="s">
        <v>335</v>
      </c>
      <c r="D147" s="136" t="s">
        <v>1694</v>
      </c>
      <c r="E147" s="136" t="s">
        <v>337</v>
      </c>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2" t="str">
        <f t="shared" si="1"/>
        <v>SP00126</v>
      </c>
      <c r="B148" s="116" t="s">
        <v>1695</v>
      </c>
      <c r="C148" s="134" t="s">
        <v>339</v>
      </c>
      <c r="D148" s="136" t="s">
        <v>1694</v>
      </c>
      <c r="E148" s="136" t="s">
        <v>340</v>
      </c>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2" t="str">
        <f t="shared" si="1"/>
        <v>SP00127</v>
      </c>
      <c r="B149" s="116" t="s">
        <v>1696</v>
      </c>
      <c r="C149" s="134"/>
      <c r="D149" s="136" t="s">
        <v>1694</v>
      </c>
      <c r="E149" s="136" t="s">
        <v>342</v>
      </c>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2" t="str">
        <f t="shared" si="1"/>
        <v>SP00128</v>
      </c>
      <c r="B150" s="116" t="s">
        <v>1697</v>
      </c>
      <c r="C150" s="134"/>
      <c r="D150" s="136" t="s">
        <v>1694</v>
      </c>
      <c r="E150" s="136" t="s">
        <v>1536</v>
      </c>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2" t="str">
        <f t="shared" si="1"/>
        <v>SP00129</v>
      </c>
      <c r="B151" s="116" t="s">
        <v>1698</v>
      </c>
      <c r="C151" s="134"/>
      <c r="D151" s="136" t="s">
        <v>1694</v>
      </c>
      <c r="E151" s="136" t="s">
        <v>1538</v>
      </c>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2" t="str">
        <f t="shared" si="1"/>
        <v>SP00130</v>
      </c>
      <c r="B152" s="116" t="s">
        <v>1699</v>
      </c>
      <c r="C152" s="134"/>
      <c r="D152" s="136" t="s">
        <v>1700</v>
      </c>
      <c r="E152" s="136" t="s">
        <v>1541</v>
      </c>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2" t="str">
        <f t="shared" si="1"/>
        <v>SP00131</v>
      </c>
      <c r="B153" s="116" t="s">
        <v>1701</v>
      </c>
      <c r="C153" s="134"/>
      <c r="D153" s="136" t="s">
        <v>1700</v>
      </c>
      <c r="E153" s="136" t="s">
        <v>351</v>
      </c>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2" t="str">
        <f t="shared" si="1"/>
        <v>SP00132</v>
      </c>
      <c r="B154" s="116" t="s">
        <v>1702</v>
      </c>
      <c r="C154" s="134"/>
      <c r="D154" s="136" t="s">
        <v>1703</v>
      </c>
      <c r="E154" s="136" t="s">
        <v>1545</v>
      </c>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2" t="str">
        <f t="shared" si="1"/>
        <v>SP00133</v>
      </c>
      <c r="B155" s="116" t="s">
        <v>1704</v>
      </c>
      <c r="C155" s="134"/>
      <c r="D155" s="136" t="s">
        <v>1705</v>
      </c>
      <c r="E155" s="136" t="s">
        <v>1548</v>
      </c>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2" t="str">
        <f t="shared" si="1"/>
        <v>SP00134</v>
      </c>
      <c r="B156" s="116" t="s">
        <v>1706</v>
      </c>
      <c r="C156" s="134"/>
      <c r="D156" s="136" t="s">
        <v>1707</v>
      </c>
      <c r="E156" s="136" t="s">
        <v>1551</v>
      </c>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2" t="str">
        <f t="shared" si="1"/>
        <v>SP00135</v>
      </c>
      <c r="B157" s="116" t="s">
        <v>1708</v>
      </c>
      <c r="C157" s="134"/>
      <c r="D157" s="136" t="s">
        <v>1709</v>
      </c>
      <c r="E157" s="136" t="s">
        <v>1710</v>
      </c>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2" t="str">
        <f t="shared" si="1"/>
        <v>SP00136</v>
      </c>
      <c r="B158" s="116" t="s">
        <v>1711</v>
      </c>
      <c r="C158" s="116" t="s">
        <v>227</v>
      </c>
      <c r="D158" s="116" t="s">
        <v>1712</v>
      </c>
      <c r="E158" s="116" t="s">
        <v>1557</v>
      </c>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2" t="str">
        <f t="shared" si="1"/>
        <v>SP00137</v>
      </c>
      <c r="B159" s="116" t="s">
        <v>1713</v>
      </c>
      <c r="C159" s="116" t="s">
        <v>227</v>
      </c>
      <c r="D159" s="116" t="s">
        <v>1714</v>
      </c>
      <c r="E159" s="116" t="s">
        <v>1560</v>
      </c>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2" t="str">
        <f t="shared" si="1"/>
        <v>SP00138</v>
      </c>
      <c r="B160" s="116" t="s">
        <v>1715</v>
      </c>
      <c r="C160" s="116" t="s">
        <v>227</v>
      </c>
      <c r="D160" s="116" t="s">
        <v>1716</v>
      </c>
      <c r="E160" s="116" t="s">
        <v>1563</v>
      </c>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2" t="str">
        <f t="shared" si="1"/>
        <v>SP00139</v>
      </c>
      <c r="B161" s="116" t="s">
        <v>1717</v>
      </c>
      <c r="C161" s="116" t="s">
        <v>227</v>
      </c>
      <c r="D161" s="116" t="s">
        <v>1718</v>
      </c>
      <c r="E161" s="116" t="s">
        <v>1566</v>
      </c>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2" t="str">
        <f t="shared" si="1"/>
        <v>SP00140</v>
      </c>
      <c r="B162" s="116" t="s">
        <v>1719</v>
      </c>
      <c r="C162" s="116" t="s">
        <v>227</v>
      </c>
      <c r="D162" s="116" t="s">
        <v>1720</v>
      </c>
      <c r="E162" s="116" t="s">
        <v>1569</v>
      </c>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2" t="str">
        <f t="shared" si="1"/>
        <v>SP00141</v>
      </c>
      <c r="B163" s="116" t="s">
        <v>1721</v>
      </c>
      <c r="C163" s="116" t="s">
        <v>227</v>
      </c>
      <c r="D163" s="116" t="s">
        <v>1722</v>
      </c>
      <c r="E163" s="116" t="s">
        <v>1572</v>
      </c>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2" t="str">
        <f t="shared" si="1"/>
        <v>SP00142</v>
      </c>
      <c r="B164" s="116" t="s">
        <v>1723</v>
      </c>
      <c r="C164" s="116" t="s">
        <v>227</v>
      </c>
      <c r="D164" s="116" t="s">
        <v>1724</v>
      </c>
      <c r="E164" s="116" t="s">
        <v>1725</v>
      </c>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2" t="str">
        <f t="shared" si="1"/>
        <v>SP00143</v>
      </c>
      <c r="B165" s="116" t="s">
        <v>1726</v>
      </c>
      <c r="C165" s="116" t="s">
        <v>227</v>
      </c>
      <c r="D165" s="116" t="s">
        <v>1727</v>
      </c>
      <c r="E165" s="116" t="s">
        <v>1728</v>
      </c>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2" t="str">
        <f t="shared" si="1"/>
        <v>SP00144</v>
      </c>
      <c r="B166" s="116" t="s">
        <v>1729</v>
      </c>
      <c r="C166" s="116" t="s">
        <v>227</v>
      </c>
      <c r="D166" s="116" t="s">
        <v>1730</v>
      </c>
      <c r="E166" s="116" t="s">
        <v>1731</v>
      </c>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2" t="str">
        <f t="shared" si="1"/>
        <v>SP00145</v>
      </c>
      <c r="B167" s="116" t="s">
        <v>1732</v>
      </c>
      <c r="C167" s="116" t="s">
        <v>227</v>
      </c>
      <c r="D167" s="116" t="s">
        <v>1733</v>
      </c>
      <c r="E167" s="116" t="s">
        <v>1734</v>
      </c>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2" t="str">
        <f t="shared" si="1"/>
        <v>SP00146</v>
      </c>
      <c r="B168" s="116" t="s">
        <v>1735</v>
      </c>
      <c r="C168" s="116" t="s">
        <v>227</v>
      </c>
      <c r="D168" s="116" t="s">
        <v>1736</v>
      </c>
      <c r="E168" s="116" t="s">
        <v>1737</v>
      </c>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2" t="str">
        <f t="shared" si="1"/>
        <v>SP00147</v>
      </c>
      <c r="B169" s="116" t="s">
        <v>1738</v>
      </c>
      <c r="C169" s="116" t="s">
        <v>227</v>
      </c>
      <c r="D169" s="116" t="s">
        <v>1739</v>
      </c>
      <c r="E169" s="116" t="s">
        <v>1740</v>
      </c>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45.5" customHeight="1">
      <c r="A170" s="132" t="str">
        <f t="shared" si="1"/>
        <v>SP00148</v>
      </c>
      <c r="B170" s="116" t="s">
        <v>1573</v>
      </c>
      <c r="C170" s="116" t="s">
        <v>227</v>
      </c>
      <c r="D170" s="116" t="s">
        <v>1574</v>
      </c>
      <c r="E170" s="116" t="s">
        <v>1575</v>
      </c>
      <c r="F170" s="116" t="s">
        <v>227</v>
      </c>
      <c r="G170" s="116" t="s">
        <v>227</v>
      </c>
      <c r="H170" s="116" t="s">
        <v>227</v>
      </c>
      <c r="I170" s="116" t="s">
        <v>227</v>
      </c>
      <c r="J170" s="116" t="s">
        <v>227</v>
      </c>
      <c r="K170" s="116" t="s">
        <v>227</v>
      </c>
      <c r="L170" s="116" t="s">
        <v>227</v>
      </c>
      <c r="M170" s="116" t="s">
        <v>227</v>
      </c>
      <c r="N170" s="116" t="s">
        <v>227</v>
      </c>
      <c r="O170" s="116" t="s">
        <v>227</v>
      </c>
      <c r="P170" s="116" t="s">
        <v>227</v>
      </c>
      <c r="Q170" s="116" t="s">
        <v>227</v>
      </c>
      <c r="R170" s="116" t="s">
        <v>227</v>
      </c>
      <c r="S170" s="116" t="s">
        <v>227</v>
      </c>
      <c r="T170" s="116" t="s">
        <v>227</v>
      </c>
      <c r="U170" s="114"/>
      <c r="V170" s="114"/>
      <c r="W170" s="114"/>
      <c r="X170" s="114"/>
      <c r="Y170" s="114"/>
      <c r="Z170" s="114"/>
    </row>
    <row r="171" ht="13.5" customHeight="1">
      <c r="A171" s="132" t="str">
        <f t="shared" si="1"/>
        <v>SP00149</v>
      </c>
      <c r="B171" s="116" t="s">
        <v>1576</v>
      </c>
      <c r="C171" s="116" t="s">
        <v>227</v>
      </c>
      <c r="D171" s="116" t="s">
        <v>1577</v>
      </c>
      <c r="E171" s="116" t="s">
        <v>1578</v>
      </c>
      <c r="F171" s="116" t="s">
        <v>227</v>
      </c>
      <c r="G171" s="116" t="s">
        <v>227</v>
      </c>
      <c r="H171" s="116" t="s">
        <v>227</v>
      </c>
      <c r="I171" s="116" t="s">
        <v>227</v>
      </c>
      <c r="J171" s="116" t="s">
        <v>227</v>
      </c>
      <c r="K171" s="116" t="s">
        <v>227</v>
      </c>
      <c r="L171" s="116" t="s">
        <v>227</v>
      </c>
      <c r="M171" s="116" t="s">
        <v>227</v>
      </c>
      <c r="N171" s="116" t="s">
        <v>227</v>
      </c>
      <c r="O171" s="116" t="s">
        <v>227</v>
      </c>
      <c r="P171" s="116" t="s">
        <v>227</v>
      </c>
      <c r="Q171" s="116" t="s">
        <v>227</v>
      </c>
      <c r="R171" s="116" t="s">
        <v>227</v>
      </c>
      <c r="S171" s="116" t="s">
        <v>227</v>
      </c>
      <c r="T171" s="116" t="s">
        <v>227</v>
      </c>
      <c r="U171" s="114"/>
      <c r="V171" s="114"/>
      <c r="W171" s="114"/>
      <c r="X171" s="114"/>
      <c r="Y171" s="114"/>
      <c r="Z171" s="114"/>
    </row>
    <row r="172" ht="13.5" customHeight="1">
      <c r="A172" s="132" t="str">
        <f t="shared" si="1"/>
        <v>SP00150</v>
      </c>
      <c r="B172" s="116" t="s">
        <v>1579</v>
      </c>
      <c r="C172" s="116" t="s">
        <v>227</v>
      </c>
      <c r="D172" s="116" t="s">
        <v>1580</v>
      </c>
      <c r="E172" s="116" t="s">
        <v>1581</v>
      </c>
      <c r="F172" s="116" t="s">
        <v>227</v>
      </c>
      <c r="G172" s="116" t="s">
        <v>227</v>
      </c>
      <c r="H172" s="116" t="s">
        <v>227</v>
      </c>
      <c r="I172" s="116" t="s">
        <v>227</v>
      </c>
      <c r="J172" s="116" t="s">
        <v>227</v>
      </c>
      <c r="K172" s="116" t="s">
        <v>227</v>
      </c>
      <c r="L172" s="116" t="s">
        <v>227</v>
      </c>
      <c r="M172" s="116" t="s">
        <v>227</v>
      </c>
      <c r="N172" s="116" t="s">
        <v>227</v>
      </c>
      <c r="O172" s="116" t="s">
        <v>227</v>
      </c>
      <c r="P172" s="116" t="s">
        <v>227</v>
      </c>
      <c r="Q172" s="116" t="s">
        <v>227</v>
      </c>
      <c r="R172" s="116" t="s">
        <v>227</v>
      </c>
      <c r="S172" s="116" t="s">
        <v>227</v>
      </c>
      <c r="T172" s="116" t="s">
        <v>227</v>
      </c>
      <c r="U172" s="114"/>
      <c r="V172" s="114"/>
      <c r="W172" s="114"/>
      <c r="X172" s="114"/>
      <c r="Y172" s="114"/>
      <c r="Z172" s="114"/>
    </row>
    <row r="173" ht="13.5" customHeight="1">
      <c r="A173" s="132" t="str">
        <f t="shared" si="1"/>
        <v>SP00151</v>
      </c>
      <c r="B173" s="116" t="s">
        <v>1582</v>
      </c>
      <c r="C173" s="116" t="s">
        <v>227</v>
      </c>
      <c r="D173" s="116" t="s">
        <v>1583</v>
      </c>
      <c r="E173" s="116" t="s">
        <v>1584</v>
      </c>
      <c r="F173" s="116" t="s">
        <v>227</v>
      </c>
      <c r="G173" s="116" t="s">
        <v>227</v>
      </c>
      <c r="H173" s="116" t="s">
        <v>227</v>
      </c>
      <c r="I173" s="116" t="s">
        <v>227</v>
      </c>
      <c r="J173" s="116" t="s">
        <v>227</v>
      </c>
      <c r="K173" s="116" t="s">
        <v>227</v>
      </c>
      <c r="L173" s="116" t="s">
        <v>227</v>
      </c>
      <c r="M173" s="116" t="s">
        <v>227</v>
      </c>
      <c r="N173" s="116" t="s">
        <v>227</v>
      </c>
      <c r="O173" s="116" t="s">
        <v>227</v>
      </c>
      <c r="P173" s="116" t="s">
        <v>227</v>
      </c>
      <c r="Q173" s="116" t="s">
        <v>227</v>
      </c>
      <c r="R173" s="116" t="s">
        <v>227</v>
      </c>
      <c r="S173" s="116" t="s">
        <v>227</v>
      </c>
      <c r="T173" s="116" t="s">
        <v>227</v>
      </c>
      <c r="U173" s="114"/>
      <c r="V173" s="114"/>
      <c r="W173" s="114"/>
      <c r="X173" s="114"/>
      <c r="Y173" s="114"/>
      <c r="Z173" s="114"/>
    </row>
    <row r="174" ht="13.5" customHeight="1">
      <c r="A174" s="132" t="str">
        <f t="shared" si="1"/>
        <v>SP00152</v>
      </c>
      <c r="B174" s="116" t="s">
        <v>1585</v>
      </c>
      <c r="C174" s="116" t="s">
        <v>227</v>
      </c>
      <c r="D174" s="116" t="s">
        <v>1586</v>
      </c>
      <c r="E174" s="116" t="s">
        <v>498</v>
      </c>
      <c r="F174" s="116" t="s">
        <v>227</v>
      </c>
      <c r="G174" s="116" t="s">
        <v>227</v>
      </c>
      <c r="H174" s="116" t="s">
        <v>227</v>
      </c>
      <c r="I174" s="116" t="s">
        <v>227</v>
      </c>
      <c r="J174" s="116" t="s">
        <v>227</v>
      </c>
      <c r="K174" s="116" t="s">
        <v>227</v>
      </c>
      <c r="L174" s="116" t="s">
        <v>227</v>
      </c>
      <c r="M174" s="116" t="s">
        <v>227</v>
      </c>
      <c r="N174" s="116" t="s">
        <v>227</v>
      </c>
      <c r="O174" s="116" t="s">
        <v>227</v>
      </c>
      <c r="P174" s="116" t="s">
        <v>227</v>
      </c>
      <c r="Q174" s="116" t="s">
        <v>227</v>
      </c>
      <c r="R174" s="116" t="s">
        <v>227</v>
      </c>
      <c r="S174" s="116" t="s">
        <v>227</v>
      </c>
      <c r="T174" s="116" t="s">
        <v>227</v>
      </c>
      <c r="U174" s="114"/>
      <c r="V174" s="114"/>
      <c r="W174" s="114"/>
      <c r="X174" s="114"/>
      <c r="Y174" s="114"/>
      <c r="Z174" s="114"/>
    </row>
    <row r="175" ht="13.5" customHeight="1">
      <c r="A175" s="132" t="str">
        <f t="shared" si="1"/>
        <v>SP00153</v>
      </c>
      <c r="B175" s="116" t="s">
        <v>1587</v>
      </c>
      <c r="C175" s="116" t="s">
        <v>227</v>
      </c>
      <c r="D175" s="116" t="s">
        <v>1588</v>
      </c>
      <c r="E175" s="116" t="s">
        <v>1589</v>
      </c>
      <c r="F175" s="116" t="s">
        <v>227</v>
      </c>
      <c r="G175" s="116" t="s">
        <v>227</v>
      </c>
      <c r="H175" s="116" t="s">
        <v>227</v>
      </c>
      <c r="I175" s="116" t="s">
        <v>227</v>
      </c>
      <c r="J175" s="116" t="s">
        <v>227</v>
      </c>
      <c r="K175" s="116" t="s">
        <v>227</v>
      </c>
      <c r="L175" s="116" t="s">
        <v>227</v>
      </c>
      <c r="M175" s="116" t="s">
        <v>227</v>
      </c>
      <c r="N175" s="116" t="s">
        <v>227</v>
      </c>
      <c r="O175" s="116" t="s">
        <v>227</v>
      </c>
      <c r="P175" s="116" t="s">
        <v>227</v>
      </c>
      <c r="Q175" s="116" t="s">
        <v>227</v>
      </c>
      <c r="R175" s="116" t="s">
        <v>227</v>
      </c>
      <c r="S175" s="116" t="s">
        <v>227</v>
      </c>
      <c r="T175" s="116" t="s">
        <v>227</v>
      </c>
      <c r="U175" s="114"/>
      <c r="V175" s="114"/>
      <c r="W175" s="114"/>
      <c r="X175" s="114"/>
      <c r="Y175" s="114"/>
      <c r="Z175" s="114"/>
    </row>
    <row r="176" ht="13.5" customHeight="1">
      <c r="A176" s="132" t="str">
        <f t="shared" si="1"/>
        <v>SP00154</v>
      </c>
      <c r="B176" s="116" t="s">
        <v>1590</v>
      </c>
      <c r="C176" s="116" t="s">
        <v>227</v>
      </c>
      <c r="D176" s="116" t="s">
        <v>1591</v>
      </c>
      <c r="E176" s="116" t="s">
        <v>505</v>
      </c>
      <c r="F176" s="116" t="s">
        <v>227</v>
      </c>
      <c r="G176" s="116" t="s">
        <v>227</v>
      </c>
      <c r="H176" s="116" t="s">
        <v>227</v>
      </c>
      <c r="I176" s="116" t="s">
        <v>227</v>
      </c>
      <c r="J176" s="116" t="s">
        <v>227</v>
      </c>
      <c r="K176" s="116" t="s">
        <v>227</v>
      </c>
      <c r="L176" s="116" t="s">
        <v>227</v>
      </c>
      <c r="M176" s="116" t="s">
        <v>227</v>
      </c>
      <c r="N176" s="116" t="s">
        <v>227</v>
      </c>
      <c r="O176" s="116" t="s">
        <v>227</v>
      </c>
      <c r="P176" s="116" t="s">
        <v>227</v>
      </c>
      <c r="Q176" s="116" t="s">
        <v>227</v>
      </c>
      <c r="R176" s="116" t="s">
        <v>227</v>
      </c>
      <c r="S176" s="116" t="s">
        <v>227</v>
      </c>
      <c r="T176" s="116" t="s">
        <v>227</v>
      </c>
      <c r="U176" s="114"/>
      <c r="V176" s="114"/>
      <c r="W176" s="114"/>
      <c r="X176" s="114"/>
      <c r="Y176" s="114"/>
      <c r="Z176" s="114"/>
    </row>
    <row r="177" ht="13.5" customHeight="1">
      <c r="A177" s="132" t="str">
        <f t="shared" si="1"/>
        <v>SP00155</v>
      </c>
      <c r="B177" s="116" t="s">
        <v>1592</v>
      </c>
      <c r="C177" s="116" t="s">
        <v>227</v>
      </c>
      <c r="D177" s="116" t="s">
        <v>1593</v>
      </c>
      <c r="E177" s="116" t="s">
        <v>509</v>
      </c>
      <c r="F177" s="116" t="s">
        <v>227</v>
      </c>
      <c r="G177" s="116" t="s">
        <v>227</v>
      </c>
      <c r="H177" s="116" t="s">
        <v>227</v>
      </c>
      <c r="I177" s="116" t="s">
        <v>227</v>
      </c>
      <c r="J177" s="116" t="s">
        <v>227</v>
      </c>
      <c r="K177" s="116" t="s">
        <v>227</v>
      </c>
      <c r="L177" s="116" t="s">
        <v>227</v>
      </c>
      <c r="M177" s="116" t="s">
        <v>227</v>
      </c>
      <c r="N177" s="116" t="s">
        <v>227</v>
      </c>
      <c r="O177" s="116" t="s">
        <v>227</v>
      </c>
      <c r="P177" s="116" t="s">
        <v>227</v>
      </c>
      <c r="Q177" s="116" t="s">
        <v>227</v>
      </c>
      <c r="R177" s="116" t="s">
        <v>227</v>
      </c>
      <c r="S177" s="116" t="s">
        <v>227</v>
      </c>
      <c r="T177" s="116" t="s">
        <v>227</v>
      </c>
      <c r="U177" s="114"/>
      <c r="V177" s="114"/>
      <c r="W177" s="114"/>
      <c r="X177" s="114"/>
      <c r="Y177" s="114"/>
      <c r="Z177" s="114"/>
    </row>
    <row r="178" ht="123.0" customHeight="1">
      <c r="A178" s="132" t="str">
        <f t="shared" si="1"/>
        <v>SP00156</v>
      </c>
      <c r="B178" s="116" t="s">
        <v>1594</v>
      </c>
      <c r="C178" s="116" t="s">
        <v>227</v>
      </c>
      <c r="D178" s="116" t="s">
        <v>1595</v>
      </c>
      <c r="E178" s="116" t="s">
        <v>1596</v>
      </c>
      <c r="F178" s="116" t="s">
        <v>227</v>
      </c>
      <c r="G178" s="116" t="s">
        <v>227</v>
      </c>
      <c r="H178" s="116" t="s">
        <v>227</v>
      </c>
      <c r="I178" s="116" t="s">
        <v>227</v>
      </c>
      <c r="J178" s="116" t="s">
        <v>227</v>
      </c>
      <c r="K178" s="116" t="s">
        <v>227</v>
      </c>
      <c r="L178" s="116" t="s">
        <v>227</v>
      </c>
      <c r="M178" s="116" t="s">
        <v>227</v>
      </c>
      <c r="N178" s="116" t="s">
        <v>227</v>
      </c>
      <c r="O178" s="116" t="s">
        <v>227</v>
      </c>
      <c r="P178" s="116" t="s">
        <v>227</v>
      </c>
      <c r="Q178" s="116" t="s">
        <v>227</v>
      </c>
      <c r="R178" s="116" t="s">
        <v>227</v>
      </c>
      <c r="S178" s="116" t="s">
        <v>227</v>
      </c>
      <c r="T178" s="116" t="s">
        <v>227</v>
      </c>
      <c r="U178" s="114"/>
      <c r="V178" s="114"/>
      <c r="W178" s="114"/>
      <c r="X178" s="114"/>
      <c r="Y178" s="114"/>
      <c r="Z178" s="114"/>
    </row>
    <row r="179" ht="13.5" customHeight="1">
      <c r="A179" s="132" t="str">
        <f t="shared" si="1"/>
        <v>SP00157</v>
      </c>
      <c r="B179" s="116" t="s">
        <v>1741</v>
      </c>
      <c r="C179" s="116" t="s">
        <v>227</v>
      </c>
      <c r="D179" s="116" t="s">
        <v>1742</v>
      </c>
      <c r="E179" s="116" t="s">
        <v>1599</v>
      </c>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2" t="str">
        <f t="shared" si="1"/>
        <v>SP00158</v>
      </c>
      <c r="B180" s="116" t="s">
        <v>1743</v>
      </c>
      <c r="C180" s="116" t="s">
        <v>227</v>
      </c>
      <c r="D180" s="116" t="s">
        <v>1744</v>
      </c>
      <c r="E180" s="116" t="s">
        <v>1602</v>
      </c>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2" t="str">
        <f t="shared" si="1"/>
        <v>SP00159</v>
      </c>
      <c r="B181" s="116" t="s">
        <v>1745</v>
      </c>
      <c r="C181" s="116" t="s">
        <v>227</v>
      </c>
      <c r="D181" s="116" t="s">
        <v>1746</v>
      </c>
      <c r="E181" s="116" t="s">
        <v>1747</v>
      </c>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2" t="str">
        <f t="shared" si="1"/>
        <v>SP00160</v>
      </c>
      <c r="B182" s="116" t="s">
        <v>1748</v>
      </c>
      <c r="C182" s="116" t="s">
        <v>227</v>
      </c>
      <c r="D182" s="116" t="s">
        <v>1749</v>
      </c>
      <c r="E182" s="116" t="s">
        <v>1608</v>
      </c>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2" t="str">
        <f t="shared" si="1"/>
        <v>SP00161</v>
      </c>
      <c r="B183" s="116" t="s">
        <v>1750</v>
      </c>
      <c r="C183" s="116" t="s">
        <v>227</v>
      </c>
      <c r="D183" s="116" t="s">
        <v>1751</v>
      </c>
      <c r="E183" s="116" t="s">
        <v>1611</v>
      </c>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2" t="str">
        <f t="shared" si="1"/>
        <v>SP00162</v>
      </c>
      <c r="B184" s="116" t="s">
        <v>1752</v>
      </c>
      <c r="C184" s="116" t="s">
        <v>227</v>
      </c>
      <c r="D184" s="116" t="s">
        <v>1753</v>
      </c>
      <c r="E184" s="116" t="s">
        <v>1614</v>
      </c>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2" t="str">
        <f t="shared" si="1"/>
        <v>SP00163</v>
      </c>
      <c r="B185" s="116" t="s">
        <v>1754</v>
      </c>
      <c r="C185" s="116" t="s">
        <v>227</v>
      </c>
      <c r="D185" s="116" t="s">
        <v>1755</v>
      </c>
      <c r="E185" s="116" t="s">
        <v>471</v>
      </c>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2" t="str">
        <f t="shared" si="1"/>
        <v>SP00164</v>
      </c>
      <c r="B186" s="116" t="s">
        <v>1756</v>
      </c>
      <c r="C186" s="116" t="s">
        <v>227</v>
      </c>
      <c r="D186" s="116" t="s">
        <v>1757</v>
      </c>
      <c r="E186" s="116" t="s">
        <v>474</v>
      </c>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2" t="str">
        <f t="shared" si="1"/>
        <v>SP00165</v>
      </c>
      <c r="B187" s="116" t="s">
        <v>1758</v>
      </c>
      <c r="C187" s="116" t="s">
        <v>227</v>
      </c>
      <c r="D187" s="116" t="s">
        <v>1759</v>
      </c>
      <c r="E187" s="116" t="s">
        <v>477</v>
      </c>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2" t="str">
        <f t="shared" si="1"/>
        <v>SP00166</v>
      </c>
      <c r="B188" s="116" t="s">
        <v>1760</v>
      </c>
      <c r="C188" s="116" t="s">
        <v>227</v>
      </c>
      <c r="D188" s="116" t="s">
        <v>1761</v>
      </c>
      <c r="E188" s="116" t="s">
        <v>480</v>
      </c>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2" t="str">
        <f t="shared" si="1"/>
        <v>SP00167</v>
      </c>
      <c r="B189" s="116" t="s">
        <v>1762</v>
      </c>
      <c r="C189" s="116" t="s">
        <v>227</v>
      </c>
      <c r="D189" s="116" t="s">
        <v>1763</v>
      </c>
      <c r="E189" s="116" t="s">
        <v>483</v>
      </c>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2" t="str">
        <f t="shared" si="1"/>
        <v>SP00168</v>
      </c>
      <c r="B190" s="116" t="s">
        <v>1764</v>
      </c>
      <c r="C190" s="134"/>
      <c r="D190" s="136" t="s">
        <v>1692</v>
      </c>
      <c r="E190" s="136" t="s">
        <v>1626</v>
      </c>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2" t="str">
        <f t="shared" si="1"/>
        <v>SP00169</v>
      </c>
      <c r="B191" s="116" t="s">
        <v>1627</v>
      </c>
      <c r="C191" s="134"/>
      <c r="D191" s="136" t="s">
        <v>1765</v>
      </c>
      <c r="E191" s="136" t="s">
        <v>1629</v>
      </c>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2" t="str">
        <f t="shared" si="1"/>
        <v>SP00170</v>
      </c>
      <c r="B192" s="116" t="s">
        <v>1630</v>
      </c>
      <c r="C192" s="134"/>
      <c r="D192" s="136" t="s">
        <v>1766</v>
      </c>
      <c r="E192" s="136" t="s">
        <v>1632</v>
      </c>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2" t="str">
        <f t="shared" si="1"/>
        <v>SP00171</v>
      </c>
      <c r="B193" s="116" t="s">
        <v>1633</v>
      </c>
      <c r="C193" s="134"/>
      <c r="D193" s="136" t="s">
        <v>1766</v>
      </c>
      <c r="E193" s="136" t="s">
        <v>1634</v>
      </c>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2" t="str">
        <f t="shared" si="1"/>
        <v>SP00172</v>
      </c>
      <c r="B194" s="116" t="s">
        <v>1635</v>
      </c>
      <c r="C194" s="134"/>
      <c r="D194" s="136" t="s">
        <v>1767</v>
      </c>
      <c r="E194" s="136" t="s">
        <v>1637</v>
      </c>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2" t="str">
        <f t="shared" si="1"/>
        <v>SP00173</v>
      </c>
      <c r="B195" s="116" t="s">
        <v>1768</v>
      </c>
      <c r="C195" s="134"/>
      <c r="D195" s="136" t="s">
        <v>1769</v>
      </c>
      <c r="E195" s="136" t="s">
        <v>1640</v>
      </c>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2" t="str">
        <f t="shared" si="1"/>
        <v>SP00174</v>
      </c>
      <c r="B196" s="116" t="s">
        <v>1770</v>
      </c>
      <c r="C196" s="134"/>
      <c r="D196" s="136" t="s">
        <v>1694</v>
      </c>
      <c r="E196" s="136" t="s">
        <v>342</v>
      </c>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2" t="str">
        <f t="shared" si="1"/>
        <v>SP00175</v>
      </c>
      <c r="B197" s="116" t="s">
        <v>1771</v>
      </c>
      <c r="C197" s="134"/>
      <c r="D197" s="136" t="s">
        <v>1694</v>
      </c>
      <c r="E197" s="136" t="s">
        <v>1643</v>
      </c>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2" t="str">
        <f t="shared" si="1"/>
        <v>SP00176</v>
      </c>
      <c r="B198" s="116" t="s">
        <v>1772</v>
      </c>
      <c r="C198" s="134"/>
      <c r="D198" s="136" t="s">
        <v>1694</v>
      </c>
      <c r="E198" s="136" t="s">
        <v>1538</v>
      </c>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2" t="str">
        <f t="shared" si="1"/>
        <v>SP00177</v>
      </c>
      <c r="B199" s="116" t="s">
        <v>1764</v>
      </c>
      <c r="C199" s="134"/>
      <c r="D199" s="136" t="s">
        <v>1692</v>
      </c>
      <c r="E199" s="136" t="s">
        <v>1626</v>
      </c>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2" t="str">
        <f t="shared" si="1"/>
        <v>SP00178</v>
      </c>
      <c r="B200" s="116" t="s">
        <v>1773</v>
      </c>
      <c r="C200" s="134"/>
      <c r="D200" s="136" t="s">
        <v>1692</v>
      </c>
      <c r="E200" s="136" t="s">
        <v>1646</v>
      </c>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2" t="str">
        <f t="shared" si="1"/>
        <v>SP00179</v>
      </c>
      <c r="B201" s="116" t="s">
        <v>1647</v>
      </c>
      <c r="C201" s="134"/>
      <c r="D201" s="136" t="s">
        <v>1774</v>
      </c>
      <c r="E201" s="136" t="s">
        <v>1649</v>
      </c>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2" t="str">
        <f t="shared" si="1"/>
        <v>SP00180</v>
      </c>
      <c r="B202" s="116" t="s">
        <v>1650</v>
      </c>
      <c r="C202" s="134"/>
      <c r="D202" s="136" t="s">
        <v>1775</v>
      </c>
      <c r="E202" s="136" t="s">
        <v>1652</v>
      </c>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2" t="str">
        <f t="shared" si="1"/>
        <v>SP00181</v>
      </c>
      <c r="B203" s="116" t="s">
        <v>1653</v>
      </c>
      <c r="C203" s="134"/>
      <c r="D203" s="136" t="s">
        <v>1775</v>
      </c>
      <c r="E203" s="136" t="s">
        <v>1634</v>
      </c>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2" t="str">
        <f t="shared" si="1"/>
        <v>SP00182</v>
      </c>
      <c r="B204" s="116" t="s">
        <v>1654</v>
      </c>
      <c r="C204" s="134"/>
      <c r="D204" s="136" t="s">
        <v>1776</v>
      </c>
      <c r="E204" s="136" t="s">
        <v>1656</v>
      </c>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2" t="str">
        <f t="shared" si="1"/>
        <v>SP00183</v>
      </c>
      <c r="B205" s="116" t="s">
        <v>1777</v>
      </c>
      <c r="C205" s="134"/>
      <c r="D205" s="136" t="s">
        <v>1769</v>
      </c>
      <c r="E205" s="136" t="s">
        <v>1658</v>
      </c>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2" t="str">
        <f t="shared" si="1"/>
        <v>SP00184</v>
      </c>
      <c r="B206" s="116" t="s">
        <v>1778</v>
      </c>
      <c r="C206" s="134"/>
      <c r="D206" s="136" t="s">
        <v>1694</v>
      </c>
      <c r="E206" s="136" t="s">
        <v>342</v>
      </c>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2" t="str">
        <f t="shared" si="1"/>
        <v>SP00185</v>
      </c>
      <c r="B207" s="116" t="s">
        <v>1779</v>
      </c>
      <c r="C207" s="134"/>
      <c r="D207" s="136" t="s">
        <v>1694</v>
      </c>
      <c r="E207" s="136" t="s">
        <v>1661</v>
      </c>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2" t="str">
        <f t="shared" si="1"/>
        <v>SP00186</v>
      </c>
      <c r="B208" s="116" t="s">
        <v>1780</v>
      </c>
      <c r="C208" s="134"/>
      <c r="D208" s="136" t="s">
        <v>1694</v>
      </c>
      <c r="E208" s="136" t="s">
        <v>1538</v>
      </c>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2" t="str">
        <f t="shared" si="1"/>
        <v>SP00187</v>
      </c>
      <c r="B209" s="116" t="s">
        <v>1773</v>
      </c>
      <c r="C209" s="134"/>
      <c r="D209" s="136" t="s">
        <v>1692</v>
      </c>
      <c r="E209" s="136" t="s">
        <v>1646</v>
      </c>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2" t="str">
        <f t="shared" si="1"/>
        <v>SP00188</v>
      </c>
      <c r="B210" s="116" t="s">
        <v>1781</v>
      </c>
      <c r="C210" s="134"/>
      <c r="D210" s="136" t="s">
        <v>1692</v>
      </c>
      <c r="E210" s="136" t="s">
        <v>1664</v>
      </c>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2" t="str">
        <f t="shared" si="1"/>
        <v>SP00189</v>
      </c>
      <c r="B211" s="116" t="s">
        <v>1665</v>
      </c>
      <c r="C211" s="134"/>
      <c r="D211" s="136" t="s">
        <v>1782</v>
      </c>
      <c r="E211" s="136" t="s">
        <v>1667</v>
      </c>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2" t="str">
        <f t="shared" si="1"/>
        <v>SP00190</v>
      </c>
      <c r="B212" s="116" t="s">
        <v>1668</v>
      </c>
      <c r="C212" s="134"/>
      <c r="D212" s="136" t="s">
        <v>1783</v>
      </c>
      <c r="E212" s="136" t="s">
        <v>1670</v>
      </c>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2" t="str">
        <f t="shared" si="1"/>
        <v>SP00191</v>
      </c>
      <c r="B213" s="116" t="s">
        <v>1671</v>
      </c>
      <c r="C213" s="134"/>
      <c r="D213" s="136" t="s">
        <v>1783</v>
      </c>
      <c r="E213" s="136" t="s">
        <v>1634</v>
      </c>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2" t="str">
        <f t="shared" si="1"/>
        <v>SP00192</v>
      </c>
      <c r="B214" s="116" t="s">
        <v>1672</v>
      </c>
      <c r="C214" s="134"/>
      <c r="D214" s="136" t="s">
        <v>1784</v>
      </c>
      <c r="E214" s="136" t="s">
        <v>1674</v>
      </c>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2" t="str">
        <f t="shared" si="1"/>
        <v>SP00193</v>
      </c>
      <c r="B215" s="116" t="s">
        <v>1785</v>
      </c>
      <c r="C215" s="134"/>
      <c r="D215" s="136" t="s">
        <v>1769</v>
      </c>
      <c r="E215" s="136" t="s">
        <v>1676</v>
      </c>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2" t="str">
        <f t="shared" si="1"/>
        <v>SP00194</v>
      </c>
      <c r="B216" s="116" t="s">
        <v>1786</v>
      </c>
      <c r="C216" s="134"/>
      <c r="D216" s="136" t="s">
        <v>1694</v>
      </c>
      <c r="E216" s="136" t="s">
        <v>342</v>
      </c>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2" t="str">
        <f t="shared" si="1"/>
        <v>SP00195</v>
      </c>
      <c r="B217" s="116" t="s">
        <v>1787</v>
      </c>
      <c r="C217" s="134"/>
      <c r="D217" s="136" t="s">
        <v>1694</v>
      </c>
      <c r="E217" s="136" t="s">
        <v>1679</v>
      </c>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2" t="str">
        <f t="shared" si="1"/>
        <v>SP00196</v>
      </c>
      <c r="B218" s="116" t="s">
        <v>1788</v>
      </c>
      <c r="C218" s="134"/>
      <c r="D218" s="136" t="s">
        <v>1694</v>
      </c>
      <c r="E218" s="136" t="s">
        <v>1538</v>
      </c>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2" t="str">
        <f t="shared" si="1"/>
        <v>SP00197</v>
      </c>
      <c r="B219" s="116" t="s">
        <v>1781</v>
      </c>
      <c r="C219" s="134"/>
      <c r="D219" s="136" t="s">
        <v>1692</v>
      </c>
      <c r="E219" s="136" t="s">
        <v>1664</v>
      </c>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2" t="str">
        <f t="shared" si="1"/>
        <v>SP00198</v>
      </c>
      <c r="B220" s="116" t="s">
        <v>1789</v>
      </c>
      <c r="C220" s="134"/>
      <c r="D220" s="136" t="s">
        <v>1692</v>
      </c>
      <c r="E220" s="136" t="s">
        <v>1682</v>
      </c>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2" t="str">
        <f t="shared" si="1"/>
        <v>SP00199</v>
      </c>
      <c r="B221" s="116" t="s">
        <v>1790</v>
      </c>
      <c r="C221" s="134" t="s">
        <v>335</v>
      </c>
      <c r="D221" s="136" t="s">
        <v>1694</v>
      </c>
      <c r="E221" s="136" t="s">
        <v>337</v>
      </c>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2" t="str">
        <f t="shared" si="1"/>
        <v>SP00200</v>
      </c>
      <c r="B222" s="116" t="s">
        <v>1791</v>
      </c>
      <c r="C222" s="134" t="s">
        <v>339</v>
      </c>
      <c r="D222" s="136" t="s">
        <v>1694</v>
      </c>
      <c r="E222" s="136" t="s">
        <v>340</v>
      </c>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2" t="str">
        <f t="shared" si="1"/>
        <v>SP00201</v>
      </c>
      <c r="B223" s="116" t="s">
        <v>1792</v>
      </c>
      <c r="C223" s="134"/>
      <c r="D223" s="136" t="s">
        <v>1694</v>
      </c>
      <c r="E223" s="136" t="s">
        <v>342</v>
      </c>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2" t="str">
        <f t="shared" si="1"/>
        <v>SP00202</v>
      </c>
      <c r="B224" s="116" t="s">
        <v>1793</v>
      </c>
      <c r="C224" s="134"/>
      <c r="D224" s="136" t="s">
        <v>1694</v>
      </c>
      <c r="E224" s="136" t="s">
        <v>1687</v>
      </c>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2" t="str">
        <f t="shared" si="1"/>
        <v>SP00203</v>
      </c>
      <c r="B225" s="116" t="s">
        <v>1794</v>
      </c>
      <c r="C225" s="134"/>
      <c r="D225" s="136" t="s">
        <v>1694</v>
      </c>
      <c r="E225" s="136" t="s">
        <v>1538</v>
      </c>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2" t="str">
        <f t="shared" si="1"/>
        <v/>
      </c>
      <c r="B226" s="153" t="s">
        <v>1795</v>
      </c>
      <c r="C226" s="153" t="s">
        <v>791</v>
      </c>
      <c r="D226" s="153" t="s">
        <v>791</v>
      </c>
      <c r="E226" s="153"/>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2" t="str">
        <f t="shared" si="1"/>
        <v>SP00204</v>
      </c>
      <c r="B227" s="154" t="s">
        <v>1796</v>
      </c>
      <c r="C227" s="154" t="s">
        <v>791</v>
      </c>
      <c r="D227" s="154" t="s">
        <v>791</v>
      </c>
      <c r="E227" s="154" t="s">
        <v>793</v>
      </c>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2" t="str">
        <f t="shared" si="1"/>
        <v>SP00205</v>
      </c>
      <c r="B228" s="154" t="s">
        <v>1797</v>
      </c>
      <c r="C228" s="154" t="s">
        <v>791</v>
      </c>
      <c r="D228" s="154" t="s">
        <v>1798</v>
      </c>
      <c r="E228" s="154" t="s">
        <v>796</v>
      </c>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2" t="str">
        <f t="shared" si="1"/>
        <v>SP00206</v>
      </c>
      <c r="B229" s="154" t="s">
        <v>1799</v>
      </c>
      <c r="C229" s="154" t="s">
        <v>791</v>
      </c>
      <c r="D229" s="154" t="s">
        <v>798</v>
      </c>
      <c r="E229" s="154" t="s">
        <v>799</v>
      </c>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2" t="str">
        <f t="shared" si="1"/>
        <v>SP00207</v>
      </c>
      <c r="B230" s="154" t="s">
        <v>1800</v>
      </c>
      <c r="C230" s="154" t="s">
        <v>791</v>
      </c>
      <c r="D230" s="154" t="s">
        <v>1801</v>
      </c>
      <c r="E230" s="154" t="s">
        <v>1802</v>
      </c>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2" t="str">
        <f t="shared" si="1"/>
        <v>SP00208</v>
      </c>
      <c r="B231" s="154" t="s">
        <v>1803</v>
      </c>
      <c r="C231" s="154" t="s">
        <v>791</v>
      </c>
      <c r="D231" s="154" t="s">
        <v>804</v>
      </c>
      <c r="E231" s="154" t="s">
        <v>805</v>
      </c>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55"/>
      <c r="B232" s="155"/>
      <c r="C232" s="155"/>
      <c r="D232" s="155"/>
      <c r="E232" s="155"/>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37"/>
      <c r="B272" s="116"/>
      <c r="C272" s="137"/>
      <c r="D272" s="151"/>
      <c r="E272" s="136"/>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37"/>
      <c r="B273" s="116"/>
      <c r="C273" s="137"/>
      <c r="D273" s="151"/>
      <c r="E273" s="136"/>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37"/>
      <c r="B274" s="116"/>
      <c r="C274" s="137"/>
      <c r="D274" s="151"/>
      <c r="E274" s="136"/>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37"/>
      <c r="B275" s="116"/>
      <c r="C275" s="137"/>
      <c r="D275" s="151"/>
      <c r="E275" s="136"/>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37"/>
      <c r="B276" s="116"/>
      <c r="C276" s="137"/>
      <c r="D276" s="151"/>
      <c r="E276" s="136"/>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37"/>
      <c r="B277" s="116"/>
      <c r="C277" s="137"/>
      <c r="D277" s="151"/>
      <c r="E277" s="136"/>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37"/>
      <c r="B278" s="116"/>
      <c r="C278" s="137"/>
      <c r="D278" s="151"/>
      <c r="E278" s="136"/>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37"/>
      <c r="B279" s="116"/>
      <c r="C279" s="137"/>
      <c r="D279" s="151"/>
      <c r="E279" s="136"/>
      <c r="F279" s="125"/>
      <c r="G279" s="125"/>
      <c r="H279" s="125"/>
      <c r="I279" s="125"/>
      <c r="J279" s="125"/>
      <c r="K279" s="125"/>
      <c r="L279" s="125"/>
      <c r="M279" s="125"/>
      <c r="N279" s="125"/>
      <c r="O279" s="125"/>
      <c r="P279" s="125"/>
      <c r="Q279" s="125"/>
      <c r="R279" s="137"/>
      <c r="S279" s="137"/>
      <c r="T279" s="137"/>
      <c r="U279" s="114"/>
      <c r="V279" s="114"/>
      <c r="W279" s="114"/>
      <c r="X279" s="114"/>
      <c r="Y279" s="114"/>
      <c r="Z279" s="114"/>
    </row>
    <row r="280" ht="13.5" customHeight="1">
      <c r="A280" s="137"/>
      <c r="B280" s="116"/>
      <c r="C280" s="137"/>
      <c r="D280" s="151"/>
      <c r="E280" s="136"/>
      <c r="F280" s="125"/>
      <c r="G280" s="125"/>
      <c r="H280" s="125"/>
      <c r="I280" s="125"/>
      <c r="J280" s="125"/>
      <c r="K280" s="125"/>
      <c r="L280" s="125"/>
      <c r="M280" s="125"/>
      <c r="N280" s="125"/>
      <c r="O280" s="125"/>
      <c r="P280" s="125"/>
      <c r="Q280" s="125"/>
      <c r="R280" s="137"/>
      <c r="S280" s="137"/>
      <c r="T280" s="137"/>
      <c r="U280" s="114"/>
      <c r="V280" s="114"/>
      <c r="W280" s="114"/>
      <c r="X280" s="114"/>
      <c r="Y280" s="114"/>
      <c r="Z280" s="114"/>
    </row>
    <row r="281" ht="13.5" customHeight="1">
      <c r="A281" s="137"/>
      <c r="B281" s="116"/>
      <c r="C281" s="137"/>
      <c r="D281" s="151"/>
      <c r="E281" s="136"/>
      <c r="F281" s="125"/>
      <c r="G281" s="125"/>
      <c r="H281" s="125"/>
      <c r="I281" s="125"/>
      <c r="J281" s="125"/>
      <c r="K281" s="125"/>
      <c r="L281" s="125"/>
      <c r="M281" s="125"/>
      <c r="N281" s="125"/>
      <c r="O281" s="125"/>
      <c r="P281" s="125"/>
      <c r="Q281" s="125"/>
      <c r="R281" s="137"/>
      <c r="S281" s="137"/>
      <c r="T281" s="137"/>
      <c r="U281" s="114"/>
      <c r="V281" s="114"/>
      <c r="W281" s="114"/>
      <c r="X281" s="114"/>
      <c r="Y281" s="114"/>
      <c r="Z281" s="114"/>
    </row>
    <row r="282" ht="13.5" customHeight="1">
      <c r="A282" s="137"/>
      <c r="B282" s="116"/>
      <c r="C282" s="137"/>
      <c r="D282" s="151"/>
      <c r="E282" s="136"/>
      <c r="F282" s="125"/>
      <c r="G282" s="125"/>
      <c r="H282" s="125"/>
      <c r="I282" s="125"/>
      <c r="J282" s="125"/>
      <c r="K282" s="125"/>
      <c r="L282" s="125"/>
      <c r="M282" s="125"/>
      <c r="N282" s="125"/>
      <c r="O282" s="125"/>
      <c r="P282" s="125"/>
      <c r="Q282" s="125"/>
      <c r="R282" s="137"/>
      <c r="S282" s="137"/>
      <c r="T282" s="137"/>
      <c r="U282" s="114"/>
      <c r="V282" s="114"/>
      <c r="W282" s="114"/>
      <c r="X282" s="114"/>
      <c r="Y282" s="114"/>
      <c r="Z282" s="114"/>
    </row>
    <row r="283" ht="13.5" customHeight="1">
      <c r="A283" s="137"/>
      <c r="B283" s="116"/>
      <c r="C283" s="137"/>
      <c r="D283" s="151"/>
      <c r="E283" s="136"/>
      <c r="F283" s="125"/>
      <c r="G283" s="125"/>
      <c r="H283" s="125"/>
      <c r="I283" s="125"/>
      <c r="J283" s="125"/>
      <c r="K283" s="125"/>
      <c r="L283" s="125"/>
      <c r="M283" s="125"/>
      <c r="N283" s="125"/>
      <c r="O283" s="125"/>
      <c r="P283" s="125"/>
      <c r="Q283" s="125"/>
      <c r="R283" s="137"/>
      <c r="S283" s="137"/>
      <c r="T283" s="137"/>
      <c r="U283" s="114"/>
      <c r="V283" s="114"/>
      <c r="W283" s="114"/>
      <c r="X283" s="114"/>
      <c r="Y283" s="114"/>
      <c r="Z283" s="114"/>
    </row>
    <row r="284" ht="13.5" customHeight="1">
      <c r="A284" s="137"/>
      <c r="B284" s="116"/>
      <c r="C284" s="137"/>
      <c r="D284" s="151"/>
      <c r="E284" s="136"/>
      <c r="F284" s="125"/>
      <c r="G284" s="125"/>
      <c r="H284" s="125"/>
      <c r="I284" s="125"/>
      <c r="J284" s="125"/>
      <c r="K284" s="125"/>
      <c r="L284" s="125"/>
      <c r="M284" s="125"/>
      <c r="N284" s="125"/>
      <c r="O284" s="125"/>
      <c r="P284" s="125"/>
      <c r="Q284" s="125"/>
      <c r="R284" s="137"/>
      <c r="S284" s="137"/>
      <c r="T284" s="137"/>
      <c r="U284" s="114"/>
      <c r="V284" s="114"/>
      <c r="W284" s="114"/>
      <c r="X284" s="114"/>
      <c r="Y284" s="114"/>
      <c r="Z284" s="114"/>
    </row>
    <row r="285" ht="13.5" customHeight="1">
      <c r="A285" s="137"/>
      <c r="B285" s="116"/>
      <c r="C285" s="137"/>
      <c r="D285" s="151"/>
      <c r="E285" s="136"/>
      <c r="F285" s="125"/>
      <c r="G285" s="125"/>
      <c r="H285" s="125"/>
      <c r="I285" s="125"/>
      <c r="J285" s="125"/>
      <c r="K285" s="125"/>
      <c r="L285" s="125"/>
      <c r="M285" s="125"/>
      <c r="N285" s="125"/>
      <c r="O285" s="125"/>
      <c r="P285" s="125"/>
      <c r="Q285" s="125"/>
      <c r="R285" s="137"/>
      <c r="S285" s="137"/>
      <c r="T285" s="137"/>
      <c r="U285" s="114"/>
      <c r="V285" s="114"/>
      <c r="W285" s="114"/>
      <c r="X285" s="114"/>
      <c r="Y285" s="114"/>
      <c r="Z285" s="114"/>
    </row>
    <row r="286" ht="13.5" customHeight="1">
      <c r="A286" s="137"/>
      <c r="B286" s="116"/>
      <c r="C286" s="137"/>
      <c r="D286" s="151"/>
      <c r="E286" s="136"/>
      <c r="F286" s="125"/>
      <c r="G286" s="125"/>
      <c r="H286" s="125"/>
      <c r="I286" s="125"/>
      <c r="J286" s="125"/>
      <c r="K286" s="125"/>
      <c r="L286" s="125"/>
      <c r="M286" s="125"/>
      <c r="N286" s="125"/>
      <c r="O286" s="125"/>
      <c r="P286" s="125"/>
      <c r="Q286" s="125"/>
      <c r="R286" s="137"/>
      <c r="S286" s="137"/>
      <c r="T286" s="137"/>
      <c r="U286" s="114"/>
      <c r="V286" s="114"/>
      <c r="W286" s="114"/>
      <c r="X286" s="114"/>
      <c r="Y286" s="114"/>
      <c r="Z286" s="114"/>
    </row>
    <row r="287" ht="13.5" customHeight="1">
      <c r="A287" s="137"/>
      <c r="B287" s="116"/>
      <c r="C287" s="137"/>
      <c r="D287" s="151"/>
      <c r="E287" s="136"/>
      <c r="F287" s="125"/>
      <c r="G287" s="125"/>
      <c r="H287" s="125"/>
      <c r="I287" s="125"/>
      <c r="J287" s="125"/>
      <c r="K287" s="125"/>
      <c r="L287" s="125"/>
      <c r="M287" s="125"/>
      <c r="N287" s="125"/>
      <c r="O287" s="125"/>
      <c r="P287" s="125"/>
      <c r="Q287" s="125"/>
      <c r="R287" s="137"/>
      <c r="S287" s="137"/>
      <c r="T287" s="137"/>
      <c r="U287" s="114"/>
      <c r="V287" s="114"/>
      <c r="W287" s="114"/>
      <c r="X287" s="114"/>
      <c r="Y287" s="114"/>
      <c r="Z287" s="114"/>
    </row>
    <row r="288" ht="13.5" customHeight="1">
      <c r="A288" s="137"/>
      <c r="B288" s="116"/>
      <c r="C288" s="137"/>
      <c r="D288" s="151"/>
      <c r="E288" s="136"/>
      <c r="F288" s="125"/>
      <c r="G288" s="125"/>
      <c r="H288" s="125"/>
      <c r="I288" s="125"/>
      <c r="J288" s="125"/>
      <c r="K288" s="125"/>
      <c r="L288" s="125"/>
      <c r="M288" s="125"/>
      <c r="N288" s="125"/>
      <c r="O288" s="125"/>
      <c r="P288" s="125"/>
      <c r="Q288" s="125"/>
      <c r="R288" s="137"/>
      <c r="S288" s="137"/>
      <c r="T288" s="137"/>
      <c r="U288" s="114"/>
      <c r="V288" s="114"/>
      <c r="W288" s="114"/>
      <c r="X288" s="114"/>
      <c r="Y288" s="114"/>
      <c r="Z288" s="114"/>
    </row>
    <row r="289" ht="13.5" customHeight="1">
      <c r="A289" s="137"/>
      <c r="B289" s="116"/>
      <c r="C289" s="137"/>
      <c r="D289" s="151"/>
      <c r="E289" s="136"/>
      <c r="F289" s="125"/>
      <c r="G289" s="125"/>
      <c r="H289" s="125"/>
      <c r="I289" s="125"/>
      <c r="J289" s="125"/>
      <c r="K289" s="125"/>
      <c r="L289" s="125"/>
      <c r="M289" s="125"/>
      <c r="N289" s="125"/>
      <c r="O289" s="125"/>
      <c r="P289" s="125"/>
      <c r="Q289" s="125"/>
      <c r="R289" s="137"/>
      <c r="S289" s="137"/>
      <c r="T289" s="137"/>
      <c r="U289" s="114"/>
      <c r="V289" s="114"/>
      <c r="W289" s="114"/>
      <c r="X289" s="114"/>
      <c r="Y289" s="114"/>
      <c r="Z289" s="114"/>
    </row>
    <row r="290" ht="13.5" customHeight="1">
      <c r="A290" s="137"/>
      <c r="B290" s="116"/>
      <c r="C290" s="137"/>
      <c r="D290" s="151"/>
      <c r="E290" s="136"/>
      <c r="F290" s="125"/>
      <c r="G290" s="125"/>
      <c r="H290" s="125"/>
      <c r="I290" s="125"/>
      <c r="J290" s="125"/>
      <c r="K290" s="125"/>
      <c r="L290" s="125"/>
      <c r="M290" s="125"/>
      <c r="N290" s="125"/>
      <c r="O290" s="125"/>
      <c r="P290" s="125"/>
      <c r="Q290" s="125"/>
      <c r="R290" s="137"/>
      <c r="S290" s="137"/>
      <c r="T290" s="137"/>
      <c r="U290" s="114"/>
      <c r="V290" s="114"/>
      <c r="W290" s="114"/>
      <c r="X290" s="114"/>
      <c r="Y290" s="114"/>
      <c r="Z290" s="114"/>
    </row>
    <row r="291" ht="13.5" customHeight="1">
      <c r="A291" s="137"/>
      <c r="B291" s="116"/>
      <c r="C291" s="137"/>
      <c r="D291" s="151"/>
      <c r="E291" s="136"/>
      <c r="F291" s="125"/>
      <c r="G291" s="125"/>
      <c r="H291" s="125"/>
      <c r="I291" s="125"/>
      <c r="J291" s="125"/>
      <c r="K291" s="125"/>
      <c r="L291" s="125"/>
      <c r="M291" s="125"/>
      <c r="N291" s="125"/>
      <c r="O291" s="125"/>
      <c r="P291" s="125"/>
      <c r="Q291" s="125"/>
      <c r="R291" s="137"/>
      <c r="S291" s="137"/>
      <c r="T291" s="137"/>
      <c r="U291" s="114"/>
      <c r="V291" s="114"/>
      <c r="W291" s="114"/>
      <c r="X291" s="114"/>
      <c r="Y291" s="114"/>
      <c r="Z291" s="114"/>
    </row>
    <row r="292" ht="13.5" customHeight="1">
      <c r="A292" s="137"/>
      <c r="B292" s="116"/>
      <c r="C292" s="137"/>
      <c r="D292" s="151"/>
      <c r="E292" s="136"/>
      <c r="F292" s="125"/>
      <c r="G292" s="125"/>
      <c r="H292" s="125"/>
      <c r="I292" s="125"/>
      <c r="J292" s="125"/>
      <c r="K292" s="125"/>
      <c r="L292" s="125"/>
      <c r="M292" s="125"/>
      <c r="N292" s="125"/>
      <c r="O292" s="125"/>
      <c r="P292" s="125"/>
      <c r="Q292" s="125"/>
      <c r="R292" s="137"/>
      <c r="S292" s="137"/>
      <c r="T292" s="137"/>
      <c r="U292" s="114"/>
      <c r="V292" s="114"/>
      <c r="W292" s="114"/>
      <c r="X292" s="114"/>
      <c r="Y292" s="114"/>
      <c r="Z292" s="114"/>
    </row>
    <row r="293" ht="13.5" customHeight="1">
      <c r="A293" s="137"/>
      <c r="B293" s="116"/>
      <c r="C293" s="137"/>
      <c r="D293" s="151"/>
      <c r="E293" s="136"/>
      <c r="F293" s="125"/>
      <c r="G293" s="125"/>
      <c r="H293" s="125"/>
      <c r="I293" s="125"/>
      <c r="J293" s="125"/>
      <c r="K293" s="125"/>
      <c r="L293" s="125"/>
      <c r="M293" s="125"/>
      <c r="N293" s="125"/>
      <c r="O293" s="125"/>
      <c r="P293" s="125"/>
      <c r="Q293" s="125"/>
      <c r="R293" s="137"/>
      <c r="S293" s="137"/>
      <c r="T293" s="137"/>
      <c r="U293" s="114"/>
      <c r="V293" s="114"/>
      <c r="W293" s="114"/>
      <c r="X293" s="114"/>
      <c r="Y293" s="114"/>
      <c r="Z293" s="114"/>
    </row>
    <row r="294" ht="13.5" customHeight="1">
      <c r="A294" s="137"/>
      <c r="B294" s="116"/>
      <c r="C294" s="137"/>
      <c r="D294" s="151"/>
      <c r="E294" s="136"/>
      <c r="F294" s="125"/>
      <c r="G294" s="125"/>
      <c r="H294" s="125"/>
      <c r="I294" s="125"/>
      <c r="J294" s="125"/>
      <c r="K294" s="125"/>
      <c r="L294" s="125"/>
      <c r="M294" s="125"/>
      <c r="N294" s="125"/>
      <c r="O294" s="125"/>
      <c r="P294" s="125"/>
      <c r="Q294" s="125"/>
      <c r="R294" s="137"/>
      <c r="S294" s="137"/>
      <c r="T294" s="137"/>
      <c r="U294" s="114"/>
      <c r="V294" s="114"/>
      <c r="W294" s="114"/>
      <c r="X294" s="114"/>
      <c r="Y294" s="114"/>
      <c r="Z294" s="114"/>
    </row>
    <row r="295" ht="13.5" customHeight="1">
      <c r="A295" s="137"/>
      <c r="B295" s="116"/>
      <c r="C295" s="137"/>
      <c r="D295" s="151"/>
      <c r="E295" s="136"/>
      <c r="F295" s="125"/>
      <c r="G295" s="125"/>
      <c r="H295" s="125"/>
      <c r="I295" s="125"/>
      <c r="J295" s="125"/>
      <c r="K295" s="125"/>
      <c r="L295" s="125"/>
      <c r="M295" s="125"/>
      <c r="N295" s="125"/>
      <c r="O295" s="125"/>
      <c r="P295" s="125"/>
      <c r="Q295" s="125"/>
      <c r="R295" s="137"/>
      <c r="S295" s="137"/>
      <c r="T295" s="137"/>
      <c r="U295" s="114"/>
      <c r="V295" s="114"/>
      <c r="W295" s="114"/>
      <c r="X295" s="114"/>
      <c r="Y295" s="114"/>
      <c r="Z295" s="114"/>
    </row>
    <row r="296" ht="13.5" customHeight="1">
      <c r="A296" s="137"/>
      <c r="B296" s="116"/>
      <c r="C296" s="137"/>
      <c r="D296" s="151"/>
      <c r="E296" s="136"/>
      <c r="F296" s="125"/>
      <c r="G296" s="125"/>
      <c r="H296" s="125"/>
      <c r="I296" s="125"/>
      <c r="J296" s="125"/>
      <c r="K296" s="125"/>
      <c r="L296" s="125"/>
      <c r="M296" s="125"/>
      <c r="N296" s="125"/>
      <c r="O296" s="125"/>
      <c r="P296" s="125"/>
      <c r="Q296" s="125"/>
      <c r="R296" s="137"/>
      <c r="S296" s="137"/>
      <c r="T296" s="137"/>
      <c r="U296" s="114"/>
      <c r="V296" s="114"/>
      <c r="W296" s="114"/>
      <c r="X296" s="114"/>
      <c r="Y296" s="114"/>
      <c r="Z296" s="114"/>
    </row>
    <row r="297" ht="13.5" customHeight="1">
      <c r="A297" s="137"/>
      <c r="B297" s="116"/>
      <c r="C297" s="137"/>
      <c r="D297" s="151"/>
      <c r="E297" s="136"/>
      <c r="F297" s="125"/>
      <c r="G297" s="125"/>
      <c r="H297" s="125"/>
      <c r="I297" s="125"/>
      <c r="J297" s="125"/>
      <c r="K297" s="125"/>
      <c r="L297" s="125"/>
      <c r="M297" s="125"/>
      <c r="N297" s="125"/>
      <c r="O297" s="125"/>
      <c r="P297" s="125"/>
      <c r="Q297" s="125"/>
      <c r="R297" s="137"/>
      <c r="S297" s="137"/>
      <c r="T297" s="137"/>
      <c r="U297" s="114"/>
      <c r="V297" s="114"/>
      <c r="W297" s="114"/>
      <c r="X297" s="114"/>
      <c r="Y297" s="114"/>
      <c r="Z297" s="114"/>
    </row>
    <row r="298" ht="13.5" customHeight="1">
      <c r="A298" s="137"/>
      <c r="B298" s="116"/>
      <c r="C298" s="137"/>
      <c r="D298" s="151"/>
      <c r="E298" s="136"/>
      <c r="F298" s="125"/>
      <c r="G298" s="125"/>
      <c r="H298" s="125"/>
      <c r="I298" s="125"/>
      <c r="J298" s="125"/>
      <c r="K298" s="125"/>
      <c r="L298" s="125"/>
      <c r="M298" s="125"/>
      <c r="N298" s="125"/>
      <c r="O298" s="125"/>
      <c r="P298" s="125"/>
      <c r="Q298" s="125"/>
      <c r="R298" s="137"/>
      <c r="S298" s="137"/>
      <c r="T298" s="137"/>
      <c r="U298" s="114"/>
      <c r="V298" s="114"/>
      <c r="W298" s="114"/>
      <c r="X298" s="114"/>
      <c r="Y298" s="114"/>
      <c r="Z298" s="114"/>
    </row>
    <row r="299" ht="13.5" customHeight="1">
      <c r="A299" s="137"/>
      <c r="B299" s="116"/>
      <c r="C299" s="137"/>
      <c r="D299" s="151"/>
      <c r="E299" s="136"/>
      <c r="F299" s="125"/>
      <c r="G299" s="125"/>
      <c r="H299" s="125"/>
      <c r="I299" s="125"/>
      <c r="J299" s="125"/>
      <c r="K299" s="125"/>
      <c r="L299" s="125"/>
      <c r="M299" s="125"/>
      <c r="N299" s="125"/>
      <c r="O299" s="125"/>
      <c r="P299" s="125"/>
      <c r="Q299" s="125"/>
      <c r="R299" s="137"/>
      <c r="S299" s="137"/>
      <c r="T299" s="137"/>
      <c r="U299" s="114"/>
      <c r="V299" s="114"/>
      <c r="W299" s="114"/>
      <c r="X299" s="114"/>
      <c r="Y299" s="114"/>
      <c r="Z299" s="114"/>
    </row>
    <row r="300" ht="13.5" customHeight="1">
      <c r="A300" s="137"/>
      <c r="B300" s="116"/>
      <c r="C300" s="137"/>
      <c r="D300" s="151"/>
      <c r="E300" s="136"/>
      <c r="F300" s="125"/>
      <c r="G300" s="125"/>
      <c r="H300" s="125"/>
      <c r="I300" s="125"/>
      <c r="J300" s="125"/>
      <c r="K300" s="125"/>
      <c r="L300" s="125"/>
      <c r="M300" s="125"/>
      <c r="N300" s="125"/>
      <c r="O300" s="125"/>
      <c r="P300" s="125"/>
      <c r="Q300" s="125"/>
      <c r="R300" s="137"/>
      <c r="S300" s="137"/>
      <c r="T300" s="137"/>
      <c r="U300" s="114"/>
      <c r="V300" s="114"/>
      <c r="W300" s="114"/>
      <c r="X300" s="114"/>
      <c r="Y300" s="114"/>
      <c r="Z300" s="114"/>
    </row>
    <row r="301" ht="13.5" customHeight="1">
      <c r="A301" s="137"/>
      <c r="B301" s="116"/>
      <c r="C301" s="137"/>
      <c r="D301" s="151"/>
      <c r="E301" s="136"/>
      <c r="F301" s="125"/>
      <c r="G301" s="125"/>
      <c r="H301" s="125"/>
      <c r="I301" s="125"/>
      <c r="J301" s="125"/>
      <c r="K301" s="125"/>
      <c r="L301" s="125"/>
      <c r="M301" s="125"/>
      <c r="N301" s="125"/>
      <c r="O301" s="125"/>
      <c r="P301" s="125"/>
      <c r="Q301" s="125"/>
      <c r="R301" s="137"/>
      <c r="S301" s="137"/>
      <c r="T301" s="137"/>
      <c r="U301" s="114"/>
      <c r="V301" s="114"/>
      <c r="W301" s="114"/>
      <c r="X301" s="114"/>
      <c r="Y301" s="114"/>
      <c r="Z301" s="114"/>
    </row>
    <row r="302" ht="13.5" customHeight="1">
      <c r="A302" s="137"/>
      <c r="B302" s="116"/>
      <c r="C302" s="137"/>
      <c r="D302" s="151"/>
      <c r="E302" s="136"/>
      <c r="F302" s="125"/>
      <c r="G302" s="125"/>
      <c r="H302" s="125"/>
      <c r="I302" s="125"/>
      <c r="J302" s="125"/>
      <c r="K302" s="125"/>
      <c r="L302" s="125"/>
      <c r="M302" s="125"/>
      <c r="N302" s="125"/>
      <c r="O302" s="125"/>
      <c r="P302" s="125"/>
      <c r="Q302" s="125"/>
      <c r="R302" s="137"/>
      <c r="S302" s="137"/>
      <c r="T302" s="137"/>
      <c r="U302" s="114"/>
      <c r="V302" s="114"/>
      <c r="W302" s="114"/>
      <c r="X302" s="114"/>
      <c r="Y302" s="114"/>
      <c r="Z302" s="114"/>
    </row>
    <row r="303" ht="13.5" customHeight="1">
      <c r="A303" s="137"/>
      <c r="B303" s="116"/>
      <c r="C303" s="137"/>
      <c r="D303" s="151"/>
      <c r="E303" s="136"/>
      <c r="F303" s="125"/>
      <c r="G303" s="125"/>
      <c r="H303" s="125"/>
      <c r="I303" s="125"/>
      <c r="J303" s="125"/>
      <c r="K303" s="125"/>
      <c r="L303" s="125"/>
      <c r="M303" s="125"/>
      <c r="N303" s="125"/>
      <c r="O303" s="125"/>
      <c r="P303" s="125"/>
      <c r="Q303" s="125"/>
      <c r="R303" s="137"/>
      <c r="S303" s="137"/>
      <c r="T303" s="137"/>
      <c r="U303" s="114"/>
      <c r="V303" s="114"/>
      <c r="W303" s="114"/>
      <c r="X303" s="114"/>
      <c r="Y303" s="114"/>
      <c r="Z303" s="114"/>
    </row>
    <row r="304" ht="13.5" customHeight="1">
      <c r="A304" s="137"/>
      <c r="B304" s="116"/>
      <c r="C304" s="137"/>
      <c r="D304" s="151"/>
      <c r="E304" s="136"/>
      <c r="F304" s="125"/>
      <c r="G304" s="125"/>
      <c r="H304" s="125"/>
      <c r="I304" s="125"/>
      <c r="J304" s="125"/>
      <c r="K304" s="125"/>
      <c r="L304" s="125"/>
      <c r="M304" s="125"/>
      <c r="N304" s="125"/>
      <c r="O304" s="125"/>
      <c r="P304" s="125"/>
      <c r="Q304" s="125"/>
      <c r="R304" s="137"/>
      <c r="S304" s="137"/>
      <c r="T304" s="137"/>
      <c r="U304" s="114"/>
      <c r="V304" s="114"/>
      <c r="W304" s="114"/>
      <c r="X304" s="114"/>
      <c r="Y304" s="114"/>
      <c r="Z304" s="114"/>
    </row>
    <row r="305" ht="13.5" customHeight="1">
      <c r="A305" s="137"/>
      <c r="B305" s="116"/>
      <c r="C305" s="137"/>
      <c r="D305" s="151"/>
      <c r="E305" s="136"/>
      <c r="F305" s="125"/>
      <c r="G305" s="125"/>
      <c r="H305" s="125"/>
      <c r="I305" s="125"/>
      <c r="J305" s="125"/>
      <c r="K305" s="125"/>
      <c r="L305" s="125"/>
      <c r="M305" s="125"/>
      <c r="N305" s="125"/>
      <c r="O305" s="125"/>
      <c r="P305" s="125"/>
      <c r="Q305" s="125"/>
      <c r="R305" s="137"/>
      <c r="S305" s="137"/>
      <c r="T305" s="137"/>
      <c r="U305" s="114"/>
      <c r="V305" s="114"/>
      <c r="W305" s="114"/>
      <c r="X305" s="114"/>
      <c r="Y305" s="114"/>
      <c r="Z305" s="114"/>
    </row>
    <row r="306" ht="13.5" customHeight="1">
      <c r="A306" s="137"/>
      <c r="B306" s="116"/>
      <c r="C306" s="137"/>
      <c r="D306" s="151"/>
      <c r="E306" s="136"/>
      <c r="F306" s="125"/>
      <c r="G306" s="125"/>
      <c r="H306" s="125"/>
      <c r="I306" s="125"/>
      <c r="J306" s="125"/>
      <c r="K306" s="125"/>
      <c r="L306" s="125"/>
      <c r="M306" s="125"/>
      <c r="N306" s="125"/>
      <c r="O306" s="125"/>
      <c r="P306" s="125"/>
      <c r="Q306" s="125"/>
      <c r="R306" s="137"/>
      <c r="S306" s="137"/>
      <c r="T306" s="137"/>
      <c r="U306" s="114"/>
      <c r="V306" s="114"/>
      <c r="W306" s="114"/>
      <c r="X306" s="114"/>
      <c r="Y306" s="114"/>
      <c r="Z306" s="114"/>
    </row>
    <row r="307" ht="13.5" customHeight="1">
      <c r="A307" s="137"/>
      <c r="B307" s="116"/>
      <c r="C307" s="137"/>
      <c r="D307" s="151"/>
      <c r="E307" s="136"/>
      <c r="F307" s="125"/>
      <c r="G307" s="125"/>
      <c r="H307" s="125"/>
      <c r="I307" s="125"/>
      <c r="J307" s="125"/>
      <c r="K307" s="125"/>
      <c r="L307" s="125"/>
      <c r="M307" s="125"/>
      <c r="N307" s="125"/>
      <c r="O307" s="125"/>
      <c r="P307" s="125"/>
      <c r="Q307" s="125"/>
      <c r="R307" s="137"/>
      <c r="S307" s="137"/>
      <c r="T307" s="137"/>
      <c r="U307" s="114"/>
      <c r="V307" s="114"/>
      <c r="W307" s="114"/>
      <c r="X307" s="114"/>
      <c r="Y307" s="114"/>
      <c r="Z307" s="114"/>
    </row>
    <row r="308" ht="13.5" customHeight="1">
      <c r="A308" s="137"/>
      <c r="B308" s="116"/>
      <c r="C308" s="137"/>
      <c r="D308" s="151"/>
      <c r="E308" s="136"/>
      <c r="F308" s="125"/>
      <c r="G308" s="125"/>
      <c r="H308" s="125"/>
      <c r="I308" s="125"/>
      <c r="J308" s="125"/>
      <c r="K308" s="125"/>
      <c r="L308" s="125"/>
      <c r="M308" s="125"/>
      <c r="N308" s="125"/>
      <c r="O308" s="125"/>
      <c r="P308" s="125"/>
      <c r="Q308" s="125"/>
      <c r="R308" s="137"/>
      <c r="S308" s="137"/>
      <c r="T308" s="137"/>
      <c r="U308" s="114"/>
      <c r="V308" s="114"/>
      <c r="W308" s="114"/>
      <c r="X308" s="114"/>
      <c r="Y308" s="114"/>
      <c r="Z308" s="114"/>
    </row>
    <row r="309" ht="13.5" customHeight="1">
      <c r="A309" s="137"/>
      <c r="B309" s="116"/>
      <c r="C309" s="137"/>
      <c r="D309" s="151"/>
      <c r="E309" s="136"/>
      <c r="F309" s="125"/>
      <c r="G309" s="125"/>
      <c r="H309" s="125"/>
      <c r="I309" s="125"/>
      <c r="J309" s="125"/>
      <c r="K309" s="125"/>
      <c r="L309" s="125"/>
      <c r="M309" s="125"/>
      <c r="N309" s="125"/>
      <c r="O309" s="125"/>
      <c r="P309" s="125"/>
      <c r="Q309" s="125"/>
      <c r="R309" s="137"/>
      <c r="S309" s="137"/>
      <c r="T309" s="137"/>
      <c r="U309" s="114"/>
      <c r="V309" s="114"/>
      <c r="W309" s="114"/>
      <c r="X309" s="114"/>
      <c r="Y309" s="114"/>
      <c r="Z309" s="114"/>
    </row>
    <row r="310" ht="13.5" customHeight="1">
      <c r="A310" s="137"/>
      <c r="B310" s="116"/>
      <c r="C310" s="137"/>
      <c r="D310" s="151"/>
      <c r="E310" s="136"/>
      <c r="F310" s="125"/>
      <c r="G310" s="125"/>
      <c r="H310" s="125"/>
      <c r="I310" s="125"/>
      <c r="J310" s="125"/>
      <c r="K310" s="125"/>
      <c r="L310" s="125"/>
      <c r="M310" s="125"/>
      <c r="N310" s="125"/>
      <c r="O310" s="125"/>
      <c r="P310" s="125"/>
      <c r="Q310" s="125"/>
      <c r="R310" s="137"/>
      <c r="S310" s="137"/>
      <c r="T310" s="137"/>
      <c r="U310" s="114"/>
      <c r="V310" s="114"/>
      <c r="W310" s="114"/>
      <c r="X310" s="114"/>
      <c r="Y310" s="114"/>
      <c r="Z310" s="114"/>
    </row>
    <row r="311" ht="13.5" customHeight="1">
      <c r="A311" s="137"/>
      <c r="B311" s="116"/>
      <c r="C311" s="137"/>
      <c r="D311" s="151"/>
      <c r="E311" s="136"/>
      <c r="F311" s="125"/>
      <c r="G311" s="125"/>
      <c r="H311" s="125"/>
      <c r="I311" s="125"/>
      <c r="J311" s="125"/>
      <c r="K311" s="125"/>
      <c r="L311" s="125"/>
      <c r="M311" s="125"/>
      <c r="N311" s="125"/>
      <c r="O311" s="125"/>
      <c r="P311" s="125"/>
      <c r="Q311" s="125"/>
      <c r="R311" s="137"/>
      <c r="S311" s="137"/>
      <c r="T311" s="137"/>
      <c r="U311" s="114"/>
      <c r="V311" s="114"/>
      <c r="W311" s="114"/>
      <c r="X311" s="114"/>
      <c r="Y311" s="114"/>
      <c r="Z311" s="114"/>
    </row>
    <row r="312" ht="13.5" customHeight="1">
      <c r="A312" s="137"/>
      <c r="B312" s="116"/>
      <c r="C312" s="137"/>
      <c r="D312" s="151"/>
      <c r="E312" s="136"/>
      <c r="F312" s="125"/>
      <c r="G312" s="125"/>
      <c r="H312" s="125"/>
      <c r="I312" s="125"/>
      <c r="J312" s="125"/>
      <c r="K312" s="125"/>
      <c r="L312" s="125"/>
      <c r="M312" s="125"/>
      <c r="N312" s="125"/>
      <c r="O312" s="125"/>
      <c r="P312" s="125"/>
      <c r="Q312" s="125"/>
      <c r="R312" s="137"/>
      <c r="S312" s="137"/>
      <c r="T312" s="137"/>
      <c r="U312" s="114"/>
      <c r="V312" s="114"/>
      <c r="W312" s="114"/>
      <c r="X312" s="114"/>
      <c r="Y312" s="114"/>
      <c r="Z312" s="114"/>
    </row>
    <row r="313" ht="13.5" customHeight="1">
      <c r="A313" s="137"/>
      <c r="B313" s="116"/>
      <c r="C313" s="137"/>
      <c r="D313" s="151"/>
      <c r="E313" s="136"/>
      <c r="F313" s="125"/>
      <c r="G313" s="125"/>
      <c r="H313" s="125"/>
      <c r="I313" s="125"/>
      <c r="J313" s="125"/>
      <c r="K313" s="125"/>
      <c r="L313" s="125"/>
      <c r="M313" s="125"/>
      <c r="N313" s="125"/>
      <c r="O313" s="125"/>
      <c r="P313" s="125"/>
      <c r="Q313" s="125"/>
      <c r="R313" s="137"/>
      <c r="S313" s="137"/>
      <c r="T313" s="137"/>
      <c r="U313" s="114"/>
      <c r="V313" s="114"/>
      <c r="W313" s="114"/>
      <c r="X313" s="114"/>
      <c r="Y313" s="114"/>
      <c r="Z313" s="114"/>
    </row>
    <row r="314" ht="13.5" customHeight="1">
      <c r="A314" s="137"/>
      <c r="B314" s="116"/>
      <c r="C314" s="137"/>
      <c r="D314" s="151"/>
      <c r="E314" s="136"/>
      <c r="F314" s="125"/>
      <c r="G314" s="125"/>
      <c r="H314" s="125"/>
      <c r="I314" s="125"/>
      <c r="J314" s="125"/>
      <c r="K314" s="125"/>
      <c r="L314" s="125"/>
      <c r="M314" s="125"/>
      <c r="N314" s="125"/>
      <c r="O314" s="125"/>
      <c r="P314" s="125"/>
      <c r="Q314" s="125"/>
      <c r="R314" s="137"/>
      <c r="S314" s="137"/>
      <c r="T314" s="137"/>
      <c r="U314" s="114"/>
      <c r="V314" s="114"/>
      <c r="W314" s="114"/>
      <c r="X314" s="114"/>
      <c r="Y314" s="114"/>
      <c r="Z314" s="114"/>
    </row>
    <row r="315" ht="13.5" customHeight="1">
      <c r="A315" s="137"/>
      <c r="B315" s="116"/>
      <c r="C315" s="137"/>
      <c r="D315" s="151"/>
      <c r="E315" s="136"/>
      <c r="F315" s="125"/>
      <c r="G315" s="125"/>
      <c r="H315" s="125"/>
      <c r="I315" s="125"/>
      <c r="J315" s="125"/>
      <c r="K315" s="125"/>
      <c r="L315" s="125"/>
      <c r="M315" s="125"/>
      <c r="N315" s="125"/>
      <c r="O315" s="125"/>
      <c r="P315" s="125"/>
      <c r="Q315" s="125"/>
      <c r="R315" s="137"/>
      <c r="S315" s="137"/>
      <c r="T315" s="137"/>
      <c r="U315" s="114"/>
      <c r="V315" s="114"/>
      <c r="W315" s="114"/>
      <c r="X315" s="114"/>
      <c r="Y315" s="114"/>
      <c r="Z315" s="114"/>
    </row>
    <row r="316" ht="13.5" customHeight="1">
      <c r="A316" s="137"/>
      <c r="B316" s="116"/>
      <c r="C316" s="137"/>
      <c r="D316" s="151"/>
      <c r="E316" s="136"/>
      <c r="F316" s="125"/>
      <c r="G316" s="125"/>
      <c r="H316" s="125"/>
      <c r="I316" s="125"/>
      <c r="J316" s="125"/>
      <c r="K316" s="125"/>
      <c r="L316" s="125"/>
      <c r="M316" s="125"/>
      <c r="N316" s="125"/>
      <c r="O316" s="125"/>
      <c r="P316" s="125"/>
      <c r="Q316" s="125"/>
      <c r="R316" s="137"/>
      <c r="S316" s="137"/>
      <c r="T316" s="137"/>
      <c r="U316" s="114"/>
      <c r="V316" s="114"/>
      <c r="W316" s="114"/>
      <c r="X316" s="114"/>
      <c r="Y316" s="114"/>
      <c r="Z316" s="114"/>
    </row>
    <row r="317" ht="13.5" customHeight="1">
      <c r="A317" s="137"/>
      <c r="B317" s="116"/>
      <c r="C317" s="137"/>
      <c r="D317" s="151"/>
      <c r="E317" s="136"/>
      <c r="F317" s="125"/>
      <c r="G317" s="125"/>
      <c r="H317" s="125"/>
      <c r="I317" s="125"/>
      <c r="J317" s="125"/>
      <c r="K317" s="125"/>
      <c r="L317" s="125"/>
      <c r="M317" s="125"/>
      <c r="N317" s="125"/>
      <c r="O317" s="125"/>
      <c r="P317" s="125"/>
      <c r="Q317" s="125"/>
      <c r="R317" s="137"/>
      <c r="S317" s="137"/>
      <c r="T317" s="137"/>
      <c r="U317" s="114"/>
      <c r="V317" s="114"/>
      <c r="W317" s="114"/>
      <c r="X317" s="114"/>
      <c r="Y317" s="114"/>
      <c r="Z317" s="114"/>
    </row>
    <row r="318" ht="13.5" customHeight="1">
      <c r="A318" s="137"/>
      <c r="B318" s="116"/>
      <c r="C318" s="137"/>
      <c r="D318" s="151"/>
      <c r="E318" s="136"/>
      <c r="F318" s="125"/>
      <c r="G318" s="125"/>
      <c r="H318" s="125"/>
      <c r="I318" s="125"/>
      <c r="J318" s="125"/>
      <c r="K318" s="125"/>
      <c r="L318" s="125"/>
      <c r="M318" s="125"/>
      <c r="N318" s="125"/>
      <c r="O318" s="125"/>
      <c r="P318" s="125"/>
      <c r="Q318" s="125"/>
      <c r="R318" s="137"/>
      <c r="S318" s="137"/>
      <c r="T318" s="137"/>
      <c r="U318" s="114"/>
      <c r="V318" s="114"/>
      <c r="W318" s="114"/>
      <c r="X318" s="114"/>
      <c r="Y318" s="114"/>
      <c r="Z318" s="114"/>
    </row>
    <row r="319" ht="13.5" customHeight="1">
      <c r="A319" s="137"/>
      <c r="B319" s="116"/>
      <c r="C319" s="137"/>
      <c r="D319" s="151"/>
      <c r="E319" s="136"/>
      <c r="F319" s="125"/>
      <c r="G319" s="125"/>
      <c r="H319" s="125"/>
      <c r="I319" s="125"/>
      <c r="J319" s="125"/>
      <c r="K319" s="125"/>
      <c r="L319" s="125"/>
      <c r="M319" s="125"/>
      <c r="N319" s="125"/>
      <c r="O319" s="125"/>
      <c r="P319" s="125"/>
      <c r="Q319" s="125"/>
      <c r="R319" s="137"/>
      <c r="S319" s="137"/>
      <c r="T319" s="137"/>
      <c r="U319" s="114"/>
      <c r="V319" s="114"/>
      <c r="W319" s="114"/>
      <c r="X319" s="114"/>
      <c r="Y319" s="114"/>
      <c r="Z319" s="114"/>
    </row>
    <row r="320" ht="13.5" customHeight="1">
      <c r="A320" s="137"/>
      <c r="B320" s="116"/>
      <c r="C320" s="137"/>
      <c r="D320" s="151"/>
      <c r="E320" s="136"/>
      <c r="F320" s="125"/>
      <c r="G320" s="125"/>
      <c r="H320" s="125"/>
      <c r="I320" s="125"/>
      <c r="J320" s="125"/>
      <c r="K320" s="125"/>
      <c r="L320" s="125"/>
      <c r="M320" s="125"/>
      <c r="N320" s="125"/>
      <c r="O320" s="125"/>
      <c r="P320" s="125"/>
      <c r="Q320" s="125"/>
      <c r="R320" s="137"/>
      <c r="S320" s="137"/>
      <c r="T320" s="137"/>
      <c r="U320" s="114"/>
      <c r="V320" s="114"/>
      <c r="W320" s="114"/>
      <c r="X320" s="114"/>
      <c r="Y320" s="114"/>
      <c r="Z320" s="114"/>
    </row>
    <row r="321" ht="13.5" customHeight="1">
      <c r="A321" s="137"/>
      <c r="B321" s="116"/>
      <c r="C321" s="137"/>
      <c r="D321" s="151"/>
      <c r="E321" s="136"/>
      <c r="F321" s="125"/>
      <c r="G321" s="125"/>
      <c r="H321" s="125"/>
      <c r="I321" s="125"/>
      <c r="J321" s="125"/>
      <c r="K321" s="125"/>
      <c r="L321" s="125"/>
      <c r="M321" s="125"/>
      <c r="N321" s="125"/>
      <c r="O321" s="125"/>
      <c r="P321" s="125"/>
      <c r="Q321" s="125"/>
      <c r="R321" s="137"/>
      <c r="S321" s="137"/>
      <c r="T321" s="137"/>
      <c r="U321" s="114"/>
      <c r="V321" s="114"/>
      <c r="W321" s="114"/>
      <c r="X321" s="114"/>
      <c r="Y321" s="114"/>
      <c r="Z321" s="114"/>
    </row>
    <row r="322" ht="13.5" customHeight="1">
      <c r="A322" s="137"/>
      <c r="B322" s="116"/>
      <c r="C322" s="137"/>
      <c r="D322" s="151"/>
      <c r="E322" s="136"/>
      <c r="F322" s="125"/>
      <c r="G322" s="125"/>
      <c r="H322" s="125"/>
      <c r="I322" s="125"/>
      <c r="J322" s="125"/>
      <c r="K322" s="125"/>
      <c r="L322" s="125"/>
      <c r="M322" s="125"/>
      <c r="N322" s="125"/>
      <c r="O322" s="125"/>
      <c r="P322" s="125"/>
      <c r="Q322" s="125"/>
      <c r="R322" s="137"/>
      <c r="S322" s="137"/>
      <c r="T322" s="137"/>
      <c r="U322" s="114"/>
      <c r="V322" s="114"/>
      <c r="W322" s="114"/>
      <c r="X322" s="114"/>
      <c r="Y322" s="114"/>
      <c r="Z322" s="114"/>
    </row>
    <row r="323" ht="13.5" customHeight="1">
      <c r="A323" s="137"/>
      <c r="B323" s="116"/>
      <c r="C323" s="137"/>
      <c r="D323" s="151"/>
      <c r="E323" s="136"/>
      <c r="F323" s="125"/>
      <c r="G323" s="125"/>
      <c r="H323" s="125"/>
      <c r="I323" s="125"/>
      <c r="J323" s="125"/>
      <c r="K323" s="125"/>
      <c r="L323" s="125"/>
      <c r="M323" s="125"/>
      <c r="N323" s="125"/>
      <c r="O323" s="125"/>
      <c r="P323" s="125"/>
      <c r="Q323" s="125"/>
      <c r="R323" s="137"/>
      <c r="S323" s="137"/>
      <c r="T323" s="137"/>
      <c r="U323" s="114"/>
      <c r="V323" s="114"/>
      <c r="W323" s="114"/>
      <c r="X323" s="114"/>
      <c r="Y323" s="114"/>
      <c r="Z323" s="114"/>
    </row>
    <row r="324" ht="13.5" customHeight="1">
      <c r="A324" s="137"/>
      <c r="B324" s="116"/>
      <c r="C324" s="137"/>
      <c r="D324" s="151"/>
      <c r="E324" s="136"/>
      <c r="F324" s="125"/>
      <c r="G324" s="125"/>
      <c r="H324" s="125"/>
      <c r="I324" s="125"/>
      <c r="J324" s="125"/>
      <c r="K324" s="125"/>
      <c r="L324" s="125"/>
      <c r="M324" s="125"/>
      <c r="N324" s="125"/>
      <c r="O324" s="125"/>
      <c r="P324" s="125"/>
      <c r="Q324" s="125"/>
      <c r="R324" s="137"/>
      <c r="S324" s="137"/>
      <c r="T324" s="137"/>
      <c r="U324" s="114"/>
      <c r="V324" s="114"/>
      <c r="W324" s="114"/>
      <c r="X324" s="114"/>
      <c r="Y324" s="114"/>
      <c r="Z324" s="114"/>
    </row>
    <row r="325" ht="13.5" customHeight="1">
      <c r="A325" s="137"/>
      <c r="B325" s="116"/>
      <c r="C325" s="137"/>
      <c r="D325" s="151"/>
      <c r="E325" s="136"/>
      <c r="F325" s="125"/>
      <c r="G325" s="125"/>
      <c r="H325" s="125"/>
      <c r="I325" s="125"/>
      <c r="J325" s="125"/>
      <c r="K325" s="125"/>
      <c r="L325" s="125"/>
      <c r="M325" s="125"/>
      <c r="N325" s="125"/>
      <c r="O325" s="125"/>
      <c r="P325" s="125"/>
      <c r="Q325" s="125"/>
      <c r="R325" s="137"/>
      <c r="S325" s="137"/>
      <c r="T325" s="137"/>
      <c r="U325" s="114"/>
      <c r="V325" s="114"/>
      <c r="W325" s="114"/>
      <c r="X325" s="114"/>
      <c r="Y325" s="114"/>
      <c r="Z325" s="114"/>
    </row>
    <row r="326" ht="13.5" customHeight="1">
      <c r="A326" s="137"/>
      <c r="B326" s="116"/>
      <c r="C326" s="137"/>
      <c r="D326" s="151"/>
      <c r="E326" s="136"/>
      <c r="F326" s="125"/>
      <c r="G326" s="125"/>
      <c r="H326" s="125"/>
      <c r="I326" s="125"/>
      <c r="J326" s="125"/>
      <c r="K326" s="125"/>
      <c r="L326" s="125"/>
      <c r="M326" s="125"/>
      <c r="N326" s="125"/>
      <c r="O326" s="125"/>
      <c r="P326" s="125"/>
      <c r="Q326" s="125"/>
      <c r="R326" s="137"/>
      <c r="S326" s="137"/>
      <c r="T326" s="137"/>
      <c r="U326" s="114"/>
      <c r="V326" s="114"/>
      <c r="W326" s="114"/>
      <c r="X326" s="114"/>
      <c r="Y326" s="114"/>
      <c r="Z326" s="114"/>
    </row>
    <row r="327" ht="13.5" customHeight="1">
      <c r="A327" s="137"/>
      <c r="B327" s="116"/>
      <c r="C327" s="137"/>
      <c r="D327" s="151"/>
      <c r="E327" s="136"/>
      <c r="F327" s="125"/>
      <c r="G327" s="125"/>
      <c r="H327" s="125"/>
      <c r="I327" s="125"/>
      <c r="J327" s="125"/>
      <c r="K327" s="125"/>
      <c r="L327" s="125"/>
      <c r="M327" s="125"/>
      <c r="N327" s="125"/>
      <c r="O327" s="125"/>
      <c r="P327" s="125"/>
      <c r="Q327" s="125"/>
      <c r="R327" s="137"/>
      <c r="S327" s="137"/>
      <c r="T327" s="137"/>
      <c r="U327" s="114"/>
      <c r="V327" s="114"/>
      <c r="W327" s="114"/>
      <c r="X327" s="114"/>
      <c r="Y327" s="114"/>
      <c r="Z327" s="114"/>
    </row>
    <row r="328" ht="13.5" customHeight="1">
      <c r="A328" s="137"/>
      <c r="B328" s="116"/>
      <c r="C328" s="137"/>
      <c r="D328" s="151"/>
      <c r="E328" s="136"/>
      <c r="F328" s="125"/>
      <c r="G328" s="125"/>
      <c r="H328" s="125"/>
      <c r="I328" s="125"/>
      <c r="J328" s="125"/>
      <c r="K328" s="125"/>
      <c r="L328" s="125"/>
      <c r="M328" s="125"/>
      <c r="N328" s="125"/>
      <c r="O328" s="125"/>
      <c r="P328" s="125"/>
      <c r="Q328" s="125"/>
      <c r="R328" s="137"/>
      <c r="S328" s="137"/>
      <c r="T328" s="137"/>
      <c r="U328" s="114"/>
      <c r="V328" s="114"/>
      <c r="W328" s="114"/>
      <c r="X328" s="114"/>
      <c r="Y328" s="114"/>
      <c r="Z328" s="114"/>
    </row>
    <row r="329" ht="13.5" customHeight="1">
      <c r="A329" s="137"/>
      <c r="B329" s="116"/>
      <c r="C329" s="137"/>
      <c r="D329" s="151"/>
      <c r="E329" s="136"/>
      <c r="F329" s="125"/>
      <c r="G329" s="125"/>
      <c r="H329" s="125"/>
      <c r="I329" s="125"/>
      <c r="J329" s="125"/>
      <c r="K329" s="125"/>
      <c r="L329" s="125"/>
      <c r="M329" s="125"/>
      <c r="N329" s="125"/>
      <c r="O329" s="125"/>
      <c r="P329" s="125"/>
      <c r="Q329" s="125"/>
      <c r="R329" s="137"/>
      <c r="S329" s="137"/>
      <c r="T329" s="137"/>
      <c r="U329" s="114"/>
      <c r="V329" s="114"/>
      <c r="W329" s="114"/>
      <c r="X329" s="114"/>
      <c r="Y329" s="114"/>
      <c r="Z329" s="114"/>
    </row>
    <row r="330" ht="13.5" customHeight="1">
      <c r="A330" s="137"/>
      <c r="B330" s="116"/>
      <c r="C330" s="137"/>
      <c r="D330" s="151"/>
      <c r="E330" s="136"/>
      <c r="F330" s="125"/>
      <c r="G330" s="125"/>
      <c r="H330" s="125"/>
      <c r="I330" s="125"/>
      <c r="J330" s="125"/>
      <c r="K330" s="125"/>
      <c r="L330" s="125"/>
      <c r="M330" s="125"/>
      <c r="N330" s="125"/>
      <c r="O330" s="125"/>
      <c r="P330" s="125"/>
      <c r="Q330" s="125"/>
      <c r="R330" s="137"/>
      <c r="S330" s="137"/>
      <c r="T330" s="137"/>
      <c r="U330" s="114"/>
      <c r="V330" s="114"/>
      <c r="W330" s="114"/>
      <c r="X330" s="114"/>
      <c r="Y330" s="114"/>
      <c r="Z330" s="114"/>
    </row>
    <row r="331" ht="13.5" customHeight="1">
      <c r="A331" s="137"/>
      <c r="B331" s="116"/>
      <c r="C331" s="137"/>
      <c r="D331" s="151"/>
      <c r="E331" s="136"/>
      <c r="F331" s="125"/>
      <c r="G331" s="125"/>
      <c r="H331" s="125"/>
      <c r="I331" s="125"/>
      <c r="J331" s="125"/>
      <c r="K331" s="125"/>
      <c r="L331" s="125"/>
      <c r="M331" s="125"/>
      <c r="N331" s="125"/>
      <c r="O331" s="125"/>
      <c r="P331" s="125"/>
      <c r="Q331" s="125"/>
      <c r="R331" s="137"/>
      <c r="S331" s="137"/>
      <c r="T331" s="137"/>
      <c r="U331" s="114"/>
      <c r="V331" s="114"/>
      <c r="W331" s="114"/>
      <c r="X331" s="114"/>
      <c r="Y331" s="114"/>
      <c r="Z331" s="114"/>
    </row>
    <row r="332" ht="13.5" customHeight="1">
      <c r="A332" s="137"/>
      <c r="B332" s="116"/>
      <c r="C332" s="137"/>
      <c r="D332" s="151"/>
      <c r="E332" s="136"/>
      <c r="F332" s="125"/>
      <c r="G332" s="125"/>
      <c r="H332" s="125"/>
      <c r="I332" s="125"/>
      <c r="J332" s="125"/>
      <c r="K332" s="125"/>
      <c r="L332" s="125"/>
      <c r="M332" s="125"/>
      <c r="N332" s="125"/>
      <c r="O332" s="125"/>
      <c r="P332" s="125"/>
      <c r="Q332" s="125"/>
      <c r="R332" s="137"/>
      <c r="S332" s="137"/>
      <c r="T332" s="137"/>
      <c r="U332" s="114"/>
      <c r="V332" s="114"/>
      <c r="W332" s="114"/>
      <c r="X332" s="114"/>
      <c r="Y332" s="114"/>
      <c r="Z332" s="114"/>
    </row>
    <row r="333" ht="13.5" customHeight="1">
      <c r="A333" s="137"/>
      <c r="B333" s="116"/>
      <c r="C333" s="137"/>
      <c r="D333" s="151"/>
      <c r="E333" s="136"/>
      <c r="F333" s="125"/>
      <c r="G333" s="125"/>
      <c r="H333" s="125"/>
      <c r="I333" s="125"/>
      <c r="J333" s="125"/>
      <c r="K333" s="125"/>
      <c r="L333" s="125"/>
      <c r="M333" s="125"/>
      <c r="N333" s="125"/>
      <c r="O333" s="125"/>
      <c r="P333" s="125"/>
      <c r="Q333" s="125"/>
      <c r="R333" s="137"/>
      <c r="S333" s="137"/>
      <c r="T333" s="137"/>
      <c r="U333" s="114"/>
      <c r="V333" s="114"/>
      <c r="W333" s="114"/>
      <c r="X333" s="114"/>
      <c r="Y333" s="114"/>
      <c r="Z333" s="114"/>
    </row>
    <row r="334" ht="13.5" customHeight="1">
      <c r="A334" s="137"/>
      <c r="B334" s="116"/>
      <c r="C334" s="137"/>
      <c r="D334" s="151"/>
      <c r="E334" s="136"/>
      <c r="F334" s="125"/>
      <c r="G334" s="125"/>
      <c r="H334" s="125"/>
      <c r="I334" s="125"/>
      <c r="J334" s="125"/>
      <c r="K334" s="125"/>
      <c r="L334" s="125"/>
      <c r="M334" s="125"/>
      <c r="N334" s="125"/>
      <c r="O334" s="125"/>
      <c r="P334" s="125"/>
      <c r="Q334" s="125"/>
      <c r="R334" s="137"/>
      <c r="S334" s="137"/>
      <c r="T334" s="137"/>
      <c r="U334" s="114"/>
      <c r="V334" s="114"/>
      <c r="W334" s="114"/>
      <c r="X334" s="114"/>
      <c r="Y334" s="114"/>
      <c r="Z334" s="114"/>
    </row>
    <row r="335" ht="13.5" customHeight="1">
      <c r="A335" s="137"/>
      <c r="B335" s="116"/>
      <c r="C335" s="137"/>
      <c r="D335" s="151"/>
      <c r="E335" s="136"/>
      <c r="F335" s="125"/>
      <c r="G335" s="125"/>
      <c r="H335" s="125"/>
      <c r="I335" s="125"/>
      <c r="J335" s="125"/>
      <c r="K335" s="125"/>
      <c r="L335" s="125"/>
      <c r="M335" s="125"/>
      <c r="N335" s="125"/>
      <c r="O335" s="125"/>
      <c r="P335" s="125"/>
      <c r="Q335" s="125"/>
      <c r="R335" s="137"/>
      <c r="S335" s="137"/>
      <c r="T335" s="137"/>
      <c r="U335" s="114"/>
      <c r="V335" s="114"/>
      <c r="W335" s="114"/>
      <c r="X335" s="114"/>
      <c r="Y335" s="114"/>
      <c r="Z335" s="114"/>
    </row>
    <row r="336" ht="13.5" customHeight="1">
      <c r="A336" s="137"/>
      <c r="B336" s="116"/>
      <c r="C336" s="137"/>
      <c r="D336" s="151"/>
      <c r="E336" s="136"/>
      <c r="F336" s="125"/>
      <c r="G336" s="125"/>
      <c r="H336" s="125"/>
      <c r="I336" s="125"/>
      <c r="J336" s="125"/>
      <c r="K336" s="125"/>
      <c r="L336" s="125"/>
      <c r="M336" s="125"/>
      <c r="N336" s="125"/>
      <c r="O336" s="125"/>
      <c r="P336" s="125"/>
      <c r="Q336" s="125"/>
      <c r="R336" s="137"/>
      <c r="S336" s="137"/>
      <c r="T336" s="137"/>
      <c r="U336" s="114"/>
      <c r="V336" s="114"/>
      <c r="W336" s="114"/>
      <c r="X336" s="114"/>
      <c r="Y336" s="114"/>
      <c r="Z336" s="114"/>
    </row>
    <row r="337" ht="13.5" customHeight="1">
      <c r="A337" s="137"/>
      <c r="B337" s="116"/>
      <c r="C337" s="137"/>
      <c r="D337" s="151"/>
      <c r="E337" s="136"/>
      <c r="F337" s="125"/>
      <c r="G337" s="125"/>
      <c r="H337" s="125"/>
      <c r="I337" s="125"/>
      <c r="J337" s="125"/>
      <c r="K337" s="125"/>
      <c r="L337" s="125"/>
      <c r="M337" s="125"/>
      <c r="N337" s="125"/>
      <c r="O337" s="125"/>
      <c r="P337" s="125"/>
      <c r="Q337" s="125"/>
      <c r="R337" s="137"/>
      <c r="S337" s="137"/>
      <c r="T337" s="137"/>
      <c r="U337" s="114"/>
      <c r="V337" s="114"/>
      <c r="W337" s="114"/>
      <c r="X337" s="114"/>
      <c r="Y337" s="114"/>
      <c r="Z337" s="114"/>
    </row>
    <row r="338" ht="13.5" customHeight="1">
      <c r="A338" s="137"/>
      <c r="B338" s="116"/>
      <c r="C338" s="137"/>
      <c r="D338" s="151"/>
      <c r="E338" s="136"/>
      <c r="F338" s="125"/>
      <c r="G338" s="125"/>
      <c r="H338" s="125"/>
      <c r="I338" s="125"/>
      <c r="J338" s="125"/>
      <c r="K338" s="125"/>
      <c r="L338" s="125"/>
      <c r="M338" s="125"/>
      <c r="N338" s="125"/>
      <c r="O338" s="125"/>
      <c r="P338" s="125"/>
      <c r="Q338" s="125"/>
      <c r="R338" s="137"/>
      <c r="S338" s="137"/>
      <c r="T338" s="137"/>
      <c r="U338" s="114"/>
      <c r="V338" s="114"/>
      <c r="W338" s="114"/>
      <c r="X338" s="114"/>
      <c r="Y338" s="114"/>
      <c r="Z338" s="114"/>
    </row>
    <row r="339" ht="13.5" customHeight="1">
      <c r="A339" s="137"/>
      <c r="B339" s="116"/>
      <c r="C339" s="137"/>
      <c r="D339" s="151"/>
      <c r="E339" s="136"/>
      <c r="F339" s="125"/>
      <c r="G339" s="125"/>
      <c r="H339" s="125"/>
      <c r="I339" s="125"/>
      <c r="J339" s="125"/>
      <c r="K339" s="125"/>
      <c r="L339" s="125"/>
      <c r="M339" s="125"/>
      <c r="N339" s="125"/>
      <c r="O339" s="125"/>
      <c r="P339" s="125"/>
      <c r="Q339" s="125"/>
      <c r="R339" s="137"/>
      <c r="S339" s="137"/>
      <c r="T339" s="137"/>
      <c r="U339" s="114"/>
      <c r="V339" s="114"/>
      <c r="W339" s="114"/>
      <c r="X339" s="114"/>
      <c r="Y339" s="114"/>
      <c r="Z339" s="114"/>
    </row>
    <row r="340" ht="13.5" customHeight="1">
      <c r="A340" s="137"/>
      <c r="B340" s="116"/>
      <c r="C340" s="137"/>
      <c r="D340" s="151"/>
      <c r="E340" s="136"/>
      <c r="F340" s="125"/>
      <c r="G340" s="125"/>
      <c r="H340" s="125"/>
      <c r="I340" s="125"/>
      <c r="J340" s="125"/>
      <c r="K340" s="125"/>
      <c r="L340" s="125"/>
      <c r="M340" s="125"/>
      <c r="N340" s="125"/>
      <c r="O340" s="125"/>
      <c r="P340" s="125"/>
      <c r="Q340" s="125"/>
      <c r="R340" s="137"/>
      <c r="S340" s="137"/>
      <c r="T340" s="137"/>
      <c r="U340" s="114"/>
      <c r="V340" s="114"/>
      <c r="W340" s="114"/>
      <c r="X340" s="114"/>
      <c r="Y340" s="114"/>
      <c r="Z340" s="114"/>
    </row>
    <row r="341" ht="13.5" customHeight="1">
      <c r="A341" s="137"/>
      <c r="B341" s="116"/>
      <c r="C341" s="137"/>
      <c r="D341" s="151"/>
      <c r="E341" s="136"/>
      <c r="F341" s="125"/>
      <c r="G341" s="125"/>
      <c r="H341" s="125"/>
      <c r="I341" s="125"/>
      <c r="J341" s="125"/>
      <c r="K341" s="125"/>
      <c r="L341" s="125"/>
      <c r="M341" s="125"/>
      <c r="N341" s="125"/>
      <c r="O341" s="125"/>
      <c r="P341" s="125"/>
      <c r="Q341" s="125"/>
      <c r="R341" s="137"/>
      <c r="S341" s="137"/>
      <c r="T341" s="137"/>
      <c r="U341" s="114"/>
      <c r="V341" s="114"/>
      <c r="W341" s="114"/>
      <c r="X341" s="114"/>
      <c r="Y341" s="114"/>
      <c r="Z341" s="114"/>
    </row>
    <row r="342" ht="13.5" customHeight="1">
      <c r="A342" s="137"/>
      <c r="B342" s="116"/>
      <c r="C342" s="137"/>
      <c r="D342" s="151"/>
      <c r="E342" s="136"/>
      <c r="F342" s="125"/>
      <c r="G342" s="125"/>
      <c r="H342" s="125"/>
      <c r="I342" s="125"/>
      <c r="J342" s="125"/>
      <c r="K342" s="125"/>
      <c r="L342" s="125"/>
      <c r="M342" s="125"/>
      <c r="N342" s="125"/>
      <c r="O342" s="125"/>
      <c r="P342" s="125"/>
      <c r="Q342" s="125"/>
      <c r="R342" s="137"/>
      <c r="S342" s="137"/>
      <c r="T342" s="137"/>
      <c r="U342" s="114"/>
      <c r="V342" s="114"/>
      <c r="W342" s="114"/>
      <c r="X342" s="114"/>
      <c r="Y342" s="114"/>
      <c r="Z342" s="114"/>
    </row>
    <row r="343" ht="13.5" customHeight="1">
      <c r="A343" s="137"/>
      <c r="B343" s="116"/>
      <c r="C343" s="137"/>
      <c r="D343" s="151"/>
      <c r="E343" s="136"/>
      <c r="F343" s="125"/>
      <c r="G343" s="125"/>
      <c r="H343" s="125"/>
      <c r="I343" s="125"/>
      <c r="J343" s="125"/>
      <c r="K343" s="125"/>
      <c r="L343" s="125"/>
      <c r="M343" s="125"/>
      <c r="N343" s="125"/>
      <c r="O343" s="125"/>
      <c r="P343" s="125"/>
      <c r="Q343" s="125"/>
      <c r="R343" s="137"/>
      <c r="S343" s="137"/>
      <c r="T343" s="137"/>
      <c r="U343" s="114"/>
      <c r="V343" s="114"/>
      <c r="W343" s="114"/>
      <c r="X343" s="114"/>
      <c r="Y343" s="114"/>
      <c r="Z343" s="114"/>
    </row>
    <row r="344" ht="13.5" customHeight="1">
      <c r="A344" s="137"/>
      <c r="B344" s="116"/>
      <c r="C344" s="137"/>
      <c r="D344" s="151"/>
      <c r="E344" s="136"/>
      <c r="F344" s="125"/>
      <c r="G344" s="125"/>
      <c r="H344" s="125"/>
      <c r="I344" s="125"/>
      <c r="J344" s="125"/>
      <c r="K344" s="125"/>
      <c r="L344" s="125"/>
      <c r="M344" s="125"/>
      <c r="N344" s="125"/>
      <c r="O344" s="125"/>
      <c r="P344" s="125"/>
      <c r="Q344" s="125"/>
      <c r="R344" s="137"/>
      <c r="S344" s="137"/>
      <c r="T344" s="137"/>
      <c r="U344" s="114"/>
      <c r="V344" s="114"/>
      <c r="W344" s="114"/>
      <c r="X344" s="114"/>
      <c r="Y344" s="114"/>
      <c r="Z344" s="114"/>
    </row>
    <row r="345" ht="13.5" customHeight="1">
      <c r="A345" s="137"/>
      <c r="B345" s="116"/>
      <c r="C345" s="137"/>
      <c r="D345" s="151"/>
      <c r="E345" s="136"/>
      <c r="F345" s="125"/>
      <c r="G345" s="125"/>
      <c r="H345" s="125"/>
      <c r="I345" s="125"/>
      <c r="J345" s="125"/>
      <c r="K345" s="125"/>
      <c r="L345" s="125"/>
      <c r="M345" s="125"/>
      <c r="N345" s="125"/>
      <c r="O345" s="125"/>
      <c r="P345" s="125"/>
      <c r="Q345" s="125"/>
      <c r="R345" s="137"/>
      <c r="S345" s="137"/>
      <c r="T345" s="137"/>
      <c r="U345" s="114"/>
      <c r="V345" s="114"/>
      <c r="W345" s="114"/>
      <c r="X345" s="114"/>
      <c r="Y345" s="114"/>
      <c r="Z345" s="114"/>
    </row>
    <row r="346" ht="13.5" customHeight="1">
      <c r="A346" s="137"/>
      <c r="B346" s="116"/>
      <c r="C346" s="137"/>
      <c r="D346" s="151"/>
      <c r="E346" s="136"/>
      <c r="F346" s="125"/>
      <c r="G346" s="125"/>
      <c r="H346" s="125"/>
      <c r="I346" s="125"/>
      <c r="J346" s="125"/>
      <c r="K346" s="125"/>
      <c r="L346" s="125"/>
      <c r="M346" s="125"/>
      <c r="N346" s="125"/>
      <c r="O346" s="125"/>
      <c r="P346" s="125"/>
      <c r="Q346" s="125"/>
      <c r="R346" s="137"/>
      <c r="S346" s="137"/>
      <c r="T346" s="137"/>
      <c r="U346" s="114"/>
      <c r="V346" s="114"/>
      <c r="W346" s="114"/>
      <c r="X346" s="114"/>
      <c r="Y346" s="114"/>
      <c r="Z346" s="114"/>
    </row>
    <row r="347" ht="13.5" customHeight="1">
      <c r="A347" s="137"/>
      <c r="B347" s="116"/>
      <c r="C347" s="137"/>
      <c r="D347" s="151"/>
      <c r="E347" s="136"/>
      <c r="F347" s="125"/>
      <c r="G347" s="125"/>
      <c r="H347" s="125"/>
      <c r="I347" s="125"/>
      <c r="J347" s="125"/>
      <c r="K347" s="125"/>
      <c r="L347" s="125"/>
      <c r="M347" s="125"/>
      <c r="N347" s="125"/>
      <c r="O347" s="125"/>
      <c r="P347" s="125"/>
      <c r="Q347" s="125"/>
      <c r="R347" s="137"/>
      <c r="S347" s="137"/>
      <c r="T347" s="137"/>
      <c r="U347" s="114"/>
      <c r="V347" s="114"/>
      <c r="W347" s="114"/>
      <c r="X347" s="114"/>
      <c r="Y347" s="114"/>
      <c r="Z347" s="114"/>
    </row>
    <row r="348" ht="13.5" customHeight="1">
      <c r="A348" s="137"/>
      <c r="B348" s="116"/>
      <c r="C348" s="137"/>
      <c r="D348" s="151"/>
      <c r="E348" s="136"/>
      <c r="F348" s="125"/>
      <c r="G348" s="125"/>
      <c r="H348" s="125"/>
      <c r="I348" s="125"/>
      <c r="J348" s="125"/>
      <c r="K348" s="125"/>
      <c r="L348" s="125"/>
      <c r="M348" s="125"/>
      <c r="N348" s="125"/>
      <c r="O348" s="125"/>
      <c r="P348" s="125"/>
      <c r="Q348" s="125"/>
      <c r="R348" s="137"/>
      <c r="S348" s="137"/>
      <c r="T348" s="137"/>
      <c r="U348" s="114"/>
      <c r="V348" s="114"/>
      <c r="W348" s="114"/>
      <c r="X348" s="114"/>
      <c r="Y348" s="114"/>
      <c r="Z348" s="114"/>
    </row>
    <row r="349" ht="13.5" customHeight="1">
      <c r="A349" s="137"/>
      <c r="B349" s="116"/>
      <c r="C349" s="137"/>
      <c r="D349" s="151"/>
      <c r="E349" s="136"/>
      <c r="F349" s="125"/>
      <c r="G349" s="125"/>
      <c r="H349" s="125"/>
      <c r="I349" s="125"/>
      <c r="J349" s="125"/>
      <c r="K349" s="125"/>
      <c r="L349" s="125"/>
      <c r="M349" s="125"/>
      <c r="N349" s="125"/>
      <c r="O349" s="125"/>
      <c r="P349" s="125"/>
      <c r="Q349" s="125"/>
      <c r="R349" s="137"/>
      <c r="S349" s="137"/>
      <c r="T349" s="137"/>
      <c r="U349" s="114"/>
      <c r="V349" s="114"/>
      <c r="W349" s="114"/>
      <c r="X349" s="114"/>
      <c r="Y349" s="114"/>
      <c r="Z349" s="114"/>
    </row>
    <row r="350" ht="13.5" customHeight="1">
      <c r="A350" s="137"/>
      <c r="B350" s="116"/>
      <c r="C350" s="137"/>
      <c r="D350" s="151"/>
      <c r="E350" s="136"/>
      <c r="F350" s="125"/>
      <c r="G350" s="125"/>
      <c r="H350" s="125"/>
      <c r="I350" s="125"/>
      <c r="J350" s="125"/>
      <c r="K350" s="125"/>
      <c r="L350" s="125"/>
      <c r="M350" s="125"/>
      <c r="N350" s="125"/>
      <c r="O350" s="125"/>
      <c r="P350" s="125"/>
      <c r="Q350" s="125"/>
      <c r="R350" s="137"/>
      <c r="S350" s="137"/>
      <c r="T350" s="137"/>
      <c r="U350" s="114"/>
      <c r="V350" s="114"/>
      <c r="W350" s="114"/>
      <c r="X350" s="114"/>
      <c r="Y350" s="114"/>
      <c r="Z350" s="114"/>
    </row>
    <row r="351" ht="13.5" customHeight="1">
      <c r="A351" s="137"/>
      <c r="B351" s="116"/>
      <c r="C351" s="137"/>
      <c r="D351" s="151"/>
      <c r="E351" s="136"/>
      <c r="F351" s="125"/>
      <c r="G351" s="125"/>
      <c r="H351" s="125"/>
      <c r="I351" s="125"/>
      <c r="J351" s="125"/>
      <c r="K351" s="125"/>
      <c r="L351" s="125"/>
      <c r="M351" s="125"/>
      <c r="N351" s="125"/>
      <c r="O351" s="125"/>
      <c r="P351" s="125"/>
      <c r="Q351" s="125"/>
      <c r="R351" s="137"/>
      <c r="S351" s="137"/>
      <c r="T351" s="137"/>
      <c r="U351" s="114"/>
      <c r="V351" s="114"/>
      <c r="W351" s="114"/>
      <c r="X351" s="114"/>
      <c r="Y351" s="114"/>
      <c r="Z351" s="114"/>
    </row>
    <row r="352" ht="13.5" customHeight="1">
      <c r="A352" s="137"/>
      <c r="B352" s="116"/>
      <c r="C352" s="137"/>
      <c r="D352" s="151"/>
      <c r="E352" s="136"/>
      <c r="F352" s="125"/>
      <c r="G352" s="125"/>
      <c r="H352" s="125"/>
      <c r="I352" s="125"/>
      <c r="J352" s="125"/>
      <c r="K352" s="125"/>
      <c r="L352" s="125"/>
      <c r="M352" s="125"/>
      <c r="N352" s="125"/>
      <c r="O352" s="125"/>
      <c r="P352" s="125"/>
      <c r="Q352" s="125"/>
      <c r="R352" s="137"/>
      <c r="S352" s="137"/>
      <c r="T352" s="137"/>
      <c r="U352" s="114"/>
      <c r="V352" s="114"/>
      <c r="W352" s="114"/>
      <c r="X352" s="114"/>
      <c r="Y352" s="114"/>
      <c r="Z352" s="114"/>
    </row>
    <row r="353" ht="13.5" customHeight="1">
      <c r="A353" s="137"/>
      <c r="B353" s="116"/>
      <c r="C353" s="137"/>
      <c r="D353" s="151"/>
      <c r="E353" s="136"/>
      <c r="F353" s="125"/>
      <c r="G353" s="125"/>
      <c r="H353" s="125"/>
      <c r="I353" s="125"/>
      <c r="J353" s="125"/>
      <c r="K353" s="125"/>
      <c r="L353" s="125"/>
      <c r="M353" s="125"/>
      <c r="N353" s="125"/>
      <c r="O353" s="125"/>
      <c r="P353" s="125"/>
      <c r="Q353" s="125"/>
      <c r="R353" s="137"/>
      <c r="S353" s="137"/>
      <c r="T353" s="137"/>
      <c r="U353" s="114"/>
      <c r="V353" s="114"/>
      <c r="W353" s="114"/>
      <c r="X353" s="114"/>
      <c r="Y353" s="114"/>
      <c r="Z353" s="114"/>
    </row>
    <row r="354" ht="13.5" customHeight="1">
      <c r="A354" s="137"/>
      <c r="B354" s="116"/>
      <c r="C354" s="137"/>
      <c r="D354" s="151"/>
      <c r="E354" s="136"/>
      <c r="F354" s="125"/>
      <c r="G354" s="125"/>
      <c r="H354" s="125"/>
      <c r="I354" s="125"/>
      <c r="J354" s="125"/>
      <c r="K354" s="125"/>
      <c r="L354" s="125"/>
      <c r="M354" s="125"/>
      <c r="N354" s="125"/>
      <c r="O354" s="125"/>
      <c r="P354" s="125"/>
      <c r="Q354" s="125"/>
      <c r="R354" s="137"/>
      <c r="S354" s="137"/>
      <c r="T354" s="137"/>
      <c r="U354" s="114"/>
      <c r="V354" s="114"/>
      <c r="W354" s="114"/>
      <c r="X354" s="114"/>
      <c r="Y354" s="114"/>
      <c r="Z354" s="114"/>
    </row>
    <row r="355" ht="13.5" customHeight="1">
      <c r="A355" s="137"/>
      <c r="B355" s="116"/>
      <c r="C355" s="137"/>
      <c r="D355" s="151"/>
      <c r="E355" s="136"/>
      <c r="F355" s="125"/>
      <c r="G355" s="125"/>
      <c r="H355" s="125"/>
      <c r="I355" s="125"/>
      <c r="J355" s="125"/>
      <c r="K355" s="125"/>
      <c r="L355" s="125"/>
      <c r="M355" s="125"/>
      <c r="N355" s="125"/>
      <c r="O355" s="125"/>
      <c r="P355" s="125"/>
      <c r="Q355" s="125"/>
      <c r="R355" s="137"/>
      <c r="S355" s="137"/>
      <c r="T355" s="137"/>
      <c r="U355" s="114"/>
      <c r="V355" s="114"/>
      <c r="W355" s="114"/>
      <c r="X355" s="114"/>
      <c r="Y355" s="114"/>
      <c r="Z355" s="114"/>
    </row>
    <row r="356" ht="13.5" customHeight="1">
      <c r="A356" s="137"/>
      <c r="B356" s="116"/>
      <c r="C356" s="137"/>
      <c r="D356" s="151"/>
      <c r="E356" s="136"/>
      <c r="F356" s="125"/>
      <c r="G356" s="125"/>
      <c r="H356" s="125"/>
      <c r="I356" s="125"/>
      <c r="J356" s="125"/>
      <c r="K356" s="125"/>
      <c r="L356" s="125"/>
      <c r="M356" s="125"/>
      <c r="N356" s="125"/>
      <c r="O356" s="125"/>
      <c r="P356" s="125"/>
      <c r="Q356" s="125"/>
      <c r="R356" s="137"/>
      <c r="S356" s="137"/>
      <c r="T356" s="137"/>
      <c r="U356" s="114"/>
      <c r="V356" s="114"/>
      <c r="W356" s="114"/>
      <c r="X356" s="114"/>
      <c r="Y356" s="114"/>
      <c r="Z356" s="114"/>
    </row>
    <row r="357" ht="13.5" customHeight="1">
      <c r="A357" s="137"/>
      <c r="B357" s="116"/>
      <c r="C357" s="137"/>
      <c r="D357" s="151"/>
      <c r="E357" s="136"/>
      <c r="F357" s="125"/>
      <c r="G357" s="125"/>
      <c r="H357" s="125"/>
      <c r="I357" s="125"/>
      <c r="J357" s="125"/>
      <c r="K357" s="125"/>
      <c r="L357" s="125"/>
      <c r="M357" s="125"/>
      <c r="N357" s="125"/>
      <c r="O357" s="125"/>
      <c r="P357" s="125"/>
      <c r="Q357" s="125"/>
      <c r="R357" s="137"/>
      <c r="S357" s="137"/>
      <c r="T357" s="137"/>
      <c r="U357" s="114"/>
      <c r="V357" s="114"/>
      <c r="W357" s="114"/>
      <c r="X357" s="114"/>
      <c r="Y357" s="114"/>
      <c r="Z357" s="114"/>
    </row>
    <row r="358" ht="13.5" customHeight="1">
      <c r="A358" s="137"/>
      <c r="B358" s="116"/>
      <c r="C358" s="137"/>
      <c r="D358" s="151"/>
      <c r="E358" s="136"/>
      <c r="F358" s="125"/>
      <c r="G358" s="125"/>
      <c r="H358" s="125"/>
      <c r="I358" s="125"/>
      <c r="J358" s="125"/>
      <c r="K358" s="125"/>
      <c r="L358" s="125"/>
      <c r="M358" s="125"/>
      <c r="N358" s="125"/>
      <c r="O358" s="125"/>
      <c r="P358" s="125"/>
      <c r="Q358" s="125"/>
      <c r="R358" s="137"/>
      <c r="S358" s="137"/>
      <c r="T358" s="137"/>
      <c r="U358" s="114"/>
      <c r="V358" s="114"/>
      <c r="W358" s="114"/>
      <c r="X358" s="114"/>
      <c r="Y358" s="114"/>
      <c r="Z358" s="114"/>
    </row>
    <row r="359" ht="13.5" customHeight="1">
      <c r="A359" s="137"/>
      <c r="B359" s="116"/>
      <c r="C359" s="137"/>
      <c r="D359" s="151"/>
      <c r="E359" s="136"/>
      <c r="F359" s="125"/>
      <c r="G359" s="125"/>
      <c r="H359" s="125"/>
      <c r="I359" s="125"/>
      <c r="J359" s="125"/>
      <c r="K359" s="125"/>
      <c r="L359" s="125"/>
      <c r="M359" s="125"/>
      <c r="N359" s="125"/>
      <c r="O359" s="125"/>
      <c r="P359" s="125"/>
      <c r="Q359" s="125"/>
      <c r="R359" s="137"/>
      <c r="S359" s="137"/>
      <c r="T359" s="137"/>
      <c r="U359" s="114"/>
      <c r="V359" s="114"/>
      <c r="W359" s="114"/>
      <c r="X359" s="114"/>
      <c r="Y359" s="114"/>
      <c r="Z359" s="114"/>
    </row>
    <row r="360" ht="13.5" customHeight="1">
      <c r="A360" s="137"/>
      <c r="B360" s="116"/>
      <c r="C360" s="137"/>
      <c r="D360" s="151"/>
      <c r="E360" s="136"/>
      <c r="F360" s="125"/>
      <c r="G360" s="125"/>
      <c r="H360" s="125"/>
      <c r="I360" s="125"/>
      <c r="J360" s="125"/>
      <c r="K360" s="125"/>
      <c r="L360" s="125"/>
      <c r="M360" s="125"/>
      <c r="N360" s="125"/>
      <c r="O360" s="125"/>
      <c r="P360" s="125"/>
      <c r="Q360" s="125"/>
      <c r="R360" s="137"/>
      <c r="S360" s="137"/>
      <c r="T360" s="137"/>
      <c r="U360" s="114"/>
      <c r="V360" s="114"/>
      <c r="W360" s="114"/>
      <c r="X360" s="114"/>
      <c r="Y360" s="114"/>
      <c r="Z360" s="114"/>
    </row>
    <row r="361" ht="13.5" customHeight="1">
      <c r="A361" s="137"/>
      <c r="B361" s="116"/>
      <c r="C361" s="137"/>
      <c r="D361" s="151"/>
      <c r="E361" s="136"/>
      <c r="F361" s="125"/>
      <c r="G361" s="125"/>
      <c r="H361" s="125"/>
      <c r="I361" s="125"/>
      <c r="J361" s="125"/>
      <c r="K361" s="125"/>
      <c r="L361" s="125"/>
      <c r="M361" s="125"/>
      <c r="N361" s="125"/>
      <c r="O361" s="125"/>
      <c r="P361" s="125"/>
      <c r="Q361" s="125"/>
      <c r="R361" s="137"/>
      <c r="S361" s="137"/>
      <c r="T361" s="137"/>
      <c r="U361" s="114"/>
      <c r="V361" s="114"/>
      <c r="W361" s="114"/>
      <c r="X361" s="114"/>
      <c r="Y361" s="114"/>
      <c r="Z361" s="114"/>
    </row>
    <row r="362" ht="13.5" customHeight="1">
      <c r="A362" s="137"/>
      <c r="B362" s="116"/>
      <c r="C362" s="137"/>
      <c r="D362" s="151"/>
      <c r="E362" s="136"/>
      <c r="F362" s="125"/>
      <c r="G362" s="125"/>
      <c r="H362" s="125"/>
      <c r="I362" s="125"/>
      <c r="J362" s="125"/>
      <c r="K362" s="125"/>
      <c r="L362" s="125"/>
      <c r="M362" s="125"/>
      <c r="N362" s="125"/>
      <c r="O362" s="125"/>
      <c r="P362" s="125"/>
      <c r="Q362" s="125"/>
      <c r="R362" s="137"/>
      <c r="S362" s="137"/>
      <c r="T362" s="137"/>
      <c r="U362" s="114"/>
      <c r="V362" s="114"/>
      <c r="W362" s="114"/>
      <c r="X362" s="114"/>
      <c r="Y362" s="114"/>
      <c r="Z362" s="114"/>
    </row>
    <row r="363" ht="13.5" customHeight="1">
      <c r="A363" s="137"/>
      <c r="B363" s="116"/>
      <c r="C363" s="137"/>
      <c r="D363" s="151"/>
      <c r="E363" s="136"/>
      <c r="F363" s="125"/>
      <c r="G363" s="125"/>
      <c r="H363" s="125"/>
      <c r="I363" s="125"/>
      <c r="J363" s="125"/>
      <c r="K363" s="125"/>
      <c r="L363" s="125"/>
      <c r="M363" s="125"/>
      <c r="N363" s="125"/>
      <c r="O363" s="125"/>
      <c r="P363" s="125"/>
      <c r="Q363" s="125"/>
      <c r="R363" s="137"/>
      <c r="S363" s="137"/>
      <c r="T363" s="137"/>
      <c r="U363" s="114"/>
      <c r="V363" s="114"/>
      <c r="W363" s="114"/>
      <c r="X363" s="114"/>
      <c r="Y363" s="114"/>
      <c r="Z363" s="114"/>
    </row>
    <row r="364" ht="13.5" customHeight="1">
      <c r="A364" s="137"/>
      <c r="B364" s="116"/>
      <c r="C364" s="137"/>
      <c r="D364" s="151"/>
      <c r="E364" s="136"/>
      <c r="F364" s="125"/>
      <c r="G364" s="125"/>
      <c r="H364" s="125"/>
      <c r="I364" s="125"/>
      <c r="J364" s="125"/>
      <c r="K364" s="125"/>
      <c r="L364" s="125"/>
      <c r="M364" s="125"/>
      <c r="N364" s="125"/>
      <c r="O364" s="125"/>
      <c r="P364" s="125"/>
      <c r="Q364" s="125"/>
      <c r="R364" s="137"/>
      <c r="S364" s="137"/>
      <c r="T364" s="137"/>
      <c r="U364" s="114"/>
      <c r="V364" s="114"/>
      <c r="W364" s="114"/>
      <c r="X364" s="114"/>
      <c r="Y364" s="114"/>
      <c r="Z364" s="114"/>
    </row>
    <row r="365" ht="13.5" customHeight="1">
      <c r="A365" s="137"/>
      <c r="B365" s="116"/>
      <c r="C365" s="137"/>
      <c r="D365" s="151"/>
      <c r="E365" s="136"/>
      <c r="F365" s="125"/>
      <c r="G365" s="125"/>
      <c r="H365" s="125"/>
      <c r="I365" s="125"/>
      <c r="J365" s="125"/>
      <c r="K365" s="125"/>
      <c r="L365" s="125"/>
      <c r="M365" s="125"/>
      <c r="N365" s="125"/>
      <c r="O365" s="125"/>
      <c r="P365" s="125"/>
      <c r="Q365" s="125"/>
      <c r="R365" s="137"/>
      <c r="S365" s="137"/>
      <c r="T365" s="137"/>
      <c r="U365" s="114"/>
      <c r="V365" s="114"/>
      <c r="W365" s="114"/>
      <c r="X365" s="114"/>
      <c r="Y365" s="114"/>
      <c r="Z365" s="114"/>
    </row>
    <row r="366" ht="13.5" customHeight="1">
      <c r="A366" s="137"/>
      <c r="B366" s="116"/>
      <c r="C366" s="137"/>
      <c r="D366" s="151"/>
      <c r="E366" s="136"/>
      <c r="F366" s="125"/>
      <c r="G366" s="125"/>
      <c r="H366" s="125"/>
      <c r="I366" s="125"/>
      <c r="J366" s="125"/>
      <c r="K366" s="125"/>
      <c r="L366" s="125"/>
      <c r="M366" s="125"/>
      <c r="N366" s="125"/>
      <c r="O366" s="125"/>
      <c r="P366" s="125"/>
      <c r="Q366" s="125"/>
      <c r="R366" s="137"/>
      <c r="S366" s="137"/>
      <c r="T366" s="137"/>
      <c r="U366" s="114"/>
      <c r="V366" s="114"/>
      <c r="W366" s="114"/>
      <c r="X366" s="114"/>
      <c r="Y366" s="114"/>
      <c r="Z366" s="114"/>
    </row>
    <row r="367" ht="13.5" customHeight="1">
      <c r="A367" s="137"/>
      <c r="B367" s="116"/>
      <c r="C367" s="137"/>
      <c r="D367" s="151"/>
      <c r="E367" s="136"/>
      <c r="F367" s="125"/>
      <c r="G367" s="125"/>
      <c r="H367" s="125"/>
      <c r="I367" s="125"/>
      <c r="J367" s="125"/>
      <c r="K367" s="125"/>
      <c r="L367" s="125"/>
      <c r="M367" s="125"/>
      <c r="N367" s="125"/>
      <c r="O367" s="125"/>
      <c r="P367" s="125"/>
      <c r="Q367" s="125"/>
      <c r="R367" s="137"/>
      <c r="S367" s="137"/>
      <c r="T367" s="137"/>
      <c r="U367" s="114"/>
      <c r="V367" s="114"/>
      <c r="W367" s="114"/>
      <c r="X367" s="114"/>
      <c r="Y367" s="114"/>
      <c r="Z367" s="114"/>
    </row>
    <row r="368" ht="13.5" customHeight="1">
      <c r="A368" s="137"/>
      <c r="B368" s="116"/>
      <c r="C368" s="137"/>
      <c r="D368" s="151"/>
      <c r="E368" s="136"/>
      <c r="F368" s="125"/>
      <c r="G368" s="125"/>
      <c r="H368" s="125"/>
      <c r="I368" s="125"/>
      <c r="J368" s="125"/>
      <c r="K368" s="125"/>
      <c r="L368" s="125"/>
      <c r="M368" s="125"/>
      <c r="N368" s="125"/>
      <c r="O368" s="125"/>
      <c r="P368" s="125"/>
      <c r="Q368" s="125"/>
      <c r="R368" s="137"/>
      <c r="S368" s="137"/>
      <c r="T368" s="137"/>
      <c r="U368" s="114"/>
      <c r="V368" s="114"/>
      <c r="W368" s="114"/>
      <c r="X368" s="114"/>
      <c r="Y368" s="114"/>
      <c r="Z368" s="114"/>
    </row>
    <row r="369" ht="13.5" customHeight="1">
      <c r="A369" s="137"/>
      <c r="B369" s="116"/>
      <c r="C369" s="137"/>
      <c r="D369" s="151"/>
      <c r="E369" s="136"/>
      <c r="F369" s="125"/>
      <c r="G369" s="125"/>
      <c r="H369" s="125"/>
      <c r="I369" s="125"/>
      <c r="J369" s="125"/>
      <c r="K369" s="125"/>
      <c r="L369" s="125"/>
      <c r="M369" s="125"/>
      <c r="N369" s="125"/>
      <c r="O369" s="125"/>
      <c r="P369" s="125"/>
      <c r="Q369" s="125"/>
      <c r="R369" s="137"/>
      <c r="S369" s="137"/>
      <c r="T369" s="137"/>
      <c r="U369" s="114"/>
      <c r="V369" s="114"/>
      <c r="W369" s="114"/>
      <c r="X369" s="114"/>
      <c r="Y369" s="114"/>
      <c r="Z369" s="114"/>
    </row>
    <row r="370" ht="13.5" customHeight="1">
      <c r="A370" s="137"/>
      <c r="B370" s="116"/>
      <c r="C370" s="137"/>
      <c r="D370" s="151"/>
      <c r="E370" s="136"/>
      <c r="F370" s="125"/>
      <c r="G370" s="125"/>
      <c r="H370" s="125"/>
      <c r="I370" s="125"/>
      <c r="J370" s="125"/>
      <c r="K370" s="125"/>
      <c r="L370" s="125"/>
      <c r="M370" s="125"/>
      <c r="N370" s="125"/>
      <c r="O370" s="125"/>
      <c r="P370" s="125"/>
      <c r="Q370" s="125"/>
      <c r="R370" s="137"/>
      <c r="S370" s="137"/>
      <c r="T370" s="137"/>
      <c r="U370" s="114"/>
      <c r="V370" s="114"/>
      <c r="W370" s="114"/>
      <c r="X370" s="114"/>
      <c r="Y370" s="114"/>
      <c r="Z370" s="114"/>
    </row>
    <row r="371" ht="13.5" customHeight="1">
      <c r="A371" s="137"/>
      <c r="B371" s="116"/>
      <c r="C371" s="137"/>
      <c r="D371" s="151"/>
      <c r="E371" s="136"/>
      <c r="F371" s="125"/>
      <c r="G371" s="125"/>
      <c r="H371" s="125"/>
      <c r="I371" s="125"/>
      <c r="J371" s="125"/>
      <c r="K371" s="125"/>
      <c r="L371" s="125"/>
      <c r="M371" s="125"/>
      <c r="N371" s="125"/>
      <c r="O371" s="125"/>
      <c r="P371" s="125"/>
      <c r="Q371" s="125"/>
      <c r="R371" s="137"/>
      <c r="S371" s="137"/>
      <c r="T371" s="137"/>
      <c r="U371" s="114"/>
      <c r="V371" s="114"/>
      <c r="W371" s="114"/>
      <c r="X371" s="114"/>
      <c r="Y371" s="114"/>
      <c r="Z371" s="114"/>
    </row>
    <row r="372" ht="13.5" customHeight="1">
      <c r="A372" s="137"/>
      <c r="B372" s="116"/>
      <c r="C372" s="137"/>
      <c r="D372" s="151"/>
      <c r="E372" s="136"/>
      <c r="F372" s="125"/>
      <c r="G372" s="125"/>
      <c r="H372" s="125"/>
      <c r="I372" s="125"/>
      <c r="J372" s="125"/>
      <c r="K372" s="125"/>
      <c r="L372" s="125"/>
      <c r="M372" s="125"/>
      <c r="N372" s="125"/>
      <c r="O372" s="125"/>
      <c r="P372" s="125"/>
      <c r="Q372" s="125"/>
      <c r="R372" s="137"/>
      <c r="S372" s="137"/>
      <c r="T372" s="137"/>
      <c r="U372" s="114"/>
      <c r="V372" s="114"/>
      <c r="W372" s="114"/>
      <c r="X372" s="114"/>
      <c r="Y372" s="114"/>
      <c r="Z372" s="114"/>
    </row>
    <row r="373" ht="13.5" customHeight="1">
      <c r="A373" s="137"/>
      <c r="B373" s="116"/>
      <c r="C373" s="137"/>
      <c r="D373" s="151"/>
      <c r="E373" s="136"/>
      <c r="F373" s="125"/>
      <c r="G373" s="125"/>
      <c r="H373" s="125"/>
      <c r="I373" s="125"/>
      <c r="J373" s="125"/>
      <c r="K373" s="125"/>
      <c r="L373" s="125"/>
      <c r="M373" s="125"/>
      <c r="N373" s="125"/>
      <c r="O373" s="125"/>
      <c r="P373" s="125"/>
      <c r="Q373" s="125"/>
      <c r="R373" s="137"/>
      <c r="S373" s="137"/>
      <c r="T373" s="137"/>
      <c r="U373" s="114"/>
      <c r="V373" s="114"/>
      <c r="W373" s="114"/>
      <c r="X373" s="114"/>
      <c r="Y373" s="114"/>
      <c r="Z373" s="114"/>
    </row>
    <row r="374" ht="13.5" customHeight="1">
      <c r="A374" s="137"/>
      <c r="B374" s="116"/>
      <c r="C374" s="137"/>
      <c r="D374" s="151"/>
      <c r="E374" s="136"/>
      <c r="F374" s="125"/>
      <c r="G374" s="125"/>
      <c r="H374" s="125"/>
      <c r="I374" s="125"/>
      <c r="J374" s="125"/>
      <c r="K374" s="125"/>
      <c r="L374" s="125"/>
      <c r="M374" s="125"/>
      <c r="N374" s="125"/>
      <c r="O374" s="125"/>
      <c r="P374" s="125"/>
      <c r="Q374" s="125"/>
      <c r="R374" s="137"/>
      <c r="S374" s="137"/>
      <c r="T374" s="137"/>
      <c r="U374" s="114"/>
      <c r="V374" s="114"/>
      <c r="W374" s="114"/>
      <c r="X374" s="114"/>
      <c r="Y374" s="114"/>
      <c r="Z374" s="114"/>
    </row>
    <row r="375" ht="13.5" customHeight="1">
      <c r="A375" s="137"/>
      <c r="B375" s="116"/>
      <c r="C375" s="137"/>
      <c r="D375" s="151"/>
      <c r="E375" s="136"/>
      <c r="F375" s="125"/>
      <c r="G375" s="125"/>
      <c r="H375" s="125"/>
      <c r="I375" s="125"/>
      <c r="J375" s="125"/>
      <c r="K375" s="125"/>
      <c r="L375" s="125"/>
      <c r="M375" s="125"/>
      <c r="N375" s="125"/>
      <c r="O375" s="125"/>
      <c r="P375" s="125"/>
      <c r="Q375" s="125"/>
      <c r="R375" s="137"/>
      <c r="S375" s="137"/>
      <c r="T375" s="137"/>
      <c r="U375" s="114"/>
      <c r="V375" s="114"/>
      <c r="W375" s="114"/>
      <c r="X375" s="114"/>
      <c r="Y375" s="114"/>
      <c r="Z375" s="114"/>
    </row>
    <row r="376" ht="13.5" customHeight="1">
      <c r="A376" s="137"/>
      <c r="B376" s="116"/>
      <c r="C376" s="137"/>
      <c r="D376" s="151"/>
      <c r="E376" s="136"/>
      <c r="F376" s="125"/>
      <c r="G376" s="125"/>
      <c r="H376" s="125"/>
      <c r="I376" s="125"/>
      <c r="J376" s="125"/>
      <c r="K376" s="125"/>
      <c r="L376" s="125"/>
      <c r="M376" s="125"/>
      <c r="N376" s="125"/>
      <c r="O376" s="125"/>
      <c r="P376" s="125"/>
      <c r="Q376" s="125"/>
      <c r="R376" s="137"/>
      <c r="S376" s="137"/>
      <c r="T376" s="137"/>
      <c r="U376" s="114"/>
      <c r="V376" s="114"/>
      <c r="W376" s="114"/>
      <c r="X376" s="114"/>
      <c r="Y376" s="114"/>
      <c r="Z376" s="114"/>
    </row>
    <row r="377" ht="13.5" customHeight="1">
      <c r="A377" s="137"/>
      <c r="B377" s="116"/>
      <c r="C377" s="137"/>
      <c r="D377" s="151"/>
      <c r="E377" s="136"/>
      <c r="F377" s="125"/>
      <c r="G377" s="125"/>
      <c r="H377" s="125"/>
      <c r="I377" s="125"/>
      <c r="J377" s="125"/>
      <c r="K377" s="125"/>
      <c r="L377" s="125"/>
      <c r="M377" s="125"/>
      <c r="N377" s="125"/>
      <c r="O377" s="125"/>
      <c r="P377" s="125"/>
      <c r="Q377" s="125"/>
      <c r="R377" s="137"/>
      <c r="S377" s="137"/>
      <c r="T377" s="137"/>
      <c r="U377" s="114"/>
      <c r="V377" s="114"/>
      <c r="W377" s="114"/>
      <c r="X377" s="114"/>
      <c r="Y377" s="114"/>
      <c r="Z377" s="114"/>
    </row>
    <row r="378" ht="13.5" customHeight="1">
      <c r="A378" s="137"/>
      <c r="B378" s="116"/>
      <c r="C378" s="137"/>
      <c r="D378" s="151"/>
      <c r="E378" s="136"/>
      <c r="F378" s="125"/>
      <c r="G378" s="125"/>
      <c r="H378" s="125"/>
      <c r="I378" s="125"/>
      <c r="J378" s="125"/>
      <c r="K378" s="125"/>
      <c r="L378" s="125"/>
      <c r="M378" s="125"/>
      <c r="N378" s="125"/>
      <c r="O378" s="125"/>
      <c r="P378" s="125"/>
      <c r="Q378" s="125"/>
      <c r="R378" s="137"/>
      <c r="S378" s="137"/>
      <c r="T378" s="137"/>
      <c r="U378" s="114"/>
      <c r="V378" s="114"/>
      <c r="W378" s="114"/>
      <c r="X378" s="114"/>
      <c r="Y378" s="114"/>
      <c r="Z378" s="114"/>
    </row>
    <row r="379" ht="13.5" customHeight="1">
      <c r="A379" s="137"/>
      <c r="B379" s="116"/>
      <c r="C379" s="137"/>
      <c r="D379" s="151"/>
      <c r="E379" s="136"/>
      <c r="F379" s="125"/>
      <c r="G379" s="125"/>
      <c r="H379" s="125"/>
      <c r="I379" s="125"/>
      <c r="J379" s="125"/>
      <c r="K379" s="125"/>
      <c r="L379" s="125"/>
      <c r="M379" s="125"/>
      <c r="N379" s="125"/>
      <c r="O379" s="125"/>
      <c r="P379" s="125"/>
      <c r="Q379" s="125"/>
      <c r="R379" s="137"/>
      <c r="S379" s="137"/>
      <c r="T379" s="137"/>
      <c r="U379" s="114"/>
      <c r="V379" s="114"/>
      <c r="W379" s="114"/>
      <c r="X379" s="114"/>
      <c r="Y379" s="114"/>
      <c r="Z379" s="114"/>
    </row>
    <row r="380" ht="13.5" customHeight="1">
      <c r="A380" s="137"/>
      <c r="B380" s="116"/>
      <c r="C380" s="137"/>
      <c r="D380" s="151"/>
      <c r="E380" s="136"/>
      <c r="F380" s="125"/>
      <c r="G380" s="125"/>
      <c r="H380" s="125"/>
      <c r="I380" s="125"/>
      <c r="J380" s="125"/>
      <c r="K380" s="125"/>
      <c r="L380" s="125"/>
      <c r="M380" s="125"/>
      <c r="N380" s="125"/>
      <c r="O380" s="125"/>
      <c r="P380" s="125"/>
      <c r="Q380" s="125"/>
      <c r="R380" s="137"/>
      <c r="S380" s="137"/>
      <c r="T380" s="137"/>
      <c r="U380" s="114"/>
      <c r="V380" s="114"/>
      <c r="W380" s="114"/>
      <c r="X380" s="114"/>
      <c r="Y380" s="114"/>
      <c r="Z380" s="114"/>
    </row>
    <row r="381" ht="13.5" customHeight="1">
      <c r="A381" s="137"/>
      <c r="B381" s="116"/>
      <c r="C381" s="137"/>
      <c r="D381" s="151"/>
      <c r="E381" s="136"/>
      <c r="F381" s="125"/>
      <c r="G381" s="125"/>
      <c r="H381" s="125"/>
      <c r="I381" s="125"/>
      <c r="J381" s="125"/>
      <c r="K381" s="125"/>
      <c r="L381" s="125"/>
      <c r="M381" s="125"/>
      <c r="N381" s="125"/>
      <c r="O381" s="125"/>
      <c r="P381" s="125"/>
      <c r="Q381" s="125"/>
      <c r="R381" s="137"/>
      <c r="S381" s="137"/>
      <c r="T381" s="137"/>
      <c r="U381" s="114"/>
      <c r="V381" s="114"/>
      <c r="W381" s="114"/>
      <c r="X381" s="114"/>
      <c r="Y381" s="114"/>
      <c r="Z381" s="114"/>
    </row>
    <row r="382" ht="13.5" customHeight="1">
      <c r="A382" s="137"/>
      <c r="B382" s="116"/>
      <c r="C382" s="137"/>
      <c r="D382" s="151"/>
      <c r="E382" s="136"/>
      <c r="F382" s="125"/>
      <c r="G382" s="125"/>
      <c r="H382" s="125"/>
      <c r="I382" s="125"/>
      <c r="J382" s="125"/>
      <c r="K382" s="125"/>
      <c r="L382" s="125"/>
      <c r="M382" s="125"/>
      <c r="N382" s="125"/>
      <c r="O382" s="125"/>
      <c r="P382" s="125"/>
      <c r="Q382" s="125"/>
      <c r="R382" s="137"/>
      <c r="S382" s="137"/>
      <c r="T382" s="137"/>
      <c r="U382" s="114"/>
      <c r="V382" s="114"/>
      <c r="W382" s="114"/>
      <c r="X382" s="114"/>
      <c r="Y382" s="114"/>
      <c r="Z382" s="114"/>
    </row>
    <row r="383" ht="13.5" customHeight="1">
      <c r="A383" s="137"/>
      <c r="B383" s="116"/>
      <c r="C383" s="137"/>
      <c r="D383" s="151"/>
      <c r="E383" s="136"/>
      <c r="F383" s="125"/>
      <c r="G383" s="125"/>
      <c r="H383" s="125"/>
      <c r="I383" s="125"/>
      <c r="J383" s="125"/>
      <c r="K383" s="125"/>
      <c r="L383" s="125"/>
      <c r="M383" s="125"/>
      <c r="N383" s="125"/>
      <c r="O383" s="125"/>
      <c r="P383" s="125"/>
      <c r="Q383" s="125"/>
      <c r="R383" s="137"/>
      <c r="S383" s="137"/>
      <c r="T383" s="137"/>
      <c r="U383" s="114"/>
      <c r="V383" s="114"/>
      <c r="W383" s="114"/>
      <c r="X383" s="114"/>
      <c r="Y383" s="114"/>
      <c r="Z383" s="114"/>
    </row>
    <row r="384" ht="13.5" customHeight="1">
      <c r="A384" s="137"/>
      <c r="B384" s="116"/>
      <c r="C384" s="137"/>
      <c r="D384" s="151"/>
      <c r="E384" s="136"/>
      <c r="F384" s="125"/>
      <c r="G384" s="125"/>
      <c r="H384" s="125"/>
      <c r="I384" s="125"/>
      <c r="J384" s="125"/>
      <c r="K384" s="125"/>
      <c r="L384" s="125"/>
      <c r="M384" s="125"/>
      <c r="N384" s="125"/>
      <c r="O384" s="125"/>
      <c r="P384" s="125"/>
      <c r="Q384" s="125"/>
      <c r="R384" s="137"/>
      <c r="S384" s="137"/>
      <c r="T384" s="137"/>
      <c r="U384" s="114"/>
      <c r="V384" s="114"/>
      <c r="W384" s="114"/>
      <c r="X384" s="114"/>
      <c r="Y384" s="114"/>
      <c r="Z384" s="114"/>
    </row>
    <row r="385" ht="13.5" customHeight="1">
      <c r="A385" s="137"/>
      <c r="B385" s="116"/>
      <c r="C385" s="137"/>
      <c r="D385" s="151"/>
      <c r="E385" s="136"/>
      <c r="F385" s="125"/>
      <c r="G385" s="125"/>
      <c r="H385" s="125"/>
      <c r="I385" s="125"/>
      <c r="J385" s="125"/>
      <c r="K385" s="125"/>
      <c r="L385" s="125"/>
      <c r="M385" s="125"/>
      <c r="N385" s="125"/>
      <c r="O385" s="125"/>
      <c r="P385" s="125"/>
      <c r="Q385" s="125"/>
      <c r="R385" s="137"/>
      <c r="S385" s="137"/>
      <c r="T385" s="137"/>
      <c r="U385" s="114"/>
      <c r="V385" s="114"/>
      <c r="W385" s="114"/>
      <c r="X385" s="114"/>
      <c r="Y385" s="114"/>
      <c r="Z385" s="114"/>
    </row>
    <row r="386" ht="13.5" customHeight="1">
      <c r="A386" s="137"/>
      <c r="B386" s="116"/>
      <c r="C386" s="137"/>
      <c r="D386" s="151"/>
      <c r="E386" s="136"/>
      <c r="F386" s="125"/>
      <c r="G386" s="125"/>
      <c r="H386" s="125"/>
      <c r="I386" s="125"/>
      <c r="J386" s="125"/>
      <c r="K386" s="125"/>
      <c r="L386" s="125"/>
      <c r="M386" s="125"/>
      <c r="N386" s="125"/>
      <c r="O386" s="125"/>
      <c r="P386" s="125"/>
      <c r="Q386" s="125"/>
      <c r="R386" s="137"/>
      <c r="S386" s="137"/>
      <c r="T386" s="137"/>
      <c r="U386" s="114"/>
      <c r="V386" s="114"/>
      <c r="W386" s="114"/>
      <c r="X386" s="114"/>
      <c r="Y386" s="114"/>
      <c r="Z386" s="114"/>
    </row>
    <row r="387" ht="13.5" customHeight="1">
      <c r="A387" s="137"/>
      <c r="B387" s="116"/>
      <c r="C387" s="137"/>
      <c r="D387" s="151"/>
      <c r="E387" s="136"/>
      <c r="F387" s="125"/>
      <c r="G387" s="125"/>
      <c r="H387" s="125"/>
      <c r="I387" s="125"/>
      <c r="J387" s="125"/>
      <c r="K387" s="125"/>
      <c r="L387" s="125"/>
      <c r="M387" s="125"/>
      <c r="N387" s="125"/>
      <c r="O387" s="125"/>
      <c r="P387" s="125"/>
      <c r="Q387" s="125"/>
      <c r="R387" s="137"/>
      <c r="S387" s="137"/>
      <c r="T387" s="137"/>
      <c r="U387" s="114"/>
      <c r="V387" s="114"/>
      <c r="W387" s="114"/>
      <c r="X387" s="114"/>
      <c r="Y387" s="114"/>
      <c r="Z387" s="114"/>
    </row>
    <row r="388" ht="13.5" customHeight="1">
      <c r="A388" s="137"/>
      <c r="B388" s="116"/>
      <c r="C388" s="137"/>
      <c r="D388" s="151"/>
      <c r="E388" s="136"/>
      <c r="F388" s="125"/>
      <c r="G388" s="125"/>
      <c r="H388" s="125"/>
      <c r="I388" s="125"/>
      <c r="J388" s="125"/>
      <c r="K388" s="125"/>
      <c r="L388" s="125"/>
      <c r="M388" s="125"/>
      <c r="N388" s="125"/>
      <c r="O388" s="125"/>
      <c r="P388" s="125"/>
      <c r="Q388" s="125"/>
      <c r="R388" s="137"/>
      <c r="S388" s="137"/>
      <c r="T388" s="137"/>
      <c r="U388" s="114"/>
      <c r="V388" s="114"/>
      <c r="W388" s="114"/>
      <c r="X388" s="114"/>
      <c r="Y388" s="114"/>
      <c r="Z388" s="114"/>
    </row>
    <row r="389" ht="13.5" customHeight="1">
      <c r="A389" s="137"/>
      <c r="B389" s="116"/>
      <c r="C389" s="137"/>
      <c r="D389" s="151"/>
      <c r="E389" s="136"/>
      <c r="F389" s="125"/>
      <c r="G389" s="125"/>
      <c r="H389" s="125"/>
      <c r="I389" s="125"/>
      <c r="J389" s="125"/>
      <c r="K389" s="125"/>
      <c r="L389" s="125"/>
      <c r="M389" s="125"/>
      <c r="N389" s="125"/>
      <c r="O389" s="125"/>
      <c r="P389" s="125"/>
      <c r="Q389" s="125"/>
      <c r="R389" s="137"/>
      <c r="S389" s="137"/>
      <c r="T389" s="137"/>
      <c r="U389" s="114"/>
      <c r="V389" s="114"/>
      <c r="W389" s="114"/>
      <c r="X389" s="114"/>
      <c r="Y389" s="114"/>
      <c r="Z389" s="114"/>
    </row>
    <row r="390" ht="13.5" customHeight="1">
      <c r="A390" s="137"/>
      <c r="B390" s="116"/>
      <c r="C390" s="137"/>
      <c r="D390" s="151"/>
      <c r="E390" s="136"/>
      <c r="F390" s="125"/>
      <c r="G390" s="125"/>
      <c r="H390" s="125"/>
      <c r="I390" s="125"/>
      <c r="J390" s="125"/>
      <c r="K390" s="125"/>
      <c r="L390" s="125"/>
      <c r="M390" s="125"/>
      <c r="N390" s="125"/>
      <c r="O390" s="125"/>
      <c r="P390" s="125"/>
      <c r="Q390" s="125"/>
      <c r="R390" s="137"/>
      <c r="S390" s="137"/>
      <c r="T390" s="137"/>
      <c r="U390" s="114"/>
      <c r="V390" s="114"/>
      <c r="W390" s="114"/>
      <c r="X390" s="114"/>
      <c r="Y390" s="114"/>
      <c r="Z390" s="114"/>
    </row>
    <row r="391" ht="13.5" customHeight="1">
      <c r="A391" s="137"/>
      <c r="B391" s="116"/>
      <c r="C391" s="137"/>
      <c r="D391" s="151"/>
      <c r="E391" s="136"/>
      <c r="F391" s="125"/>
      <c r="G391" s="125"/>
      <c r="H391" s="125"/>
      <c r="I391" s="125"/>
      <c r="J391" s="125"/>
      <c r="K391" s="125"/>
      <c r="L391" s="125"/>
      <c r="M391" s="125"/>
      <c r="N391" s="125"/>
      <c r="O391" s="125"/>
      <c r="P391" s="125"/>
      <c r="Q391" s="125"/>
      <c r="R391" s="137"/>
      <c r="S391" s="137"/>
      <c r="T391" s="137"/>
      <c r="U391" s="114"/>
      <c r="V391" s="114"/>
      <c r="W391" s="114"/>
      <c r="X391" s="114"/>
      <c r="Y391" s="114"/>
      <c r="Z391" s="114"/>
    </row>
    <row r="392" ht="13.5" customHeight="1">
      <c r="A392" s="137"/>
      <c r="B392" s="116"/>
      <c r="C392" s="137"/>
      <c r="D392" s="151"/>
      <c r="E392" s="136"/>
      <c r="F392" s="125"/>
      <c r="G392" s="125"/>
      <c r="H392" s="125"/>
      <c r="I392" s="125"/>
      <c r="J392" s="125"/>
      <c r="K392" s="125"/>
      <c r="L392" s="125"/>
      <c r="M392" s="125"/>
      <c r="N392" s="125"/>
      <c r="O392" s="125"/>
      <c r="P392" s="125"/>
      <c r="Q392" s="125"/>
      <c r="R392" s="137"/>
      <c r="S392" s="137"/>
      <c r="T392" s="137"/>
      <c r="U392" s="114"/>
      <c r="V392" s="114"/>
      <c r="W392" s="114"/>
      <c r="X392" s="114"/>
      <c r="Y392" s="114"/>
      <c r="Z392" s="114"/>
    </row>
    <row r="393" ht="13.5" customHeight="1">
      <c r="A393" s="137"/>
      <c r="B393" s="116"/>
      <c r="C393" s="137"/>
      <c r="D393" s="151"/>
      <c r="E393" s="136"/>
      <c r="F393" s="125"/>
      <c r="G393" s="125"/>
      <c r="H393" s="125"/>
      <c r="I393" s="125"/>
      <c r="J393" s="125"/>
      <c r="K393" s="125"/>
      <c r="L393" s="125"/>
      <c r="M393" s="125"/>
      <c r="N393" s="125"/>
      <c r="O393" s="125"/>
      <c r="P393" s="125"/>
      <c r="Q393" s="125"/>
      <c r="R393" s="137"/>
      <c r="S393" s="137"/>
      <c r="T393" s="137"/>
      <c r="U393" s="114"/>
      <c r="V393" s="114"/>
      <c r="W393" s="114"/>
      <c r="X393" s="114"/>
      <c r="Y393" s="114"/>
      <c r="Z393" s="114"/>
    </row>
    <row r="394" ht="13.5" customHeight="1">
      <c r="A394" s="137"/>
      <c r="B394" s="116"/>
      <c r="C394" s="137"/>
      <c r="D394" s="151"/>
      <c r="E394" s="136"/>
      <c r="F394" s="125"/>
      <c r="G394" s="125"/>
      <c r="H394" s="125"/>
      <c r="I394" s="125"/>
      <c r="J394" s="125"/>
      <c r="K394" s="125"/>
      <c r="L394" s="125"/>
      <c r="M394" s="125"/>
      <c r="N394" s="125"/>
      <c r="O394" s="125"/>
      <c r="P394" s="125"/>
      <c r="Q394" s="125"/>
      <c r="R394" s="137"/>
      <c r="S394" s="137"/>
      <c r="T394" s="137"/>
      <c r="U394" s="114"/>
      <c r="V394" s="114"/>
      <c r="W394" s="114"/>
      <c r="X394" s="114"/>
      <c r="Y394" s="114"/>
      <c r="Z394" s="114"/>
    </row>
    <row r="395" ht="13.5" customHeight="1">
      <c r="A395" s="137"/>
      <c r="B395" s="116"/>
      <c r="C395" s="137"/>
      <c r="D395" s="151"/>
      <c r="E395" s="136"/>
      <c r="F395" s="125"/>
      <c r="G395" s="125"/>
      <c r="H395" s="125"/>
      <c r="I395" s="125"/>
      <c r="J395" s="125"/>
      <c r="K395" s="125"/>
      <c r="L395" s="125"/>
      <c r="M395" s="125"/>
      <c r="N395" s="125"/>
      <c r="O395" s="125"/>
      <c r="P395" s="125"/>
      <c r="Q395" s="125"/>
      <c r="R395" s="137"/>
      <c r="S395" s="137"/>
      <c r="T395" s="137"/>
      <c r="U395" s="114"/>
      <c r="V395" s="114"/>
      <c r="W395" s="114"/>
      <c r="X395" s="114"/>
      <c r="Y395" s="114"/>
      <c r="Z395" s="114"/>
    </row>
    <row r="396" ht="13.5" customHeight="1">
      <c r="A396" s="137"/>
      <c r="B396" s="116"/>
      <c r="C396" s="137"/>
      <c r="D396" s="151"/>
      <c r="E396" s="136"/>
      <c r="F396" s="125"/>
      <c r="G396" s="125"/>
      <c r="H396" s="125"/>
      <c r="I396" s="125"/>
      <c r="J396" s="125"/>
      <c r="K396" s="125"/>
      <c r="L396" s="125"/>
      <c r="M396" s="125"/>
      <c r="N396" s="125"/>
      <c r="O396" s="125"/>
      <c r="P396" s="125"/>
      <c r="Q396" s="125"/>
      <c r="R396" s="137"/>
      <c r="S396" s="137"/>
      <c r="T396" s="137"/>
      <c r="U396" s="114"/>
      <c r="V396" s="114"/>
      <c r="W396" s="114"/>
      <c r="X396" s="114"/>
      <c r="Y396" s="114"/>
      <c r="Z396" s="114"/>
    </row>
    <row r="397" ht="13.5" customHeight="1">
      <c r="A397" s="137"/>
      <c r="B397" s="116"/>
      <c r="C397" s="137"/>
      <c r="D397" s="151"/>
      <c r="E397" s="136"/>
      <c r="F397" s="125"/>
      <c r="G397" s="125"/>
      <c r="H397" s="125"/>
      <c r="I397" s="125"/>
      <c r="J397" s="125"/>
      <c r="K397" s="125"/>
      <c r="L397" s="125"/>
      <c r="M397" s="125"/>
      <c r="N397" s="125"/>
      <c r="O397" s="125"/>
      <c r="P397" s="125"/>
      <c r="Q397" s="125"/>
      <c r="R397" s="137"/>
      <c r="S397" s="137"/>
      <c r="T397" s="137"/>
      <c r="U397" s="114"/>
      <c r="V397" s="114"/>
      <c r="W397" s="114"/>
      <c r="X397" s="114"/>
      <c r="Y397" s="114"/>
      <c r="Z397" s="114"/>
    </row>
    <row r="398" ht="13.5" customHeight="1">
      <c r="A398" s="137"/>
      <c r="B398" s="116"/>
      <c r="C398" s="137"/>
      <c r="D398" s="151"/>
      <c r="E398" s="136"/>
      <c r="F398" s="125"/>
      <c r="G398" s="125"/>
      <c r="H398" s="125"/>
      <c r="I398" s="125"/>
      <c r="J398" s="125"/>
      <c r="K398" s="125"/>
      <c r="L398" s="125"/>
      <c r="M398" s="125"/>
      <c r="N398" s="125"/>
      <c r="O398" s="125"/>
      <c r="P398" s="125"/>
      <c r="Q398" s="125"/>
      <c r="R398" s="137"/>
      <c r="S398" s="137"/>
      <c r="T398" s="137"/>
      <c r="U398" s="114"/>
      <c r="V398" s="114"/>
      <c r="W398" s="114"/>
      <c r="X398" s="114"/>
      <c r="Y398" s="114"/>
      <c r="Z398" s="114"/>
    </row>
    <row r="399" ht="13.5" customHeight="1">
      <c r="A399" s="137"/>
      <c r="B399" s="116"/>
      <c r="C399" s="137"/>
      <c r="D399" s="151"/>
      <c r="E399" s="136"/>
      <c r="F399" s="125"/>
      <c r="G399" s="125"/>
      <c r="H399" s="125"/>
      <c r="I399" s="125"/>
      <c r="J399" s="125"/>
      <c r="K399" s="125"/>
      <c r="L399" s="125"/>
      <c r="M399" s="125"/>
      <c r="N399" s="125"/>
      <c r="O399" s="125"/>
      <c r="P399" s="125"/>
      <c r="Q399" s="125"/>
      <c r="R399" s="137"/>
      <c r="S399" s="137"/>
      <c r="T399" s="137"/>
      <c r="U399" s="114"/>
      <c r="V399" s="114"/>
      <c r="W399" s="114"/>
      <c r="X399" s="114"/>
      <c r="Y399" s="114"/>
      <c r="Z399" s="114"/>
    </row>
    <row r="400" ht="13.5" customHeight="1">
      <c r="A400" s="137"/>
      <c r="B400" s="116"/>
      <c r="C400" s="137"/>
      <c r="D400" s="151"/>
      <c r="E400" s="136"/>
      <c r="F400" s="125"/>
      <c r="G400" s="125"/>
      <c r="H400" s="125"/>
      <c r="I400" s="125"/>
      <c r="J400" s="125"/>
      <c r="K400" s="125"/>
      <c r="L400" s="125"/>
      <c r="M400" s="125"/>
      <c r="N400" s="125"/>
      <c r="O400" s="125"/>
      <c r="P400" s="125"/>
      <c r="Q400" s="125"/>
      <c r="R400" s="137"/>
      <c r="S400" s="137"/>
      <c r="T400" s="137"/>
      <c r="U400" s="114"/>
      <c r="V400" s="114"/>
      <c r="W400" s="114"/>
      <c r="X400" s="114"/>
      <c r="Y400" s="114"/>
      <c r="Z400" s="114"/>
    </row>
    <row r="401" ht="13.5" customHeight="1">
      <c r="A401" s="137"/>
      <c r="B401" s="116"/>
      <c r="C401" s="137"/>
      <c r="D401" s="151"/>
      <c r="E401" s="136"/>
      <c r="F401" s="125"/>
      <c r="G401" s="125"/>
      <c r="H401" s="125"/>
      <c r="I401" s="125"/>
      <c r="J401" s="125"/>
      <c r="K401" s="125"/>
      <c r="L401" s="125"/>
      <c r="M401" s="125"/>
      <c r="N401" s="125"/>
      <c r="O401" s="125"/>
      <c r="P401" s="125"/>
      <c r="Q401" s="125"/>
      <c r="R401" s="137"/>
      <c r="S401" s="137"/>
      <c r="T401" s="137"/>
      <c r="U401" s="114"/>
      <c r="V401" s="114"/>
      <c r="W401" s="114"/>
      <c r="X401" s="114"/>
      <c r="Y401" s="114"/>
      <c r="Z401" s="114"/>
    </row>
    <row r="402" ht="45.0" customHeight="1">
      <c r="A402" s="137"/>
      <c r="B402" s="116"/>
      <c r="C402" s="137"/>
      <c r="D402" s="151"/>
      <c r="E402" s="136"/>
      <c r="F402" s="125"/>
      <c r="G402" s="125"/>
      <c r="H402" s="125"/>
      <c r="I402" s="125"/>
      <c r="J402" s="125"/>
      <c r="K402" s="125"/>
      <c r="L402" s="125"/>
      <c r="M402" s="125"/>
      <c r="N402" s="125"/>
      <c r="O402" s="125"/>
      <c r="P402" s="125"/>
      <c r="Q402" s="125"/>
      <c r="R402" s="137"/>
      <c r="S402" s="137"/>
      <c r="T402" s="137"/>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84 F94:Q169 F179:Q402">
    <cfRule type="cellIs" dxfId="2" priority="1" stopIfTrue="1" operator="equal">
      <formula>"F"</formula>
    </cfRule>
  </conditionalFormatting>
  <conditionalFormatting sqref="F15:Q84 F94:Q169 F179:Q402">
    <cfRule type="cellIs" dxfId="3" priority="2" stopIfTrue="1" operator="equal">
      <formula>"PE"</formula>
    </cfRule>
  </conditionalFormatting>
  <dataValidations>
    <dataValidation type="list" allowBlank="1" showErrorMessage="1" sqref="F15:Q28 F30:Q84 F94:Q140 F142:Q169 F179:Q225">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1804</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216</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21"/>
      <c r="T11" s="121"/>
      <c r="U11" s="114"/>
      <c r="V11" s="114"/>
      <c r="W11" s="114"/>
      <c r="X11" s="114"/>
      <c r="Y11" s="114"/>
      <c r="Z11" s="114"/>
    </row>
    <row r="12" ht="13.5" customHeight="1">
      <c r="A12" s="123" t="s">
        <v>227</v>
      </c>
      <c r="B12" s="124" t="s">
        <v>1805</v>
      </c>
      <c r="C12" s="124"/>
      <c r="D12" s="124"/>
      <c r="E12" s="124"/>
      <c r="F12" s="124"/>
      <c r="G12" s="124"/>
      <c r="H12" s="124"/>
      <c r="I12" s="124"/>
      <c r="J12" s="124"/>
      <c r="K12" s="124"/>
      <c r="L12" s="124"/>
      <c r="M12" s="124"/>
      <c r="N12" s="124"/>
      <c r="O12" s="124"/>
      <c r="P12" s="124"/>
      <c r="Q12" s="124"/>
      <c r="R12" s="124"/>
      <c r="S12" s="124"/>
      <c r="T12" s="124"/>
      <c r="U12" s="114"/>
      <c r="V12" s="114"/>
      <c r="W12" s="114"/>
      <c r="X12" s="114"/>
      <c r="Y12" s="114"/>
      <c r="Z12" s="114"/>
    </row>
    <row r="13" ht="117.0" customHeight="1">
      <c r="A13" s="125"/>
      <c r="B13" s="126" t="s">
        <v>1806</v>
      </c>
      <c r="C13" s="126"/>
      <c r="D13" s="126"/>
      <c r="E13" s="126"/>
      <c r="F13" s="126"/>
      <c r="G13" s="126"/>
      <c r="H13" s="126"/>
      <c r="I13" s="126"/>
      <c r="J13" s="126"/>
      <c r="K13" s="126"/>
      <c r="L13" s="126"/>
      <c r="M13" s="126"/>
      <c r="N13" s="126"/>
      <c r="O13" s="126"/>
      <c r="P13" s="126"/>
      <c r="Q13" s="126"/>
      <c r="R13" s="126"/>
      <c r="S13" s="126"/>
      <c r="T13" s="127"/>
      <c r="U13" s="114"/>
      <c r="V13" s="114"/>
      <c r="W13" s="114"/>
      <c r="X13" s="114"/>
      <c r="Y13" s="114"/>
      <c r="Z13" s="114"/>
    </row>
    <row r="14" ht="13.5" customHeight="1">
      <c r="A14" s="128"/>
      <c r="B14" s="129" t="s">
        <v>1807</v>
      </c>
      <c r="C14" s="128"/>
      <c r="D14" s="128"/>
      <c r="E14" s="128"/>
      <c r="F14" s="128"/>
      <c r="G14" s="128"/>
      <c r="H14" s="128"/>
      <c r="I14" s="128"/>
      <c r="J14" s="128"/>
      <c r="K14" s="128"/>
      <c r="L14" s="128"/>
      <c r="M14" s="128"/>
      <c r="N14" s="128"/>
      <c r="O14" s="128"/>
      <c r="P14" s="128"/>
      <c r="Q14" s="128"/>
      <c r="R14" s="128"/>
      <c r="S14" s="130"/>
      <c r="T14" s="131"/>
      <c r="U14" s="114"/>
      <c r="V14" s="114"/>
      <c r="W14" s="114"/>
      <c r="X14" s="114"/>
      <c r="Y14" s="114"/>
      <c r="Z14" s="114"/>
    </row>
    <row r="15" ht="57.75" customHeight="1">
      <c r="A15" s="132" t="str">
        <f t="shared" ref="A15:A195" si="1">IF(E15&lt;&gt;"",$E$3&amp;"00"&amp;COUNTA($E$15:E15),"")</f>
        <v>SP001</v>
      </c>
      <c r="B15" s="133" t="s">
        <v>1808</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si="1"/>
        <v>SP002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SP003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SP004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91.5" customHeight="1">
      <c r="A19" s="132" t="str">
        <f t="shared" si="1"/>
        <v>SP005</v>
      </c>
      <c r="B19" s="133" t="s">
        <v>1809</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SP006</v>
      </c>
      <c r="B20" s="133" t="s">
        <v>1810</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39" t="s">
        <v>1811</v>
      </c>
      <c r="C21" s="140"/>
      <c r="D21" s="140"/>
      <c r="E21" s="140"/>
      <c r="F21" s="125"/>
      <c r="G21" s="125"/>
      <c r="H21" s="125"/>
      <c r="I21" s="125"/>
      <c r="J21" s="125"/>
      <c r="K21" s="125"/>
      <c r="L21" s="125"/>
      <c r="M21" s="125"/>
      <c r="N21" s="125"/>
      <c r="O21" s="125"/>
      <c r="P21" s="125"/>
      <c r="Q21" s="125"/>
      <c r="R21" s="141"/>
      <c r="S21" s="141"/>
      <c r="T21" s="141"/>
      <c r="U21" s="114"/>
      <c r="V21" s="114"/>
      <c r="W21" s="114"/>
      <c r="X21" s="114"/>
      <c r="Y21" s="114"/>
      <c r="Z21" s="114"/>
    </row>
    <row r="22" ht="13.5" customHeight="1">
      <c r="A22" s="132" t="str">
        <f t="shared" si="1"/>
        <v>SP007</v>
      </c>
      <c r="B22" s="116" t="s">
        <v>1812</v>
      </c>
      <c r="C22" s="116"/>
      <c r="D22" s="116" t="s">
        <v>1813</v>
      </c>
      <c r="E22" s="116" t="s">
        <v>1814</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SP008</v>
      </c>
      <c r="B23" s="116" t="s">
        <v>1815</v>
      </c>
      <c r="C23" s="116"/>
      <c r="D23" s="116" t="s">
        <v>1816</v>
      </c>
      <c r="E23" s="116" t="s">
        <v>1817</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SP009</v>
      </c>
      <c r="B24" s="116" t="s">
        <v>1818</v>
      </c>
      <c r="C24" s="116"/>
      <c r="D24" s="116" t="s">
        <v>1819</v>
      </c>
      <c r="E24" s="116" t="s">
        <v>1820</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si="1"/>
        <v>SP0010</v>
      </c>
      <c r="B25" s="116" t="s">
        <v>1821</v>
      </c>
      <c r="C25" s="116"/>
      <c r="D25" s="116" t="s">
        <v>1822</v>
      </c>
      <c r="E25" s="116" t="s">
        <v>250</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32" t="str">
        <f t="shared" si="1"/>
        <v>SP0011</v>
      </c>
      <c r="B26" s="116" t="s">
        <v>1823</v>
      </c>
      <c r="C26" s="116"/>
      <c r="D26" s="116" t="s">
        <v>1824</v>
      </c>
      <c r="E26" s="116" t="s">
        <v>253</v>
      </c>
      <c r="F26" s="125"/>
      <c r="G26" s="125"/>
      <c r="H26" s="125"/>
      <c r="I26" s="125"/>
      <c r="J26" s="125"/>
      <c r="K26" s="125"/>
      <c r="L26" s="125"/>
      <c r="M26" s="125"/>
      <c r="N26" s="125"/>
      <c r="O26" s="125"/>
      <c r="P26" s="125"/>
      <c r="Q26" s="125"/>
      <c r="R26" s="141"/>
      <c r="S26" s="141"/>
      <c r="T26" s="141"/>
      <c r="U26" s="114"/>
      <c r="V26" s="114"/>
      <c r="W26" s="114"/>
      <c r="X26" s="114"/>
      <c r="Y26" s="114"/>
      <c r="Z26" s="114"/>
    </row>
    <row r="27" ht="13.5" customHeight="1">
      <c r="A27" s="132" t="str">
        <f t="shared" si="1"/>
        <v>SP0012</v>
      </c>
      <c r="B27" s="116" t="s">
        <v>1825</v>
      </c>
      <c r="C27" s="116"/>
      <c r="D27" s="116" t="s">
        <v>1826</v>
      </c>
      <c r="E27" s="116" t="s">
        <v>1827</v>
      </c>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1"/>
        <v>SP0013</v>
      </c>
      <c r="B28" s="142" t="s">
        <v>1828</v>
      </c>
      <c r="C28" s="142"/>
      <c r="D28" s="142" t="s">
        <v>1829</v>
      </c>
      <c r="E28" s="142" t="s">
        <v>259</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1"/>
        <v/>
      </c>
      <c r="B29" s="143" t="s">
        <v>1494</v>
      </c>
      <c r="C29" s="144"/>
      <c r="D29" s="144"/>
      <c r="E29" s="144"/>
      <c r="F29" s="1"/>
      <c r="G29" s="1"/>
      <c r="H29" s="1"/>
      <c r="I29" s="1"/>
      <c r="J29" s="1"/>
      <c r="K29" s="1"/>
      <c r="L29" s="1"/>
      <c r="M29" s="1"/>
      <c r="N29" s="1"/>
      <c r="O29" s="1"/>
      <c r="P29" s="1"/>
      <c r="Q29" s="1"/>
      <c r="R29" s="1"/>
      <c r="S29" s="1"/>
      <c r="T29" s="1"/>
      <c r="U29" s="114"/>
      <c r="V29" s="114"/>
      <c r="W29" s="114"/>
      <c r="X29" s="114"/>
      <c r="Y29" s="114"/>
      <c r="Z29" s="114"/>
    </row>
    <row r="30" ht="13.5" customHeight="1">
      <c r="A30" s="132" t="str">
        <f t="shared" si="1"/>
        <v>SP0014</v>
      </c>
      <c r="B30" s="142" t="s">
        <v>1830</v>
      </c>
      <c r="C30" s="142" t="s">
        <v>227</v>
      </c>
      <c r="D30" s="142" t="s">
        <v>1496</v>
      </c>
      <c r="E30" s="142" t="s">
        <v>241</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1"/>
        <v>SP0015</v>
      </c>
      <c r="B31" s="142" t="s">
        <v>1831</v>
      </c>
      <c r="C31" s="142" t="s">
        <v>227</v>
      </c>
      <c r="D31" s="142" t="s">
        <v>1497</v>
      </c>
      <c r="E31" s="142" t="s">
        <v>1832</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1"/>
        <v>SP0016</v>
      </c>
      <c r="B32" s="142" t="s">
        <v>1833</v>
      </c>
      <c r="C32" s="142" t="s">
        <v>227</v>
      </c>
      <c r="D32" s="142" t="s">
        <v>1498</v>
      </c>
      <c r="E32" s="142" t="s">
        <v>247</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1"/>
        <v>SP0017</v>
      </c>
      <c r="B33" s="142" t="s">
        <v>1834</v>
      </c>
      <c r="C33" s="142" t="s">
        <v>227</v>
      </c>
      <c r="D33" s="142" t="s">
        <v>1499</v>
      </c>
      <c r="E33" s="142" t="s">
        <v>250</v>
      </c>
      <c r="F33" s="125"/>
      <c r="G33" s="125"/>
      <c r="H33" s="125"/>
      <c r="I33" s="125"/>
      <c r="J33" s="125"/>
      <c r="K33" s="125"/>
      <c r="L33" s="125"/>
      <c r="M33" s="125"/>
      <c r="N33" s="125"/>
      <c r="O33" s="125"/>
      <c r="P33" s="125"/>
      <c r="Q33" s="125"/>
      <c r="R33" s="141"/>
      <c r="S33" s="141"/>
      <c r="T33" s="141"/>
      <c r="U33" s="114"/>
      <c r="V33" s="114"/>
      <c r="W33" s="114"/>
      <c r="X33" s="114"/>
      <c r="Y33" s="114"/>
      <c r="Z33" s="114"/>
    </row>
    <row r="34" ht="13.5" customHeight="1">
      <c r="A34" s="132" t="str">
        <f t="shared" si="1"/>
        <v>SP0018</v>
      </c>
      <c r="B34" s="142" t="s">
        <v>1835</v>
      </c>
      <c r="C34" s="142" t="s">
        <v>227</v>
      </c>
      <c r="D34" s="142" t="s">
        <v>1500</v>
      </c>
      <c r="E34" s="142" t="s">
        <v>253</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1"/>
        <v>SP0019</v>
      </c>
      <c r="B35" s="142" t="s">
        <v>1836</v>
      </c>
      <c r="C35" s="142"/>
      <c r="D35" s="142" t="s">
        <v>1501</v>
      </c>
      <c r="E35" s="142" t="s">
        <v>256</v>
      </c>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1"/>
        <v>SP0020</v>
      </c>
      <c r="B36" s="142" t="s">
        <v>1837</v>
      </c>
      <c r="C36" s="142"/>
      <c r="D36" s="142" t="s">
        <v>1503</v>
      </c>
      <c r="E36" s="142" t="s">
        <v>259</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1"/>
        <v/>
      </c>
      <c r="B37" s="139" t="s">
        <v>1838</v>
      </c>
      <c r="C37" s="140"/>
      <c r="D37" s="140"/>
      <c r="E37" s="140"/>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1"/>
        <v>SP0021</v>
      </c>
      <c r="B38" s="142" t="s">
        <v>1839</v>
      </c>
      <c r="C38" s="142"/>
      <c r="D38" s="142" t="s">
        <v>1840</v>
      </c>
      <c r="E38" s="142" t="s">
        <v>1841</v>
      </c>
      <c r="F38" s="125"/>
      <c r="G38" s="125"/>
      <c r="H38" s="125"/>
      <c r="I38" s="125"/>
      <c r="J38" s="125"/>
      <c r="K38" s="125"/>
      <c r="L38" s="125"/>
      <c r="M38" s="125"/>
      <c r="N38" s="125"/>
      <c r="O38" s="125"/>
      <c r="P38" s="125"/>
      <c r="Q38" s="125"/>
      <c r="R38" s="141"/>
      <c r="S38" s="141"/>
      <c r="T38" s="141"/>
      <c r="U38" s="114"/>
      <c r="V38" s="114"/>
      <c r="W38" s="114"/>
      <c r="X38" s="114"/>
      <c r="Y38" s="114"/>
      <c r="Z38" s="114"/>
    </row>
    <row r="39" ht="13.5" customHeight="1">
      <c r="A39" s="132" t="str">
        <f t="shared" si="1"/>
        <v>SP0022</v>
      </c>
      <c r="B39" s="142" t="s">
        <v>1842</v>
      </c>
      <c r="C39" s="142"/>
      <c r="D39" s="142" t="s">
        <v>1843</v>
      </c>
      <c r="E39" s="142" t="s">
        <v>1844</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1"/>
        <v>SP0023</v>
      </c>
      <c r="B40" s="142" t="s">
        <v>277</v>
      </c>
      <c r="C40" s="142"/>
      <c r="D40" s="142" t="s">
        <v>1843</v>
      </c>
      <c r="E40" s="142" t="s">
        <v>278</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1"/>
        <v>SP0024</v>
      </c>
      <c r="B41" s="142" t="s">
        <v>1845</v>
      </c>
      <c r="C41" s="142"/>
      <c r="D41" s="142" t="s">
        <v>1846</v>
      </c>
      <c r="E41" s="142" t="s">
        <v>281</v>
      </c>
      <c r="F41" s="125"/>
      <c r="G41" s="125"/>
      <c r="H41" s="125"/>
      <c r="I41" s="125"/>
      <c r="J41" s="125"/>
      <c r="K41" s="125"/>
      <c r="L41" s="125"/>
      <c r="M41" s="125"/>
      <c r="N41" s="125"/>
      <c r="O41" s="125"/>
      <c r="P41" s="125"/>
      <c r="Q41" s="125"/>
      <c r="R41" s="141"/>
      <c r="S41" s="141"/>
      <c r="T41" s="141"/>
      <c r="U41" s="114"/>
      <c r="V41" s="114"/>
      <c r="W41" s="114"/>
      <c r="X41" s="114"/>
      <c r="Y41" s="114"/>
      <c r="Z41" s="114"/>
    </row>
    <row r="42" ht="13.5" customHeight="1">
      <c r="A42" s="132" t="str">
        <f t="shared" si="1"/>
        <v>SP0025</v>
      </c>
      <c r="B42" s="142" t="s">
        <v>282</v>
      </c>
      <c r="C42" s="142"/>
      <c r="D42" s="142" t="s">
        <v>1847</v>
      </c>
      <c r="E42" s="142" t="s">
        <v>284</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1"/>
        <v/>
      </c>
      <c r="B43" s="139" t="s">
        <v>1848</v>
      </c>
      <c r="C43" s="140"/>
      <c r="D43" s="140"/>
      <c r="E43" s="140"/>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32" t="str">
        <f t="shared" si="1"/>
        <v>SP0026</v>
      </c>
      <c r="B44" s="142" t="s">
        <v>1849</v>
      </c>
      <c r="C44" s="142"/>
      <c r="D44" s="142" t="s">
        <v>1850</v>
      </c>
      <c r="E44" s="142" t="s">
        <v>1851</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1"/>
        <v>SP0027</v>
      </c>
      <c r="B45" s="142" t="s">
        <v>1852</v>
      </c>
      <c r="C45" s="142"/>
      <c r="D45" s="142" t="s">
        <v>1853</v>
      </c>
      <c r="E45" s="142" t="s">
        <v>1854</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32" t="str">
        <f t="shared" si="1"/>
        <v>SP0028</v>
      </c>
      <c r="B46" s="142" t="s">
        <v>1855</v>
      </c>
      <c r="C46" s="142"/>
      <c r="D46" s="142" t="s">
        <v>1850</v>
      </c>
      <c r="E46" s="142" t="s">
        <v>278</v>
      </c>
      <c r="F46" s="125"/>
      <c r="G46" s="125"/>
      <c r="H46" s="125"/>
      <c r="I46" s="125"/>
      <c r="J46" s="125"/>
      <c r="K46" s="125"/>
      <c r="L46" s="125"/>
      <c r="M46" s="125"/>
      <c r="N46" s="125"/>
      <c r="O46" s="125"/>
      <c r="P46" s="125"/>
      <c r="Q46" s="125"/>
      <c r="R46" s="141"/>
      <c r="S46" s="141"/>
      <c r="T46" s="141"/>
      <c r="U46" s="114"/>
      <c r="V46" s="114"/>
      <c r="W46" s="114"/>
      <c r="X46" s="114"/>
      <c r="Y46" s="114"/>
      <c r="Z46" s="114"/>
    </row>
    <row r="47" ht="13.5" customHeight="1">
      <c r="A47" s="132" t="str">
        <f t="shared" si="1"/>
        <v>SP0029</v>
      </c>
      <c r="B47" s="142" t="s">
        <v>1856</v>
      </c>
      <c r="C47" s="142" t="s">
        <v>227</v>
      </c>
      <c r="D47" s="142" t="s">
        <v>1857</v>
      </c>
      <c r="E47" s="142" t="s">
        <v>281</v>
      </c>
      <c r="F47" s="125"/>
      <c r="G47" s="125"/>
      <c r="H47" s="125"/>
      <c r="I47" s="125"/>
      <c r="J47" s="125"/>
      <c r="K47" s="125"/>
      <c r="L47" s="125"/>
      <c r="M47" s="125"/>
      <c r="N47" s="125"/>
      <c r="O47" s="125"/>
      <c r="P47" s="125"/>
      <c r="Q47" s="125"/>
      <c r="R47" s="141"/>
      <c r="S47" s="141"/>
      <c r="T47" s="141"/>
      <c r="U47" s="114"/>
      <c r="V47" s="114"/>
      <c r="W47" s="114"/>
      <c r="X47" s="114"/>
      <c r="Y47" s="114"/>
      <c r="Z47" s="114"/>
    </row>
    <row r="48" ht="13.5" customHeight="1">
      <c r="A48" s="132" t="str">
        <f t="shared" si="1"/>
        <v>SP0030</v>
      </c>
      <c r="B48" s="142" t="s">
        <v>282</v>
      </c>
      <c r="C48" s="142" t="s">
        <v>227</v>
      </c>
      <c r="D48" s="142" t="s">
        <v>1850</v>
      </c>
      <c r="E48" s="142" t="s">
        <v>284</v>
      </c>
      <c r="F48" s="125"/>
      <c r="G48" s="125"/>
      <c r="H48" s="125"/>
      <c r="I48" s="125"/>
      <c r="J48" s="125"/>
      <c r="K48" s="125"/>
      <c r="L48" s="125"/>
      <c r="M48" s="125"/>
      <c r="N48" s="125"/>
      <c r="O48" s="125"/>
      <c r="P48" s="125"/>
      <c r="Q48" s="125"/>
      <c r="R48" s="141"/>
      <c r="S48" s="141"/>
      <c r="T48" s="141"/>
      <c r="U48" s="114"/>
      <c r="V48" s="114"/>
      <c r="W48" s="114"/>
      <c r="X48" s="114"/>
      <c r="Y48" s="114"/>
      <c r="Z48" s="114"/>
    </row>
    <row r="49" ht="13.5" customHeight="1">
      <c r="A49" s="132" t="str">
        <f t="shared" si="1"/>
        <v/>
      </c>
      <c r="B49" s="139" t="s">
        <v>292</v>
      </c>
      <c r="C49" s="139"/>
      <c r="D49" s="139"/>
      <c r="E49" s="139"/>
      <c r="F49" s="145"/>
      <c r="G49" s="145"/>
      <c r="H49" s="145"/>
      <c r="I49" s="145"/>
      <c r="J49" s="145"/>
      <c r="K49" s="145"/>
      <c r="L49" s="145"/>
      <c r="M49" s="145"/>
      <c r="N49" s="145"/>
      <c r="O49" s="145"/>
      <c r="P49" s="145"/>
      <c r="Q49" s="145"/>
      <c r="R49" s="146"/>
      <c r="S49" s="146"/>
      <c r="T49" s="146"/>
      <c r="U49" s="114"/>
      <c r="V49" s="114"/>
      <c r="W49" s="114"/>
      <c r="X49" s="114"/>
      <c r="Y49" s="114"/>
      <c r="Z49" s="114"/>
    </row>
    <row r="50" ht="13.5" customHeight="1">
      <c r="A50" s="132" t="str">
        <f t="shared" si="1"/>
        <v>SP0031</v>
      </c>
      <c r="B50" s="142" t="s">
        <v>293</v>
      </c>
      <c r="C50" s="142"/>
      <c r="D50" s="142" t="s">
        <v>294</v>
      </c>
      <c r="E50" s="142" t="s">
        <v>295</v>
      </c>
      <c r="F50" s="125"/>
      <c r="G50" s="125"/>
      <c r="H50" s="125"/>
      <c r="I50" s="125"/>
      <c r="J50" s="125"/>
      <c r="K50" s="125"/>
      <c r="L50" s="125"/>
      <c r="M50" s="125"/>
      <c r="N50" s="125"/>
      <c r="O50" s="125"/>
      <c r="P50" s="125"/>
      <c r="Q50" s="125"/>
      <c r="R50" s="141"/>
      <c r="S50" s="141"/>
      <c r="T50" s="141"/>
      <c r="U50" s="114"/>
      <c r="V50" s="114"/>
      <c r="W50" s="114"/>
      <c r="X50" s="114"/>
      <c r="Y50" s="114"/>
      <c r="Z50" s="114"/>
    </row>
    <row r="51" ht="13.5" customHeight="1">
      <c r="A51" s="132" t="str">
        <f t="shared" si="1"/>
        <v>SP0032</v>
      </c>
      <c r="B51" s="142" t="s">
        <v>296</v>
      </c>
      <c r="C51" s="142"/>
      <c r="D51" s="142" t="s">
        <v>297</v>
      </c>
      <c r="E51" s="142" t="s">
        <v>298</v>
      </c>
      <c r="F51" s="125"/>
      <c r="G51" s="125"/>
      <c r="H51" s="125"/>
      <c r="I51" s="125"/>
      <c r="J51" s="125"/>
      <c r="K51" s="125"/>
      <c r="L51" s="125"/>
      <c r="M51" s="125"/>
      <c r="N51" s="125"/>
      <c r="O51" s="125"/>
      <c r="P51" s="125"/>
      <c r="Q51" s="125"/>
      <c r="R51" s="141"/>
      <c r="S51" s="141"/>
      <c r="T51" s="141"/>
      <c r="U51" s="114"/>
      <c r="V51" s="114"/>
      <c r="W51" s="114"/>
      <c r="X51" s="114"/>
      <c r="Y51" s="114"/>
      <c r="Z51" s="114"/>
    </row>
    <row r="52" ht="13.5" customHeight="1">
      <c r="A52" s="132" t="str">
        <f t="shared" si="1"/>
        <v>SP0033</v>
      </c>
      <c r="B52" s="142" t="s">
        <v>299</v>
      </c>
      <c r="C52" s="142"/>
      <c r="D52" s="142" t="s">
        <v>300</v>
      </c>
      <c r="E52" s="142" t="s">
        <v>301</v>
      </c>
      <c r="F52" s="125"/>
      <c r="G52" s="125"/>
      <c r="H52" s="125"/>
      <c r="I52" s="125"/>
      <c r="J52" s="125"/>
      <c r="K52" s="125"/>
      <c r="L52" s="125"/>
      <c r="M52" s="125"/>
      <c r="N52" s="125"/>
      <c r="O52" s="125"/>
      <c r="P52" s="125"/>
      <c r="Q52" s="125"/>
      <c r="R52" s="141"/>
      <c r="S52" s="141"/>
      <c r="T52" s="141"/>
      <c r="U52" s="114"/>
      <c r="V52" s="114"/>
      <c r="W52" s="114"/>
      <c r="X52" s="114"/>
      <c r="Y52" s="114"/>
      <c r="Z52" s="114"/>
    </row>
    <row r="53" ht="13.5" customHeight="1">
      <c r="A53" s="132" t="str">
        <f t="shared" si="1"/>
        <v>SP0034</v>
      </c>
      <c r="B53" s="142" t="s">
        <v>302</v>
      </c>
      <c r="C53" s="142"/>
      <c r="D53" s="142" t="s">
        <v>303</v>
      </c>
      <c r="E53" s="142" t="s">
        <v>304</v>
      </c>
      <c r="F53" s="125"/>
      <c r="G53" s="125"/>
      <c r="H53" s="125"/>
      <c r="I53" s="125"/>
      <c r="J53" s="125"/>
      <c r="K53" s="125"/>
      <c r="L53" s="125"/>
      <c r="M53" s="125"/>
      <c r="N53" s="125"/>
      <c r="O53" s="125"/>
      <c r="P53" s="125"/>
      <c r="Q53" s="125"/>
      <c r="R53" s="141"/>
      <c r="S53" s="141"/>
      <c r="T53" s="141"/>
      <c r="U53" s="114"/>
      <c r="V53" s="114"/>
      <c r="W53" s="114"/>
      <c r="X53" s="114"/>
      <c r="Y53" s="114"/>
      <c r="Z53" s="114"/>
    </row>
    <row r="54" ht="13.5" customHeight="1">
      <c r="A54" s="132" t="str">
        <f t="shared" si="1"/>
        <v/>
      </c>
      <c r="B54" s="139" t="s">
        <v>305</v>
      </c>
      <c r="C54" s="139"/>
      <c r="D54" s="139"/>
      <c r="E54" s="139"/>
      <c r="F54" s="145"/>
      <c r="G54" s="145"/>
      <c r="H54" s="145"/>
      <c r="I54" s="145"/>
      <c r="J54" s="145"/>
      <c r="K54" s="145"/>
      <c r="L54" s="145"/>
      <c r="M54" s="145"/>
      <c r="N54" s="145"/>
      <c r="O54" s="145"/>
      <c r="P54" s="145"/>
      <c r="Q54" s="145"/>
      <c r="R54" s="146"/>
      <c r="S54" s="146"/>
      <c r="T54" s="146"/>
      <c r="U54" s="114"/>
      <c r="V54" s="114"/>
      <c r="W54" s="114"/>
      <c r="X54" s="114"/>
      <c r="Y54" s="114"/>
      <c r="Z54" s="114"/>
    </row>
    <row r="55" ht="13.5" customHeight="1">
      <c r="A55" s="132" t="str">
        <f t="shared" si="1"/>
        <v>SP0035</v>
      </c>
      <c r="B55" s="142" t="s">
        <v>306</v>
      </c>
      <c r="C55" s="142"/>
      <c r="D55" s="142" t="s">
        <v>307</v>
      </c>
      <c r="E55" s="142" t="s">
        <v>308</v>
      </c>
      <c r="F55" s="125"/>
      <c r="G55" s="125"/>
      <c r="H55" s="125"/>
      <c r="I55" s="125"/>
      <c r="J55" s="125"/>
      <c r="K55" s="125"/>
      <c r="L55" s="125"/>
      <c r="M55" s="125"/>
      <c r="N55" s="125"/>
      <c r="O55" s="125"/>
      <c r="P55" s="125"/>
      <c r="Q55" s="125"/>
      <c r="R55" s="141"/>
      <c r="S55" s="141"/>
      <c r="T55" s="141"/>
      <c r="U55" s="114"/>
      <c r="V55" s="114"/>
      <c r="W55" s="114"/>
      <c r="X55" s="114"/>
      <c r="Y55" s="114"/>
      <c r="Z55" s="114"/>
    </row>
    <row r="56" ht="13.5" customHeight="1">
      <c r="A56" s="132" t="str">
        <f t="shared" si="1"/>
        <v>SP0036</v>
      </c>
      <c r="B56" s="142" t="s">
        <v>309</v>
      </c>
      <c r="C56" s="142"/>
      <c r="D56" s="142" t="s">
        <v>310</v>
      </c>
      <c r="E56" s="142" t="s">
        <v>311</v>
      </c>
      <c r="F56" s="125"/>
      <c r="G56" s="125"/>
      <c r="H56" s="125"/>
      <c r="I56" s="125"/>
      <c r="J56" s="125"/>
      <c r="K56" s="125"/>
      <c r="L56" s="125"/>
      <c r="M56" s="125"/>
      <c r="N56" s="125"/>
      <c r="O56" s="125"/>
      <c r="P56" s="125"/>
      <c r="Q56" s="125"/>
      <c r="R56" s="141"/>
      <c r="S56" s="141"/>
      <c r="T56" s="141"/>
      <c r="U56" s="114"/>
      <c r="V56" s="114"/>
      <c r="W56" s="114"/>
      <c r="X56" s="114"/>
      <c r="Y56" s="114"/>
      <c r="Z56" s="114"/>
    </row>
    <row r="57" ht="13.5" customHeight="1">
      <c r="A57" s="132" t="str">
        <f t="shared" si="1"/>
        <v>SP0037</v>
      </c>
      <c r="B57" s="142" t="s">
        <v>312</v>
      </c>
      <c r="C57" s="142"/>
      <c r="D57" s="142" t="s">
        <v>313</v>
      </c>
      <c r="E57" s="142" t="s">
        <v>1858</v>
      </c>
      <c r="F57" s="125"/>
      <c r="G57" s="125"/>
      <c r="H57" s="125"/>
      <c r="I57" s="125"/>
      <c r="J57" s="125"/>
      <c r="K57" s="125"/>
      <c r="L57" s="125"/>
      <c r="M57" s="125"/>
      <c r="N57" s="125"/>
      <c r="O57" s="125"/>
      <c r="P57" s="125"/>
      <c r="Q57" s="125"/>
      <c r="R57" s="141"/>
      <c r="S57" s="141"/>
      <c r="T57" s="141"/>
      <c r="U57" s="114"/>
      <c r="V57" s="114"/>
      <c r="W57" s="114"/>
      <c r="X57" s="114"/>
      <c r="Y57" s="114"/>
      <c r="Z57" s="114"/>
    </row>
    <row r="58" ht="13.5" customHeight="1">
      <c r="A58" s="132" t="str">
        <f t="shared" si="1"/>
        <v>SP0038</v>
      </c>
      <c r="B58" s="142" t="s">
        <v>315</v>
      </c>
      <c r="C58" s="142"/>
      <c r="D58" s="142" t="s">
        <v>316</v>
      </c>
      <c r="E58" s="142" t="s">
        <v>1858</v>
      </c>
      <c r="F58" s="125"/>
      <c r="G58" s="125"/>
      <c r="H58" s="125"/>
      <c r="I58" s="125"/>
      <c r="J58" s="125"/>
      <c r="K58" s="125"/>
      <c r="L58" s="125"/>
      <c r="M58" s="125"/>
      <c r="N58" s="125"/>
      <c r="O58" s="125"/>
      <c r="P58" s="125"/>
      <c r="Q58" s="125"/>
      <c r="R58" s="141"/>
      <c r="S58" s="141"/>
      <c r="T58" s="141"/>
      <c r="U58" s="114"/>
      <c r="V58" s="114"/>
      <c r="W58" s="114"/>
      <c r="X58" s="114"/>
      <c r="Y58" s="114"/>
      <c r="Z58" s="114"/>
    </row>
    <row r="59" ht="13.5" customHeight="1">
      <c r="A59" s="132" t="str">
        <f t="shared" si="1"/>
        <v>SP0039</v>
      </c>
      <c r="B59" s="142" t="s">
        <v>317</v>
      </c>
      <c r="C59" s="142"/>
      <c r="D59" s="142" t="s">
        <v>318</v>
      </c>
      <c r="E59" s="142" t="s">
        <v>319</v>
      </c>
      <c r="F59" s="125"/>
      <c r="G59" s="125"/>
      <c r="H59" s="125"/>
      <c r="I59" s="125"/>
      <c r="J59" s="125"/>
      <c r="K59" s="125"/>
      <c r="L59" s="125"/>
      <c r="M59" s="125"/>
      <c r="N59" s="125"/>
      <c r="O59" s="125"/>
      <c r="P59" s="125"/>
      <c r="Q59" s="125"/>
      <c r="R59" s="141"/>
      <c r="S59" s="141"/>
      <c r="T59" s="141"/>
      <c r="U59" s="114"/>
      <c r="V59" s="114"/>
      <c r="W59" s="114"/>
      <c r="X59" s="114"/>
      <c r="Y59" s="114"/>
      <c r="Z59" s="114"/>
    </row>
    <row r="60" ht="13.5" customHeight="1">
      <c r="A60" s="132" t="str">
        <f t="shared" si="1"/>
        <v>SP0040</v>
      </c>
      <c r="B60" s="142" t="s">
        <v>320</v>
      </c>
      <c r="C60" s="142"/>
      <c r="D60" s="142" t="s">
        <v>321</v>
      </c>
      <c r="E60" s="142" t="s">
        <v>322</v>
      </c>
      <c r="F60" s="125"/>
      <c r="G60" s="125"/>
      <c r="H60" s="125"/>
      <c r="I60" s="125"/>
      <c r="J60" s="125"/>
      <c r="K60" s="125"/>
      <c r="L60" s="125"/>
      <c r="M60" s="125"/>
      <c r="N60" s="125"/>
      <c r="O60" s="125"/>
      <c r="P60" s="125"/>
      <c r="Q60" s="125"/>
      <c r="R60" s="141"/>
      <c r="S60" s="141"/>
      <c r="T60" s="141"/>
      <c r="U60" s="114"/>
      <c r="V60" s="114"/>
      <c r="W60" s="114"/>
      <c r="X60" s="114"/>
      <c r="Y60" s="114"/>
      <c r="Z60" s="114"/>
    </row>
    <row r="61" ht="13.5" customHeight="1">
      <c r="A61" s="132" t="str">
        <f t="shared" si="1"/>
        <v>SP0041</v>
      </c>
      <c r="B61" s="142" t="s">
        <v>323</v>
      </c>
      <c r="C61" s="142"/>
      <c r="D61" s="142" t="s">
        <v>324</v>
      </c>
      <c r="E61" s="142" t="s">
        <v>325</v>
      </c>
      <c r="F61" s="125"/>
      <c r="G61" s="125"/>
      <c r="H61" s="125"/>
      <c r="I61" s="125"/>
      <c r="J61" s="125"/>
      <c r="K61" s="125"/>
      <c r="L61" s="125"/>
      <c r="M61" s="125"/>
      <c r="N61" s="125"/>
      <c r="O61" s="125"/>
      <c r="P61" s="125"/>
      <c r="Q61" s="125"/>
      <c r="R61" s="141"/>
      <c r="S61" s="141"/>
      <c r="T61" s="141"/>
      <c r="U61" s="114"/>
      <c r="V61" s="114"/>
      <c r="W61" s="114"/>
      <c r="X61" s="114"/>
      <c r="Y61" s="114"/>
      <c r="Z61" s="114"/>
    </row>
    <row r="62" ht="13.5" customHeight="1">
      <c r="A62" s="132" t="str">
        <f t="shared" si="1"/>
        <v/>
      </c>
      <c r="B62" s="147" t="s">
        <v>1859</v>
      </c>
      <c r="C62" s="148"/>
      <c r="D62" s="140"/>
      <c r="E62" s="140"/>
      <c r="F62" s="125"/>
      <c r="G62" s="125"/>
      <c r="H62" s="125"/>
      <c r="I62" s="125"/>
      <c r="J62" s="125"/>
      <c r="K62" s="125"/>
      <c r="L62" s="125"/>
      <c r="M62" s="125"/>
      <c r="N62" s="125"/>
      <c r="O62" s="125"/>
      <c r="P62" s="125"/>
      <c r="Q62" s="125"/>
      <c r="R62" s="137" t="s">
        <v>227</v>
      </c>
      <c r="S62" s="137"/>
      <c r="T62" s="137"/>
      <c r="U62" s="114"/>
      <c r="V62" s="114"/>
      <c r="W62" s="114"/>
      <c r="X62" s="114"/>
      <c r="Y62" s="114"/>
      <c r="Z62" s="114"/>
    </row>
    <row r="63" ht="13.5" customHeight="1">
      <c r="A63" s="132" t="str">
        <f t="shared" si="1"/>
        <v>SP0042</v>
      </c>
      <c r="B63" s="133" t="s">
        <v>1808</v>
      </c>
      <c r="C63" s="149"/>
      <c r="D63" s="142" t="s">
        <v>1860</v>
      </c>
      <c r="E63" s="142" t="s">
        <v>232</v>
      </c>
      <c r="F63" s="125"/>
      <c r="G63" s="125"/>
      <c r="H63" s="125"/>
      <c r="I63" s="125"/>
      <c r="J63" s="125"/>
      <c r="K63" s="125"/>
      <c r="L63" s="125"/>
      <c r="M63" s="125"/>
      <c r="N63" s="125"/>
      <c r="O63" s="125"/>
      <c r="P63" s="125"/>
      <c r="Q63" s="125"/>
      <c r="R63" s="141"/>
      <c r="S63" s="141"/>
      <c r="T63" s="141"/>
      <c r="U63" s="150"/>
      <c r="V63" s="150"/>
      <c r="W63" s="150"/>
      <c r="X63" s="150"/>
      <c r="Y63" s="150"/>
      <c r="Z63" s="150"/>
    </row>
    <row r="64" ht="105.75" customHeight="1">
      <c r="A64" s="132" t="str">
        <f t="shared" si="1"/>
        <v>SP0043</v>
      </c>
      <c r="B64" s="133" t="s">
        <v>234</v>
      </c>
      <c r="C64" s="149"/>
      <c r="D64" s="142" t="s">
        <v>1860</v>
      </c>
      <c r="E64" s="142" t="s">
        <v>232</v>
      </c>
      <c r="F64" s="125"/>
      <c r="G64" s="125"/>
      <c r="H64" s="125"/>
      <c r="I64" s="125"/>
      <c r="J64" s="125"/>
      <c r="K64" s="125"/>
      <c r="L64" s="125"/>
      <c r="M64" s="125"/>
      <c r="N64" s="125"/>
      <c r="O64" s="125"/>
      <c r="P64" s="125"/>
      <c r="Q64" s="125"/>
      <c r="R64" s="141"/>
      <c r="S64" s="141"/>
      <c r="T64" s="141"/>
      <c r="U64" s="150"/>
      <c r="V64" s="150"/>
      <c r="W64" s="150"/>
      <c r="X64" s="150"/>
      <c r="Y64" s="150"/>
      <c r="Z64" s="150"/>
    </row>
    <row r="65" ht="13.5" customHeight="1">
      <c r="A65" s="132" t="str">
        <f t="shared" si="1"/>
        <v>SP0044</v>
      </c>
      <c r="B65" s="138" t="s">
        <v>328</v>
      </c>
      <c r="C65" s="149"/>
      <c r="D65" s="142" t="s">
        <v>1860</v>
      </c>
      <c r="E65" s="142" t="s">
        <v>232</v>
      </c>
      <c r="F65" s="125"/>
      <c r="G65" s="125"/>
      <c r="H65" s="125"/>
      <c r="I65" s="125"/>
      <c r="J65" s="125"/>
      <c r="K65" s="125"/>
      <c r="L65" s="125"/>
      <c r="M65" s="125"/>
      <c r="N65" s="125"/>
      <c r="O65" s="125"/>
      <c r="P65" s="125"/>
      <c r="Q65" s="125"/>
      <c r="R65" s="141"/>
      <c r="S65" s="141"/>
      <c r="T65" s="141"/>
      <c r="U65" s="150"/>
      <c r="V65" s="150"/>
      <c r="W65" s="150"/>
      <c r="X65" s="150"/>
      <c r="Y65" s="150"/>
      <c r="Z65" s="150"/>
    </row>
    <row r="66" ht="13.5" customHeight="1">
      <c r="A66" s="132" t="str">
        <f t="shared" si="1"/>
        <v>SP0045</v>
      </c>
      <c r="B66" s="133" t="s">
        <v>1861</v>
      </c>
      <c r="C66" s="149"/>
      <c r="D66" s="142" t="s">
        <v>1860</v>
      </c>
      <c r="E66" s="142" t="s">
        <v>232</v>
      </c>
      <c r="F66" s="125"/>
      <c r="G66" s="125"/>
      <c r="H66" s="125"/>
      <c r="I66" s="125"/>
      <c r="J66" s="125"/>
      <c r="K66" s="125"/>
      <c r="L66" s="125"/>
      <c r="M66" s="125"/>
      <c r="N66" s="125"/>
      <c r="O66" s="125"/>
      <c r="P66" s="125"/>
      <c r="Q66" s="125"/>
      <c r="R66" s="141"/>
      <c r="S66" s="141"/>
      <c r="T66" s="141"/>
      <c r="U66" s="150"/>
      <c r="V66" s="150"/>
      <c r="W66" s="150"/>
      <c r="X66" s="150"/>
      <c r="Y66" s="150"/>
      <c r="Z66" s="150"/>
    </row>
    <row r="67" ht="13.5" customHeight="1">
      <c r="A67" s="132" t="str">
        <f t="shared" si="1"/>
        <v>SP0046</v>
      </c>
      <c r="B67" s="116" t="s">
        <v>1862</v>
      </c>
      <c r="C67" s="134"/>
      <c r="D67" s="136" t="s">
        <v>1863</v>
      </c>
      <c r="E67" s="136" t="s">
        <v>1864</v>
      </c>
      <c r="F67" s="125"/>
      <c r="G67" s="125"/>
      <c r="H67" s="125"/>
      <c r="I67" s="125"/>
      <c r="J67" s="125"/>
      <c r="K67" s="125"/>
      <c r="L67" s="125"/>
      <c r="M67" s="125"/>
      <c r="N67" s="125"/>
      <c r="O67" s="125"/>
      <c r="P67" s="125"/>
      <c r="Q67" s="125"/>
      <c r="R67" s="137"/>
      <c r="S67" s="137"/>
      <c r="T67" s="137"/>
      <c r="U67" s="114"/>
      <c r="V67" s="114"/>
      <c r="W67" s="114"/>
      <c r="X67" s="114"/>
      <c r="Y67" s="114"/>
      <c r="Z67" s="114"/>
    </row>
    <row r="68" ht="13.5" customHeight="1">
      <c r="A68" s="132" t="str">
        <f t="shared" si="1"/>
        <v>SP0047</v>
      </c>
      <c r="B68" s="116" t="s">
        <v>1865</v>
      </c>
      <c r="C68" s="134" t="s">
        <v>335</v>
      </c>
      <c r="D68" s="136" t="s">
        <v>1866</v>
      </c>
      <c r="E68" s="136" t="s">
        <v>337</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1"/>
        <v>SP0048</v>
      </c>
      <c r="B69" s="116" t="s">
        <v>1867</v>
      </c>
      <c r="C69" s="134" t="s">
        <v>339</v>
      </c>
      <c r="D69" s="136" t="s">
        <v>1866</v>
      </c>
      <c r="E69" s="136" t="s">
        <v>340</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1"/>
        <v>SP0049</v>
      </c>
      <c r="B70" s="116" t="s">
        <v>1868</v>
      </c>
      <c r="C70" s="134"/>
      <c r="D70" s="136" t="s">
        <v>1866</v>
      </c>
      <c r="E70" s="136" t="s">
        <v>342</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1"/>
        <v>SP0050</v>
      </c>
      <c r="B71" s="116" t="s">
        <v>1869</v>
      </c>
      <c r="C71" s="134"/>
      <c r="D71" s="136" t="s">
        <v>1866</v>
      </c>
      <c r="E71" s="136" t="s">
        <v>1870</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1"/>
        <v>SP0051</v>
      </c>
      <c r="B72" s="116" t="s">
        <v>1871</v>
      </c>
      <c r="C72" s="134"/>
      <c r="D72" s="136" t="s">
        <v>1866</v>
      </c>
      <c r="E72" s="136" t="s">
        <v>1872</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1"/>
        <v>SP0052</v>
      </c>
      <c r="B73" s="116" t="s">
        <v>1873</v>
      </c>
      <c r="C73" s="134"/>
      <c r="D73" s="136" t="s">
        <v>1874</v>
      </c>
      <c r="E73" s="136" t="s">
        <v>1875</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1"/>
        <v>SP0053</v>
      </c>
      <c r="B74" s="116" t="s">
        <v>1876</v>
      </c>
      <c r="C74" s="134"/>
      <c r="D74" s="136" t="s">
        <v>1874</v>
      </c>
      <c r="E74" s="136" t="s">
        <v>351</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1"/>
        <v>SP0054</v>
      </c>
      <c r="B75" s="116" t="s">
        <v>1877</v>
      </c>
      <c r="C75" s="134"/>
      <c r="D75" s="136" t="s">
        <v>1878</v>
      </c>
      <c r="E75" s="136" t="s">
        <v>1879</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1"/>
        <v>SP0055</v>
      </c>
      <c r="B76" s="116" t="s">
        <v>1880</v>
      </c>
      <c r="C76" s="134"/>
      <c r="D76" s="136" t="s">
        <v>1881</v>
      </c>
      <c r="E76" s="136" t="s">
        <v>1882</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1"/>
        <v>SP0056</v>
      </c>
      <c r="B77" s="116" t="s">
        <v>1883</v>
      </c>
      <c r="C77" s="134"/>
      <c r="D77" s="136" t="s">
        <v>1884</v>
      </c>
      <c r="E77" s="136" t="s">
        <v>1885</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1"/>
        <v>SP0057</v>
      </c>
      <c r="B78" s="116" t="s">
        <v>1886</v>
      </c>
      <c r="C78" s="134"/>
      <c r="D78" s="136" t="s">
        <v>1887</v>
      </c>
      <c r="E78" s="136" t="s">
        <v>1888</v>
      </c>
      <c r="F78" s="125"/>
      <c r="G78" s="125"/>
      <c r="H78" s="125"/>
      <c r="I78" s="125"/>
      <c r="J78" s="125"/>
      <c r="K78" s="125"/>
      <c r="L78" s="125"/>
      <c r="M78" s="125"/>
      <c r="N78" s="125"/>
      <c r="O78" s="125"/>
      <c r="P78" s="125"/>
      <c r="Q78" s="125"/>
      <c r="R78" s="137"/>
      <c r="S78" s="137"/>
      <c r="T78" s="137"/>
      <c r="U78" s="114"/>
      <c r="V78" s="114"/>
      <c r="W78" s="114"/>
      <c r="X78" s="114"/>
      <c r="Y78" s="114"/>
      <c r="Z78" s="114"/>
    </row>
    <row r="79" ht="13.5" customHeight="1">
      <c r="A79" s="132" t="str">
        <f t="shared" si="1"/>
        <v>SP0058</v>
      </c>
      <c r="B79" s="116" t="s">
        <v>1889</v>
      </c>
      <c r="C79" s="116" t="s">
        <v>227</v>
      </c>
      <c r="D79" s="116" t="s">
        <v>1890</v>
      </c>
      <c r="E79" s="116" t="s">
        <v>1891</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1"/>
        <v>SP0059</v>
      </c>
      <c r="B80" s="116" t="s">
        <v>1892</v>
      </c>
      <c r="C80" s="116" t="s">
        <v>227</v>
      </c>
      <c r="D80" s="116" t="s">
        <v>1893</v>
      </c>
      <c r="E80" s="116" t="s">
        <v>1894</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1"/>
        <v>SP0060</v>
      </c>
      <c r="B81" s="116" t="s">
        <v>1895</v>
      </c>
      <c r="C81" s="116" t="s">
        <v>227</v>
      </c>
      <c r="D81" s="116" t="s">
        <v>1896</v>
      </c>
      <c r="E81" s="116" t="s">
        <v>1897</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1"/>
        <v>SP0061</v>
      </c>
      <c r="B82" s="116" t="s">
        <v>1898</v>
      </c>
      <c r="C82" s="116" t="s">
        <v>227</v>
      </c>
      <c r="D82" s="116" t="s">
        <v>1899</v>
      </c>
      <c r="E82" s="116" t="s">
        <v>1900</v>
      </c>
      <c r="F82" s="125"/>
      <c r="G82" s="125"/>
      <c r="H82" s="125"/>
      <c r="I82" s="125"/>
      <c r="J82" s="125"/>
      <c r="K82" s="125"/>
      <c r="L82" s="125"/>
      <c r="M82" s="125"/>
      <c r="N82" s="125"/>
      <c r="O82" s="125"/>
      <c r="P82" s="125"/>
      <c r="Q82" s="125"/>
      <c r="R82" s="137"/>
      <c r="S82" s="137"/>
      <c r="T82" s="137"/>
      <c r="U82" s="114"/>
      <c r="V82" s="114"/>
      <c r="W82" s="114"/>
      <c r="X82" s="114"/>
      <c r="Y82" s="114"/>
      <c r="Z82" s="114"/>
    </row>
    <row r="83" ht="13.5" customHeight="1">
      <c r="A83" s="132" t="str">
        <f t="shared" si="1"/>
        <v>SP0062</v>
      </c>
      <c r="B83" s="116" t="s">
        <v>1901</v>
      </c>
      <c r="C83" s="116" t="s">
        <v>227</v>
      </c>
      <c r="D83" s="116" t="s">
        <v>1902</v>
      </c>
      <c r="E83" s="116" t="s">
        <v>1903</v>
      </c>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1"/>
        <v>SP0063</v>
      </c>
      <c r="B84" s="116" t="s">
        <v>1904</v>
      </c>
      <c r="C84" s="116" t="s">
        <v>227</v>
      </c>
      <c r="D84" s="116" t="s">
        <v>1905</v>
      </c>
      <c r="E84" s="116" t="s">
        <v>1906</v>
      </c>
      <c r="F84" s="125"/>
      <c r="G84" s="125"/>
      <c r="H84" s="125"/>
      <c r="I84" s="125"/>
      <c r="J84" s="125"/>
      <c r="K84" s="125"/>
      <c r="L84" s="125"/>
      <c r="M84" s="125"/>
      <c r="N84" s="125"/>
      <c r="O84" s="125"/>
      <c r="P84" s="125"/>
      <c r="Q84" s="125"/>
      <c r="R84" s="137"/>
      <c r="S84" s="137"/>
      <c r="T84" s="137"/>
      <c r="U84" s="114"/>
      <c r="V84" s="114"/>
      <c r="W84" s="114"/>
      <c r="X84" s="114"/>
      <c r="Y84" s="114"/>
      <c r="Z84" s="114"/>
    </row>
    <row r="85" ht="13.5" customHeight="1">
      <c r="A85" s="132" t="str">
        <f t="shared" si="1"/>
        <v>SP0064</v>
      </c>
      <c r="B85" s="116" t="s">
        <v>1907</v>
      </c>
      <c r="C85" s="116" t="s">
        <v>227</v>
      </c>
      <c r="D85" s="116" t="s">
        <v>1908</v>
      </c>
      <c r="E85" s="116" t="s">
        <v>1909</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1"/>
        <v>SP0065</v>
      </c>
      <c r="B86" s="116" t="s">
        <v>1910</v>
      </c>
      <c r="C86" s="116" t="s">
        <v>227</v>
      </c>
      <c r="D86" s="116" t="s">
        <v>1911</v>
      </c>
      <c r="E86" s="116" t="s">
        <v>1912</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 t="shared" si="1"/>
        <v>SP0066</v>
      </c>
      <c r="B87" s="116" t="s">
        <v>1913</v>
      </c>
      <c r="C87" s="116" t="s">
        <v>227</v>
      </c>
      <c r="D87" s="116" t="s">
        <v>1914</v>
      </c>
      <c r="E87" s="116" t="s">
        <v>1915</v>
      </c>
      <c r="F87" s="125"/>
      <c r="G87" s="125"/>
      <c r="H87" s="125"/>
      <c r="I87" s="125"/>
      <c r="J87" s="125"/>
      <c r="K87" s="125"/>
      <c r="L87" s="125"/>
      <c r="M87" s="125"/>
      <c r="N87" s="125"/>
      <c r="O87" s="125"/>
      <c r="P87" s="125"/>
      <c r="Q87" s="125"/>
      <c r="R87" s="137"/>
      <c r="S87" s="137"/>
      <c r="T87" s="137"/>
      <c r="U87" s="114"/>
      <c r="V87" s="114"/>
      <c r="W87" s="114"/>
      <c r="X87" s="114"/>
      <c r="Y87" s="114"/>
      <c r="Z87" s="114"/>
    </row>
    <row r="88" ht="13.5" customHeight="1">
      <c r="A88" s="132" t="str">
        <f t="shared" si="1"/>
        <v>SP0067</v>
      </c>
      <c r="B88" s="116" t="s">
        <v>1916</v>
      </c>
      <c r="C88" s="116" t="s">
        <v>227</v>
      </c>
      <c r="D88" s="116" t="s">
        <v>1917</v>
      </c>
      <c r="E88" s="116" t="s">
        <v>1918</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1"/>
        <v>SP0068</v>
      </c>
      <c r="B89" s="116" t="s">
        <v>1919</v>
      </c>
      <c r="C89" s="116" t="s">
        <v>227</v>
      </c>
      <c r="D89" s="116" t="s">
        <v>1920</v>
      </c>
      <c r="E89" s="116" t="s">
        <v>1921</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 t="shared" si="1"/>
        <v>SP0069</v>
      </c>
      <c r="B90" s="116" t="s">
        <v>1922</v>
      </c>
      <c r="C90" s="116" t="s">
        <v>227</v>
      </c>
      <c r="D90" s="116" t="s">
        <v>1923</v>
      </c>
      <c r="E90" s="116" t="s">
        <v>1924</v>
      </c>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si="1"/>
        <v>SP0070</v>
      </c>
      <c r="B91" s="116" t="s">
        <v>1925</v>
      </c>
      <c r="C91" s="116" t="s">
        <v>227</v>
      </c>
      <c r="D91" s="116" t="s">
        <v>1926</v>
      </c>
      <c r="E91" s="116" t="s">
        <v>471</v>
      </c>
      <c r="F91" s="125"/>
      <c r="G91" s="125"/>
      <c r="H91" s="125"/>
      <c r="I91" s="125"/>
      <c r="J91" s="125"/>
      <c r="K91" s="125"/>
      <c r="L91" s="125"/>
      <c r="M91" s="125"/>
      <c r="N91" s="125"/>
      <c r="O91" s="125"/>
      <c r="P91" s="125"/>
      <c r="Q91" s="125"/>
      <c r="R91" s="137"/>
      <c r="S91" s="137"/>
      <c r="T91" s="137"/>
      <c r="U91" s="114"/>
      <c r="V91" s="114"/>
      <c r="W91" s="114"/>
      <c r="X91" s="114"/>
      <c r="Y91" s="114"/>
      <c r="Z91" s="114"/>
    </row>
    <row r="92" ht="13.5" customHeight="1">
      <c r="A92" s="132" t="str">
        <f t="shared" si="1"/>
        <v>SP0071</v>
      </c>
      <c r="B92" s="116" t="s">
        <v>1927</v>
      </c>
      <c r="C92" s="116" t="s">
        <v>227</v>
      </c>
      <c r="D92" s="116" t="s">
        <v>1928</v>
      </c>
      <c r="E92" s="116" t="s">
        <v>474</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1"/>
        <v>SP0072</v>
      </c>
      <c r="B93" s="116" t="s">
        <v>1929</v>
      </c>
      <c r="C93" s="116" t="s">
        <v>227</v>
      </c>
      <c r="D93" s="116" t="s">
        <v>1930</v>
      </c>
      <c r="E93" s="116" t="s">
        <v>477</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1"/>
        <v>SP0073</v>
      </c>
      <c r="B94" s="116" t="s">
        <v>1931</v>
      </c>
      <c r="C94" s="116" t="s">
        <v>227</v>
      </c>
      <c r="D94" s="116" t="s">
        <v>1932</v>
      </c>
      <c r="E94" s="116" t="s">
        <v>480</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1"/>
        <v>SP0074</v>
      </c>
      <c r="B95" s="116" t="s">
        <v>1933</v>
      </c>
      <c r="C95" s="116" t="s">
        <v>227</v>
      </c>
      <c r="D95" s="116" t="s">
        <v>1934</v>
      </c>
      <c r="E95" s="116" t="s">
        <v>483</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si="1"/>
        <v>SP0075</v>
      </c>
      <c r="B96" s="116" t="s">
        <v>1935</v>
      </c>
      <c r="C96" s="134"/>
      <c r="D96" s="136" t="s">
        <v>1863</v>
      </c>
      <c r="E96" s="136" t="s">
        <v>1936</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1"/>
        <v>SP0076</v>
      </c>
      <c r="B97" s="116" t="s">
        <v>1937</v>
      </c>
      <c r="C97" s="134"/>
      <c r="D97" s="136" t="s">
        <v>1938</v>
      </c>
      <c r="E97" s="136" t="s">
        <v>1939</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1"/>
        <v>SP0077</v>
      </c>
      <c r="B98" s="116" t="s">
        <v>1940</v>
      </c>
      <c r="C98" s="134"/>
      <c r="D98" s="136" t="s">
        <v>1941</v>
      </c>
      <c r="E98" s="136" t="s">
        <v>1942</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1"/>
        <v>SP0078</v>
      </c>
      <c r="B99" s="116" t="s">
        <v>1943</v>
      </c>
      <c r="C99" s="134"/>
      <c r="D99" s="136" t="s">
        <v>1941</v>
      </c>
      <c r="E99" s="136" t="s">
        <v>1634</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1"/>
        <v>SP0079</v>
      </c>
      <c r="B100" s="116" t="s">
        <v>1944</v>
      </c>
      <c r="C100" s="134"/>
      <c r="D100" s="136" t="s">
        <v>1945</v>
      </c>
      <c r="E100" s="136" t="s">
        <v>1946</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1"/>
        <v>SP0080</v>
      </c>
      <c r="B101" s="116" t="s">
        <v>1947</v>
      </c>
      <c r="C101" s="134"/>
      <c r="D101" s="136" t="s">
        <v>1948</v>
      </c>
      <c r="E101" s="136" t="s">
        <v>1949</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1"/>
        <v>SP0081</v>
      </c>
      <c r="B102" s="116" t="s">
        <v>1950</v>
      </c>
      <c r="C102" s="134"/>
      <c r="D102" s="136" t="s">
        <v>1866</v>
      </c>
      <c r="E102" s="136" t="s">
        <v>342</v>
      </c>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1"/>
        <v>SP0082</v>
      </c>
      <c r="B103" s="116" t="s">
        <v>1951</v>
      </c>
      <c r="C103" s="134"/>
      <c r="D103" s="136" t="s">
        <v>1866</v>
      </c>
      <c r="E103" s="136" t="s">
        <v>1952</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1"/>
        <v>SP0083</v>
      </c>
      <c r="B104" s="116" t="s">
        <v>1953</v>
      </c>
      <c r="C104" s="134"/>
      <c r="D104" s="136" t="s">
        <v>1866</v>
      </c>
      <c r="E104" s="136" t="s">
        <v>1872</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1"/>
        <v>SP0084</v>
      </c>
      <c r="B105" s="116" t="s">
        <v>1935</v>
      </c>
      <c r="C105" s="134"/>
      <c r="D105" s="136" t="s">
        <v>1863</v>
      </c>
      <c r="E105" s="136" t="s">
        <v>1936</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si="1"/>
        <v>SP0085</v>
      </c>
      <c r="B106" s="116" t="s">
        <v>1954</v>
      </c>
      <c r="C106" s="134"/>
      <c r="D106" s="136" t="s">
        <v>1863</v>
      </c>
      <c r="E106" s="136" t="s">
        <v>1955</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1"/>
        <v>SP0086</v>
      </c>
      <c r="B107" s="116" t="s">
        <v>1956</v>
      </c>
      <c r="C107" s="134"/>
      <c r="D107" s="136" t="s">
        <v>1957</v>
      </c>
      <c r="E107" s="136" t="s">
        <v>1958</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2" t="str">
        <f t="shared" si="1"/>
        <v>SP0087</v>
      </c>
      <c r="B108" s="116" t="s">
        <v>1959</v>
      </c>
      <c r="C108" s="134"/>
      <c r="D108" s="136" t="s">
        <v>1960</v>
      </c>
      <c r="E108" s="136" t="s">
        <v>1961</v>
      </c>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2" t="str">
        <f t="shared" si="1"/>
        <v>SP0088</v>
      </c>
      <c r="B109" s="116" t="s">
        <v>1962</v>
      </c>
      <c r="C109" s="134"/>
      <c r="D109" s="136" t="s">
        <v>1960</v>
      </c>
      <c r="E109" s="136" t="s">
        <v>1634</v>
      </c>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2" t="str">
        <f t="shared" si="1"/>
        <v>SP0089</v>
      </c>
      <c r="B110" s="116" t="s">
        <v>1963</v>
      </c>
      <c r="C110" s="134"/>
      <c r="D110" s="136" t="s">
        <v>1964</v>
      </c>
      <c r="E110" s="136" t="s">
        <v>1965</v>
      </c>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2" t="str">
        <f t="shared" si="1"/>
        <v>SP0090</v>
      </c>
      <c r="B111" s="116" t="s">
        <v>1966</v>
      </c>
      <c r="C111" s="134"/>
      <c r="D111" s="136" t="s">
        <v>1948</v>
      </c>
      <c r="E111" s="136" t="s">
        <v>1967</v>
      </c>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2" t="str">
        <f t="shared" si="1"/>
        <v>SP0091</v>
      </c>
      <c r="B112" s="116" t="s">
        <v>1968</v>
      </c>
      <c r="C112" s="134"/>
      <c r="D112" s="136" t="s">
        <v>1866</v>
      </c>
      <c r="E112" s="136" t="s">
        <v>342</v>
      </c>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2" t="str">
        <f t="shared" si="1"/>
        <v>SP0092</v>
      </c>
      <c r="B113" s="116" t="s">
        <v>1969</v>
      </c>
      <c r="C113" s="134"/>
      <c r="D113" s="136" t="s">
        <v>1866</v>
      </c>
      <c r="E113" s="136" t="s">
        <v>1970</v>
      </c>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2" t="str">
        <f t="shared" si="1"/>
        <v>SP0093</v>
      </c>
      <c r="B114" s="116" t="s">
        <v>1971</v>
      </c>
      <c r="C114" s="134"/>
      <c r="D114" s="136" t="s">
        <v>1866</v>
      </c>
      <c r="E114" s="136" t="s">
        <v>1872</v>
      </c>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2" t="str">
        <f t="shared" si="1"/>
        <v>SP0094</v>
      </c>
      <c r="B115" s="116" t="s">
        <v>1954</v>
      </c>
      <c r="C115" s="134"/>
      <c r="D115" s="136" t="s">
        <v>1863</v>
      </c>
      <c r="E115" s="136" t="s">
        <v>1955</v>
      </c>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2" t="str">
        <f t="shared" si="1"/>
        <v>SP0095</v>
      </c>
      <c r="B116" s="116" t="s">
        <v>1972</v>
      </c>
      <c r="C116" s="134"/>
      <c r="D116" s="136" t="s">
        <v>1863</v>
      </c>
      <c r="E116" s="136" t="s">
        <v>1973</v>
      </c>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2" t="str">
        <f t="shared" si="1"/>
        <v>SP0096</v>
      </c>
      <c r="B117" s="116" t="s">
        <v>1974</v>
      </c>
      <c r="C117" s="134"/>
      <c r="D117" s="136" t="s">
        <v>1975</v>
      </c>
      <c r="E117" s="136" t="s">
        <v>1976</v>
      </c>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32" t="str">
        <f t="shared" si="1"/>
        <v>SP0097</v>
      </c>
      <c r="B118" s="116" t="s">
        <v>1977</v>
      </c>
      <c r="C118" s="134"/>
      <c r="D118" s="136" t="s">
        <v>1978</v>
      </c>
      <c r="E118" s="136" t="s">
        <v>1979</v>
      </c>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2" t="str">
        <f t="shared" si="1"/>
        <v>SP0098</v>
      </c>
      <c r="B119" s="116" t="s">
        <v>1980</v>
      </c>
      <c r="C119" s="134"/>
      <c r="D119" s="136" t="s">
        <v>1978</v>
      </c>
      <c r="E119" s="136" t="s">
        <v>1634</v>
      </c>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2" t="str">
        <f t="shared" si="1"/>
        <v>SP0099</v>
      </c>
      <c r="B120" s="116" t="s">
        <v>1981</v>
      </c>
      <c r="C120" s="134"/>
      <c r="D120" s="136" t="s">
        <v>1982</v>
      </c>
      <c r="E120" s="136" t="s">
        <v>1983</v>
      </c>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2" t="str">
        <f t="shared" si="1"/>
        <v>SP00100</v>
      </c>
      <c r="B121" s="116" t="s">
        <v>1984</v>
      </c>
      <c r="C121" s="134"/>
      <c r="D121" s="136" t="s">
        <v>1948</v>
      </c>
      <c r="E121" s="136" t="s">
        <v>1985</v>
      </c>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2" t="str">
        <f t="shared" si="1"/>
        <v>SP00101</v>
      </c>
      <c r="B122" s="116" t="s">
        <v>1986</v>
      </c>
      <c r="C122" s="134"/>
      <c r="D122" s="136" t="s">
        <v>1866</v>
      </c>
      <c r="E122" s="136" t="s">
        <v>342</v>
      </c>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2" t="str">
        <f t="shared" si="1"/>
        <v>SP00102</v>
      </c>
      <c r="B123" s="116" t="s">
        <v>1987</v>
      </c>
      <c r="C123" s="134"/>
      <c r="D123" s="136" t="s">
        <v>1866</v>
      </c>
      <c r="E123" s="136" t="s">
        <v>1988</v>
      </c>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2" t="str">
        <f t="shared" si="1"/>
        <v>SP00103</v>
      </c>
      <c r="B124" s="116" t="s">
        <v>1989</v>
      </c>
      <c r="C124" s="134"/>
      <c r="D124" s="136" t="s">
        <v>1866</v>
      </c>
      <c r="E124" s="136" t="s">
        <v>1872</v>
      </c>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2" t="str">
        <f t="shared" si="1"/>
        <v>SP00104</v>
      </c>
      <c r="B125" s="116" t="s">
        <v>1972</v>
      </c>
      <c r="C125" s="134"/>
      <c r="D125" s="136" t="s">
        <v>1863</v>
      </c>
      <c r="E125" s="136" t="s">
        <v>1973</v>
      </c>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25.5" customHeight="1">
      <c r="A126" s="132" t="str">
        <f t="shared" si="1"/>
        <v/>
      </c>
      <c r="B126" s="139" t="s">
        <v>1990</v>
      </c>
      <c r="C126" s="140"/>
      <c r="D126" s="140"/>
      <c r="E126" s="140"/>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2" t="str">
        <f t="shared" si="1"/>
        <v>SP00105</v>
      </c>
      <c r="B127" s="133" t="s">
        <v>1808</v>
      </c>
      <c r="C127" s="149"/>
      <c r="D127" s="142" t="s">
        <v>1991</v>
      </c>
      <c r="E127" s="142" t="s">
        <v>232</v>
      </c>
      <c r="F127" s="125"/>
      <c r="G127" s="125"/>
      <c r="H127" s="125"/>
      <c r="I127" s="125"/>
      <c r="J127" s="125"/>
      <c r="K127" s="125"/>
      <c r="L127" s="125"/>
      <c r="M127" s="125"/>
      <c r="N127" s="125"/>
      <c r="O127" s="125"/>
      <c r="P127" s="125"/>
      <c r="Q127" s="125"/>
      <c r="R127" s="141"/>
      <c r="S127" s="141"/>
      <c r="T127" s="141"/>
      <c r="U127" s="150"/>
      <c r="V127" s="150"/>
      <c r="W127" s="150"/>
      <c r="X127" s="150"/>
      <c r="Y127" s="150"/>
      <c r="Z127" s="150"/>
    </row>
    <row r="128" ht="105.75" customHeight="1">
      <c r="A128" s="132" t="str">
        <f t="shared" si="1"/>
        <v>SP00106</v>
      </c>
      <c r="B128" s="133" t="s">
        <v>234</v>
      </c>
      <c r="C128" s="149"/>
      <c r="D128" s="142" t="s">
        <v>1991</v>
      </c>
      <c r="E128" s="142" t="s">
        <v>232</v>
      </c>
      <c r="F128" s="125"/>
      <c r="G128" s="125"/>
      <c r="H128" s="125"/>
      <c r="I128" s="125"/>
      <c r="J128" s="125"/>
      <c r="K128" s="125"/>
      <c r="L128" s="125"/>
      <c r="M128" s="125"/>
      <c r="N128" s="125"/>
      <c r="O128" s="125"/>
      <c r="P128" s="125"/>
      <c r="Q128" s="125"/>
      <c r="R128" s="141"/>
      <c r="S128" s="141"/>
      <c r="T128" s="141"/>
      <c r="U128" s="150"/>
      <c r="V128" s="150"/>
      <c r="W128" s="150"/>
      <c r="X128" s="150"/>
      <c r="Y128" s="150"/>
      <c r="Z128" s="150"/>
    </row>
    <row r="129" ht="13.5" customHeight="1">
      <c r="A129" s="132" t="str">
        <f t="shared" si="1"/>
        <v>SP00107</v>
      </c>
      <c r="B129" s="138" t="s">
        <v>328</v>
      </c>
      <c r="C129" s="149"/>
      <c r="D129" s="142" t="s">
        <v>1991</v>
      </c>
      <c r="E129" s="142" t="s">
        <v>232</v>
      </c>
      <c r="F129" s="125"/>
      <c r="G129" s="125"/>
      <c r="H129" s="125"/>
      <c r="I129" s="125"/>
      <c r="J129" s="125"/>
      <c r="K129" s="125"/>
      <c r="L129" s="125"/>
      <c r="M129" s="125"/>
      <c r="N129" s="125"/>
      <c r="O129" s="125"/>
      <c r="P129" s="125"/>
      <c r="Q129" s="125"/>
      <c r="R129" s="141"/>
      <c r="S129" s="141"/>
      <c r="T129" s="141"/>
      <c r="U129" s="150"/>
      <c r="V129" s="150"/>
      <c r="W129" s="150"/>
      <c r="X129" s="150"/>
      <c r="Y129" s="150"/>
      <c r="Z129" s="150"/>
    </row>
    <row r="130" ht="13.5" customHeight="1">
      <c r="A130" s="132" t="str">
        <f t="shared" si="1"/>
        <v>SP00108</v>
      </c>
      <c r="B130" s="133" t="s">
        <v>1861</v>
      </c>
      <c r="C130" s="149"/>
      <c r="D130" s="142" t="s">
        <v>1991</v>
      </c>
      <c r="E130" s="142" t="s">
        <v>232</v>
      </c>
      <c r="F130" s="125"/>
      <c r="G130" s="125"/>
      <c r="H130" s="125"/>
      <c r="I130" s="125"/>
      <c r="J130" s="125"/>
      <c r="K130" s="125"/>
      <c r="L130" s="125"/>
      <c r="M130" s="125"/>
      <c r="N130" s="125"/>
      <c r="O130" s="125"/>
      <c r="P130" s="125"/>
      <c r="Q130" s="125"/>
      <c r="R130" s="141"/>
      <c r="S130" s="141"/>
      <c r="T130" s="141"/>
      <c r="U130" s="150"/>
      <c r="V130" s="150"/>
      <c r="W130" s="150"/>
      <c r="X130" s="150"/>
      <c r="Y130" s="150"/>
      <c r="Z130" s="150"/>
    </row>
    <row r="131" ht="13.5" customHeight="1">
      <c r="A131" s="132" t="str">
        <f t="shared" si="1"/>
        <v>SP00109</v>
      </c>
      <c r="B131" s="116" t="s">
        <v>1992</v>
      </c>
      <c r="C131" s="134"/>
      <c r="D131" s="136" t="s">
        <v>1993</v>
      </c>
      <c r="E131" s="136" t="s">
        <v>1864</v>
      </c>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2" t="str">
        <f t="shared" si="1"/>
        <v>SP00110</v>
      </c>
      <c r="B132" s="116" t="s">
        <v>1994</v>
      </c>
      <c r="C132" s="134" t="s">
        <v>335</v>
      </c>
      <c r="D132" s="136" t="s">
        <v>1995</v>
      </c>
      <c r="E132" s="136" t="s">
        <v>337</v>
      </c>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2" t="str">
        <f t="shared" si="1"/>
        <v>SP00111</v>
      </c>
      <c r="B133" s="116" t="s">
        <v>1996</v>
      </c>
      <c r="C133" s="134" t="s">
        <v>339</v>
      </c>
      <c r="D133" s="136" t="s">
        <v>1995</v>
      </c>
      <c r="E133" s="136" t="s">
        <v>340</v>
      </c>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2" t="str">
        <f t="shared" si="1"/>
        <v>SP00112</v>
      </c>
      <c r="B134" s="116" t="s">
        <v>1997</v>
      </c>
      <c r="C134" s="134"/>
      <c r="D134" s="136" t="s">
        <v>1995</v>
      </c>
      <c r="E134" s="136" t="s">
        <v>342</v>
      </c>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2" t="str">
        <f t="shared" si="1"/>
        <v>SP00113</v>
      </c>
      <c r="B135" s="116" t="s">
        <v>1998</v>
      </c>
      <c r="C135" s="134"/>
      <c r="D135" s="136" t="s">
        <v>1995</v>
      </c>
      <c r="E135" s="136" t="s">
        <v>1870</v>
      </c>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2" t="str">
        <f t="shared" si="1"/>
        <v>SP00114</v>
      </c>
      <c r="B136" s="116" t="s">
        <v>1999</v>
      </c>
      <c r="C136" s="134"/>
      <c r="D136" s="136" t="s">
        <v>1995</v>
      </c>
      <c r="E136" s="136" t="s">
        <v>1872</v>
      </c>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2" t="str">
        <f t="shared" si="1"/>
        <v>SP00115</v>
      </c>
      <c r="B137" s="116" t="s">
        <v>2000</v>
      </c>
      <c r="C137" s="134"/>
      <c r="D137" s="136" t="s">
        <v>2001</v>
      </c>
      <c r="E137" s="136" t="s">
        <v>1875</v>
      </c>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2" t="str">
        <f t="shared" si="1"/>
        <v>SP00116</v>
      </c>
      <c r="B138" s="116" t="s">
        <v>2002</v>
      </c>
      <c r="C138" s="134"/>
      <c r="D138" s="136" t="s">
        <v>2001</v>
      </c>
      <c r="E138" s="136" t="s">
        <v>351</v>
      </c>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2" t="str">
        <f t="shared" si="1"/>
        <v>SP00117</v>
      </c>
      <c r="B139" s="116" t="s">
        <v>2003</v>
      </c>
      <c r="C139" s="134"/>
      <c r="D139" s="136" t="s">
        <v>2004</v>
      </c>
      <c r="E139" s="136" t="s">
        <v>1879</v>
      </c>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2" t="str">
        <f t="shared" si="1"/>
        <v>SP00118</v>
      </c>
      <c r="B140" s="116" t="s">
        <v>2005</v>
      </c>
      <c r="C140" s="134"/>
      <c r="D140" s="136" t="s">
        <v>2006</v>
      </c>
      <c r="E140" s="136" t="s">
        <v>1882</v>
      </c>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2" t="str">
        <f t="shared" si="1"/>
        <v>SP00119</v>
      </c>
      <c r="B141" s="116" t="s">
        <v>2007</v>
      </c>
      <c r="C141" s="134"/>
      <c r="D141" s="136" t="s">
        <v>2008</v>
      </c>
      <c r="E141" s="136" t="s">
        <v>1885</v>
      </c>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2" t="str">
        <f t="shared" si="1"/>
        <v>SP00120</v>
      </c>
      <c r="B142" s="116" t="s">
        <v>2009</v>
      </c>
      <c r="C142" s="134"/>
      <c r="D142" s="136" t="s">
        <v>2010</v>
      </c>
      <c r="E142" s="136" t="s">
        <v>2011</v>
      </c>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2" t="str">
        <f t="shared" si="1"/>
        <v>SP00121</v>
      </c>
      <c r="B143" s="116" t="s">
        <v>2012</v>
      </c>
      <c r="C143" s="116" t="s">
        <v>227</v>
      </c>
      <c r="D143" s="116" t="s">
        <v>2013</v>
      </c>
      <c r="E143" s="116" t="s">
        <v>1891</v>
      </c>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32" t="str">
        <f t="shared" si="1"/>
        <v>SP00122</v>
      </c>
      <c r="B144" s="116" t="s">
        <v>2014</v>
      </c>
      <c r="C144" s="116" t="s">
        <v>227</v>
      </c>
      <c r="D144" s="116" t="s">
        <v>2015</v>
      </c>
      <c r="E144" s="116" t="s">
        <v>1894</v>
      </c>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32" t="str">
        <f t="shared" si="1"/>
        <v>SP00123</v>
      </c>
      <c r="B145" s="116" t="s">
        <v>2016</v>
      </c>
      <c r="C145" s="116" t="s">
        <v>227</v>
      </c>
      <c r="D145" s="116" t="s">
        <v>2017</v>
      </c>
      <c r="E145" s="116" t="s">
        <v>1897</v>
      </c>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32" t="str">
        <f t="shared" si="1"/>
        <v>SP00124</v>
      </c>
      <c r="B146" s="116" t="s">
        <v>2018</v>
      </c>
      <c r="C146" s="116" t="s">
        <v>227</v>
      </c>
      <c r="D146" s="116" t="s">
        <v>2019</v>
      </c>
      <c r="E146" s="116" t="s">
        <v>1900</v>
      </c>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2" t="str">
        <f t="shared" si="1"/>
        <v>SP00125</v>
      </c>
      <c r="B147" s="116" t="s">
        <v>2020</v>
      </c>
      <c r="C147" s="116" t="s">
        <v>227</v>
      </c>
      <c r="D147" s="116" t="s">
        <v>2021</v>
      </c>
      <c r="E147" s="116" t="s">
        <v>1903</v>
      </c>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2" t="str">
        <f t="shared" si="1"/>
        <v>SP00126</v>
      </c>
      <c r="B148" s="116" t="s">
        <v>2022</v>
      </c>
      <c r="C148" s="116" t="s">
        <v>227</v>
      </c>
      <c r="D148" s="116" t="s">
        <v>2023</v>
      </c>
      <c r="E148" s="116" t="s">
        <v>1906</v>
      </c>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2" t="str">
        <f t="shared" si="1"/>
        <v>SP00127</v>
      </c>
      <c r="B149" s="116" t="s">
        <v>2024</v>
      </c>
      <c r="C149" s="116" t="s">
        <v>227</v>
      </c>
      <c r="D149" s="116" t="s">
        <v>2025</v>
      </c>
      <c r="E149" s="116" t="s">
        <v>1909</v>
      </c>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2" t="str">
        <f t="shared" si="1"/>
        <v>SP00128</v>
      </c>
      <c r="B150" s="116" t="s">
        <v>2026</v>
      </c>
      <c r="C150" s="116" t="s">
        <v>227</v>
      </c>
      <c r="D150" s="116" t="s">
        <v>2027</v>
      </c>
      <c r="E150" s="116" t="s">
        <v>1912</v>
      </c>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2" t="str">
        <f t="shared" si="1"/>
        <v>SP00129</v>
      </c>
      <c r="B151" s="116" t="s">
        <v>2028</v>
      </c>
      <c r="C151" s="116" t="s">
        <v>227</v>
      </c>
      <c r="D151" s="116" t="s">
        <v>2029</v>
      </c>
      <c r="E151" s="116" t="s">
        <v>1915</v>
      </c>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2" t="str">
        <f t="shared" si="1"/>
        <v>SP00130</v>
      </c>
      <c r="B152" s="116" t="s">
        <v>2030</v>
      </c>
      <c r="C152" s="116" t="s">
        <v>227</v>
      </c>
      <c r="D152" s="116" t="s">
        <v>2031</v>
      </c>
      <c r="E152" s="116" t="s">
        <v>1918</v>
      </c>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2" t="str">
        <f t="shared" si="1"/>
        <v>SP00131</v>
      </c>
      <c r="B153" s="116" t="s">
        <v>2032</v>
      </c>
      <c r="C153" s="116" t="s">
        <v>227</v>
      </c>
      <c r="D153" s="116" t="s">
        <v>2033</v>
      </c>
      <c r="E153" s="116" t="s">
        <v>1921</v>
      </c>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2" t="str">
        <f t="shared" si="1"/>
        <v>SP00132</v>
      </c>
      <c r="B154" s="116" t="s">
        <v>2034</v>
      </c>
      <c r="C154" s="116" t="s">
        <v>227</v>
      </c>
      <c r="D154" s="116" t="s">
        <v>2035</v>
      </c>
      <c r="E154" s="116" t="s">
        <v>1924</v>
      </c>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2" t="str">
        <f t="shared" si="1"/>
        <v>SP00133</v>
      </c>
      <c r="B155" s="116" t="s">
        <v>2036</v>
      </c>
      <c r="C155" s="116" t="s">
        <v>227</v>
      </c>
      <c r="D155" s="116" t="s">
        <v>2037</v>
      </c>
      <c r="E155" s="116" t="s">
        <v>471</v>
      </c>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2" t="str">
        <f t="shared" si="1"/>
        <v>SP00134</v>
      </c>
      <c r="B156" s="116" t="s">
        <v>2038</v>
      </c>
      <c r="C156" s="116" t="s">
        <v>227</v>
      </c>
      <c r="D156" s="116" t="s">
        <v>2039</v>
      </c>
      <c r="E156" s="116" t="s">
        <v>474</v>
      </c>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2" t="str">
        <f t="shared" si="1"/>
        <v>SP00135</v>
      </c>
      <c r="B157" s="116" t="s">
        <v>2040</v>
      </c>
      <c r="C157" s="116" t="s">
        <v>227</v>
      </c>
      <c r="D157" s="116" t="s">
        <v>2041</v>
      </c>
      <c r="E157" s="116" t="s">
        <v>477</v>
      </c>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2" t="str">
        <f t="shared" si="1"/>
        <v>SP00136</v>
      </c>
      <c r="B158" s="116" t="s">
        <v>2042</v>
      </c>
      <c r="C158" s="116" t="s">
        <v>227</v>
      </c>
      <c r="D158" s="116" t="s">
        <v>2043</v>
      </c>
      <c r="E158" s="116" t="s">
        <v>480</v>
      </c>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2" t="str">
        <f t="shared" si="1"/>
        <v>SP00137</v>
      </c>
      <c r="B159" s="116" t="s">
        <v>2044</v>
      </c>
      <c r="C159" s="116" t="s">
        <v>227</v>
      </c>
      <c r="D159" s="116" t="s">
        <v>2045</v>
      </c>
      <c r="E159" s="116" t="s">
        <v>483</v>
      </c>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2" t="str">
        <f t="shared" si="1"/>
        <v>SP00138</v>
      </c>
      <c r="B160" s="116" t="s">
        <v>2046</v>
      </c>
      <c r="C160" s="134"/>
      <c r="D160" s="136" t="s">
        <v>1993</v>
      </c>
      <c r="E160" s="136" t="s">
        <v>1936</v>
      </c>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2" t="str">
        <f t="shared" si="1"/>
        <v>SP00139</v>
      </c>
      <c r="B161" s="116" t="s">
        <v>1937</v>
      </c>
      <c r="C161" s="134"/>
      <c r="D161" s="136" t="s">
        <v>2047</v>
      </c>
      <c r="E161" s="136" t="s">
        <v>1939</v>
      </c>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2" t="str">
        <f t="shared" si="1"/>
        <v>SP00140</v>
      </c>
      <c r="B162" s="116" t="s">
        <v>1940</v>
      </c>
      <c r="C162" s="134"/>
      <c r="D162" s="136" t="s">
        <v>2048</v>
      </c>
      <c r="E162" s="136" t="s">
        <v>1942</v>
      </c>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2" t="str">
        <f t="shared" si="1"/>
        <v>SP00141</v>
      </c>
      <c r="B163" s="116" t="s">
        <v>1943</v>
      </c>
      <c r="C163" s="134"/>
      <c r="D163" s="136" t="s">
        <v>2048</v>
      </c>
      <c r="E163" s="136" t="s">
        <v>1634</v>
      </c>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2" t="str">
        <f t="shared" si="1"/>
        <v>SP00142</v>
      </c>
      <c r="B164" s="116" t="s">
        <v>1944</v>
      </c>
      <c r="C164" s="134"/>
      <c r="D164" s="136" t="s">
        <v>2049</v>
      </c>
      <c r="E164" s="136" t="s">
        <v>1946</v>
      </c>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2" t="str">
        <f t="shared" si="1"/>
        <v>SP00143</v>
      </c>
      <c r="B165" s="116" t="s">
        <v>2050</v>
      </c>
      <c r="C165" s="134"/>
      <c r="D165" s="136" t="s">
        <v>2051</v>
      </c>
      <c r="E165" s="136" t="s">
        <v>1949</v>
      </c>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2" t="str">
        <f t="shared" si="1"/>
        <v>SP00144</v>
      </c>
      <c r="B166" s="116" t="s">
        <v>2052</v>
      </c>
      <c r="C166" s="134"/>
      <c r="D166" s="136" t="s">
        <v>1995</v>
      </c>
      <c r="E166" s="136" t="s">
        <v>342</v>
      </c>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2" t="str">
        <f t="shared" si="1"/>
        <v>SP00145</v>
      </c>
      <c r="B167" s="116" t="s">
        <v>2053</v>
      </c>
      <c r="C167" s="134"/>
      <c r="D167" s="136" t="s">
        <v>1995</v>
      </c>
      <c r="E167" s="136" t="s">
        <v>1952</v>
      </c>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2" t="str">
        <f t="shared" si="1"/>
        <v>SP00146</v>
      </c>
      <c r="B168" s="116" t="s">
        <v>2054</v>
      </c>
      <c r="C168" s="134"/>
      <c r="D168" s="136" t="s">
        <v>1995</v>
      </c>
      <c r="E168" s="136" t="s">
        <v>1872</v>
      </c>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2" t="str">
        <f t="shared" si="1"/>
        <v>SP00147</v>
      </c>
      <c r="B169" s="116" t="s">
        <v>2046</v>
      </c>
      <c r="C169" s="134"/>
      <c r="D169" s="136" t="s">
        <v>1993</v>
      </c>
      <c r="E169" s="136" t="s">
        <v>1936</v>
      </c>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2" t="str">
        <f t="shared" si="1"/>
        <v>SP00148</v>
      </c>
      <c r="B170" s="116" t="s">
        <v>2055</v>
      </c>
      <c r="C170" s="134"/>
      <c r="D170" s="136" t="s">
        <v>1993</v>
      </c>
      <c r="E170" s="136" t="s">
        <v>1955</v>
      </c>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2" t="str">
        <f t="shared" si="1"/>
        <v>SP00149</v>
      </c>
      <c r="B171" s="116" t="s">
        <v>1956</v>
      </c>
      <c r="C171" s="134"/>
      <c r="D171" s="136" t="s">
        <v>2056</v>
      </c>
      <c r="E171" s="136" t="s">
        <v>1958</v>
      </c>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2" t="str">
        <f t="shared" si="1"/>
        <v>SP00150</v>
      </c>
      <c r="B172" s="116" t="s">
        <v>1959</v>
      </c>
      <c r="C172" s="134"/>
      <c r="D172" s="136" t="s">
        <v>2057</v>
      </c>
      <c r="E172" s="136" t="s">
        <v>1961</v>
      </c>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2" t="str">
        <f t="shared" si="1"/>
        <v>SP00151</v>
      </c>
      <c r="B173" s="116" t="s">
        <v>1962</v>
      </c>
      <c r="C173" s="134"/>
      <c r="D173" s="136" t="s">
        <v>2057</v>
      </c>
      <c r="E173" s="136" t="s">
        <v>1634</v>
      </c>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2" t="str">
        <f t="shared" si="1"/>
        <v>SP00152</v>
      </c>
      <c r="B174" s="116" t="s">
        <v>1963</v>
      </c>
      <c r="C174" s="134"/>
      <c r="D174" s="136" t="s">
        <v>2058</v>
      </c>
      <c r="E174" s="136" t="s">
        <v>1965</v>
      </c>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2" t="str">
        <f t="shared" si="1"/>
        <v>SP00153</v>
      </c>
      <c r="B175" s="116" t="s">
        <v>2059</v>
      </c>
      <c r="C175" s="134"/>
      <c r="D175" s="136" t="s">
        <v>2051</v>
      </c>
      <c r="E175" s="136" t="s">
        <v>1967</v>
      </c>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2" t="str">
        <f t="shared" si="1"/>
        <v>SP00154</v>
      </c>
      <c r="B176" s="116" t="s">
        <v>2060</v>
      </c>
      <c r="C176" s="134"/>
      <c r="D176" s="136" t="s">
        <v>1995</v>
      </c>
      <c r="E176" s="136" t="s">
        <v>342</v>
      </c>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2" t="str">
        <f t="shared" si="1"/>
        <v>SP00155</v>
      </c>
      <c r="B177" s="116" t="s">
        <v>2061</v>
      </c>
      <c r="C177" s="134"/>
      <c r="D177" s="136" t="s">
        <v>1995</v>
      </c>
      <c r="E177" s="136" t="s">
        <v>1970</v>
      </c>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2" t="str">
        <f t="shared" si="1"/>
        <v>SP00156</v>
      </c>
      <c r="B178" s="116" t="s">
        <v>2062</v>
      </c>
      <c r="C178" s="134"/>
      <c r="D178" s="136" t="s">
        <v>1995</v>
      </c>
      <c r="E178" s="136" t="s">
        <v>1872</v>
      </c>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2" t="str">
        <f t="shared" si="1"/>
        <v>SP00157</v>
      </c>
      <c r="B179" s="116" t="s">
        <v>2055</v>
      </c>
      <c r="C179" s="134"/>
      <c r="D179" s="136" t="s">
        <v>1993</v>
      </c>
      <c r="E179" s="136" t="s">
        <v>1955</v>
      </c>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2" t="str">
        <f t="shared" si="1"/>
        <v>SP00158</v>
      </c>
      <c r="B180" s="116" t="s">
        <v>2063</v>
      </c>
      <c r="C180" s="134"/>
      <c r="D180" s="136" t="s">
        <v>1993</v>
      </c>
      <c r="E180" s="136" t="s">
        <v>1973</v>
      </c>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2" t="str">
        <f t="shared" si="1"/>
        <v>SP00159</v>
      </c>
      <c r="B181" s="116" t="s">
        <v>1974</v>
      </c>
      <c r="C181" s="134"/>
      <c r="D181" s="136" t="s">
        <v>2064</v>
      </c>
      <c r="E181" s="136" t="s">
        <v>1976</v>
      </c>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2" t="str">
        <f t="shared" si="1"/>
        <v>SP00160</v>
      </c>
      <c r="B182" s="116" t="s">
        <v>1977</v>
      </c>
      <c r="C182" s="134"/>
      <c r="D182" s="136" t="s">
        <v>2065</v>
      </c>
      <c r="E182" s="136" t="s">
        <v>1979</v>
      </c>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2" t="str">
        <f t="shared" si="1"/>
        <v>SP00161</v>
      </c>
      <c r="B183" s="116" t="s">
        <v>1980</v>
      </c>
      <c r="C183" s="134"/>
      <c r="D183" s="136" t="s">
        <v>2065</v>
      </c>
      <c r="E183" s="136" t="s">
        <v>1634</v>
      </c>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2" t="str">
        <f t="shared" si="1"/>
        <v>SP00162</v>
      </c>
      <c r="B184" s="116" t="s">
        <v>1981</v>
      </c>
      <c r="C184" s="134"/>
      <c r="D184" s="136" t="s">
        <v>2066</v>
      </c>
      <c r="E184" s="136" t="s">
        <v>1983</v>
      </c>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2" t="str">
        <f t="shared" si="1"/>
        <v>SP00163</v>
      </c>
      <c r="B185" s="116" t="s">
        <v>2067</v>
      </c>
      <c r="C185" s="134"/>
      <c r="D185" s="136" t="s">
        <v>2051</v>
      </c>
      <c r="E185" s="136" t="s">
        <v>1985</v>
      </c>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2" t="str">
        <f t="shared" si="1"/>
        <v>SP00164</v>
      </c>
      <c r="B186" s="116" t="s">
        <v>2068</v>
      </c>
      <c r="C186" s="134"/>
      <c r="D186" s="136" t="s">
        <v>1995</v>
      </c>
      <c r="E186" s="136" t="s">
        <v>342</v>
      </c>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2" t="str">
        <f t="shared" si="1"/>
        <v>SP00165</v>
      </c>
      <c r="B187" s="116" t="s">
        <v>2069</v>
      </c>
      <c r="C187" s="134"/>
      <c r="D187" s="136" t="s">
        <v>1995</v>
      </c>
      <c r="E187" s="136" t="s">
        <v>1988</v>
      </c>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2" t="str">
        <f t="shared" si="1"/>
        <v>SP00166</v>
      </c>
      <c r="B188" s="116" t="s">
        <v>2070</v>
      </c>
      <c r="C188" s="134"/>
      <c r="D188" s="136" t="s">
        <v>1995</v>
      </c>
      <c r="E188" s="136" t="s">
        <v>1872</v>
      </c>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2" t="str">
        <f t="shared" si="1"/>
        <v>SP00167</v>
      </c>
      <c r="B189" s="116" t="s">
        <v>2063</v>
      </c>
      <c r="C189" s="134"/>
      <c r="D189" s="136" t="s">
        <v>1993</v>
      </c>
      <c r="E189" s="136" t="s">
        <v>1973</v>
      </c>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2" t="str">
        <f t="shared" si="1"/>
        <v/>
      </c>
      <c r="B190" s="153" t="s">
        <v>2071</v>
      </c>
      <c r="C190" s="153" t="s">
        <v>791</v>
      </c>
      <c r="D190" s="153" t="s">
        <v>791</v>
      </c>
      <c r="E190" s="153"/>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2" t="str">
        <f t="shared" si="1"/>
        <v>SP00168</v>
      </c>
      <c r="B191" s="154" t="s">
        <v>2072</v>
      </c>
      <c r="C191" s="154" t="s">
        <v>791</v>
      </c>
      <c r="D191" s="154" t="s">
        <v>791</v>
      </c>
      <c r="E191" s="154" t="s">
        <v>793</v>
      </c>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2" t="str">
        <f t="shared" si="1"/>
        <v>SP00169</v>
      </c>
      <c r="B192" s="154" t="s">
        <v>2073</v>
      </c>
      <c r="C192" s="154" t="s">
        <v>791</v>
      </c>
      <c r="D192" s="154" t="s">
        <v>2074</v>
      </c>
      <c r="E192" s="154" t="s">
        <v>796</v>
      </c>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2" t="str">
        <f t="shared" si="1"/>
        <v>SP00170</v>
      </c>
      <c r="B193" s="154" t="s">
        <v>2075</v>
      </c>
      <c r="C193" s="154" t="s">
        <v>791</v>
      </c>
      <c r="D193" s="154" t="s">
        <v>798</v>
      </c>
      <c r="E193" s="154" t="s">
        <v>799</v>
      </c>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2" t="str">
        <f t="shared" si="1"/>
        <v>SP00171</v>
      </c>
      <c r="B194" s="154" t="s">
        <v>2076</v>
      </c>
      <c r="C194" s="154" t="s">
        <v>791</v>
      </c>
      <c r="D194" s="154" t="s">
        <v>2077</v>
      </c>
      <c r="E194" s="154" t="s">
        <v>2078</v>
      </c>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2" t="str">
        <f t="shared" si="1"/>
        <v>SP00172</v>
      </c>
      <c r="B195" s="154" t="s">
        <v>2079</v>
      </c>
      <c r="C195" s="154" t="s">
        <v>791</v>
      </c>
      <c r="D195" s="154" t="s">
        <v>804</v>
      </c>
      <c r="E195" s="154" t="s">
        <v>805</v>
      </c>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55"/>
      <c r="B196" s="155"/>
      <c r="C196" s="155"/>
      <c r="D196" s="155"/>
      <c r="E196" s="155"/>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7"/>
      <c r="B197" s="116"/>
      <c r="C197" s="137"/>
      <c r="D197" s="151"/>
      <c r="E197" s="136"/>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7"/>
      <c r="B198" s="116"/>
      <c r="C198" s="137"/>
      <c r="D198" s="151"/>
      <c r="E198" s="136"/>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7"/>
      <c r="B199" s="116"/>
      <c r="C199" s="137"/>
      <c r="D199" s="151"/>
      <c r="E199" s="136"/>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7"/>
      <c r="B200" s="116"/>
      <c r="C200" s="137"/>
      <c r="D200" s="151"/>
      <c r="E200" s="136"/>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7"/>
      <c r="B201" s="116"/>
      <c r="C201" s="137"/>
      <c r="D201" s="151"/>
      <c r="E201" s="136"/>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7"/>
      <c r="B202" s="116"/>
      <c r="C202" s="137"/>
      <c r="D202" s="151"/>
      <c r="E202" s="136"/>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7"/>
      <c r="B203" s="116"/>
      <c r="C203" s="137"/>
      <c r="D203" s="151"/>
      <c r="E203" s="136"/>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7"/>
      <c r="B204" s="116"/>
      <c r="C204" s="137"/>
      <c r="D204" s="151"/>
      <c r="E204" s="136"/>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7"/>
      <c r="B205" s="116"/>
      <c r="C205" s="137"/>
      <c r="D205" s="151"/>
      <c r="E205" s="136"/>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7"/>
      <c r="B206" s="116"/>
      <c r="C206" s="137"/>
      <c r="D206" s="151"/>
      <c r="E206" s="136"/>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7"/>
      <c r="B207" s="116"/>
      <c r="C207" s="137"/>
      <c r="D207" s="151"/>
      <c r="E207" s="136"/>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7"/>
      <c r="B208" s="116"/>
      <c r="C208" s="137"/>
      <c r="D208" s="151"/>
      <c r="E208" s="136"/>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7"/>
      <c r="B209" s="116"/>
      <c r="C209" s="137"/>
      <c r="D209" s="151"/>
      <c r="E209" s="136"/>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7"/>
      <c r="B210" s="116"/>
      <c r="C210" s="137"/>
      <c r="D210" s="151"/>
      <c r="E210" s="136"/>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7"/>
      <c r="B211" s="116"/>
      <c r="C211" s="137"/>
      <c r="D211" s="151"/>
      <c r="E211" s="136"/>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7"/>
      <c r="B212" s="116"/>
      <c r="C212" s="137"/>
      <c r="D212" s="151"/>
      <c r="E212" s="136"/>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7"/>
      <c r="B213" s="116"/>
      <c r="C213" s="137"/>
      <c r="D213" s="151"/>
      <c r="E213" s="136"/>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7"/>
      <c r="B214" s="116"/>
      <c r="C214" s="137"/>
      <c r="D214" s="151"/>
      <c r="E214" s="136"/>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7"/>
      <c r="B215" s="116"/>
      <c r="C215" s="137"/>
      <c r="D215" s="151"/>
      <c r="E215" s="136"/>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7"/>
      <c r="B216" s="116"/>
      <c r="C216" s="137"/>
      <c r="D216" s="151"/>
      <c r="E216" s="136"/>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7"/>
      <c r="B217" s="116"/>
      <c r="C217" s="137"/>
      <c r="D217" s="151"/>
      <c r="E217" s="136"/>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7"/>
      <c r="B218" s="116"/>
      <c r="C218" s="137"/>
      <c r="D218" s="151"/>
      <c r="E218" s="136"/>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7"/>
      <c r="B219" s="116"/>
      <c r="C219" s="137"/>
      <c r="D219" s="151"/>
      <c r="E219" s="136"/>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7"/>
      <c r="B220" s="116"/>
      <c r="C220" s="137"/>
      <c r="D220" s="151"/>
      <c r="E220" s="136"/>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7"/>
      <c r="B221" s="116"/>
      <c r="C221" s="137"/>
      <c r="D221" s="151"/>
      <c r="E221" s="136"/>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7"/>
      <c r="B222" s="116"/>
      <c r="C222" s="137"/>
      <c r="D222" s="151"/>
      <c r="E222" s="136"/>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7"/>
      <c r="B223" s="116"/>
      <c r="C223" s="137"/>
      <c r="D223" s="151"/>
      <c r="E223" s="136"/>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7"/>
      <c r="B224" s="116"/>
      <c r="C224" s="137"/>
      <c r="D224" s="151"/>
      <c r="E224" s="136"/>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7"/>
      <c r="B225" s="116"/>
      <c r="C225" s="137"/>
      <c r="D225" s="151"/>
      <c r="E225" s="136"/>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7"/>
      <c r="B226" s="116"/>
      <c r="C226" s="137"/>
      <c r="D226" s="151"/>
      <c r="E226" s="136"/>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7"/>
      <c r="B227" s="116"/>
      <c r="C227" s="137"/>
      <c r="D227" s="151"/>
      <c r="E227" s="136"/>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7"/>
      <c r="B228" s="116"/>
      <c r="C228" s="137"/>
      <c r="D228" s="151"/>
      <c r="E228" s="136"/>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7"/>
      <c r="B229" s="116"/>
      <c r="C229" s="137"/>
      <c r="D229" s="151"/>
      <c r="E229" s="136"/>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7"/>
      <c r="B230" s="116"/>
      <c r="C230" s="137"/>
      <c r="D230" s="151"/>
      <c r="E230" s="136"/>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7"/>
      <c r="B231" s="116"/>
      <c r="C231" s="137"/>
      <c r="D231" s="151"/>
      <c r="E231" s="136"/>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7"/>
      <c r="B232" s="116"/>
      <c r="C232" s="137"/>
      <c r="D232" s="151"/>
      <c r="E232" s="136"/>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37"/>
      <c r="B272" s="116"/>
      <c r="C272" s="137"/>
      <c r="D272" s="151"/>
      <c r="E272" s="136"/>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37"/>
      <c r="B273" s="116"/>
      <c r="C273" s="137"/>
      <c r="D273" s="151"/>
      <c r="E273" s="136"/>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37"/>
      <c r="B274" s="116"/>
      <c r="C274" s="137"/>
      <c r="D274" s="151"/>
      <c r="E274" s="136"/>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37"/>
      <c r="B275" s="116"/>
      <c r="C275" s="137"/>
      <c r="D275" s="151"/>
      <c r="E275" s="136"/>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37"/>
      <c r="B276" s="116"/>
      <c r="C276" s="137"/>
      <c r="D276" s="151"/>
      <c r="E276" s="136"/>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37"/>
      <c r="B277" s="116"/>
      <c r="C277" s="137"/>
      <c r="D277" s="151"/>
      <c r="E277" s="136"/>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37"/>
      <c r="B278" s="116"/>
      <c r="C278" s="137"/>
      <c r="D278" s="151"/>
      <c r="E278" s="136"/>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37"/>
      <c r="B279" s="116"/>
      <c r="C279" s="137"/>
      <c r="D279" s="151"/>
      <c r="E279" s="136"/>
      <c r="F279" s="125"/>
      <c r="G279" s="125"/>
      <c r="H279" s="125"/>
      <c r="I279" s="125"/>
      <c r="J279" s="125"/>
      <c r="K279" s="125"/>
      <c r="L279" s="125"/>
      <c r="M279" s="125"/>
      <c r="N279" s="125"/>
      <c r="O279" s="125"/>
      <c r="P279" s="125"/>
      <c r="Q279" s="125"/>
      <c r="R279" s="137"/>
      <c r="S279" s="137"/>
      <c r="T279" s="137"/>
      <c r="U279" s="114"/>
      <c r="V279" s="114"/>
      <c r="W279" s="114"/>
      <c r="X279" s="114"/>
      <c r="Y279" s="114"/>
      <c r="Z279" s="114"/>
    </row>
    <row r="280" ht="13.5" customHeight="1">
      <c r="A280" s="137"/>
      <c r="B280" s="116"/>
      <c r="C280" s="137"/>
      <c r="D280" s="151"/>
      <c r="E280" s="136"/>
      <c r="F280" s="125"/>
      <c r="G280" s="125"/>
      <c r="H280" s="125"/>
      <c r="I280" s="125"/>
      <c r="J280" s="125"/>
      <c r="K280" s="125"/>
      <c r="L280" s="125"/>
      <c r="M280" s="125"/>
      <c r="N280" s="125"/>
      <c r="O280" s="125"/>
      <c r="P280" s="125"/>
      <c r="Q280" s="125"/>
      <c r="R280" s="137"/>
      <c r="S280" s="137"/>
      <c r="T280" s="137"/>
      <c r="U280" s="114"/>
      <c r="V280" s="114"/>
      <c r="W280" s="114"/>
      <c r="X280" s="114"/>
      <c r="Y280" s="114"/>
      <c r="Z280" s="114"/>
    </row>
    <row r="281" ht="13.5" customHeight="1">
      <c r="A281" s="137"/>
      <c r="B281" s="116"/>
      <c r="C281" s="137"/>
      <c r="D281" s="151"/>
      <c r="E281" s="136"/>
      <c r="F281" s="125"/>
      <c r="G281" s="125"/>
      <c r="H281" s="125"/>
      <c r="I281" s="125"/>
      <c r="J281" s="125"/>
      <c r="K281" s="125"/>
      <c r="L281" s="125"/>
      <c r="M281" s="125"/>
      <c r="N281" s="125"/>
      <c r="O281" s="125"/>
      <c r="P281" s="125"/>
      <c r="Q281" s="125"/>
      <c r="R281" s="137"/>
      <c r="S281" s="137"/>
      <c r="T281" s="137"/>
      <c r="U281" s="114"/>
      <c r="V281" s="114"/>
      <c r="W281" s="114"/>
      <c r="X281" s="114"/>
      <c r="Y281" s="114"/>
      <c r="Z281" s="114"/>
    </row>
    <row r="282" ht="13.5" customHeight="1">
      <c r="A282" s="137"/>
      <c r="B282" s="116"/>
      <c r="C282" s="137"/>
      <c r="D282" s="151"/>
      <c r="E282" s="136"/>
      <c r="F282" s="125"/>
      <c r="G282" s="125"/>
      <c r="H282" s="125"/>
      <c r="I282" s="125"/>
      <c r="J282" s="125"/>
      <c r="K282" s="125"/>
      <c r="L282" s="125"/>
      <c r="M282" s="125"/>
      <c r="N282" s="125"/>
      <c r="O282" s="125"/>
      <c r="P282" s="125"/>
      <c r="Q282" s="125"/>
      <c r="R282" s="137"/>
      <c r="S282" s="137"/>
      <c r="T282" s="137"/>
      <c r="U282" s="114"/>
      <c r="V282" s="114"/>
      <c r="W282" s="114"/>
      <c r="X282" s="114"/>
      <c r="Y282" s="114"/>
      <c r="Z282" s="114"/>
    </row>
    <row r="283" ht="13.5" customHeight="1">
      <c r="A283" s="137"/>
      <c r="B283" s="116"/>
      <c r="C283" s="137"/>
      <c r="D283" s="151"/>
      <c r="E283" s="136"/>
      <c r="F283" s="125"/>
      <c r="G283" s="125"/>
      <c r="H283" s="125"/>
      <c r="I283" s="125"/>
      <c r="J283" s="125"/>
      <c r="K283" s="125"/>
      <c r="L283" s="125"/>
      <c r="M283" s="125"/>
      <c r="N283" s="125"/>
      <c r="O283" s="125"/>
      <c r="P283" s="125"/>
      <c r="Q283" s="125"/>
      <c r="R283" s="137"/>
      <c r="S283" s="137"/>
      <c r="T283" s="137"/>
      <c r="U283" s="114"/>
      <c r="V283" s="114"/>
      <c r="W283" s="114"/>
      <c r="X283" s="114"/>
      <c r="Y283" s="114"/>
      <c r="Z283" s="114"/>
    </row>
    <row r="284" ht="13.5" customHeight="1">
      <c r="A284" s="137"/>
      <c r="B284" s="116"/>
      <c r="C284" s="137"/>
      <c r="D284" s="151"/>
      <c r="E284" s="136"/>
      <c r="F284" s="125"/>
      <c r="G284" s="125"/>
      <c r="H284" s="125"/>
      <c r="I284" s="125"/>
      <c r="J284" s="125"/>
      <c r="K284" s="125"/>
      <c r="L284" s="125"/>
      <c r="M284" s="125"/>
      <c r="N284" s="125"/>
      <c r="O284" s="125"/>
      <c r="P284" s="125"/>
      <c r="Q284" s="125"/>
      <c r="R284" s="137"/>
      <c r="S284" s="137"/>
      <c r="T284" s="137"/>
      <c r="U284" s="114"/>
      <c r="V284" s="114"/>
      <c r="W284" s="114"/>
      <c r="X284" s="114"/>
      <c r="Y284" s="114"/>
      <c r="Z284" s="114"/>
    </row>
    <row r="285" ht="13.5" customHeight="1">
      <c r="A285" s="137"/>
      <c r="B285" s="116"/>
      <c r="C285" s="137"/>
      <c r="D285" s="151"/>
      <c r="E285" s="136"/>
      <c r="F285" s="125"/>
      <c r="G285" s="125"/>
      <c r="H285" s="125"/>
      <c r="I285" s="125"/>
      <c r="J285" s="125"/>
      <c r="K285" s="125"/>
      <c r="L285" s="125"/>
      <c r="M285" s="125"/>
      <c r="N285" s="125"/>
      <c r="O285" s="125"/>
      <c r="P285" s="125"/>
      <c r="Q285" s="125"/>
      <c r="R285" s="137"/>
      <c r="S285" s="137"/>
      <c r="T285" s="137"/>
      <c r="U285" s="114"/>
      <c r="V285" s="114"/>
      <c r="W285" s="114"/>
      <c r="X285" s="114"/>
      <c r="Y285" s="114"/>
      <c r="Z285" s="114"/>
    </row>
    <row r="286" ht="13.5" customHeight="1">
      <c r="A286" s="137"/>
      <c r="B286" s="116"/>
      <c r="C286" s="137"/>
      <c r="D286" s="151"/>
      <c r="E286" s="136"/>
      <c r="F286" s="125"/>
      <c r="G286" s="125"/>
      <c r="H286" s="125"/>
      <c r="I286" s="125"/>
      <c r="J286" s="125"/>
      <c r="K286" s="125"/>
      <c r="L286" s="125"/>
      <c r="M286" s="125"/>
      <c r="N286" s="125"/>
      <c r="O286" s="125"/>
      <c r="P286" s="125"/>
      <c r="Q286" s="125"/>
      <c r="R286" s="137"/>
      <c r="S286" s="137"/>
      <c r="T286" s="137"/>
      <c r="U286" s="114"/>
      <c r="V286" s="114"/>
      <c r="W286" s="114"/>
      <c r="X286" s="114"/>
      <c r="Y286" s="114"/>
      <c r="Z286" s="114"/>
    </row>
    <row r="287" ht="13.5" customHeight="1">
      <c r="A287" s="137"/>
      <c r="B287" s="116"/>
      <c r="C287" s="137"/>
      <c r="D287" s="151"/>
      <c r="E287" s="136"/>
      <c r="F287" s="125"/>
      <c r="G287" s="125"/>
      <c r="H287" s="125"/>
      <c r="I287" s="125"/>
      <c r="J287" s="125"/>
      <c r="K287" s="125"/>
      <c r="L287" s="125"/>
      <c r="M287" s="125"/>
      <c r="N287" s="125"/>
      <c r="O287" s="125"/>
      <c r="P287" s="125"/>
      <c r="Q287" s="125"/>
      <c r="R287" s="137"/>
      <c r="S287" s="137"/>
      <c r="T287" s="137"/>
      <c r="U287" s="114"/>
      <c r="V287" s="114"/>
      <c r="W287" s="114"/>
      <c r="X287" s="114"/>
      <c r="Y287" s="114"/>
      <c r="Z287" s="114"/>
    </row>
    <row r="288" ht="13.5" customHeight="1">
      <c r="A288" s="137"/>
      <c r="B288" s="116"/>
      <c r="C288" s="137"/>
      <c r="D288" s="151"/>
      <c r="E288" s="136"/>
      <c r="F288" s="125"/>
      <c r="G288" s="125"/>
      <c r="H288" s="125"/>
      <c r="I288" s="125"/>
      <c r="J288" s="125"/>
      <c r="K288" s="125"/>
      <c r="L288" s="125"/>
      <c r="M288" s="125"/>
      <c r="N288" s="125"/>
      <c r="O288" s="125"/>
      <c r="P288" s="125"/>
      <c r="Q288" s="125"/>
      <c r="R288" s="137"/>
      <c r="S288" s="137"/>
      <c r="T288" s="137"/>
      <c r="U288" s="114"/>
      <c r="V288" s="114"/>
      <c r="W288" s="114"/>
      <c r="X288" s="114"/>
      <c r="Y288" s="114"/>
      <c r="Z288" s="114"/>
    </row>
    <row r="289" ht="13.5" customHeight="1">
      <c r="A289" s="137"/>
      <c r="B289" s="116"/>
      <c r="C289" s="137"/>
      <c r="D289" s="151"/>
      <c r="E289" s="136"/>
      <c r="F289" s="125"/>
      <c r="G289" s="125"/>
      <c r="H289" s="125"/>
      <c r="I289" s="125"/>
      <c r="J289" s="125"/>
      <c r="K289" s="125"/>
      <c r="L289" s="125"/>
      <c r="M289" s="125"/>
      <c r="N289" s="125"/>
      <c r="O289" s="125"/>
      <c r="P289" s="125"/>
      <c r="Q289" s="125"/>
      <c r="R289" s="137"/>
      <c r="S289" s="137"/>
      <c r="T289" s="137"/>
      <c r="U289" s="114"/>
      <c r="V289" s="114"/>
      <c r="W289" s="114"/>
      <c r="X289" s="114"/>
      <c r="Y289" s="114"/>
      <c r="Z289" s="114"/>
    </row>
    <row r="290" ht="13.5" customHeight="1">
      <c r="A290" s="137"/>
      <c r="B290" s="116"/>
      <c r="C290" s="137"/>
      <c r="D290" s="151"/>
      <c r="E290" s="136"/>
      <c r="F290" s="125"/>
      <c r="G290" s="125"/>
      <c r="H290" s="125"/>
      <c r="I290" s="125"/>
      <c r="J290" s="125"/>
      <c r="K290" s="125"/>
      <c r="L290" s="125"/>
      <c r="M290" s="125"/>
      <c r="N290" s="125"/>
      <c r="O290" s="125"/>
      <c r="P290" s="125"/>
      <c r="Q290" s="125"/>
      <c r="R290" s="137"/>
      <c r="S290" s="137"/>
      <c r="T290" s="137"/>
      <c r="U290" s="114"/>
      <c r="V290" s="114"/>
      <c r="W290" s="114"/>
      <c r="X290" s="114"/>
      <c r="Y290" s="114"/>
      <c r="Z290" s="114"/>
    </row>
    <row r="291" ht="13.5" customHeight="1">
      <c r="A291" s="137"/>
      <c r="B291" s="116"/>
      <c r="C291" s="137"/>
      <c r="D291" s="151"/>
      <c r="E291" s="136"/>
      <c r="F291" s="125"/>
      <c r="G291" s="125"/>
      <c r="H291" s="125"/>
      <c r="I291" s="125"/>
      <c r="J291" s="125"/>
      <c r="K291" s="125"/>
      <c r="L291" s="125"/>
      <c r="M291" s="125"/>
      <c r="N291" s="125"/>
      <c r="O291" s="125"/>
      <c r="P291" s="125"/>
      <c r="Q291" s="125"/>
      <c r="R291" s="137"/>
      <c r="S291" s="137"/>
      <c r="T291" s="137"/>
      <c r="U291" s="114"/>
      <c r="V291" s="114"/>
      <c r="W291" s="114"/>
      <c r="X291" s="114"/>
      <c r="Y291" s="114"/>
      <c r="Z291" s="114"/>
    </row>
    <row r="292" ht="13.5" customHeight="1">
      <c r="A292" s="137"/>
      <c r="B292" s="116"/>
      <c r="C292" s="137"/>
      <c r="D292" s="151"/>
      <c r="E292" s="136"/>
      <c r="F292" s="125"/>
      <c r="G292" s="125"/>
      <c r="H292" s="125"/>
      <c r="I292" s="125"/>
      <c r="J292" s="125"/>
      <c r="K292" s="125"/>
      <c r="L292" s="125"/>
      <c r="M292" s="125"/>
      <c r="N292" s="125"/>
      <c r="O292" s="125"/>
      <c r="P292" s="125"/>
      <c r="Q292" s="125"/>
      <c r="R292" s="137"/>
      <c r="S292" s="137"/>
      <c r="T292" s="137"/>
      <c r="U292" s="114"/>
      <c r="V292" s="114"/>
      <c r="W292" s="114"/>
      <c r="X292" s="114"/>
      <c r="Y292" s="114"/>
      <c r="Z292" s="114"/>
    </row>
    <row r="293" ht="13.5" customHeight="1">
      <c r="A293" s="137"/>
      <c r="B293" s="116"/>
      <c r="C293" s="137"/>
      <c r="D293" s="151"/>
      <c r="E293" s="136"/>
      <c r="F293" s="125"/>
      <c r="G293" s="125"/>
      <c r="H293" s="125"/>
      <c r="I293" s="125"/>
      <c r="J293" s="125"/>
      <c r="K293" s="125"/>
      <c r="L293" s="125"/>
      <c r="M293" s="125"/>
      <c r="N293" s="125"/>
      <c r="O293" s="125"/>
      <c r="P293" s="125"/>
      <c r="Q293" s="125"/>
      <c r="R293" s="137"/>
      <c r="S293" s="137"/>
      <c r="T293" s="137"/>
      <c r="U293" s="114"/>
      <c r="V293" s="114"/>
      <c r="W293" s="114"/>
      <c r="X293" s="114"/>
      <c r="Y293" s="114"/>
      <c r="Z293" s="114"/>
    </row>
    <row r="294" ht="13.5" customHeight="1">
      <c r="A294" s="137"/>
      <c r="B294" s="116"/>
      <c r="C294" s="137"/>
      <c r="D294" s="151"/>
      <c r="E294" s="136"/>
      <c r="F294" s="125"/>
      <c r="G294" s="125"/>
      <c r="H294" s="125"/>
      <c r="I294" s="125"/>
      <c r="J294" s="125"/>
      <c r="K294" s="125"/>
      <c r="L294" s="125"/>
      <c r="M294" s="125"/>
      <c r="N294" s="125"/>
      <c r="O294" s="125"/>
      <c r="P294" s="125"/>
      <c r="Q294" s="125"/>
      <c r="R294" s="137"/>
      <c r="S294" s="137"/>
      <c r="T294" s="137"/>
      <c r="U294" s="114"/>
      <c r="V294" s="114"/>
      <c r="W294" s="114"/>
      <c r="X294" s="114"/>
      <c r="Y294" s="114"/>
      <c r="Z294" s="114"/>
    </row>
    <row r="295" ht="13.5" customHeight="1">
      <c r="A295" s="137"/>
      <c r="B295" s="116"/>
      <c r="C295" s="137"/>
      <c r="D295" s="151"/>
      <c r="E295" s="136"/>
      <c r="F295" s="125"/>
      <c r="G295" s="125"/>
      <c r="H295" s="125"/>
      <c r="I295" s="125"/>
      <c r="J295" s="125"/>
      <c r="K295" s="125"/>
      <c r="L295" s="125"/>
      <c r="M295" s="125"/>
      <c r="N295" s="125"/>
      <c r="O295" s="125"/>
      <c r="P295" s="125"/>
      <c r="Q295" s="125"/>
      <c r="R295" s="137"/>
      <c r="S295" s="137"/>
      <c r="T295" s="137"/>
      <c r="U295" s="114"/>
      <c r="V295" s="114"/>
      <c r="W295" s="114"/>
      <c r="X295" s="114"/>
      <c r="Y295" s="114"/>
      <c r="Z295" s="114"/>
    </row>
    <row r="296" ht="13.5" customHeight="1">
      <c r="A296" s="137"/>
      <c r="B296" s="116"/>
      <c r="C296" s="137"/>
      <c r="D296" s="151"/>
      <c r="E296" s="136"/>
      <c r="F296" s="125"/>
      <c r="G296" s="125"/>
      <c r="H296" s="125"/>
      <c r="I296" s="125"/>
      <c r="J296" s="125"/>
      <c r="K296" s="125"/>
      <c r="L296" s="125"/>
      <c r="M296" s="125"/>
      <c r="N296" s="125"/>
      <c r="O296" s="125"/>
      <c r="P296" s="125"/>
      <c r="Q296" s="125"/>
      <c r="R296" s="137"/>
      <c r="S296" s="137"/>
      <c r="T296" s="137"/>
      <c r="U296" s="114"/>
      <c r="V296" s="114"/>
      <c r="W296" s="114"/>
      <c r="X296" s="114"/>
      <c r="Y296" s="114"/>
      <c r="Z296" s="114"/>
    </row>
    <row r="297" ht="13.5" customHeight="1">
      <c r="A297" s="137"/>
      <c r="B297" s="116"/>
      <c r="C297" s="137"/>
      <c r="D297" s="151"/>
      <c r="E297" s="136"/>
      <c r="F297" s="125"/>
      <c r="G297" s="125"/>
      <c r="H297" s="125"/>
      <c r="I297" s="125"/>
      <c r="J297" s="125"/>
      <c r="K297" s="125"/>
      <c r="L297" s="125"/>
      <c r="M297" s="125"/>
      <c r="N297" s="125"/>
      <c r="O297" s="125"/>
      <c r="P297" s="125"/>
      <c r="Q297" s="125"/>
      <c r="R297" s="137"/>
      <c r="S297" s="137"/>
      <c r="T297" s="137"/>
      <c r="U297" s="114"/>
      <c r="V297" s="114"/>
      <c r="W297" s="114"/>
      <c r="X297" s="114"/>
      <c r="Y297" s="114"/>
      <c r="Z297" s="114"/>
    </row>
    <row r="298" ht="13.5" customHeight="1">
      <c r="A298" s="137"/>
      <c r="B298" s="116"/>
      <c r="C298" s="137"/>
      <c r="D298" s="151"/>
      <c r="E298" s="136"/>
      <c r="F298" s="125"/>
      <c r="G298" s="125"/>
      <c r="H298" s="125"/>
      <c r="I298" s="125"/>
      <c r="J298" s="125"/>
      <c r="K298" s="125"/>
      <c r="L298" s="125"/>
      <c r="M298" s="125"/>
      <c r="N298" s="125"/>
      <c r="O298" s="125"/>
      <c r="P298" s="125"/>
      <c r="Q298" s="125"/>
      <c r="R298" s="137"/>
      <c r="S298" s="137"/>
      <c r="T298" s="137"/>
      <c r="U298" s="114"/>
      <c r="V298" s="114"/>
      <c r="W298" s="114"/>
      <c r="X298" s="114"/>
      <c r="Y298" s="114"/>
      <c r="Z298" s="114"/>
    </row>
    <row r="299" ht="13.5" customHeight="1">
      <c r="A299" s="137"/>
      <c r="B299" s="116"/>
      <c r="C299" s="137"/>
      <c r="D299" s="151"/>
      <c r="E299" s="136"/>
      <c r="F299" s="125"/>
      <c r="G299" s="125"/>
      <c r="H299" s="125"/>
      <c r="I299" s="125"/>
      <c r="J299" s="125"/>
      <c r="K299" s="125"/>
      <c r="L299" s="125"/>
      <c r="M299" s="125"/>
      <c r="N299" s="125"/>
      <c r="O299" s="125"/>
      <c r="P299" s="125"/>
      <c r="Q299" s="125"/>
      <c r="R299" s="137"/>
      <c r="S299" s="137"/>
      <c r="T299" s="137"/>
      <c r="U299" s="114"/>
      <c r="V299" s="114"/>
      <c r="W299" s="114"/>
      <c r="X299" s="114"/>
      <c r="Y299" s="114"/>
      <c r="Z299" s="114"/>
    </row>
    <row r="300" ht="13.5" customHeight="1">
      <c r="A300" s="137"/>
      <c r="B300" s="116"/>
      <c r="C300" s="137"/>
      <c r="D300" s="151"/>
      <c r="E300" s="136"/>
      <c r="F300" s="125"/>
      <c r="G300" s="125"/>
      <c r="H300" s="125"/>
      <c r="I300" s="125"/>
      <c r="J300" s="125"/>
      <c r="K300" s="125"/>
      <c r="L300" s="125"/>
      <c r="M300" s="125"/>
      <c r="N300" s="125"/>
      <c r="O300" s="125"/>
      <c r="P300" s="125"/>
      <c r="Q300" s="125"/>
      <c r="R300" s="137"/>
      <c r="S300" s="137"/>
      <c r="T300" s="137"/>
      <c r="U300" s="114"/>
      <c r="V300" s="114"/>
      <c r="W300" s="114"/>
      <c r="X300" s="114"/>
      <c r="Y300" s="114"/>
      <c r="Z300" s="114"/>
    </row>
    <row r="301" ht="13.5" customHeight="1">
      <c r="A301" s="137"/>
      <c r="B301" s="116"/>
      <c r="C301" s="137"/>
      <c r="D301" s="151"/>
      <c r="E301" s="136"/>
      <c r="F301" s="125"/>
      <c r="G301" s="125"/>
      <c r="H301" s="125"/>
      <c r="I301" s="125"/>
      <c r="J301" s="125"/>
      <c r="K301" s="125"/>
      <c r="L301" s="125"/>
      <c r="M301" s="125"/>
      <c r="N301" s="125"/>
      <c r="O301" s="125"/>
      <c r="P301" s="125"/>
      <c r="Q301" s="125"/>
      <c r="R301" s="137"/>
      <c r="S301" s="137"/>
      <c r="T301" s="137"/>
      <c r="U301" s="114"/>
      <c r="V301" s="114"/>
      <c r="W301" s="114"/>
      <c r="X301" s="114"/>
      <c r="Y301" s="114"/>
      <c r="Z301" s="114"/>
    </row>
    <row r="302" ht="13.5" customHeight="1">
      <c r="A302" s="137"/>
      <c r="B302" s="116"/>
      <c r="C302" s="137"/>
      <c r="D302" s="151"/>
      <c r="E302" s="136"/>
      <c r="F302" s="125"/>
      <c r="G302" s="125"/>
      <c r="H302" s="125"/>
      <c r="I302" s="125"/>
      <c r="J302" s="125"/>
      <c r="K302" s="125"/>
      <c r="L302" s="125"/>
      <c r="M302" s="125"/>
      <c r="N302" s="125"/>
      <c r="O302" s="125"/>
      <c r="P302" s="125"/>
      <c r="Q302" s="125"/>
      <c r="R302" s="137"/>
      <c r="S302" s="137"/>
      <c r="T302" s="137"/>
      <c r="U302" s="114"/>
      <c r="V302" s="114"/>
      <c r="W302" s="114"/>
      <c r="X302" s="114"/>
      <c r="Y302" s="114"/>
      <c r="Z302" s="114"/>
    </row>
    <row r="303" ht="13.5" customHeight="1">
      <c r="A303" s="137"/>
      <c r="B303" s="116"/>
      <c r="C303" s="137"/>
      <c r="D303" s="151"/>
      <c r="E303" s="136"/>
      <c r="F303" s="125"/>
      <c r="G303" s="125"/>
      <c r="H303" s="125"/>
      <c r="I303" s="125"/>
      <c r="J303" s="125"/>
      <c r="K303" s="125"/>
      <c r="L303" s="125"/>
      <c r="M303" s="125"/>
      <c r="N303" s="125"/>
      <c r="O303" s="125"/>
      <c r="P303" s="125"/>
      <c r="Q303" s="125"/>
      <c r="R303" s="137"/>
      <c r="S303" s="137"/>
      <c r="T303" s="137"/>
      <c r="U303" s="114"/>
      <c r="V303" s="114"/>
      <c r="W303" s="114"/>
      <c r="X303" s="114"/>
      <c r="Y303" s="114"/>
      <c r="Z303" s="114"/>
    </row>
    <row r="304" ht="13.5" customHeight="1">
      <c r="A304" s="137"/>
      <c r="B304" s="116"/>
      <c r="C304" s="137"/>
      <c r="D304" s="151"/>
      <c r="E304" s="136"/>
      <c r="F304" s="125"/>
      <c r="G304" s="125"/>
      <c r="H304" s="125"/>
      <c r="I304" s="125"/>
      <c r="J304" s="125"/>
      <c r="K304" s="125"/>
      <c r="L304" s="125"/>
      <c r="M304" s="125"/>
      <c r="N304" s="125"/>
      <c r="O304" s="125"/>
      <c r="P304" s="125"/>
      <c r="Q304" s="125"/>
      <c r="R304" s="137"/>
      <c r="S304" s="137"/>
      <c r="T304" s="137"/>
      <c r="U304" s="114"/>
      <c r="V304" s="114"/>
      <c r="W304" s="114"/>
      <c r="X304" s="114"/>
      <c r="Y304" s="114"/>
      <c r="Z304" s="114"/>
    </row>
    <row r="305" ht="13.5" customHeight="1">
      <c r="A305" s="137"/>
      <c r="B305" s="116"/>
      <c r="C305" s="137"/>
      <c r="D305" s="151"/>
      <c r="E305" s="136"/>
      <c r="F305" s="125"/>
      <c r="G305" s="125"/>
      <c r="H305" s="125"/>
      <c r="I305" s="125"/>
      <c r="J305" s="125"/>
      <c r="K305" s="125"/>
      <c r="L305" s="125"/>
      <c r="M305" s="125"/>
      <c r="N305" s="125"/>
      <c r="O305" s="125"/>
      <c r="P305" s="125"/>
      <c r="Q305" s="125"/>
      <c r="R305" s="137"/>
      <c r="S305" s="137"/>
      <c r="T305" s="137"/>
      <c r="U305" s="114"/>
      <c r="V305" s="114"/>
      <c r="W305" s="114"/>
      <c r="X305" s="114"/>
      <c r="Y305" s="114"/>
      <c r="Z305" s="114"/>
    </row>
    <row r="306" ht="13.5" customHeight="1">
      <c r="A306" s="137"/>
      <c r="B306" s="116"/>
      <c r="C306" s="137"/>
      <c r="D306" s="151"/>
      <c r="E306" s="136"/>
      <c r="F306" s="125"/>
      <c r="G306" s="125"/>
      <c r="H306" s="125"/>
      <c r="I306" s="125"/>
      <c r="J306" s="125"/>
      <c r="K306" s="125"/>
      <c r="L306" s="125"/>
      <c r="M306" s="125"/>
      <c r="N306" s="125"/>
      <c r="O306" s="125"/>
      <c r="P306" s="125"/>
      <c r="Q306" s="125"/>
      <c r="R306" s="137"/>
      <c r="S306" s="137"/>
      <c r="T306" s="137"/>
      <c r="U306" s="114"/>
      <c r="V306" s="114"/>
      <c r="W306" s="114"/>
      <c r="X306" s="114"/>
      <c r="Y306" s="114"/>
      <c r="Z306" s="114"/>
    </row>
    <row r="307" ht="13.5" customHeight="1">
      <c r="A307" s="137"/>
      <c r="B307" s="116"/>
      <c r="C307" s="137"/>
      <c r="D307" s="151"/>
      <c r="E307" s="136"/>
      <c r="F307" s="125"/>
      <c r="G307" s="125"/>
      <c r="H307" s="125"/>
      <c r="I307" s="125"/>
      <c r="J307" s="125"/>
      <c r="K307" s="125"/>
      <c r="L307" s="125"/>
      <c r="M307" s="125"/>
      <c r="N307" s="125"/>
      <c r="O307" s="125"/>
      <c r="P307" s="125"/>
      <c r="Q307" s="125"/>
      <c r="R307" s="137"/>
      <c r="S307" s="137"/>
      <c r="T307" s="137"/>
      <c r="U307" s="114"/>
      <c r="V307" s="114"/>
      <c r="W307" s="114"/>
      <c r="X307" s="114"/>
      <c r="Y307" s="114"/>
      <c r="Z307" s="114"/>
    </row>
    <row r="308" ht="13.5" customHeight="1">
      <c r="A308" s="137"/>
      <c r="B308" s="116"/>
      <c r="C308" s="137"/>
      <c r="D308" s="151"/>
      <c r="E308" s="136"/>
      <c r="F308" s="125"/>
      <c r="G308" s="125"/>
      <c r="H308" s="125"/>
      <c r="I308" s="125"/>
      <c r="J308" s="125"/>
      <c r="K308" s="125"/>
      <c r="L308" s="125"/>
      <c r="M308" s="125"/>
      <c r="N308" s="125"/>
      <c r="O308" s="125"/>
      <c r="P308" s="125"/>
      <c r="Q308" s="125"/>
      <c r="R308" s="137"/>
      <c r="S308" s="137"/>
      <c r="T308" s="137"/>
      <c r="U308" s="114"/>
      <c r="V308" s="114"/>
      <c r="W308" s="114"/>
      <c r="X308" s="114"/>
      <c r="Y308" s="114"/>
      <c r="Z308" s="114"/>
    </row>
    <row r="309" ht="13.5" customHeight="1">
      <c r="A309" s="137"/>
      <c r="B309" s="116"/>
      <c r="C309" s="137"/>
      <c r="D309" s="151"/>
      <c r="E309" s="136"/>
      <c r="F309" s="125"/>
      <c r="G309" s="125"/>
      <c r="H309" s="125"/>
      <c r="I309" s="125"/>
      <c r="J309" s="125"/>
      <c r="K309" s="125"/>
      <c r="L309" s="125"/>
      <c r="M309" s="125"/>
      <c r="N309" s="125"/>
      <c r="O309" s="125"/>
      <c r="P309" s="125"/>
      <c r="Q309" s="125"/>
      <c r="R309" s="137"/>
      <c r="S309" s="137"/>
      <c r="T309" s="137"/>
      <c r="U309" s="114"/>
      <c r="V309" s="114"/>
      <c r="W309" s="114"/>
      <c r="X309" s="114"/>
      <c r="Y309" s="114"/>
      <c r="Z309" s="114"/>
    </row>
    <row r="310" ht="13.5" customHeight="1">
      <c r="A310" s="137"/>
      <c r="B310" s="116"/>
      <c r="C310" s="137"/>
      <c r="D310" s="151"/>
      <c r="E310" s="136"/>
      <c r="F310" s="125"/>
      <c r="G310" s="125"/>
      <c r="H310" s="125"/>
      <c r="I310" s="125"/>
      <c r="J310" s="125"/>
      <c r="K310" s="125"/>
      <c r="L310" s="125"/>
      <c r="M310" s="125"/>
      <c r="N310" s="125"/>
      <c r="O310" s="125"/>
      <c r="P310" s="125"/>
      <c r="Q310" s="125"/>
      <c r="R310" s="137"/>
      <c r="S310" s="137"/>
      <c r="T310" s="137"/>
      <c r="U310" s="114"/>
      <c r="V310" s="114"/>
      <c r="W310" s="114"/>
      <c r="X310" s="114"/>
      <c r="Y310" s="114"/>
      <c r="Z310" s="114"/>
    </row>
    <row r="311" ht="13.5" customHeight="1">
      <c r="A311" s="137"/>
      <c r="B311" s="116"/>
      <c r="C311" s="137"/>
      <c r="D311" s="151"/>
      <c r="E311" s="136"/>
      <c r="F311" s="125"/>
      <c r="G311" s="125"/>
      <c r="H311" s="125"/>
      <c r="I311" s="125"/>
      <c r="J311" s="125"/>
      <c r="K311" s="125"/>
      <c r="L311" s="125"/>
      <c r="M311" s="125"/>
      <c r="N311" s="125"/>
      <c r="O311" s="125"/>
      <c r="P311" s="125"/>
      <c r="Q311" s="125"/>
      <c r="R311" s="137"/>
      <c r="S311" s="137"/>
      <c r="T311" s="137"/>
      <c r="U311" s="114"/>
      <c r="V311" s="114"/>
      <c r="W311" s="114"/>
      <c r="X311" s="114"/>
      <c r="Y311" s="114"/>
      <c r="Z311" s="114"/>
    </row>
    <row r="312" ht="13.5" customHeight="1">
      <c r="A312" s="137"/>
      <c r="B312" s="116"/>
      <c r="C312" s="137"/>
      <c r="D312" s="151"/>
      <c r="E312" s="136"/>
      <c r="F312" s="125"/>
      <c r="G312" s="125"/>
      <c r="H312" s="125"/>
      <c r="I312" s="125"/>
      <c r="J312" s="125"/>
      <c r="K312" s="125"/>
      <c r="L312" s="125"/>
      <c r="M312" s="125"/>
      <c r="N312" s="125"/>
      <c r="O312" s="125"/>
      <c r="P312" s="125"/>
      <c r="Q312" s="125"/>
      <c r="R312" s="137"/>
      <c r="S312" s="137"/>
      <c r="T312" s="137"/>
      <c r="U312" s="114"/>
      <c r="V312" s="114"/>
      <c r="W312" s="114"/>
      <c r="X312" s="114"/>
      <c r="Y312" s="114"/>
      <c r="Z312" s="114"/>
    </row>
    <row r="313" ht="13.5" customHeight="1">
      <c r="A313" s="137"/>
      <c r="B313" s="116"/>
      <c r="C313" s="137"/>
      <c r="D313" s="151"/>
      <c r="E313" s="136"/>
      <c r="F313" s="125"/>
      <c r="G313" s="125"/>
      <c r="H313" s="125"/>
      <c r="I313" s="125"/>
      <c r="J313" s="125"/>
      <c r="K313" s="125"/>
      <c r="L313" s="125"/>
      <c r="M313" s="125"/>
      <c r="N313" s="125"/>
      <c r="O313" s="125"/>
      <c r="P313" s="125"/>
      <c r="Q313" s="125"/>
      <c r="R313" s="137"/>
      <c r="S313" s="137"/>
      <c r="T313" s="137"/>
      <c r="U313" s="114"/>
      <c r="V313" s="114"/>
      <c r="W313" s="114"/>
      <c r="X313" s="114"/>
      <c r="Y313" s="114"/>
      <c r="Z313" s="114"/>
    </row>
    <row r="314" ht="13.5" customHeight="1">
      <c r="A314" s="137"/>
      <c r="B314" s="116"/>
      <c r="C314" s="137"/>
      <c r="D314" s="151"/>
      <c r="E314" s="136"/>
      <c r="F314" s="125"/>
      <c r="G314" s="125"/>
      <c r="H314" s="125"/>
      <c r="I314" s="125"/>
      <c r="J314" s="125"/>
      <c r="K314" s="125"/>
      <c r="L314" s="125"/>
      <c r="M314" s="125"/>
      <c r="N314" s="125"/>
      <c r="O314" s="125"/>
      <c r="P314" s="125"/>
      <c r="Q314" s="125"/>
      <c r="R314" s="137"/>
      <c r="S314" s="137"/>
      <c r="T314" s="137"/>
      <c r="U314" s="114"/>
      <c r="V314" s="114"/>
      <c r="W314" s="114"/>
      <c r="X314" s="114"/>
      <c r="Y314" s="114"/>
      <c r="Z314" s="114"/>
    </row>
    <row r="315" ht="13.5" customHeight="1">
      <c r="A315" s="137"/>
      <c r="B315" s="116"/>
      <c r="C315" s="137"/>
      <c r="D315" s="151"/>
      <c r="E315" s="136"/>
      <c r="F315" s="125"/>
      <c r="G315" s="125"/>
      <c r="H315" s="125"/>
      <c r="I315" s="125"/>
      <c r="J315" s="125"/>
      <c r="K315" s="125"/>
      <c r="L315" s="125"/>
      <c r="M315" s="125"/>
      <c r="N315" s="125"/>
      <c r="O315" s="125"/>
      <c r="P315" s="125"/>
      <c r="Q315" s="125"/>
      <c r="R315" s="137"/>
      <c r="S315" s="137"/>
      <c r="T315" s="137"/>
      <c r="U315" s="114"/>
      <c r="V315" s="114"/>
      <c r="W315" s="114"/>
      <c r="X315" s="114"/>
      <c r="Y315" s="114"/>
      <c r="Z315" s="114"/>
    </row>
    <row r="316" ht="13.5" customHeight="1">
      <c r="A316" s="137"/>
      <c r="B316" s="116"/>
      <c r="C316" s="137"/>
      <c r="D316" s="151"/>
      <c r="E316" s="136"/>
      <c r="F316" s="125"/>
      <c r="G316" s="125"/>
      <c r="H316" s="125"/>
      <c r="I316" s="125"/>
      <c r="J316" s="125"/>
      <c r="K316" s="125"/>
      <c r="L316" s="125"/>
      <c r="M316" s="125"/>
      <c r="N316" s="125"/>
      <c r="O316" s="125"/>
      <c r="P316" s="125"/>
      <c r="Q316" s="125"/>
      <c r="R316" s="137"/>
      <c r="S316" s="137"/>
      <c r="T316" s="137"/>
      <c r="U316" s="114"/>
      <c r="V316" s="114"/>
      <c r="W316" s="114"/>
      <c r="X316" s="114"/>
      <c r="Y316" s="114"/>
      <c r="Z316" s="114"/>
    </row>
    <row r="317" ht="13.5" customHeight="1">
      <c r="A317" s="137"/>
      <c r="B317" s="116"/>
      <c r="C317" s="137"/>
      <c r="D317" s="151"/>
      <c r="E317" s="136"/>
      <c r="F317" s="125"/>
      <c r="G317" s="125"/>
      <c r="H317" s="125"/>
      <c r="I317" s="125"/>
      <c r="J317" s="125"/>
      <c r="K317" s="125"/>
      <c r="L317" s="125"/>
      <c r="M317" s="125"/>
      <c r="N317" s="125"/>
      <c r="O317" s="125"/>
      <c r="P317" s="125"/>
      <c r="Q317" s="125"/>
      <c r="R317" s="137"/>
      <c r="S317" s="137"/>
      <c r="T317" s="137"/>
      <c r="U317" s="114"/>
      <c r="V317" s="114"/>
      <c r="W317" s="114"/>
      <c r="X317" s="114"/>
      <c r="Y317" s="114"/>
      <c r="Z317" s="114"/>
    </row>
    <row r="318" ht="13.5" customHeight="1">
      <c r="A318" s="137"/>
      <c r="B318" s="116"/>
      <c r="C318" s="137"/>
      <c r="D318" s="151"/>
      <c r="E318" s="136"/>
      <c r="F318" s="125"/>
      <c r="G318" s="125"/>
      <c r="H318" s="125"/>
      <c r="I318" s="125"/>
      <c r="J318" s="125"/>
      <c r="K318" s="125"/>
      <c r="L318" s="125"/>
      <c r="M318" s="125"/>
      <c r="N318" s="125"/>
      <c r="O318" s="125"/>
      <c r="P318" s="125"/>
      <c r="Q318" s="125"/>
      <c r="R318" s="137"/>
      <c r="S318" s="137"/>
      <c r="T318" s="137"/>
      <c r="U318" s="114"/>
      <c r="V318" s="114"/>
      <c r="W318" s="114"/>
      <c r="X318" s="114"/>
      <c r="Y318" s="114"/>
      <c r="Z318" s="114"/>
    </row>
    <row r="319" ht="13.5" customHeight="1">
      <c r="A319" s="137"/>
      <c r="B319" s="116"/>
      <c r="C319" s="137"/>
      <c r="D319" s="151"/>
      <c r="E319" s="136"/>
      <c r="F319" s="125"/>
      <c r="G319" s="125"/>
      <c r="H319" s="125"/>
      <c r="I319" s="125"/>
      <c r="J319" s="125"/>
      <c r="K319" s="125"/>
      <c r="L319" s="125"/>
      <c r="M319" s="125"/>
      <c r="N319" s="125"/>
      <c r="O319" s="125"/>
      <c r="P319" s="125"/>
      <c r="Q319" s="125"/>
      <c r="R319" s="137"/>
      <c r="S319" s="137"/>
      <c r="T319" s="137"/>
      <c r="U319" s="114"/>
      <c r="V319" s="114"/>
      <c r="W319" s="114"/>
      <c r="X319" s="114"/>
      <c r="Y319" s="114"/>
      <c r="Z319" s="114"/>
    </row>
    <row r="320" ht="13.5" customHeight="1">
      <c r="A320" s="137"/>
      <c r="B320" s="116"/>
      <c r="C320" s="137"/>
      <c r="D320" s="151"/>
      <c r="E320" s="136"/>
      <c r="F320" s="125"/>
      <c r="G320" s="125"/>
      <c r="H320" s="125"/>
      <c r="I320" s="125"/>
      <c r="J320" s="125"/>
      <c r="K320" s="125"/>
      <c r="L320" s="125"/>
      <c r="M320" s="125"/>
      <c r="N320" s="125"/>
      <c r="O320" s="125"/>
      <c r="P320" s="125"/>
      <c r="Q320" s="125"/>
      <c r="R320" s="137"/>
      <c r="S320" s="137"/>
      <c r="T320" s="137"/>
      <c r="U320" s="114"/>
      <c r="V320" s="114"/>
      <c r="W320" s="114"/>
      <c r="X320" s="114"/>
      <c r="Y320" s="114"/>
      <c r="Z320" s="114"/>
    </row>
    <row r="321" ht="13.5" customHeight="1">
      <c r="A321" s="137"/>
      <c r="B321" s="116"/>
      <c r="C321" s="137"/>
      <c r="D321" s="151"/>
      <c r="E321" s="136"/>
      <c r="F321" s="125"/>
      <c r="G321" s="125"/>
      <c r="H321" s="125"/>
      <c r="I321" s="125"/>
      <c r="J321" s="125"/>
      <c r="K321" s="125"/>
      <c r="L321" s="125"/>
      <c r="M321" s="125"/>
      <c r="N321" s="125"/>
      <c r="O321" s="125"/>
      <c r="P321" s="125"/>
      <c r="Q321" s="125"/>
      <c r="R321" s="137"/>
      <c r="S321" s="137"/>
      <c r="T321" s="137"/>
      <c r="U321" s="114"/>
      <c r="V321" s="114"/>
      <c r="W321" s="114"/>
      <c r="X321" s="114"/>
      <c r="Y321" s="114"/>
      <c r="Z321" s="114"/>
    </row>
    <row r="322" ht="13.5" customHeight="1">
      <c r="A322" s="137"/>
      <c r="B322" s="116"/>
      <c r="C322" s="137"/>
      <c r="D322" s="151"/>
      <c r="E322" s="136"/>
      <c r="F322" s="125"/>
      <c r="G322" s="125"/>
      <c r="H322" s="125"/>
      <c r="I322" s="125"/>
      <c r="J322" s="125"/>
      <c r="K322" s="125"/>
      <c r="L322" s="125"/>
      <c r="M322" s="125"/>
      <c r="N322" s="125"/>
      <c r="O322" s="125"/>
      <c r="P322" s="125"/>
      <c r="Q322" s="125"/>
      <c r="R322" s="137"/>
      <c r="S322" s="137"/>
      <c r="T322" s="137"/>
      <c r="U322" s="114"/>
      <c r="V322" s="114"/>
      <c r="W322" s="114"/>
      <c r="X322" s="114"/>
      <c r="Y322" s="114"/>
      <c r="Z322" s="114"/>
    </row>
    <row r="323" ht="13.5" customHeight="1">
      <c r="A323" s="137"/>
      <c r="B323" s="116"/>
      <c r="C323" s="137"/>
      <c r="D323" s="151"/>
      <c r="E323" s="136"/>
      <c r="F323" s="125"/>
      <c r="G323" s="125"/>
      <c r="H323" s="125"/>
      <c r="I323" s="125"/>
      <c r="J323" s="125"/>
      <c r="K323" s="125"/>
      <c r="L323" s="125"/>
      <c r="M323" s="125"/>
      <c r="N323" s="125"/>
      <c r="O323" s="125"/>
      <c r="P323" s="125"/>
      <c r="Q323" s="125"/>
      <c r="R323" s="137"/>
      <c r="S323" s="137"/>
      <c r="T323" s="137"/>
      <c r="U323" s="114"/>
      <c r="V323" s="114"/>
      <c r="W323" s="114"/>
      <c r="X323" s="114"/>
      <c r="Y323" s="114"/>
      <c r="Z323" s="114"/>
    </row>
    <row r="324" ht="13.5" customHeight="1">
      <c r="A324" s="137"/>
      <c r="B324" s="116"/>
      <c r="C324" s="137"/>
      <c r="D324" s="151"/>
      <c r="E324" s="136"/>
      <c r="F324" s="125"/>
      <c r="G324" s="125"/>
      <c r="H324" s="125"/>
      <c r="I324" s="125"/>
      <c r="J324" s="125"/>
      <c r="K324" s="125"/>
      <c r="L324" s="125"/>
      <c r="M324" s="125"/>
      <c r="N324" s="125"/>
      <c r="O324" s="125"/>
      <c r="P324" s="125"/>
      <c r="Q324" s="125"/>
      <c r="R324" s="137"/>
      <c r="S324" s="137"/>
      <c r="T324" s="137"/>
      <c r="U324" s="114"/>
      <c r="V324" s="114"/>
      <c r="W324" s="114"/>
      <c r="X324" s="114"/>
      <c r="Y324" s="114"/>
      <c r="Z324" s="114"/>
    </row>
    <row r="325" ht="13.5" customHeight="1">
      <c r="A325" s="137"/>
      <c r="B325" s="116"/>
      <c r="C325" s="137"/>
      <c r="D325" s="151"/>
      <c r="E325" s="136"/>
      <c r="F325" s="125"/>
      <c r="G325" s="125"/>
      <c r="H325" s="125"/>
      <c r="I325" s="125"/>
      <c r="J325" s="125"/>
      <c r="K325" s="125"/>
      <c r="L325" s="125"/>
      <c r="M325" s="125"/>
      <c r="N325" s="125"/>
      <c r="O325" s="125"/>
      <c r="P325" s="125"/>
      <c r="Q325" s="125"/>
      <c r="R325" s="137"/>
      <c r="S325" s="137"/>
      <c r="T325" s="137"/>
      <c r="U325" s="114"/>
      <c r="V325" s="114"/>
      <c r="W325" s="114"/>
      <c r="X325" s="114"/>
      <c r="Y325" s="114"/>
      <c r="Z325" s="114"/>
    </row>
    <row r="326" ht="13.5" customHeight="1">
      <c r="A326" s="137"/>
      <c r="B326" s="116"/>
      <c r="C326" s="137"/>
      <c r="D326" s="151"/>
      <c r="E326" s="136"/>
      <c r="F326" s="125"/>
      <c r="G326" s="125"/>
      <c r="H326" s="125"/>
      <c r="I326" s="125"/>
      <c r="J326" s="125"/>
      <c r="K326" s="125"/>
      <c r="L326" s="125"/>
      <c r="M326" s="125"/>
      <c r="N326" s="125"/>
      <c r="O326" s="125"/>
      <c r="P326" s="125"/>
      <c r="Q326" s="125"/>
      <c r="R326" s="137"/>
      <c r="S326" s="137"/>
      <c r="T326" s="137"/>
      <c r="U326" s="114"/>
      <c r="V326" s="114"/>
      <c r="W326" s="114"/>
      <c r="X326" s="114"/>
      <c r="Y326" s="114"/>
      <c r="Z326" s="114"/>
    </row>
    <row r="327" ht="13.5" customHeight="1">
      <c r="A327" s="137"/>
      <c r="B327" s="116"/>
      <c r="C327" s="137"/>
      <c r="D327" s="151"/>
      <c r="E327" s="136"/>
      <c r="F327" s="125"/>
      <c r="G327" s="125"/>
      <c r="H327" s="125"/>
      <c r="I327" s="125"/>
      <c r="J327" s="125"/>
      <c r="K327" s="125"/>
      <c r="L327" s="125"/>
      <c r="M327" s="125"/>
      <c r="N327" s="125"/>
      <c r="O327" s="125"/>
      <c r="P327" s="125"/>
      <c r="Q327" s="125"/>
      <c r="R327" s="137"/>
      <c r="S327" s="137"/>
      <c r="T327" s="137"/>
      <c r="U327" s="114"/>
      <c r="V327" s="114"/>
      <c r="W327" s="114"/>
      <c r="X327" s="114"/>
      <c r="Y327" s="114"/>
      <c r="Z327" s="114"/>
    </row>
    <row r="328" ht="13.5" customHeight="1">
      <c r="A328" s="137"/>
      <c r="B328" s="116"/>
      <c r="C328" s="137"/>
      <c r="D328" s="151"/>
      <c r="E328" s="136"/>
      <c r="F328" s="125"/>
      <c r="G328" s="125"/>
      <c r="H328" s="125"/>
      <c r="I328" s="125"/>
      <c r="J328" s="125"/>
      <c r="K328" s="125"/>
      <c r="L328" s="125"/>
      <c r="M328" s="125"/>
      <c r="N328" s="125"/>
      <c r="O328" s="125"/>
      <c r="P328" s="125"/>
      <c r="Q328" s="125"/>
      <c r="R328" s="137"/>
      <c r="S328" s="137"/>
      <c r="T328" s="137"/>
      <c r="U328" s="114"/>
      <c r="V328" s="114"/>
      <c r="W328" s="114"/>
      <c r="X328" s="114"/>
      <c r="Y328" s="114"/>
      <c r="Z328" s="114"/>
    </row>
    <row r="329" ht="13.5" customHeight="1">
      <c r="A329" s="137"/>
      <c r="B329" s="116"/>
      <c r="C329" s="137"/>
      <c r="D329" s="151"/>
      <c r="E329" s="136"/>
      <c r="F329" s="125"/>
      <c r="G329" s="125"/>
      <c r="H329" s="125"/>
      <c r="I329" s="125"/>
      <c r="J329" s="125"/>
      <c r="K329" s="125"/>
      <c r="L329" s="125"/>
      <c r="M329" s="125"/>
      <c r="N329" s="125"/>
      <c r="O329" s="125"/>
      <c r="P329" s="125"/>
      <c r="Q329" s="125"/>
      <c r="R329" s="137"/>
      <c r="S329" s="137"/>
      <c r="T329" s="137"/>
      <c r="U329" s="114"/>
      <c r="V329" s="114"/>
      <c r="W329" s="114"/>
      <c r="X329" s="114"/>
      <c r="Y329" s="114"/>
      <c r="Z329" s="114"/>
    </row>
    <row r="330" ht="13.5" customHeight="1">
      <c r="A330" s="137"/>
      <c r="B330" s="116"/>
      <c r="C330" s="137"/>
      <c r="D330" s="151"/>
      <c r="E330" s="136"/>
      <c r="F330" s="125"/>
      <c r="G330" s="125"/>
      <c r="H330" s="125"/>
      <c r="I330" s="125"/>
      <c r="J330" s="125"/>
      <c r="K330" s="125"/>
      <c r="L330" s="125"/>
      <c r="M330" s="125"/>
      <c r="N330" s="125"/>
      <c r="O330" s="125"/>
      <c r="P330" s="125"/>
      <c r="Q330" s="125"/>
      <c r="R330" s="137"/>
      <c r="S330" s="137"/>
      <c r="T330" s="137"/>
      <c r="U330" s="114"/>
      <c r="V330" s="114"/>
      <c r="W330" s="114"/>
      <c r="X330" s="114"/>
      <c r="Y330" s="114"/>
      <c r="Z330" s="114"/>
    </row>
    <row r="331" ht="13.5" customHeight="1">
      <c r="A331" s="137"/>
      <c r="B331" s="116"/>
      <c r="C331" s="137"/>
      <c r="D331" s="151"/>
      <c r="E331" s="136"/>
      <c r="F331" s="125"/>
      <c r="G331" s="125"/>
      <c r="H331" s="125"/>
      <c r="I331" s="125"/>
      <c r="J331" s="125"/>
      <c r="K331" s="125"/>
      <c r="L331" s="125"/>
      <c r="M331" s="125"/>
      <c r="N331" s="125"/>
      <c r="O331" s="125"/>
      <c r="P331" s="125"/>
      <c r="Q331" s="125"/>
      <c r="R331" s="137"/>
      <c r="S331" s="137"/>
      <c r="T331" s="137"/>
      <c r="U331" s="114"/>
      <c r="V331" s="114"/>
      <c r="W331" s="114"/>
      <c r="X331" s="114"/>
      <c r="Y331" s="114"/>
      <c r="Z331" s="114"/>
    </row>
    <row r="332" ht="13.5" customHeight="1">
      <c r="A332" s="137"/>
      <c r="B332" s="116"/>
      <c r="C332" s="137"/>
      <c r="D332" s="151"/>
      <c r="E332" s="136"/>
      <c r="F332" s="125"/>
      <c r="G332" s="125"/>
      <c r="H332" s="125"/>
      <c r="I332" s="125"/>
      <c r="J332" s="125"/>
      <c r="K332" s="125"/>
      <c r="L332" s="125"/>
      <c r="M332" s="125"/>
      <c r="N332" s="125"/>
      <c r="O332" s="125"/>
      <c r="P332" s="125"/>
      <c r="Q332" s="125"/>
      <c r="R332" s="137"/>
      <c r="S332" s="137"/>
      <c r="T332" s="137"/>
      <c r="U332" s="114"/>
      <c r="V332" s="114"/>
      <c r="W332" s="114"/>
      <c r="X332" s="114"/>
      <c r="Y332" s="114"/>
      <c r="Z332" s="114"/>
    </row>
    <row r="333" ht="13.5" customHeight="1">
      <c r="A333" s="137"/>
      <c r="B333" s="116"/>
      <c r="C333" s="137"/>
      <c r="D333" s="151"/>
      <c r="E333" s="136"/>
      <c r="F333" s="125"/>
      <c r="G333" s="125"/>
      <c r="H333" s="125"/>
      <c r="I333" s="125"/>
      <c r="J333" s="125"/>
      <c r="K333" s="125"/>
      <c r="L333" s="125"/>
      <c r="M333" s="125"/>
      <c r="N333" s="125"/>
      <c r="O333" s="125"/>
      <c r="P333" s="125"/>
      <c r="Q333" s="125"/>
      <c r="R333" s="137"/>
      <c r="S333" s="137"/>
      <c r="T333" s="137"/>
      <c r="U333" s="114"/>
      <c r="V333" s="114"/>
      <c r="W333" s="114"/>
      <c r="X333" s="114"/>
      <c r="Y333" s="114"/>
      <c r="Z333" s="114"/>
    </row>
    <row r="334" ht="13.5" customHeight="1">
      <c r="A334" s="137"/>
      <c r="B334" s="116"/>
      <c r="C334" s="137"/>
      <c r="D334" s="151"/>
      <c r="E334" s="136"/>
      <c r="F334" s="125"/>
      <c r="G334" s="125"/>
      <c r="H334" s="125"/>
      <c r="I334" s="125"/>
      <c r="J334" s="125"/>
      <c r="K334" s="125"/>
      <c r="L334" s="125"/>
      <c r="M334" s="125"/>
      <c r="N334" s="125"/>
      <c r="O334" s="125"/>
      <c r="P334" s="125"/>
      <c r="Q334" s="125"/>
      <c r="R334" s="137"/>
      <c r="S334" s="137"/>
      <c r="T334" s="137"/>
      <c r="U334" s="114"/>
      <c r="V334" s="114"/>
      <c r="W334" s="114"/>
      <c r="X334" s="114"/>
      <c r="Y334" s="114"/>
      <c r="Z334" s="114"/>
    </row>
    <row r="335" ht="13.5" customHeight="1">
      <c r="A335" s="137"/>
      <c r="B335" s="116"/>
      <c r="C335" s="137"/>
      <c r="D335" s="151"/>
      <c r="E335" s="136"/>
      <c r="F335" s="125"/>
      <c r="G335" s="125"/>
      <c r="H335" s="125"/>
      <c r="I335" s="125"/>
      <c r="J335" s="125"/>
      <c r="K335" s="125"/>
      <c r="L335" s="125"/>
      <c r="M335" s="125"/>
      <c r="N335" s="125"/>
      <c r="O335" s="125"/>
      <c r="P335" s="125"/>
      <c r="Q335" s="125"/>
      <c r="R335" s="137"/>
      <c r="S335" s="137"/>
      <c r="T335" s="137"/>
      <c r="U335" s="114"/>
      <c r="V335" s="114"/>
      <c r="W335" s="114"/>
      <c r="X335" s="114"/>
      <c r="Y335" s="114"/>
      <c r="Z335" s="114"/>
    </row>
    <row r="336" ht="13.5" customHeight="1">
      <c r="A336" s="137"/>
      <c r="B336" s="116"/>
      <c r="C336" s="137"/>
      <c r="D336" s="151"/>
      <c r="E336" s="136"/>
      <c r="F336" s="125"/>
      <c r="G336" s="125"/>
      <c r="H336" s="125"/>
      <c r="I336" s="125"/>
      <c r="J336" s="125"/>
      <c r="K336" s="125"/>
      <c r="L336" s="125"/>
      <c r="M336" s="125"/>
      <c r="N336" s="125"/>
      <c r="O336" s="125"/>
      <c r="P336" s="125"/>
      <c r="Q336" s="125"/>
      <c r="R336" s="137"/>
      <c r="S336" s="137"/>
      <c r="T336" s="137"/>
      <c r="U336" s="114"/>
      <c r="V336" s="114"/>
      <c r="W336" s="114"/>
      <c r="X336" s="114"/>
      <c r="Y336" s="114"/>
      <c r="Z336" s="114"/>
    </row>
    <row r="337" ht="13.5" customHeight="1">
      <c r="A337" s="137"/>
      <c r="B337" s="116"/>
      <c r="C337" s="137"/>
      <c r="D337" s="151"/>
      <c r="E337" s="136"/>
      <c r="F337" s="125"/>
      <c r="G337" s="125"/>
      <c r="H337" s="125"/>
      <c r="I337" s="125"/>
      <c r="J337" s="125"/>
      <c r="K337" s="125"/>
      <c r="L337" s="125"/>
      <c r="M337" s="125"/>
      <c r="N337" s="125"/>
      <c r="O337" s="125"/>
      <c r="P337" s="125"/>
      <c r="Q337" s="125"/>
      <c r="R337" s="137"/>
      <c r="S337" s="137"/>
      <c r="T337" s="137"/>
      <c r="U337" s="114"/>
      <c r="V337" s="114"/>
      <c r="W337" s="114"/>
      <c r="X337" s="114"/>
      <c r="Y337" s="114"/>
      <c r="Z337" s="114"/>
    </row>
    <row r="338" ht="13.5" customHeight="1">
      <c r="A338" s="137"/>
      <c r="B338" s="116"/>
      <c r="C338" s="137"/>
      <c r="D338" s="151"/>
      <c r="E338" s="136"/>
      <c r="F338" s="125"/>
      <c r="G338" s="125"/>
      <c r="H338" s="125"/>
      <c r="I338" s="125"/>
      <c r="J338" s="125"/>
      <c r="K338" s="125"/>
      <c r="L338" s="125"/>
      <c r="M338" s="125"/>
      <c r="N338" s="125"/>
      <c r="O338" s="125"/>
      <c r="P338" s="125"/>
      <c r="Q338" s="125"/>
      <c r="R338" s="137"/>
      <c r="S338" s="137"/>
      <c r="T338" s="137"/>
      <c r="U338" s="114"/>
      <c r="V338" s="114"/>
      <c r="W338" s="114"/>
      <c r="X338" s="114"/>
      <c r="Y338" s="114"/>
      <c r="Z338" s="114"/>
    </row>
    <row r="339" ht="13.5" customHeight="1">
      <c r="A339" s="137"/>
      <c r="B339" s="116"/>
      <c r="C339" s="137"/>
      <c r="D339" s="151"/>
      <c r="E339" s="136"/>
      <c r="F339" s="125"/>
      <c r="G339" s="125"/>
      <c r="H339" s="125"/>
      <c r="I339" s="125"/>
      <c r="J339" s="125"/>
      <c r="K339" s="125"/>
      <c r="L339" s="125"/>
      <c r="M339" s="125"/>
      <c r="N339" s="125"/>
      <c r="O339" s="125"/>
      <c r="P339" s="125"/>
      <c r="Q339" s="125"/>
      <c r="R339" s="137"/>
      <c r="S339" s="137"/>
      <c r="T339" s="137"/>
      <c r="U339" s="114"/>
      <c r="V339" s="114"/>
      <c r="W339" s="114"/>
      <c r="X339" s="114"/>
      <c r="Y339" s="114"/>
      <c r="Z339" s="114"/>
    </row>
    <row r="340" ht="13.5" customHeight="1">
      <c r="A340" s="137"/>
      <c r="B340" s="116"/>
      <c r="C340" s="137"/>
      <c r="D340" s="151"/>
      <c r="E340" s="136"/>
      <c r="F340" s="125"/>
      <c r="G340" s="125"/>
      <c r="H340" s="125"/>
      <c r="I340" s="125"/>
      <c r="J340" s="125"/>
      <c r="K340" s="125"/>
      <c r="L340" s="125"/>
      <c r="M340" s="125"/>
      <c r="N340" s="125"/>
      <c r="O340" s="125"/>
      <c r="P340" s="125"/>
      <c r="Q340" s="125"/>
      <c r="R340" s="137"/>
      <c r="S340" s="137"/>
      <c r="T340" s="137"/>
      <c r="U340" s="114"/>
      <c r="V340" s="114"/>
      <c r="W340" s="114"/>
      <c r="X340" s="114"/>
      <c r="Y340" s="114"/>
      <c r="Z340" s="114"/>
    </row>
    <row r="341" ht="13.5" customHeight="1">
      <c r="A341" s="137"/>
      <c r="B341" s="116"/>
      <c r="C341" s="137"/>
      <c r="D341" s="151"/>
      <c r="E341" s="136"/>
      <c r="F341" s="125"/>
      <c r="G341" s="125"/>
      <c r="H341" s="125"/>
      <c r="I341" s="125"/>
      <c r="J341" s="125"/>
      <c r="K341" s="125"/>
      <c r="L341" s="125"/>
      <c r="M341" s="125"/>
      <c r="N341" s="125"/>
      <c r="O341" s="125"/>
      <c r="P341" s="125"/>
      <c r="Q341" s="125"/>
      <c r="R341" s="137"/>
      <c r="S341" s="137"/>
      <c r="T341" s="137"/>
      <c r="U341" s="114"/>
      <c r="V341" s="114"/>
      <c r="W341" s="114"/>
      <c r="X341" s="114"/>
      <c r="Y341" s="114"/>
      <c r="Z341" s="114"/>
    </row>
    <row r="342" ht="13.5" customHeight="1">
      <c r="A342" s="137"/>
      <c r="B342" s="116"/>
      <c r="C342" s="137"/>
      <c r="D342" s="151"/>
      <c r="E342" s="136"/>
      <c r="F342" s="125"/>
      <c r="G342" s="125"/>
      <c r="H342" s="125"/>
      <c r="I342" s="125"/>
      <c r="J342" s="125"/>
      <c r="K342" s="125"/>
      <c r="L342" s="125"/>
      <c r="M342" s="125"/>
      <c r="N342" s="125"/>
      <c r="O342" s="125"/>
      <c r="P342" s="125"/>
      <c r="Q342" s="125"/>
      <c r="R342" s="137"/>
      <c r="S342" s="137"/>
      <c r="T342" s="137"/>
      <c r="U342" s="114"/>
      <c r="V342" s="114"/>
      <c r="W342" s="114"/>
      <c r="X342" s="114"/>
      <c r="Y342" s="114"/>
      <c r="Z342" s="114"/>
    </row>
    <row r="343" ht="13.5" customHeight="1">
      <c r="A343" s="137"/>
      <c r="B343" s="116"/>
      <c r="C343" s="137"/>
      <c r="D343" s="151"/>
      <c r="E343" s="136"/>
      <c r="F343" s="125"/>
      <c r="G343" s="125"/>
      <c r="H343" s="125"/>
      <c r="I343" s="125"/>
      <c r="J343" s="125"/>
      <c r="K343" s="125"/>
      <c r="L343" s="125"/>
      <c r="M343" s="125"/>
      <c r="N343" s="125"/>
      <c r="O343" s="125"/>
      <c r="P343" s="125"/>
      <c r="Q343" s="125"/>
      <c r="R343" s="137"/>
      <c r="S343" s="137"/>
      <c r="T343" s="137"/>
      <c r="U343" s="114"/>
      <c r="V343" s="114"/>
      <c r="W343" s="114"/>
      <c r="X343" s="114"/>
      <c r="Y343" s="114"/>
      <c r="Z343" s="114"/>
    </row>
    <row r="344" ht="13.5" customHeight="1">
      <c r="A344" s="137"/>
      <c r="B344" s="116"/>
      <c r="C344" s="137"/>
      <c r="D344" s="151"/>
      <c r="E344" s="136"/>
      <c r="F344" s="125"/>
      <c r="G344" s="125"/>
      <c r="H344" s="125"/>
      <c r="I344" s="125"/>
      <c r="J344" s="125"/>
      <c r="K344" s="125"/>
      <c r="L344" s="125"/>
      <c r="M344" s="125"/>
      <c r="N344" s="125"/>
      <c r="O344" s="125"/>
      <c r="P344" s="125"/>
      <c r="Q344" s="125"/>
      <c r="R344" s="137"/>
      <c r="S344" s="137"/>
      <c r="T344" s="137"/>
      <c r="U344" s="114"/>
      <c r="V344" s="114"/>
      <c r="W344" s="114"/>
      <c r="X344" s="114"/>
      <c r="Y344" s="114"/>
      <c r="Z344" s="114"/>
    </row>
    <row r="345" ht="13.5" customHeight="1">
      <c r="A345" s="137"/>
      <c r="B345" s="116"/>
      <c r="C345" s="137"/>
      <c r="D345" s="151"/>
      <c r="E345" s="136"/>
      <c r="F345" s="125"/>
      <c r="G345" s="125"/>
      <c r="H345" s="125"/>
      <c r="I345" s="125"/>
      <c r="J345" s="125"/>
      <c r="K345" s="125"/>
      <c r="L345" s="125"/>
      <c r="M345" s="125"/>
      <c r="N345" s="125"/>
      <c r="O345" s="125"/>
      <c r="P345" s="125"/>
      <c r="Q345" s="125"/>
      <c r="R345" s="137"/>
      <c r="S345" s="137"/>
      <c r="T345" s="137"/>
      <c r="U345" s="114"/>
      <c r="V345" s="114"/>
      <c r="W345" s="114"/>
      <c r="X345" s="114"/>
      <c r="Y345" s="114"/>
      <c r="Z345" s="114"/>
    </row>
    <row r="346" ht="13.5" customHeight="1">
      <c r="A346" s="137"/>
      <c r="B346" s="116"/>
      <c r="C346" s="137"/>
      <c r="D346" s="151"/>
      <c r="E346" s="136"/>
      <c r="F346" s="125"/>
      <c r="G346" s="125"/>
      <c r="H346" s="125"/>
      <c r="I346" s="125"/>
      <c r="J346" s="125"/>
      <c r="K346" s="125"/>
      <c r="L346" s="125"/>
      <c r="M346" s="125"/>
      <c r="N346" s="125"/>
      <c r="O346" s="125"/>
      <c r="P346" s="125"/>
      <c r="Q346" s="125"/>
      <c r="R346" s="137"/>
      <c r="S346" s="137"/>
      <c r="T346" s="137"/>
      <c r="U346" s="114"/>
      <c r="V346" s="114"/>
      <c r="W346" s="114"/>
      <c r="X346" s="114"/>
      <c r="Y346" s="114"/>
      <c r="Z346" s="114"/>
    </row>
    <row r="347" ht="13.5" customHeight="1">
      <c r="A347" s="137"/>
      <c r="B347" s="116"/>
      <c r="C347" s="137"/>
      <c r="D347" s="151"/>
      <c r="E347" s="136"/>
      <c r="F347" s="125"/>
      <c r="G347" s="125"/>
      <c r="H347" s="125"/>
      <c r="I347" s="125"/>
      <c r="J347" s="125"/>
      <c r="K347" s="125"/>
      <c r="L347" s="125"/>
      <c r="M347" s="125"/>
      <c r="N347" s="125"/>
      <c r="O347" s="125"/>
      <c r="P347" s="125"/>
      <c r="Q347" s="125"/>
      <c r="R347" s="137"/>
      <c r="S347" s="137"/>
      <c r="T347" s="137"/>
      <c r="U347" s="114"/>
      <c r="V347" s="114"/>
      <c r="W347" s="114"/>
      <c r="X347" s="114"/>
      <c r="Y347" s="114"/>
      <c r="Z347" s="114"/>
    </row>
    <row r="348" ht="13.5" customHeight="1">
      <c r="A348" s="137"/>
      <c r="B348" s="116"/>
      <c r="C348" s="137"/>
      <c r="D348" s="151"/>
      <c r="E348" s="136"/>
      <c r="F348" s="125"/>
      <c r="G348" s="125"/>
      <c r="H348" s="125"/>
      <c r="I348" s="125"/>
      <c r="J348" s="125"/>
      <c r="K348" s="125"/>
      <c r="L348" s="125"/>
      <c r="M348" s="125"/>
      <c r="N348" s="125"/>
      <c r="O348" s="125"/>
      <c r="P348" s="125"/>
      <c r="Q348" s="125"/>
      <c r="R348" s="137"/>
      <c r="S348" s="137"/>
      <c r="T348" s="137"/>
      <c r="U348" s="114"/>
      <c r="V348" s="114"/>
      <c r="W348" s="114"/>
      <c r="X348" s="114"/>
      <c r="Y348" s="114"/>
      <c r="Z348" s="114"/>
    </row>
    <row r="349" ht="13.5" customHeight="1">
      <c r="A349" s="137"/>
      <c r="B349" s="116"/>
      <c r="C349" s="137"/>
      <c r="D349" s="151"/>
      <c r="E349" s="136"/>
      <c r="F349" s="125"/>
      <c r="G349" s="125"/>
      <c r="H349" s="125"/>
      <c r="I349" s="125"/>
      <c r="J349" s="125"/>
      <c r="K349" s="125"/>
      <c r="L349" s="125"/>
      <c r="M349" s="125"/>
      <c r="N349" s="125"/>
      <c r="O349" s="125"/>
      <c r="P349" s="125"/>
      <c r="Q349" s="125"/>
      <c r="R349" s="137"/>
      <c r="S349" s="137"/>
      <c r="T349" s="137"/>
      <c r="U349" s="114"/>
      <c r="V349" s="114"/>
      <c r="W349" s="114"/>
      <c r="X349" s="114"/>
      <c r="Y349" s="114"/>
      <c r="Z349" s="114"/>
    </row>
    <row r="350" ht="13.5" customHeight="1">
      <c r="A350" s="137"/>
      <c r="B350" s="116"/>
      <c r="C350" s="137"/>
      <c r="D350" s="151"/>
      <c r="E350" s="136"/>
      <c r="F350" s="125"/>
      <c r="G350" s="125"/>
      <c r="H350" s="125"/>
      <c r="I350" s="125"/>
      <c r="J350" s="125"/>
      <c r="K350" s="125"/>
      <c r="L350" s="125"/>
      <c r="M350" s="125"/>
      <c r="N350" s="125"/>
      <c r="O350" s="125"/>
      <c r="P350" s="125"/>
      <c r="Q350" s="125"/>
      <c r="R350" s="137"/>
      <c r="S350" s="137"/>
      <c r="T350" s="137"/>
      <c r="U350" s="114"/>
      <c r="V350" s="114"/>
      <c r="W350" s="114"/>
      <c r="X350" s="114"/>
      <c r="Y350" s="114"/>
      <c r="Z350" s="114"/>
    </row>
    <row r="351" ht="13.5" customHeight="1">
      <c r="A351" s="137"/>
      <c r="B351" s="116"/>
      <c r="C351" s="137"/>
      <c r="D351" s="151"/>
      <c r="E351" s="136"/>
      <c r="F351" s="125"/>
      <c r="G351" s="125"/>
      <c r="H351" s="125"/>
      <c r="I351" s="125"/>
      <c r="J351" s="125"/>
      <c r="K351" s="125"/>
      <c r="L351" s="125"/>
      <c r="M351" s="125"/>
      <c r="N351" s="125"/>
      <c r="O351" s="125"/>
      <c r="P351" s="125"/>
      <c r="Q351" s="125"/>
      <c r="R351" s="137"/>
      <c r="S351" s="137"/>
      <c r="T351" s="137"/>
      <c r="U351" s="114"/>
      <c r="V351" s="114"/>
      <c r="W351" s="114"/>
      <c r="X351" s="114"/>
      <c r="Y351" s="114"/>
      <c r="Z351" s="114"/>
    </row>
    <row r="352" ht="13.5" customHeight="1">
      <c r="A352" s="137"/>
      <c r="B352" s="116"/>
      <c r="C352" s="137"/>
      <c r="D352" s="151"/>
      <c r="E352" s="136"/>
      <c r="F352" s="125"/>
      <c r="G352" s="125"/>
      <c r="H352" s="125"/>
      <c r="I352" s="125"/>
      <c r="J352" s="125"/>
      <c r="K352" s="125"/>
      <c r="L352" s="125"/>
      <c r="M352" s="125"/>
      <c r="N352" s="125"/>
      <c r="O352" s="125"/>
      <c r="P352" s="125"/>
      <c r="Q352" s="125"/>
      <c r="R352" s="137"/>
      <c r="S352" s="137"/>
      <c r="T352" s="137"/>
      <c r="U352" s="114"/>
      <c r="V352" s="114"/>
      <c r="W352" s="114"/>
      <c r="X352" s="114"/>
      <c r="Y352" s="114"/>
      <c r="Z352" s="114"/>
    </row>
    <row r="353" ht="13.5" customHeight="1">
      <c r="A353" s="137"/>
      <c r="B353" s="116"/>
      <c r="C353" s="137"/>
      <c r="D353" s="151"/>
      <c r="E353" s="136"/>
      <c r="F353" s="125"/>
      <c r="G353" s="125"/>
      <c r="H353" s="125"/>
      <c r="I353" s="125"/>
      <c r="J353" s="125"/>
      <c r="K353" s="125"/>
      <c r="L353" s="125"/>
      <c r="M353" s="125"/>
      <c r="N353" s="125"/>
      <c r="O353" s="125"/>
      <c r="P353" s="125"/>
      <c r="Q353" s="125"/>
      <c r="R353" s="137"/>
      <c r="S353" s="137"/>
      <c r="T353" s="137"/>
      <c r="U353" s="114"/>
      <c r="V353" s="114"/>
      <c r="W353" s="114"/>
      <c r="X353" s="114"/>
      <c r="Y353" s="114"/>
      <c r="Z353" s="114"/>
    </row>
    <row r="354" ht="13.5" customHeight="1">
      <c r="A354" s="137"/>
      <c r="B354" s="116"/>
      <c r="C354" s="137"/>
      <c r="D354" s="151"/>
      <c r="E354" s="136"/>
      <c r="F354" s="125"/>
      <c r="G354" s="125"/>
      <c r="H354" s="125"/>
      <c r="I354" s="125"/>
      <c r="J354" s="125"/>
      <c r="K354" s="125"/>
      <c r="L354" s="125"/>
      <c r="M354" s="125"/>
      <c r="N354" s="125"/>
      <c r="O354" s="125"/>
      <c r="P354" s="125"/>
      <c r="Q354" s="125"/>
      <c r="R354" s="137"/>
      <c r="S354" s="137"/>
      <c r="T354" s="137"/>
      <c r="U354" s="114"/>
      <c r="V354" s="114"/>
      <c r="W354" s="114"/>
      <c r="X354" s="114"/>
      <c r="Y354" s="114"/>
      <c r="Z354" s="114"/>
    </row>
    <row r="355" ht="13.5" customHeight="1">
      <c r="A355" s="137"/>
      <c r="B355" s="116"/>
      <c r="C355" s="137"/>
      <c r="D355" s="151"/>
      <c r="E355" s="136"/>
      <c r="F355" s="125"/>
      <c r="G355" s="125"/>
      <c r="H355" s="125"/>
      <c r="I355" s="125"/>
      <c r="J355" s="125"/>
      <c r="K355" s="125"/>
      <c r="L355" s="125"/>
      <c r="M355" s="125"/>
      <c r="N355" s="125"/>
      <c r="O355" s="125"/>
      <c r="P355" s="125"/>
      <c r="Q355" s="125"/>
      <c r="R355" s="137"/>
      <c r="S355" s="137"/>
      <c r="T355" s="137"/>
      <c r="U355" s="114"/>
      <c r="V355" s="114"/>
      <c r="W355" s="114"/>
      <c r="X355" s="114"/>
      <c r="Y355" s="114"/>
      <c r="Z355" s="114"/>
    </row>
    <row r="356" ht="13.5" customHeight="1">
      <c r="A356" s="137"/>
      <c r="B356" s="116"/>
      <c r="C356" s="137"/>
      <c r="D356" s="151"/>
      <c r="E356" s="136"/>
      <c r="F356" s="125"/>
      <c r="G356" s="125"/>
      <c r="H356" s="125"/>
      <c r="I356" s="125"/>
      <c r="J356" s="125"/>
      <c r="K356" s="125"/>
      <c r="L356" s="125"/>
      <c r="M356" s="125"/>
      <c r="N356" s="125"/>
      <c r="O356" s="125"/>
      <c r="P356" s="125"/>
      <c r="Q356" s="125"/>
      <c r="R356" s="137"/>
      <c r="S356" s="137"/>
      <c r="T356" s="137"/>
      <c r="U356" s="114"/>
      <c r="V356" s="114"/>
      <c r="W356" s="114"/>
      <c r="X356" s="114"/>
      <c r="Y356" s="114"/>
      <c r="Z356" s="114"/>
    </row>
    <row r="357" ht="13.5" customHeight="1">
      <c r="A357" s="137"/>
      <c r="B357" s="116"/>
      <c r="C357" s="137"/>
      <c r="D357" s="151"/>
      <c r="E357" s="136"/>
      <c r="F357" s="125"/>
      <c r="G357" s="125"/>
      <c r="H357" s="125"/>
      <c r="I357" s="125"/>
      <c r="J357" s="125"/>
      <c r="K357" s="125"/>
      <c r="L357" s="125"/>
      <c r="M357" s="125"/>
      <c r="N357" s="125"/>
      <c r="O357" s="125"/>
      <c r="P357" s="125"/>
      <c r="Q357" s="125"/>
      <c r="R357" s="137"/>
      <c r="S357" s="137"/>
      <c r="T357" s="137"/>
      <c r="U357" s="114"/>
      <c r="V357" s="114"/>
      <c r="W357" s="114"/>
      <c r="X357" s="114"/>
      <c r="Y357" s="114"/>
      <c r="Z357" s="114"/>
    </row>
    <row r="358" ht="13.5" customHeight="1">
      <c r="A358" s="137"/>
      <c r="B358" s="116"/>
      <c r="C358" s="137"/>
      <c r="D358" s="151"/>
      <c r="E358" s="136"/>
      <c r="F358" s="125"/>
      <c r="G358" s="125"/>
      <c r="H358" s="125"/>
      <c r="I358" s="125"/>
      <c r="J358" s="125"/>
      <c r="K358" s="125"/>
      <c r="L358" s="125"/>
      <c r="M358" s="125"/>
      <c r="N358" s="125"/>
      <c r="O358" s="125"/>
      <c r="P358" s="125"/>
      <c r="Q358" s="125"/>
      <c r="R358" s="137"/>
      <c r="S358" s="137"/>
      <c r="T358" s="137"/>
      <c r="U358" s="114"/>
      <c r="V358" s="114"/>
      <c r="W358" s="114"/>
      <c r="X358" s="114"/>
      <c r="Y358" s="114"/>
      <c r="Z358" s="114"/>
    </row>
    <row r="359" ht="13.5" customHeight="1">
      <c r="A359" s="137"/>
      <c r="B359" s="116"/>
      <c r="C359" s="137"/>
      <c r="D359" s="151"/>
      <c r="E359" s="136"/>
      <c r="F359" s="125"/>
      <c r="G359" s="125"/>
      <c r="H359" s="125"/>
      <c r="I359" s="125"/>
      <c r="J359" s="125"/>
      <c r="K359" s="125"/>
      <c r="L359" s="125"/>
      <c r="M359" s="125"/>
      <c r="N359" s="125"/>
      <c r="O359" s="125"/>
      <c r="P359" s="125"/>
      <c r="Q359" s="125"/>
      <c r="R359" s="137"/>
      <c r="S359" s="137"/>
      <c r="T359" s="137"/>
      <c r="U359" s="114"/>
      <c r="V359" s="114"/>
      <c r="W359" s="114"/>
      <c r="X359" s="114"/>
      <c r="Y359" s="114"/>
      <c r="Z359" s="114"/>
    </row>
    <row r="360" ht="13.5" customHeight="1">
      <c r="A360" s="137"/>
      <c r="B360" s="116"/>
      <c r="C360" s="137"/>
      <c r="D360" s="151"/>
      <c r="E360" s="136"/>
      <c r="F360" s="125"/>
      <c r="G360" s="125"/>
      <c r="H360" s="125"/>
      <c r="I360" s="125"/>
      <c r="J360" s="125"/>
      <c r="K360" s="125"/>
      <c r="L360" s="125"/>
      <c r="M360" s="125"/>
      <c r="N360" s="125"/>
      <c r="O360" s="125"/>
      <c r="P360" s="125"/>
      <c r="Q360" s="125"/>
      <c r="R360" s="137"/>
      <c r="S360" s="137"/>
      <c r="T360" s="137"/>
      <c r="U360" s="114"/>
      <c r="V360" s="114"/>
      <c r="W360" s="114"/>
      <c r="X360" s="114"/>
      <c r="Y360" s="114"/>
      <c r="Z360" s="114"/>
    </row>
    <row r="361" ht="13.5" customHeight="1">
      <c r="A361" s="137"/>
      <c r="B361" s="116"/>
      <c r="C361" s="137"/>
      <c r="D361" s="151"/>
      <c r="E361" s="136"/>
      <c r="F361" s="125"/>
      <c r="G361" s="125"/>
      <c r="H361" s="125"/>
      <c r="I361" s="125"/>
      <c r="J361" s="125"/>
      <c r="K361" s="125"/>
      <c r="L361" s="125"/>
      <c r="M361" s="125"/>
      <c r="N361" s="125"/>
      <c r="O361" s="125"/>
      <c r="P361" s="125"/>
      <c r="Q361" s="125"/>
      <c r="R361" s="137"/>
      <c r="S361" s="137"/>
      <c r="T361" s="137"/>
      <c r="U361" s="114"/>
      <c r="V361" s="114"/>
      <c r="W361" s="114"/>
      <c r="X361" s="114"/>
      <c r="Y361" s="114"/>
      <c r="Z361" s="114"/>
    </row>
    <row r="362" ht="13.5" customHeight="1">
      <c r="A362" s="137"/>
      <c r="B362" s="116"/>
      <c r="C362" s="137"/>
      <c r="D362" s="151"/>
      <c r="E362" s="136"/>
      <c r="F362" s="125"/>
      <c r="G362" s="125"/>
      <c r="H362" s="125"/>
      <c r="I362" s="125"/>
      <c r="J362" s="125"/>
      <c r="K362" s="125"/>
      <c r="L362" s="125"/>
      <c r="M362" s="125"/>
      <c r="N362" s="125"/>
      <c r="O362" s="125"/>
      <c r="P362" s="125"/>
      <c r="Q362" s="125"/>
      <c r="R362" s="137"/>
      <c r="S362" s="137"/>
      <c r="T362" s="137"/>
      <c r="U362" s="114"/>
      <c r="V362" s="114"/>
      <c r="W362" s="114"/>
      <c r="X362" s="114"/>
      <c r="Y362" s="114"/>
      <c r="Z362" s="114"/>
    </row>
    <row r="363" ht="13.5" customHeight="1">
      <c r="A363" s="137"/>
      <c r="B363" s="116"/>
      <c r="C363" s="137"/>
      <c r="D363" s="151"/>
      <c r="E363" s="136"/>
      <c r="F363" s="125"/>
      <c r="G363" s="125"/>
      <c r="H363" s="125"/>
      <c r="I363" s="125"/>
      <c r="J363" s="125"/>
      <c r="K363" s="125"/>
      <c r="L363" s="125"/>
      <c r="M363" s="125"/>
      <c r="N363" s="125"/>
      <c r="O363" s="125"/>
      <c r="P363" s="125"/>
      <c r="Q363" s="125"/>
      <c r="R363" s="137"/>
      <c r="S363" s="137"/>
      <c r="T363" s="137"/>
      <c r="U363" s="114"/>
      <c r="V363" s="114"/>
      <c r="W363" s="114"/>
      <c r="X363" s="114"/>
      <c r="Y363" s="114"/>
      <c r="Z363" s="114"/>
    </row>
    <row r="364" ht="13.5" customHeight="1">
      <c r="A364" s="137"/>
      <c r="B364" s="116"/>
      <c r="C364" s="137"/>
      <c r="D364" s="151"/>
      <c r="E364" s="136"/>
      <c r="F364" s="125"/>
      <c r="G364" s="125"/>
      <c r="H364" s="125"/>
      <c r="I364" s="125"/>
      <c r="J364" s="125"/>
      <c r="K364" s="125"/>
      <c r="L364" s="125"/>
      <c r="M364" s="125"/>
      <c r="N364" s="125"/>
      <c r="O364" s="125"/>
      <c r="P364" s="125"/>
      <c r="Q364" s="125"/>
      <c r="R364" s="137"/>
      <c r="S364" s="137"/>
      <c r="T364" s="137"/>
      <c r="U364" s="114"/>
      <c r="V364" s="114"/>
      <c r="W364" s="114"/>
      <c r="X364" s="114"/>
      <c r="Y364" s="114"/>
      <c r="Z364" s="114"/>
    </row>
    <row r="365" ht="13.5" customHeight="1">
      <c r="A365" s="137"/>
      <c r="B365" s="116"/>
      <c r="C365" s="137"/>
      <c r="D365" s="151"/>
      <c r="E365" s="136"/>
      <c r="F365" s="125"/>
      <c r="G365" s="125"/>
      <c r="H365" s="125"/>
      <c r="I365" s="125"/>
      <c r="J365" s="125"/>
      <c r="K365" s="125"/>
      <c r="L365" s="125"/>
      <c r="M365" s="125"/>
      <c r="N365" s="125"/>
      <c r="O365" s="125"/>
      <c r="P365" s="125"/>
      <c r="Q365" s="125"/>
      <c r="R365" s="137"/>
      <c r="S365" s="137"/>
      <c r="T365" s="137"/>
      <c r="U365" s="114"/>
      <c r="V365" s="114"/>
      <c r="W365" s="114"/>
      <c r="X365" s="114"/>
      <c r="Y365" s="114"/>
      <c r="Z365" s="114"/>
    </row>
    <row r="366" ht="13.5" customHeight="1">
      <c r="A366" s="137"/>
      <c r="B366" s="116"/>
      <c r="C366" s="137"/>
      <c r="D366" s="151"/>
      <c r="E366" s="136"/>
      <c r="F366" s="125"/>
      <c r="G366" s="125"/>
      <c r="H366" s="125"/>
      <c r="I366" s="125"/>
      <c r="J366" s="125"/>
      <c r="K366" s="125"/>
      <c r="L366" s="125"/>
      <c r="M366" s="125"/>
      <c r="N366" s="125"/>
      <c r="O366" s="125"/>
      <c r="P366" s="125"/>
      <c r="Q366" s="125"/>
      <c r="R366" s="137"/>
      <c r="S366" s="137"/>
      <c r="T366" s="137"/>
      <c r="U366" s="114"/>
      <c r="V366" s="114"/>
      <c r="W366" s="114"/>
      <c r="X366" s="114"/>
      <c r="Y366" s="114"/>
      <c r="Z366" s="114"/>
    </row>
    <row r="367" ht="13.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3.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3.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3.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3.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3.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3.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3.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3.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3.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3.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3.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3.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3.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3.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3.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3.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3.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3.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3.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3.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3.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3.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3.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3.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3.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3.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3.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3.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3.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3.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3.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3.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3.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3.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3.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366">
    <cfRule type="cellIs" dxfId="2" priority="1" stopIfTrue="1" operator="equal">
      <formula>"F"</formula>
    </cfRule>
  </conditionalFormatting>
  <conditionalFormatting sqref="F15:Q366">
    <cfRule type="cellIs" dxfId="3" priority="2" stopIfTrue="1" operator="equal">
      <formula>"PE"</formula>
    </cfRule>
  </conditionalFormatting>
  <dataValidations>
    <dataValidation type="list" allowBlank="1" showErrorMessage="1" sqref="F15:Q28 F30:Q125 F127:Q189">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2080</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216</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21"/>
      <c r="T11" s="121"/>
      <c r="U11" s="114"/>
      <c r="V11" s="114"/>
      <c r="W11" s="114"/>
      <c r="X11" s="114"/>
      <c r="Y11" s="114"/>
      <c r="Z11" s="114"/>
    </row>
    <row r="12" ht="13.5" customHeight="1">
      <c r="A12" s="123" t="s">
        <v>227</v>
      </c>
      <c r="B12" s="124" t="s">
        <v>2081</v>
      </c>
      <c r="C12" s="124"/>
      <c r="D12" s="124"/>
      <c r="E12" s="124"/>
      <c r="F12" s="124"/>
      <c r="G12" s="124"/>
      <c r="H12" s="124"/>
      <c r="I12" s="124"/>
      <c r="J12" s="124"/>
      <c r="K12" s="124"/>
      <c r="L12" s="124"/>
      <c r="M12" s="124"/>
      <c r="N12" s="124"/>
      <c r="O12" s="124"/>
      <c r="P12" s="124"/>
      <c r="Q12" s="124"/>
      <c r="R12" s="124"/>
      <c r="S12" s="124"/>
      <c r="T12" s="124"/>
      <c r="U12" s="114"/>
      <c r="V12" s="114"/>
      <c r="W12" s="114"/>
      <c r="X12" s="114"/>
      <c r="Y12" s="114"/>
      <c r="Z12" s="114"/>
    </row>
    <row r="13" ht="117.0" customHeight="1">
      <c r="A13" s="125"/>
      <c r="B13" s="126" t="s">
        <v>2082</v>
      </c>
      <c r="C13" s="126"/>
      <c r="D13" s="126"/>
      <c r="E13" s="126"/>
      <c r="F13" s="126"/>
      <c r="G13" s="126"/>
      <c r="H13" s="126"/>
      <c r="I13" s="126"/>
      <c r="J13" s="126"/>
      <c r="K13" s="126"/>
      <c r="L13" s="126"/>
      <c r="M13" s="126"/>
      <c r="N13" s="126"/>
      <c r="O13" s="126"/>
      <c r="P13" s="126"/>
      <c r="Q13" s="126"/>
      <c r="R13" s="126"/>
      <c r="S13" s="126"/>
      <c r="T13" s="127"/>
      <c r="U13" s="114"/>
      <c r="V13" s="114"/>
      <c r="W13" s="114"/>
      <c r="X13" s="114"/>
      <c r="Y13" s="114"/>
      <c r="Z13" s="114"/>
    </row>
    <row r="14" ht="13.5" customHeight="1">
      <c r="A14" s="128"/>
      <c r="B14" s="129" t="s">
        <v>2083</v>
      </c>
      <c r="C14" s="128"/>
      <c r="D14" s="128"/>
      <c r="E14" s="128"/>
      <c r="F14" s="128"/>
      <c r="G14" s="128"/>
      <c r="H14" s="128"/>
      <c r="I14" s="128"/>
      <c r="J14" s="128"/>
      <c r="K14" s="128"/>
      <c r="L14" s="128"/>
      <c r="M14" s="128"/>
      <c r="N14" s="128"/>
      <c r="O14" s="128"/>
      <c r="P14" s="128"/>
      <c r="Q14" s="128"/>
      <c r="R14" s="128"/>
      <c r="S14" s="130"/>
      <c r="T14" s="131"/>
      <c r="U14" s="114"/>
      <c r="V14" s="114"/>
      <c r="W14" s="114"/>
      <c r="X14" s="114"/>
      <c r="Y14" s="114"/>
      <c r="Z14" s="114"/>
    </row>
    <row r="15" ht="57.75" customHeight="1">
      <c r="A15" s="132" t="str">
        <f t="shared" ref="A15:A117" si="1">IF(E15&lt;&gt;"",$E$3&amp;"00"&amp;COUNTA($E$15:E15),"")</f>
        <v>SP001</v>
      </c>
      <c r="B15" s="133" t="s">
        <v>2084</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si="1"/>
        <v>SP002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SP003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SP004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91.5" customHeight="1">
      <c r="A19" s="132" t="str">
        <f t="shared" si="1"/>
        <v>SP005</v>
      </c>
      <c r="B19" s="133" t="s">
        <v>2085</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SP006</v>
      </c>
      <c r="B20" s="133" t="s">
        <v>2086</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43" t="s">
        <v>2087</v>
      </c>
      <c r="C21" s="144"/>
      <c r="D21" s="144"/>
      <c r="E21" s="144"/>
      <c r="F21" s="1"/>
      <c r="G21" s="1"/>
      <c r="H21" s="1"/>
      <c r="I21" s="1"/>
      <c r="J21" s="1"/>
      <c r="K21" s="1"/>
      <c r="L21" s="1"/>
      <c r="M21" s="1"/>
      <c r="N21" s="1"/>
      <c r="O21" s="1"/>
      <c r="P21" s="1"/>
      <c r="Q21" s="1"/>
      <c r="R21" s="1"/>
      <c r="S21" s="1"/>
      <c r="T21" s="1"/>
      <c r="U21" s="114"/>
      <c r="V21" s="114"/>
      <c r="W21" s="114"/>
      <c r="X21" s="114"/>
      <c r="Y21" s="114"/>
      <c r="Z21" s="114"/>
    </row>
    <row r="22" ht="13.5" customHeight="1">
      <c r="A22" s="132" t="str">
        <f t="shared" si="1"/>
        <v>SP007</v>
      </c>
      <c r="B22" s="142" t="s">
        <v>2088</v>
      </c>
      <c r="C22" s="142" t="s">
        <v>227</v>
      </c>
      <c r="D22" s="142" t="s">
        <v>2089</v>
      </c>
      <c r="E22" s="142" t="s">
        <v>241</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SP008</v>
      </c>
      <c r="B23" s="142" t="s">
        <v>2090</v>
      </c>
      <c r="C23" s="142" t="s">
        <v>227</v>
      </c>
      <c r="D23" s="142" t="s">
        <v>2091</v>
      </c>
      <c r="E23" s="142" t="s">
        <v>2092</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SP009</v>
      </c>
      <c r="B24" s="142" t="s">
        <v>2093</v>
      </c>
      <c r="C24" s="142" t="s">
        <v>227</v>
      </c>
      <c r="D24" s="142" t="s">
        <v>2094</v>
      </c>
      <c r="E24" s="142" t="s">
        <v>247</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si="1"/>
        <v>SP0010</v>
      </c>
      <c r="B25" s="142" t="s">
        <v>2095</v>
      </c>
      <c r="C25" s="142" t="s">
        <v>227</v>
      </c>
      <c r="D25" s="142" t="s">
        <v>2096</v>
      </c>
      <c r="E25" s="142" t="s">
        <v>250</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32" t="str">
        <f t="shared" si="1"/>
        <v>SP0011</v>
      </c>
      <c r="B26" s="142" t="s">
        <v>2097</v>
      </c>
      <c r="C26" s="142" t="s">
        <v>227</v>
      </c>
      <c r="D26" s="142" t="s">
        <v>2098</v>
      </c>
      <c r="E26" s="142" t="s">
        <v>2099</v>
      </c>
      <c r="F26" s="125"/>
      <c r="G26" s="125"/>
      <c r="H26" s="125"/>
      <c r="I26" s="125"/>
      <c r="J26" s="125"/>
      <c r="K26" s="125"/>
      <c r="L26" s="125"/>
      <c r="M26" s="125"/>
      <c r="N26" s="125"/>
      <c r="O26" s="125"/>
      <c r="P26" s="125"/>
      <c r="Q26" s="125"/>
      <c r="R26" s="141"/>
      <c r="S26" s="141"/>
      <c r="T26" s="141"/>
      <c r="U26" s="114"/>
      <c r="V26" s="114"/>
      <c r="W26" s="114"/>
      <c r="X26" s="114"/>
      <c r="Y26" s="114"/>
      <c r="Z26" s="114"/>
    </row>
    <row r="27" ht="13.5" customHeight="1">
      <c r="A27" s="132" t="str">
        <f t="shared" si="1"/>
        <v>SP0012</v>
      </c>
      <c r="B27" s="142" t="s">
        <v>2100</v>
      </c>
      <c r="C27" s="142"/>
      <c r="D27" s="142" t="s">
        <v>2101</v>
      </c>
      <c r="E27" s="142" t="s">
        <v>256</v>
      </c>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1"/>
        <v>SP0013</v>
      </c>
      <c r="B28" s="142" t="s">
        <v>2102</v>
      </c>
      <c r="C28" s="142"/>
      <c r="D28" s="142" t="s">
        <v>2103</v>
      </c>
      <c r="E28" s="142" t="s">
        <v>259</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1"/>
        <v/>
      </c>
      <c r="B29" s="139" t="s">
        <v>2104</v>
      </c>
      <c r="C29" s="140"/>
      <c r="D29" s="140"/>
      <c r="E29" s="140"/>
      <c r="F29" s="125"/>
      <c r="G29" s="125"/>
      <c r="H29" s="125"/>
      <c r="I29" s="125"/>
      <c r="J29" s="125"/>
      <c r="K29" s="125"/>
      <c r="L29" s="125"/>
      <c r="M29" s="125"/>
      <c r="N29" s="125"/>
      <c r="O29" s="125"/>
      <c r="P29" s="125"/>
      <c r="Q29" s="125"/>
      <c r="R29" s="141"/>
      <c r="S29" s="141"/>
      <c r="T29" s="141"/>
      <c r="U29" s="114"/>
      <c r="V29" s="114"/>
      <c r="W29" s="114"/>
      <c r="X29" s="114"/>
      <c r="Y29" s="114"/>
      <c r="Z29" s="114"/>
    </row>
    <row r="30" ht="13.5" customHeight="1">
      <c r="A30" s="132" t="str">
        <f t="shared" si="1"/>
        <v>SP0014</v>
      </c>
      <c r="B30" s="142" t="s">
        <v>2105</v>
      </c>
      <c r="C30" s="142"/>
      <c r="D30" s="142" t="s">
        <v>2106</v>
      </c>
      <c r="E30" s="142" t="s">
        <v>2107</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1"/>
        <v>SP0015</v>
      </c>
      <c r="B31" s="142" t="s">
        <v>2108</v>
      </c>
      <c r="C31" s="142"/>
      <c r="D31" s="142" t="s">
        <v>2109</v>
      </c>
      <c r="E31" s="142" t="s">
        <v>2110</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1"/>
        <v>SP0016</v>
      </c>
      <c r="B32" s="142" t="s">
        <v>277</v>
      </c>
      <c r="C32" s="142"/>
      <c r="D32" s="142" t="s">
        <v>2109</v>
      </c>
      <c r="E32" s="142" t="s">
        <v>278</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1"/>
        <v>SP0017</v>
      </c>
      <c r="B33" s="142" t="s">
        <v>2111</v>
      </c>
      <c r="C33" s="142"/>
      <c r="D33" s="142" t="s">
        <v>2112</v>
      </c>
      <c r="E33" s="142" t="s">
        <v>281</v>
      </c>
      <c r="F33" s="125"/>
      <c r="G33" s="125"/>
      <c r="H33" s="125"/>
      <c r="I33" s="125"/>
      <c r="J33" s="125"/>
      <c r="K33" s="125"/>
      <c r="L33" s="125"/>
      <c r="M33" s="125"/>
      <c r="N33" s="125"/>
      <c r="O33" s="125"/>
      <c r="P33" s="125"/>
      <c r="Q33" s="125"/>
      <c r="R33" s="141"/>
      <c r="S33" s="141"/>
      <c r="T33" s="141"/>
      <c r="U33" s="114"/>
      <c r="V33" s="114"/>
      <c r="W33" s="114"/>
      <c r="X33" s="114"/>
      <c r="Y33" s="114"/>
      <c r="Z33" s="114"/>
    </row>
    <row r="34" ht="13.5" customHeight="1">
      <c r="A34" s="132" t="str">
        <f t="shared" si="1"/>
        <v>SP0018</v>
      </c>
      <c r="B34" s="142" t="s">
        <v>282</v>
      </c>
      <c r="C34" s="142"/>
      <c r="D34" s="142" t="s">
        <v>2113</v>
      </c>
      <c r="E34" s="142" t="s">
        <v>284</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1"/>
        <v/>
      </c>
      <c r="B35" s="139" t="s">
        <v>2114</v>
      </c>
      <c r="C35" s="140"/>
      <c r="D35" s="140"/>
      <c r="E35" s="140"/>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1"/>
        <v>SP0019</v>
      </c>
      <c r="B36" s="142" t="s">
        <v>2115</v>
      </c>
      <c r="C36" s="142"/>
      <c r="D36" s="142" t="s">
        <v>2116</v>
      </c>
      <c r="E36" s="142" t="s">
        <v>2117</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1"/>
        <v>SP0020</v>
      </c>
      <c r="B37" s="142" t="s">
        <v>2118</v>
      </c>
      <c r="C37" s="142"/>
      <c r="D37" s="142" t="s">
        <v>2119</v>
      </c>
      <c r="E37" s="142" t="s">
        <v>2120</v>
      </c>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1"/>
        <v>SP0021</v>
      </c>
      <c r="B38" s="142" t="s">
        <v>2121</v>
      </c>
      <c r="C38" s="142"/>
      <c r="D38" s="142" t="s">
        <v>2116</v>
      </c>
      <c r="E38" s="142" t="s">
        <v>278</v>
      </c>
      <c r="F38" s="125"/>
      <c r="G38" s="125"/>
      <c r="H38" s="125"/>
      <c r="I38" s="125"/>
      <c r="J38" s="125"/>
      <c r="K38" s="125"/>
      <c r="L38" s="125"/>
      <c r="M38" s="125"/>
      <c r="N38" s="125"/>
      <c r="O38" s="125"/>
      <c r="P38" s="125"/>
      <c r="Q38" s="125"/>
      <c r="R38" s="141"/>
      <c r="S38" s="141"/>
      <c r="T38" s="141"/>
      <c r="U38" s="114"/>
      <c r="V38" s="114"/>
      <c r="W38" s="114"/>
      <c r="X38" s="114"/>
      <c r="Y38" s="114"/>
      <c r="Z38" s="114"/>
    </row>
    <row r="39" ht="13.5" customHeight="1">
      <c r="A39" s="132" t="str">
        <f t="shared" si="1"/>
        <v>SP0022</v>
      </c>
      <c r="B39" s="142" t="s">
        <v>2122</v>
      </c>
      <c r="C39" s="142" t="s">
        <v>227</v>
      </c>
      <c r="D39" s="142" t="s">
        <v>2123</v>
      </c>
      <c r="E39" s="142" t="s">
        <v>281</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1"/>
        <v>SP0023</v>
      </c>
      <c r="B40" s="142" t="s">
        <v>282</v>
      </c>
      <c r="C40" s="142" t="s">
        <v>227</v>
      </c>
      <c r="D40" s="142" t="s">
        <v>2116</v>
      </c>
      <c r="E40" s="142" t="s">
        <v>284</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1"/>
        <v/>
      </c>
      <c r="B41" s="139" t="s">
        <v>292</v>
      </c>
      <c r="C41" s="139"/>
      <c r="D41" s="139"/>
      <c r="E41" s="139"/>
      <c r="F41" s="145"/>
      <c r="G41" s="145"/>
      <c r="H41" s="145"/>
      <c r="I41" s="145"/>
      <c r="J41" s="145"/>
      <c r="K41" s="145"/>
      <c r="L41" s="145"/>
      <c r="M41" s="145"/>
      <c r="N41" s="145"/>
      <c r="O41" s="145"/>
      <c r="P41" s="145"/>
      <c r="Q41" s="145"/>
      <c r="R41" s="146"/>
      <c r="S41" s="146"/>
      <c r="T41" s="146"/>
      <c r="U41" s="114"/>
      <c r="V41" s="114"/>
      <c r="W41" s="114"/>
      <c r="X41" s="114"/>
      <c r="Y41" s="114"/>
      <c r="Z41" s="114"/>
    </row>
    <row r="42" ht="13.5" customHeight="1">
      <c r="A42" s="132" t="str">
        <f t="shared" si="1"/>
        <v>SP0024</v>
      </c>
      <c r="B42" s="142" t="s">
        <v>293</v>
      </c>
      <c r="C42" s="142"/>
      <c r="D42" s="142" t="s">
        <v>294</v>
      </c>
      <c r="E42" s="142" t="s">
        <v>295</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1"/>
        <v>SP0025</v>
      </c>
      <c r="B43" s="142" t="s">
        <v>296</v>
      </c>
      <c r="C43" s="142"/>
      <c r="D43" s="142" t="s">
        <v>297</v>
      </c>
      <c r="E43" s="142" t="s">
        <v>298</v>
      </c>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32" t="str">
        <f t="shared" si="1"/>
        <v>SP0026</v>
      </c>
      <c r="B44" s="142" t="s">
        <v>299</v>
      </c>
      <c r="C44" s="142"/>
      <c r="D44" s="142" t="s">
        <v>300</v>
      </c>
      <c r="E44" s="142" t="s">
        <v>301</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1"/>
        <v>SP0027</v>
      </c>
      <c r="B45" s="142" t="s">
        <v>302</v>
      </c>
      <c r="C45" s="142"/>
      <c r="D45" s="142" t="s">
        <v>303</v>
      </c>
      <c r="E45" s="142" t="s">
        <v>304</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32" t="str">
        <f t="shared" si="1"/>
        <v/>
      </c>
      <c r="B46" s="139" t="s">
        <v>305</v>
      </c>
      <c r="C46" s="139"/>
      <c r="D46" s="139"/>
      <c r="E46" s="139"/>
      <c r="F46" s="145"/>
      <c r="G46" s="145"/>
      <c r="H46" s="145"/>
      <c r="I46" s="145"/>
      <c r="J46" s="145"/>
      <c r="K46" s="145"/>
      <c r="L46" s="145"/>
      <c r="M46" s="145"/>
      <c r="N46" s="145"/>
      <c r="O46" s="145"/>
      <c r="P46" s="145"/>
      <c r="Q46" s="145"/>
      <c r="R46" s="146"/>
      <c r="S46" s="146"/>
      <c r="T46" s="146"/>
      <c r="U46" s="114"/>
      <c r="V46" s="114"/>
      <c r="W46" s="114"/>
      <c r="X46" s="114"/>
      <c r="Y46" s="114"/>
      <c r="Z46" s="114"/>
    </row>
    <row r="47" ht="13.5" customHeight="1">
      <c r="A47" s="132" t="str">
        <f t="shared" si="1"/>
        <v>SP0028</v>
      </c>
      <c r="B47" s="142" t="s">
        <v>306</v>
      </c>
      <c r="C47" s="142"/>
      <c r="D47" s="142" t="s">
        <v>307</v>
      </c>
      <c r="E47" s="142" t="s">
        <v>308</v>
      </c>
      <c r="F47" s="125"/>
      <c r="G47" s="125"/>
      <c r="H47" s="125"/>
      <c r="I47" s="125"/>
      <c r="J47" s="125"/>
      <c r="K47" s="125"/>
      <c r="L47" s="125"/>
      <c r="M47" s="125"/>
      <c r="N47" s="125"/>
      <c r="O47" s="125"/>
      <c r="P47" s="125"/>
      <c r="Q47" s="125"/>
      <c r="R47" s="141"/>
      <c r="S47" s="141"/>
      <c r="T47" s="141"/>
      <c r="U47" s="114"/>
      <c r="V47" s="114"/>
      <c r="W47" s="114"/>
      <c r="X47" s="114"/>
      <c r="Y47" s="114"/>
      <c r="Z47" s="114"/>
    </row>
    <row r="48" ht="13.5" customHeight="1">
      <c r="A48" s="132" t="str">
        <f t="shared" si="1"/>
        <v>SP0029</v>
      </c>
      <c r="B48" s="142" t="s">
        <v>309</v>
      </c>
      <c r="C48" s="142"/>
      <c r="D48" s="142" t="s">
        <v>310</v>
      </c>
      <c r="E48" s="142" t="s">
        <v>311</v>
      </c>
      <c r="F48" s="125"/>
      <c r="G48" s="125"/>
      <c r="H48" s="125"/>
      <c r="I48" s="125"/>
      <c r="J48" s="125"/>
      <c r="K48" s="125"/>
      <c r="L48" s="125"/>
      <c r="M48" s="125"/>
      <c r="N48" s="125"/>
      <c r="O48" s="125"/>
      <c r="P48" s="125"/>
      <c r="Q48" s="125"/>
      <c r="R48" s="141"/>
      <c r="S48" s="141"/>
      <c r="T48" s="141"/>
      <c r="U48" s="114"/>
      <c r="V48" s="114"/>
      <c r="W48" s="114"/>
      <c r="X48" s="114"/>
      <c r="Y48" s="114"/>
      <c r="Z48" s="114"/>
    </row>
    <row r="49" ht="13.5" customHeight="1">
      <c r="A49" s="132" t="str">
        <f t="shared" si="1"/>
        <v>SP0030</v>
      </c>
      <c r="B49" s="142" t="s">
        <v>312</v>
      </c>
      <c r="C49" s="142"/>
      <c r="D49" s="142" t="s">
        <v>313</v>
      </c>
      <c r="E49" s="142" t="s">
        <v>2124</v>
      </c>
      <c r="F49" s="125"/>
      <c r="G49" s="125"/>
      <c r="H49" s="125"/>
      <c r="I49" s="125"/>
      <c r="J49" s="125"/>
      <c r="K49" s="125"/>
      <c r="L49" s="125"/>
      <c r="M49" s="125"/>
      <c r="N49" s="125"/>
      <c r="O49" s="125"/>
      <c r="P49" s="125"/>
      <c r="Q49" s="125"/>
      <c r="R49" s="141"/>
      <c r="S49" s="141"/>
      <c r="T49" s="141"/>
      <c r="U49" s="114"/>
      <c r="V49" s="114"/>
      <c r="W49" s="114"/>
      <c r="X49" s="114"/>
      <c r="Y49" s="114"/>
      <c r="Z49" s="114"/>
    </row>
    <row r="50" ht="13.5" customHeight="1">
      <c r="A50" s="132" t="str">
        <f t="shared" si="1"/>
        <v>SP0031</v>
      </c>
      <c r="B50" s="142" t="s">
        <v>315</v>
      </c>
      <c r="C50" s="142"/>
      <c r="D50" s="142" t="s">
        <v>316</v>
      </c>
      <c r="E50" s="142" t="s">
        <v>2124</v>
      </c>
      <c r="F50" s="125"/>
      <c r="G50" s="125"/>
      <c r="H50" s="125"/>
      <c r="I50" s="125"/>
      <c r="J50" s="125"/>
      <c r="K50" s="125"/>
      <c r="L50" s="125"/>
      <c r="M50" s="125"/>
      <c r="N50" s="125"/>
      <c r="O50" s="125"/>
      <c r="P50" s="125"/>
      <c r="Q50" s="125"/>
      <c r="R50" s="141"/>
      <c r="S50" s="141"/>
      <c r="T50" s="141"/>
      <c r="U50" s="114"/>
      <c r="V50" s="114"/>
      <c r="W50" s="114"/>
      <c r="X50" s="114"/>
      <c r="Y50" s="114"/>
      <c r="Z50" s="114"/>
    </row>
    <row r="51" ht="13.5" customHeight="1">
      <c r="A51" s="132" t="str">
        <f t="shared" si="1"/>
        <v>SP0032</v>
      </c>
      <c r="B51" s="142" t="s">
        <v>317</v>
      </c>
      <c r="C51" s="142"/>
      <c r="D51" s="142" t="s">
        <v>318</v>
      </c>
      <c r="E51" s="142" t="s">
        <v>319</v>
      </c>
      <c r="F51" s="125"/>
      <c r="G51" s="125"/>
      <c r="H51" s="125"/>
      <c r="I51" s="125"/>
      <c r="J51" s="125"/>
      <c r="K51" s="125"/>
      <c r="L51" s="125"/>
      <c r="M51" s="125"/>
      <c r="N51" s="125"/>
      <c r="O51" s="125"/>
      <c r="P51" s="125"/>
      <c r="Q51" s="125"/>
      <c r="R51" s="141"/>
      <c r="S51" s="141"/>
      <c r="T51" s="141"/>
      <c r="U51" s="114"/>
      <c r="V51" s="114"/>
      <c r="W51" s="114"/>
      <c r="X51" s="114"/>
      <c r="Y51" s="114"/>
      <c r="Z51" s="114"/>
    </row>
    <row r="52" ht="13.5" customHeight="1">
      <c r="A52" s="132" t="str">
        <f t="shared" si="1"/>
        <v>SP0033</v>
      </c>
      <c r="B52" s="142" t="s">
        <v>320</v>
      </c>
      <c r="C52" s="142"/>
      <c r="D52" s="142" t="s">
        <v>321</v>
      </c>
      <c r="E52" s="142" t="s">
        <v>322</v>
      </c>
      <c r="F52" s="125"/>
      <c r="G52" s="125"/>
      <c r="H52" s="125"/>
      <c r="I52" s="125"/>
      <c r="J52" s="125"/>
      <c r="K52" s="125"/>
      <c r="L52" s="125"/>
      <c r="M52" s="125"/>
      <c r="N52" s="125"/>
      <c r="O52" s="125"/>
      <c r="P52" s="125"/>
      <c r="Q52" s="125"/>
      <c r="R52" s="141"/>
      <c r="S52" s="141"/>
      <c r="T52" s="141"/>
      <c r="U52" s="114"/>
      <c r="V52" s="114"/>
      <c r="W52" s="114"/>
      <c r="X52" s="114"/>
      <c r="Y52" s="114"/>
      <c r="Z52" s="114"/>
    </row>
    <row r="53" ht="13.5" customHeight="1">
      <c r="A53" s="132" t="str">
        <f t="shared" si="1"/>
        <v>SP0034</v>
      </c>
      <c r="B53" s="142" t="s">
        <v>323</v>
      </c>
      <c r="C53" s="142"/>
      <c r="D53" s="142" t="s">
        <v>324</v>
      </c>
      <c r="E53" s="142" t="s">
        <v>325</v>
      </c>
      <c r="F53" s="125"/>
      <c r="G53" s="125"/>
      <c r="H53" s="125"/>
      <c r="I53" s="125"/>
      <c r="J53" s="125"/>
      <c r="K53" s="125"/>
      <c r="L53" s="125"/>
      <c r="M53" s="125"/>
      <c r="N53" s="125"/>
      <c r="O53" s="125"/>
      <c r="P53" s="125"/>
      <c r="Q53" s="125"/>
      <c r="R53" s="141"/>
      <c r="S53" s="141"/>
      <c r="T53" s="141"/>
      <c r="U53" s="114"/>
      <c r="V53" s="114"/>
      <c r="W53" s="114"/>
      <c r="X53" s="114"/>
      <c r="Y53" s="114"/>
      <c r="Z53" s="114"/>
    </row>
    <row r="54" ht="13.5" customHeight="1">
      <c r="A54" s="132" t="str">
        <f t="shared" si="1"/>
        <v/>
      </c>
      <c r="B54" s="147" t="s">
        <v>2125</v>
      </c>
      <c r="C54" s="148"/>
      <c r="D54" s="140"/>
      <c r="E54" s="140"/>
      <c r="F54" s="125"/>
      <c r="G54" s="125"/>
      <c r="H54" s="125"/>
      <c r="I54" s="125"/>
      <c r="J54" s="125"/>
      <c r="K54" s="125"/>
      <c r="L54" s="125"/>
      <c r="M54" s="125"/>
      <c r="N54" s="125"/>
      <c r="O54" s="125"/>
      <c r="P54" s="125"/>
      <c r="Q54" s="125"/>
      <c r="R54" s="137" t="s">
        <v>227</v>
      </c>
      <c r="S54" s="137"/>
      <c r="T54" s="137"/>
      <c r="U54" s="114"/>
      <c r="V54" s="114"/>
      <c r="W54" s="114"/>
      <c r="X54" s="114"/>
      <c r="Y54" s="114"/>
      <c r="Z54" s="114"/>
    </row>
    <row r="55" ht="13.5" customHeight="1">
      <c r="A55" s="132" t="str">
        <f t="shared" si="1"/>
        <v>SP0035</v>
      </c>
      <c r="B55" s="133" t="s">
        <v>2126</v>
      </c>
      <c r="C55" s="149"/>
      <c r="D55" s="142" t="s">
        <v>2127</v>
      </c>
      <c r="E55" s="142" t="s">
        <v>232</v>
      </c>
      <c r="F55" s="125"/>
      <c r="G55" s="125"/>
      <c r="H55" s="125"/>
      <c r="I55" s="125"/>
      <c r="J55" s="125"/>
      <c r="K55" s="125"/>
      <c r="L55" s="125"/>
      <c r="M55" s="125"/>
      <c r="N55" s="125"/>
      <c r="O55" s="125"/>
      <c r="P55" s="125"/>
      <c r="Q55" s="125"/>
      <c r="R55" s="141"/>
      <c r="S55" s="141"/>
      <c r="T55" s="141"/>
      <c r="U55" s="150"/>
      <c r="V55" s="150"/>
      <c r="W55" s="150"/>
      <c r="X55" s="150"/>
      <c r="Y55" s="150"/>
      <c r="Z55" s="150"/>
    </row>
    <row r="56" ht="105.75" customHeight="1">
      <c r="A56" s="132" t="str">
        <f t="shared" si="1"/>
        <v>SP0036</v>
      </c>
      <c r="B56" s="133" t="s">
        <v>2128</v>
      </c>
      <c r="C56" s="149"/>
      <c r="D56" s="142" t="s">
        <v>2127</v>
      </c>
      <c r="E56" s="142" t="s">
        <v>232</v>
      </c>
      <c r="F56" s="125"/>
      <c r="G56" s="125"/>
      <c r="H56" s="125"/>
      <c r="I56" s="125"/>
      <c r="J56" s="125"/>
      <c r="K56" s="125"/>
      <c r="L56" s="125"/>
      <c r="M56" s="125"/>
      <c r="N56" s="125"/>
      <c r="O56" s="125"/>
      <c r="P56" s="125"/>
      <c r="Q56" s="125"/>
      <c r="R56" s="141"/>
      <c r="S56" s="141"/>
      <c r="T56" s="141"/>
      <c r="U56" s="150"/>
      <c r="V56" s="150"/>
      <c r="W56" s="150"/>
      <c r="X56" s="150"/>
      <c r="Y56" s="150"/>
      <c r="Z56" s="150"/>
    </row>
    <row r="57" ht="13.5" customHeight="1">
      <c r="A57" s="132" t="str">
        <f t="shared" si="1"/>
        <v>SP0037</v>
      </c>
      <c r="B57" s="138" t="s">
        <v>328</v>
      </c>
      <c r="C57" s="149"/>
      <c r="D57" s="142" t="s">
        <v>2127</v>
      </c>
      <c r="E57" s="142" t="s">
        <v>232</v>
      </c>
      <c r="F57" s="125"/>
      <c r="G57" s="125"/>
      <c r="H57" s="125"/>
      <c r="I57" s="125"/>
      <c r="J57" s="125"/>
      <c r="K57" s="125"/>
      <c r="L57" s="125"/>
      <c r="M57" s="125"/>
      <c r="N57" s="125"/>
      <c r="O57" s="125"/>
      <c r="P57" s="125"/>
      <c r="Q57" s="125"/>
      <c r="R57" s="141"/>
      <c r="S57" s="141"/>
      <c r="T57" s="141"/>
      <c r="U57" s="150"/>
      <c r="V57" s="150"/>
      <c r="W57" s="150"/>
      <c r="X57" s="150"/>
      <c r="Y57" s="150"/>
      <c r="Z57" s="150"/>
    </row>
    <row r="58" ht="13.5" customHeight="1">
      <c r="A58" s="132" t="str">
        <f t="shared" si="1"/>
        <v>SP0038</v>
      </c>
      <c r="B58" s="133" t="s">
        <v>2129</v>
      </c>
      <c r="C58" s="149"/>
      <c r="D58" s="142" t="s">
        <v>2127</v>
      </c>
      <c r="E58" s="142" t="s">
        <v>232</v>
      </c>
      <c r="F58" s="125"/>
      <c r="G58" s="125"/>
      <c r="H58" s="125"/>
      <c r="I58" s="125"/>
      <c r="J58" s="125"/>
      <c r="K58" s="125"/>
      <c r="L58" s="125"/>
      <c r="M58" s="125"/>
      <c r="N58" s="125"/>
      <c r="O58" s="125"/>
      <c r="P58" s="125"/>
      <c r="Q58" s="125"/>
      <c r="R58" s="141"/>
      <c r="S58" s="141"/>
      <c r="T58" s="141"/>
      <c r="U58" s="150"/>
      <c r="V58" s="150"/>
      <c r="W58" s="150"/>
      <c r="X58" s="150"/>
      <c r="Y58" s="150"/>
      <c r="Z58" s="150"/>
    </row>
    <row r="59" ht="13.5" customHeight="1">
      <c r="A59" s="132" t="str">
        <f t="shared" si="1"/>
        <v>SP0039</v>
      </c>
      <c r="B59" s="116" t="s">
        <v>2130</v>
      </c>
      <c r="C59" s="134"/>
      <c r="D59" s="136" t="s">
        <v>2131</v>
      </c>
      <c r="E59" s="136" t="s">
        <v>2132</v>
      </c>
      <c r="F59" s="125"/>
      <c r="G59" s="125"/>
      <c r="H59" s="125"/>
      <c r="I59" s="125"/>
      <c r="J59" s="125"/>
      <c r="K59" s="125"/>
      <c r="L59" s="125"/>
      <c r="M59" s="125"/>
      <c r="N59" s="125"/>
      <c r="O59" s="125"/>
      <c r="P59" s="125"/>
      <c r="Q59" s="125"/>
      <c r="R59" s="137"/>
      <c r="S59" s="137"/>
      <c r="T59" s="137"/>
      <c r="U59" s="114"/>
      <c r="V59" s="114"/>
      <c r="W59" s="114"/>
      <c r="X59" s="114"/>
      <c r="Y59" s="114"/>
      <c r="Z59" s="114"/>
    </row>
    <row r="60" ht="13.5" customHeight="1">
      <c r="A60" s="132" t="str">
        <f t="shared" si="1"/>
        <v>SP0040</v>
      </c>
      <c r="B60" s="116" t="s">
        <v>2133</v>
      </c>
      <c r="C60" s="134" t="s">
        <v>335</v>
      </c>
      <c r="D60" s="136" t="s">
        <v>2134</v>
      </c>
      <c r="E60" s="136" t="s">
        <v>337</v>
      </c>
      <c r="F60" s="125"/>
      <c r="G60" s="125"/>
      <c r="H60" s="125"/>
      <c r="I60" s="125"/>
      <c r="J60" s="125"/>
      <c r="K60" s="125"/>
      <c r="L60" s="125"/>
      <c r="M60" s="125"/>
      <c r="N60" s="125"/>
      <c r="O60" s="125"/>
      <c r="P60" s="125"/>
      <c r="Q60" s="125"/>
      <c r="R60" s="137"/>
      <c r="S60" s="137"/>
      <c r="T60" s="137"/>
      <c r="U60" s="114"/>
      <c r="V60" s="114"/>
      <c r="W60" s="114"/>
      <c r="X60" s="114"/>
      <c r="Y60" s="114"/>
      <c r="Z60" s="114"/>
    </row>
    <row r="61" ht="13.5" customHeight="1">
      <c r="A61" s="132" t="str">
        <f t="shared" si="1"/>
        <v>SP0041</v>
      </c>
      <c r="B61" s="116" t="s">
        <v>2135</v>
      </c>
      <c r="C61" s="134" t="s">
        <v>339</v>
      </c>
      <c r="D61" s="136" t="s">
        <v>2134</v>
      </c>
      <c r="E61" s="136" t="s">
        <v>340</v>
      </c>
      <c r="F61" s="125"/>
      <c r="G61" s="125"/>
      <c r="H61" s="125"/>
      <c r="I61" s="125"/>
      <c r="J61" s="125"/>
      <c r="K61" s="125"/>
      <c r="L61" s="125"/>
      <c r="M61" s="125"/>
      <c r="N61" s="125"/>
      <c r="O61" s="125"/>
      <c r="P61" s="125"/>
      <c r="Q61" s="125"/>
      <c r="R61" s="137"/>
      <c r="S61" s="137"/>
      <c r="T61" s="137"/>
      <c r="U61" s="114"/>
      <c r="V61" s="114"/>
      <c r="W61" s="114"/>
      <c r="X61" s="114"/>
      <c r="Y61" s="114"/>
      <c r="Z61" s="114"/>
    </row>
    <row r="62" ht="13.5" customHeight="1">
      <c r="A62" s="132" t="str">
        <f t="shared" si="1"/>
        <v>SP0042</v>
      </c>
      <c r="B62" s="116" t="s">
        <v>2136</v>
      </c>
      <c r="C62" s="134"/>
      <c r="D62" s="136" t="s">
        <v>2134</v>
      </c>
      <c r="E62" s="136" t="s">
        <v>342</v>
      </c>
      <c r="F62" s="125"/>
      <c r="G62" s="125"/>
      <c r="H62" s="125"/>
      <c r="I62" s="125"/>
      <c r="J62" s="125"/>
      <c r="K62" s="125"/>
      <c r="L62" s="125"/>
      <c r="M62" s="125"/>
      <c r="N62" s="125"/>
      <c r="O62" s="125"/>
      <c r="P62" s="125"/>
      <c r="Q62" s="125"/>
      <c r="R62" s="137"/>
      <c r="S62" s="137"/>
      <c r="T62" s="137"/>
      <c r="U62" s="114"/>
      <c r="V62" s="114"/>
      <c r="W62" s="114"/>
      <c r="X62" s="114"/>
      <c r="Y62" s="114"/>
      <c r="Z62" s="114"/>
    </row>
    <row r="63" ht="13.5" customHeight="1">
      <c r="A63" s="132" t="str">
        <f t="shared" si="1"/>
        <v>SP0043</v>
      </c>
      <c r="B63" s="116" t="s">
        <v>2137</v>
      </c>
      <c r="C63" s="134"/>
      <c r="D63" s="136" t="s">
        <v>2134</v>
      </c>
      <c r="E63" s="136" t="s">
        <v>2138</v>
      </c>
      <c r="F63" s="125"/>
      <c r="G63" s="125"/>
      <c r="H63" s="125"/>
      <c r="I63" s="125"/>
      <c r="J63" s="125"/>
      <c r="K63" s="125"/>
      <c r="L63" s="125"/>
      <c r="M63" s="125"/>
      <c r="N63" s="125"/>
      <c r="O63" s="125"/>
      <c r="P63" s="125"/>
      <c r="Q63" s="125"/>
      <c r="R63" s="137"/>
      <c r="S63" s="137"/>
      <c r="T63" s="137"/>
      <c r="U63" s="114"/>
      <c r="V63" s="114"/>
      <c r="W63" s="114"/>
      <c r="X63" s="114"/>
      <c r="Y63" s="114"/>
      <c r="Z63" s="114"/>
    </row>
    <row r="64" ht="13.5" customHeight="1">
      <c r="A64" s="132" t="str">
        <f t="shared" si="1"/>
        <v>SP0044</v>
      </c>
      <c r="B64" s="116" t="s">
        <v>2139</v>
      </c>
      <c r="C64" s="134"/>
      <c r="D64" s="136" t="s">
        <v>2134</v>
      </c>
      <c r="E64" s="136" t="s">
        <v>2140</v>
      </c>
      <c r="F64" s="125"/>
      <c r="G64" s="125"/>
      <c r="H64" s="125"/>
      <c r="I64" s="125"/>
      <c r="J64" s="125"/>
      <c r="K64" s="125"/>
      <c r="L64" s="125"/>
      <c r="M64" s="125"/>
      <c r="N64" s="125"/>
      <c r="O64" s="125"/>
      <c r="P64" s="125"/>
      <c r="Q64" s="125"/>
      <c r="R64" s="137"/>
      <c r="S64" s="137"/>
      <c r="T64" s="137"/>
      <c r="U64" s="114"/>
      <c r="V64" s="114"/>
      <c r="W64" s="114"/>
      <c r="X64" s="114"/>
      <c r="Y64" s="114"/>
      <c r="Z64" s="114"/>
    </row>
    <row r="65" ht="13.5" customHeight="1">
      <c r="A65" s="132" t="str">
        <f t="shared" si="1"/>
        <v>SP0045</v>
      </c>
      <c r="B65" s="116" t="s">
        <v>2141</v>
      </c>
      <c r="C65" s="134"/>
      <c r="D65" s="136" t="s">
        <v>2131</v>
      </c>
      <c r="E65" s="136" t="s">
        <v>2142</v>
      </c>
      <c r="F65" s="125"/>
      <c r="G65" s="125"/>
      <c r="H65" s="125"/>
      <c r="I65" s="125"/>
      <c r="J65" s="125"/>
      <c r="K65" s="125"/>
      <c r="L65" s="125"/>
      <c r="M65" s="125"/>
      <c r="N65" s="125"/>
      <c r="O65" s="125"/>
      <c r="P65" s="125"/>
      <c r="Q65" s="125"/>
      <c r="R65" s="137"/>
      <c r="S65" s="137"/>
      <c r="T65" s="137"/>
      <c r="U65" s="114"/>
      <c r="V65" s="114"/>
      <c r="W65" s="114"/>
      <c r="X65" s="114"/>
      <c r="Y65" s="114"/>
      <c r="Z65" s="114"/>
    </row>
    <row r="66" ht="13.5" customHeight="1">
      <c r="A66" s="132" t="str">
        <f t="shared" si="1"/>
        <v>SP0046</v>
      </c>
      <c r="B66" s="116" t="s">
        <v>2143</v>
      </c>
      <c r="C66" s="134" t="s">
        <v>335</v>
      </c>
      <c r="D66" s="136" t="s">
        <v>2134</v>
      </c>
      <c r="E66" s="136" t="s">
        <v>337</v>
      </c>
      <c r="F66" s="125"/>
      <c r="G66" s="125"/>
      <c r="H66" s="125"/>
      <c r="I66" s="125"/>
      <c r="J66" s="125"/>
      <c r="K66" s="125"/>
      <c r="L66" s="125"/>
      <c r="M66" s="125"/>
      <c r="N66" s="125"/>
      <c r="O66" s="125"/>
      <c r="P66" s="125"/>
      <c r="Q66" s="125"/>
      <c r="R66" s="137"/>
      <c r="S66" s="137"/>
      <c r="T66" s="137"/>
      <c r="U66" s="114"/>
      <c r="V66" s="114"/>
      <c r="W66" s="114"/>
      <c r="X66" s="114"/>
      <c r="Y66" s="114"/>
      <c r="Z66" s="114"/>
    </row>
    <row r="67" ht="13.5" customHeight="1">
      <c r="A67" s="132" t="str">
        <f t="shared" si="1"/>
        <v>SP0047</v>
      </c>
      <c r="B67" s="116" t="s">
        <v>2144</v>
      </c>
      <c r="C67" s="134" t="s">
        <v>339</v>
      </c>
      <c r="D67" s="136" t="s">
        <v>2134</v>
      </c>
      <c r="E67" s="136" t="s">
        <v>340</v>
      </c>
      <c r="F67" s="125"/>
      <c r="G67" s="125"/>
      <c r="H67" s="125"/>
      <c r="I67" s="125"/>
      <c r="J67" s="125"/>
      <c r="K67" s="125"/>
      <c r="L67" s="125"/>
      <c r="M67" s="125"/>
      <c r="N67" s="125"/>
      <c r="O67" s="125"/>
      <c r="P67" s="125"/>
      <c r="Q67" s="125"/>
      <c r="R67" s="137"/>
      <c r="S67" s="137"/>
      <c r="T67" s="137"/>
      <c r="U67" s="114"/>
      <c r="V67" s="114"/>
      <c r="W67" s="114"/>
      <c r="X67" s="114"/>
      <c r="Y67" s="114"/>
      <c r="Z67" s="114"/>
    </row>
    <row r="68" ht="13.5" customHeight="1">
      <c r="A68" s="132" t="str">
        <f t="shared" si="1"/>
        <v>SP0048</v>
      </c>
      <c r="B68" s="116" t="s">
        <v>2145</v>
      </c>
      <c r="C68" s="134"/>
      <c r="D68" s="136" t="s">
        <v>2134</v>
      </c>
      <c r="E68" s="136" t="s">
        <v>342</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1"/>
        <v>SP0049</v>
      </c>
      <c r="B69" s="116" t="s">
        <v>2146</v>
      </c>
      <c r="C69" s="134"/>
      <c r="D69" s="136" t="s">
        <v>2134</v>
      </c>
      <c r="E69" s="136" t="s">
        <v>2147</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1"/>
        <v>SP0050</v>
      </c>
      <c r="B70" s="116" t="s">
        <v>2148</v>
      </c>
      <c r="C70" s="134"/>
      <c r="D70" s="136" t="s">
        <v>2134</v>
      </c>
      <c r="E70" s="136" t="s">
        <v>2140</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1"/>
        <v>SP0051</v>
      </c>
      <c r="B71" s="116" t="s">
        <v>2149</v>
      </c>
      <c r="C71" s="116" t="s">
        <v>227</v>
      </c>
      <c r="D71" s="116" t="s">
        <v>2150</v>
      </c>
      <c r="E71" s="116" t="s">
        <v>2151</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1"/>
        <v>SP0052</v>
      </c>
      <c r="B72" s="116" t="s">
        <v>2152</v>
      </c>
      <c r="C72" s="116" t="s">
        <v>227</v>
      </c>
      <c r="D72" s="116" t="s">
        <v>2153</v>
      </c>
      <c r="E72" s="116" t="s">
        <v>2154</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1"/>
        <v>SP0053</v>
      </c>
      <c r="B73" s="116" t="s">
        <v>2155</v>
      </c>
      <c r="C73" s="116" t="s">
        <v>227</v>
      </c>
      <c r="D73" s="116" t="s">
        <v>2156</v>
      </c>
      <c r="E73" s="116" t="s">
        <v>1915</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1"/>
        <v>SP0054</v>
      </c>
      <c r="B74" s="116" t="s">
        <v>2157</v>
      </c>
      <c r="C74" s="116" t="s">
        <v>227</v>
      </c>
      <c r="D74" s="116" t="s">
        <v>2158</v>
      </c>
      <c r="E74" s="116" t="s">
        <v>2159</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1"/>
        <v>SP0055</v>
      </c>
      <c r="B75" s="116" t="s">
        <v>2160</v>
      </c>
      <c r="C75" s="116" t="s">
        <v>227</v>
      </c>
      <c r="D75" s="116" t="s">
        <v>2161</v>
      </c>
      <c r="E75" s="116" t="s">
        <v>2162</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1"/>
        <v>SP0056</v>
      </c>
      <c r="B76" s="116" t="s">
        <v>2163</v>
      </c>
      <c r="C76" s="116" t="s">
        <v>227</v>
      </c>
      <c r="D76" s="116" t="s">
        <v>2164</v>
      </c>
      <c r="E76" s="116" t="s">
        <v>2165</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1"/>
        <v>SP0057</v>
      </c>
      <c r="B77" s="116" t="s">
        <v>2166</v>
      </c>
      <c r="C77" s="134"/>
      <c r="D77" s="136" t="s">
        <v>2131</v>
      </c>
      <c r="E77" s="136" t="s">
        <v>2167</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1"/>
        <v>SP0058</v>
      </c>
      <c r="B78" s="116" t="s">
        <v>2168</v>
      </c>
      <c r="C78" s="134" t="s">
        <v>335</v>
      </c>
      <c r="D78" s="136" t="s">
        <v>2134</v>
      </c>
      <c r="E78" s="136" t="s">
        <v>337</v>
      </c>
      <c r="F78" s="125"/>
      <c r="G78" s="125"/>
      <c r="H78" s="125"/>
      <c r="I78" s="125"/>
      <c r="J78" s="125"/>
      <c r="K78" s="125"/>
      <c r="L78" s="125"/>
      <c r="M78" s="125"/>
      <c r="N78" s="125"/>
      <c r="O78" s="125"/>
      <c r="P78" s="125"/>
      <c r="Q78" s="125"/>
      <c r="R78" s="137"/>
      <c r="S78" s="137"/>
      <c r="T78" s="137"/>
      <c r="U78" s="114"/>
      <c r="V78" s="114"/>
      <c r="W78" s="114"/>
      <c r="X78" s="114"/>
      <c r="Y78" s="114"/>
      <c r="Z78" s="114"/>
    </row>
    <row r="79" ht="13.5" customHeight="1">
      <c r="A79" s="132" t="str">
        <f t="shared" si="1"/>
        <v>SP0059</v>
      </c>
      <c r="B79" s="116" t="s">
        <v>2169</v>
      </c>
      <c r="C79" s="134" t="s">
        <v>339</v>
      </c>
      <c r="D79" s="136" t="s">
        <v>2134</v>
      </c>
      <c r="E79" s="136" t="s">
        <v>340</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1"/>
        <v>SP0060</v>
      </c>
      <c r="B80" s="116" t="s">
        <v>2170</v>
      </c>
      <c r="C80" s="134"/>
      <c r="D80" s="136" t="s">
        <v>2134</v>
      </c>
      <c r="E80" s="136" t="s">
        <v>342</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1"/>
        <v>SP0061</v>
      </c>
      <c r="B81" s="116" t="s">
        <v>2171</v>
      </c>
      <c r="C81" s="134"/>
      <c r="D81" s="136" t="s">
        <v>2134</v>
      </c>
      <c r="E81" s="136" t="s">
        <v>2172</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1"/>
        <v>SP0062</v>
      </c>
      <c r="B82" s="116" t="s">
        <v>2173</v>
      </c>
      <c r="C82" s="134"/>
      <c r="D82" s="136" t="s">
        <v>2134</v>
      </c>
      <c r="E82" s="136" t="s">
        <v>2140</v>
      </c>
      <c r="F82" s="125"/>
      <c r="G82" s="125"/>
      <c r="H82" s="125"/>
      <c r="I82" s="125"/>
      <c r="J82" s="125"/>
      <c r="K82" s="125"/>
      <c r="L82" s="125"/>
      <c r="M82" s="125"/>
      <c r="N82" s="125"/>
      <c r="O82" s="125"/>
      <c r="P82" s="125"/>
      <c r="Q82" s="125"/>
      <c r="R82" s="137"/>
      <c r="S82" s="137"/>
      <c r="T82" s="137"/>
      <c r="U82" s="114"/>
      <c r="V82" s="114"/>
      <c r="W82" s="114"/>
      <c r="X82" s="114"/>
      <c r="Y82" s="114"/>
      <c r="Z82" s="114"/>
    </row>
    <row r="83" ht="25.5" customHeight="1">
      <c r="A83" s="132" t="str">
        <f t="shared" si="1"/>
        <v/>
      </c>
      <c r="B83" s="139" t="s">
        <v>2174</v>
      </c>
      <c r="C83" s="140"/>
      <c r="D83" s="140"/>
      <c r="E83" s="140"/>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1"/>
        <v>SP0063</v>
      </c>
      <c r="B84" s="133" t="s">
        <v>2126</v>
      </c>
      <c r="C84" s="149"/>
      <c r="D84" s="142" t="s">
        <v>2175</v>
      </c>
      <c r="E84" s="142" t="s">
        <v>232</v>
      </c>
      <c r="F84" s="125"/>
      <c r="G84" s="125"/>
      <c r="H84" s="125"/>
      <c r="I84" s="125"/>
      <c r="J84" s="125"/>
      <c r="K84" s="125"/>
      <c r="L84" s="125"/>
      <c r="M84" s="125"/>
      <c r="N84" s="125"/>
      <c r="O84" s="125"/>
      <c r="P84" s="125"/>
      <c r="Q84" s="125"/>
      <c r="R84" s="141"/>
      <c r="S84" s="141"/>
      <c r="T84" s="141"/>
      <c r="U84" s="150"/>
      <c r="V84" s="150"/>
      <c r="W84" s="150"/>
      <c r="X84" s="150"/>
      <c r="Y84" s="150"/>
      <c r="Z84" s="150"/>
    </row>
    <row r="85" ht="105.75" customHeight="1">
      <c r="A85" s="132" t="str">
        <f t="shared" si="1"/>
        <v>SP0064</v>
      </c>
      <c r="B85" s="133" t="s">
        <v>2128</v>
      </c>
      <c r="C85" s="149"/>
      <c r="D85" s="142" t="s">
        <v>2175</v>
      </c>
      <c r="E85" s="142" t="s">
        <v>232</v>
      </c>
      <c r="F85" s="125"/>
      <c r="G85" s="125"/>
      <c r="H85" s="125"/>
      <c r="I85" s="125"/>
      <c r="J85" s="125"/>
      <c r="K85" s="125"/>
      <c r="L85" s="125"/>
      <c r="M85" s="125"/>
      <c r="N85" s="125"/>
      <c r="O85" s="125"/>
      <c r="P85" s="125"/>
      <c r="Q85" s="125"/>
      <c r="R85" s="141"/>
      <c r="S85" s="141"/>
      <c r="T85" s="141"/>
      <c r="U85" s="150"/>
      <c r="V85" s="150"/>
      <c r="W85" s="150"/>
      <c r="X85" s="150"/>
      <c r="Y85" s="150"/>
      <c r="Z85" s="150"/>
    </row>
    <row r="86" ht="13.5" customHeight="1">
      <c r="A86" s="132" t="str">
        <f t="shared" si="1"/>
        <v>SP0065</v>
      </c>
      <c r="B86" s="138" t="s">
        <v>328</v>
      </c>
      <c r="C86" s="149"/>
      <c r="D86" s="142" t="s">
        <v>2175</v>
      </c>
      <c r="E86" s="142" t="s">
        <v>232</v>
      </c>
      <c r="F86" s="125"/>
      <c r="G86" s="125"/>
      <c r="H86" s="125"/>
      <c r="I86" s="125"/>
      <c r="J86" s="125"/>
      <c r="K86" s="125"/>
      <c r="L86" s="125"/>
      <c r="M86" s="125"/>
      <c r="N86" s="125"/>
      <c r="O86" s="125"/>
      <c r="P86" s="125"/>
      <c r="Q86" s="125"/>
      <c r="R86" s="141"/>
      <c r="S86" s="141"/>
      <c r="T86" s="141"/>
      <c r="U86" s="150"/>
      <c r="V86" s="150"/>
      <c r="W86" s="150"/>
      <c r="X86" s="150"/>
      <c r="Y86" s="150"/>
      <c r="Z86" s="150"/>
    </row>
    <row r="87" ht="13.5" customHeight="1">
      <c r="A87" s="132" t="str">
        <f t="shared" si="1"/>
        <v>SP0066</v>
      </c>
      <c r="B87" s="133" t="s">
        <v>2129</v>
      </c>
      <c r="C87" s="149"/>
      <c r="D87" s="142" t="s">
        <v>2175</v>
      </c>
      <c r="E87" s="142" t="s">
        <v>232</v>
      </c>
      <c r="F87" s="125"/>
      <c r="G87" s="125"/>
      <c r="H87" s="125"/>
      <c r="I87" s="125"/>
      <c r="J87" s="125"/>
      <c r="K87" s="125"/>
      <c r="L87" s="125"/>
      <c r="M87" s="125"/>
      <c r="N87" s="125"/>
      <c r="O87" s="125"/>
      <c r="P87" s="125"/>
      <c r="Q87" s="125"/>
      <c r="R87" s="141"/>
      <c r="S87" s="141"/>
      <c r="T87" s="141"/>
      <c r="U87" s="150"/>
      <c r="V87" s="150"/>
      <c r="W87" s="150"/>
      <c r="X87" s="150"/>
      <c r="Y87" s="150"/>
      <c r="Z87" s="150"/>
    </row>
    <row r="88" ht="13.5" customHeight="1">
      <c r="A88" s="132" t="str">
        <f t="shared" si="1"/>
        <v>SP0067</v>
      </c>
      <c r="B88" s="116" t="s">
        <v>2176</v>
      </c>
      <c r="C88" s="134"/>
      <c r="D88" s="136" t="s">
        <v>2177</v>
      </c>
      <c r="E88" s="136" t="s">
        <v>2132</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1"/>
        <v>SP0068</v>
      </c>
      <c r="B89" s="116" t="s">
        <v>2178</v>
      </c>
      <c r="C89" s="134" t="s">
        <v>335</v>
      </c>
      <c r="D89" s="136" t="s">
        <v>2179</v>
      </c>
      <c r="E89" s="136" t="s">
        <v>337</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 t="shared" si="1"/>
        <v>SP0069</v>
      </c>
      <c r="B90" s="116" t="s">
        <v>2180</v>
      </c>
      <c r="C90" s="134" t="s">
        <v>339</v>
      </c>
      <c r="D90" s="136" t="s">
        <v>2179</v>
      </c>
      <c r="E90" s="136" t="s">
        <v>340</v>
      </c>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si="1"/>
        <v>SP0070</v>
      </c>
      <c r="B91" s="116" t="s">
        <v>2181</v>
      </c>
      <c r="C91" s="134"/>
      <c r="D91" s="136" t="s">
        <v>2179</v>
      </c>
      <c r="E91" s="136" t="s">
        <v>342</v>
      </c>
      <c r="F91" s="125"/>
      <c r="G91" s="125"/>
      <c r="H91" s="125"/>
      <c r="I91" s="125"/>
      <c r="J91" s="125"/>
      <c r="K91" s="125"/>
      <c r="L91" s="125"/>
      <c r="M91" s="125"/>
      <c r="N91" s="125"/>
      <c r="O91" s="125"/>
      <c r="P91" s="125"/>
      <c r="Q91" s="125"/>
      <c r="R91" s="137"/>
      <c r="S91" s="137"/>
      <c r="T91" s="137"/>
      <c r="U91" s="114"/>
      <c r="V91" s="114"/>
      <c r="W91" s="114"/>
      <c r="X91" s="114"/>
      <c r="Y91" s="114"/>
      <c r="Z91" s="114"/>
    </row>
    <row r="92" ht="13.5" customHeight="1">
      <c r="A92" s="132" t="str">
        <f t="shared" si="1"/>
        <v>SP0071</v>
      </c>
      <c r="B92" s="116" t="s">
        <v>2182</v>
      </c>
      <c r="C92" s="134"/>
      <c r="D92" s="136" t="s">
        <v>2179</v>
      </c>
      <c r="E92" s="136" t="s">
        <v>2138</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1"/>
        <v>SP0072</v>
      </c>
      <c r="B93" s="116" t="s">
        <v>2183</v>
      </c>
      <c r="C93" s="134"/>
      <c r="D93" s="136" t="s">
        <v>2179</v>
      </c>
      <c r="E93" s="136" t="s">
        <v>2140</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1"/>
        <v>SP0073</v>
      </c>
      <c r="B94" s="116" t="s">
        <v>2184</v>
      </c>
      <c r="C94" s="134"/>
      <c r="D94" s="136" t="s">
        <v>2177</v>
      </c>
      <c r="E94" s="136" t="s">
        <v>2142</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1"/>
        <v>SP0074</v>
      </c>
      <c r="B95" s="116" t="s">
        <v>2185</v>
      </c>
      <c r="C95" s="134" t="s">
        <v>335</v>
      </c>
      <c r="D95" s="136" t="s">
        <v>2179</v>
      </c>
      <c r="E95" s="136" t="s">
        <v>337</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si="1"/>
        <v>SP0075</v>
      </c>
      <c r="B96" s="116" t="s">
        <v>2186</v>
      </c>
      <c r="C96" s="134" t="s">
        <v>339</v>
      </c>
      <c r="D96" s="136" t="s">
        <v>2179</v>
      </c>
      <c r="E96" s="136" t="s">
        <v>340</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1"/>
        <v>SP0076</v>
      </c>
      <c r="B97" s="116" t="s">
        <v>2187</v>
      </c>
      <c r="C97" s="134"/>
      <c r="D97" s="136" t="s">
        <v>2179</v>
      </c>
      <c r="E97" s="136" t="s">
        <v>342</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1"/>
        <v>SP0077</v>
      </c>
      <c r="B98" s="116" t="s">
        <v>2188</v>
      </c>
      <c r="C98" s="134"/>
      <c r="D98" s="136" t="s">
        <v>2179</v>
      </c>
      <c r="E98" s="136" t="s">
        <v>2147</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1"/>
        <v>SP0078</v>
      </c>
      <c r="B99" s="116" t="s">
        <v>2189</v>
      </c>
      <c r="C99" s="134"/>
      <c r="D99" s="136" t="s">
        <v>2179</v>
      </c>
      <c r="E99" s="136" t="s">
        <v>2140</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1"/>
        <v>SP0079</v>
      </c>
      <c r="B100" s="116" t="s">
        <v>2190</v>
      </c>
      <c r="C100" s="116" t="s">
        <v>227</v>
      </c>
      <c r="D100" s="116" t="s">
        <v>2191</v>
      </c>
      <c r="E100" s="116" t="s">
        <v>2151</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1"/>
        <v>SP0080</v>
      </c>
      <c r="B101" s="116" t="s">
        <v>2192</v>
      </c>
      <c r="C101" s="116" t="s">
        <v>227</v>
      </c>
      <c r="D101" s="116" t="s">
        <v>2193</v>
      </c>
      <c r="E101" s="116" t="s">
        <v>2154</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1"/>
        <v>SP0081</v>
      </c>
      <c r="B102" s="116" t="s">
        <v>2194</v>
      </c>
      <c r="C102" s="116" t="s">
        <v>227</v>
      </c>
      <c r="D102" s="116" t="s">
        <v>2195</v>
      </c>
      <c r="E102" s="116" t="s">
        <v>1915</v>
      </c>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1"/>
        <v>SP0082</v>
      </c>
      <c r="B103" s="116" t="s">
        <v>2196</v>
      </c>
      <c r="C103" s="116" t="s">
        <v>227</v>
      </c>
      <c r="D103" s="116" t="s">
        <v>2197</v>
      </c>
      <c r="E103" s="116" t="s">
        <v>2159</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1"/>
        <v>SP0083</v>
      </c>
      <c r="B104" s="116" t="s">
        <v>2198</v>
      </c>
      <c r="C104" s="116" t="s">
        <v>227</v>
      </c>
      <c r="D104" s="116" t="s">
        <v>2199</v>
      </c>
      <c r="E104" s="116" t="s">
        <v>2162</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1"/>
        <v>SP0084</v>
      </c>
      <c r="B105" s="116" t="s">
        <v>2200</v>
      </c>
      <c r="C105" s="116" t="s">
        <v>227</v>
      </c>
      <c r="D105" s="116" t="s">
        <v>2201</v>
      </c>
      <c r="E105" s="116" t="s">
        <v>2165</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si="1"/>
        <v>SP0085</v>
      </c>
      <c r="B106" s="116" t="s">
        <v>2202</v>
      </c>
      <c r="C106" s="134"/>
      <c r="D106" s="136" t="s">
        <v>2177</v>
      </c>
      <c r="E106" s="136" t="s">
        <v>2167</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1"/>
        <v>SP0086</v>
      </c>
      <c r="B107" s="116" t="s">
        <v>2203</v>
      </c>
      <c r="C107" s="134" t="s">
        <v>335</v>
      </c>
      <c r="D107" s="136" t="s">
        <v>2179</v>
      </c>
      <c r="E107" s="136" t="s">
        <v>337</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2" t="str">
        <f t="shared" si="1"/>
        <v>SP0087</v>
      </c>
      <c r="B108" s="116" t="s">
        <v>2204</v>
      </c>
      <c r="C108" s="134" t="s">
        <v>339</v>
      </c>
      <c r="D108" s="136" t="s">
        <v>2179</v>
      </c>
      <c r="E108" s="136" t="s">
        <v>340</v>
      </c>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2" t="str">
        <f t="shared" si="1"/>
        <v>SP0088</v>
      </c>
      <c r="B109" s="116" t="s">
        <v>2205</v>
      </c>
      <c r="C109" s="134"/>
      <c r="D109" s="136" t="s">
        <v>2179</v>
      </c>
      <c r="E109" s="136" t="s">
        <v>342</v>
      </c>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2" t="str">
        <f t="shared" si="1"/>
        <v>SP0089</v>
      </c>
      <c r="B110" s="116" t="s">
        <v>2206</v>
      </c>
      <c r="C110" s="134"/>
      <c r="D110" s="136" t="s">
        <v>2179</v>
      </c>
      <c r="E110" s="136" t="s">
        <v>2172</v>
      </c>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2" t="str">
        <f t="shared" si="1"/>
        <v>SP0090</v>
      </c>
      <c r="B111" s="116" t="s">
        <v>2207</v>
      </c>
      <c r="C111" s="134"/>
      <c r="D111" s="136" t="s">
        <v>2179</v>
      </c>
      <c r="E111" s="136" t="s">
        <v>2140</v>
      </c>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2" t="str">
        <f t="shared" si="1"/>
        <v/>
      </c>
      <c r="B112" s="153" t="s">
        <v>2208</v>
      </c>
      <c r="C112" s="153" t="s">
        <v>791</v>
      </c>
      <c r="D112" s="153" t="s">
        <v>791</v>
      </c>
      <c r="E112" s="153"/>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2" t="str">
        <f t="shared" si="1"/>
        <v>SP0091</v>
      </c>
      <c r="B113" s="154" t="s">
        <v>2209</v>
      </c>
      <c r="C113" s="154" t="s">
        <v>791</v>
      </c>
      <c r="D113" s="154" t="s">
        <v>791</v>
      </c>
      <c r="E113" s="154" t="s">
        <v>793</v>
      </c>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2" t="str">
        <f t="shared" si="1"/>
        <v>SP0092</v>
      </c>
      <c r="B114" s="154" t="s">
        <v>2210</v>
      </c>
      <c r="C114" s="154" t="s">
        <v>791</v>
      </c>
      <c r="D114" s="154" t="s">
        <v>2211</v>
      </c>
      <c r="E114" s="154" t="s">
        <v>796</v>
      </c>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2" t="str">
        <f t="shared" si="1"/>
        <v>SP0093</v>
      </c>
      <c r="B115" s="154" t="s">
        <v>2212</v>
      </c>
      <c r="C115" s="154" t="s">
        <v>791</v>
      </c>
      <c r="D115" s="154" t="s">
        <v>798</v>
      </c>
      <c r="E115" s="154" t="s">
        <v>799</v>
      </c>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2" t="str">
        <f t="shared" si="1"/>
        <v>SP0094</v>
      </c>
      <c r="B116" s="154" t="s">
        <v>2213</v>
      </c>
      <c r="C116" s="154" t="s">
        <v>791</v>
      </c>
      <c r="D116" s="154" t="s">
        <v>2214</v>
      </c>
      <c r="E116" s="154" t="s">
        <v>2215</v>
      </c>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2" t="str">
        <f t="shared" si="1"/>
        <v>SP0095</v>
      </c>
      <c r="B117" s="154" t="s">
        <v>2216</v>
      </c>
      <c r="C117" s="154" t="s">
        <v>791</v>
      </c>
      <c r="D117" s="154" t="s">
        <v>804</v>
      </c>
      <c r="E117" s="154" t="s">
        <v>805</v>
      </c>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55"/>
      <c r="B118" s="155"/>
      <c r="C118" s="155"/>
      <c r="D118" s="155"/>
      <c r="E118" s="155"/>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7"/>
      <c r="B119" s="116"/>
      <c r="C119" s="137"/>
      <c r="D119" s="151"/>
      <c r="E119" s="136"/>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7"/>
      <c r="B120" s="116"/>
      <c r="C120" s="137"/>
      <c r="D120" s="151"/>
      <c r="E120" s="136"/>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7"/>
      <c r="B121" s="116"/>
      <c r="C121" s="137"/>
      <c r="D121" s="151"/>
      <c r="E121" s="136"/>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7"/>
      <c r="B122" s="116"/>
      <c r="C122" s="137"/>
      <c r="D122" s="151"/>
      <c r="E122" s="136"/>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7"/>
      <c r="B123" s="116"/>
      <c r="C123" s="137"/>
      <c r="D123" s="151"/>
      <c r="E123" s="136"/>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7"/>
      <c r="B124" s="116"/>
      <c r="C124" s="137"/>
      <c r="D124" s="151"/>
      <c r="E124" s="136"/>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7"/>
      <c r="B125" s="116"/>
      <c r="C125" s="137"/>
      <c r="D125" s="151"/>
      <c r="E125" s="136"/>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37"/>
      <c r="B126" s="116"/>
      <c r="C126" s="137"/>
      <c r="D126" s="151"/>
      <c r="E126" s="136"/>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7"/>
      <c r="B127" s="116"/>
      <c r="C127" s="137"/>
      <c r="D127" s="151"/>
      <c r="E127" s="136"/>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7"/>
      <c r="B128" s="116"/>
      <c r="C128" s="137"/>
      <c r="D128" s="151"/>
      <c r="E128" s="136"/>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7"/>
      <c r="B129" s="116"/>
      <c r="C129" s="137"/>
      <c r="D129" s="151"/>
      <c r="E129" s="136"/>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37"/>
      <c r="B130" s="116"/>
      <c r="C130" s="137"/>
      <c r="D130" s="151"/>
      <c r="E130" s="136"/>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7"/>
      <c r="B131" s="116"/>
      <c r="C131" s="137"/>
      <c r="D131" s="151"/>
      <c r="E131" s="136"/>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7"/>
      <c r="B132" s="116"/>
      <c r="C132" s="137"/>
      <c r="D132" s="151"/>
      <c r="E132" s="136"/>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7"/>
      <c r="B133" s="116"/>
      <c r="C133" s="137"/>
      <c r="D133" s="151"/>
      <c r="E133" s="136"/>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7"/>
      <c r="B134" s="116"/>
      <c r="C134" s="137"/>
      <c r="D134" s="151"/>
      <c r="E134" s="136"/>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7"/>
      <c r="B135" s="116"/>
      <c r="C135" s="137"/>
      <c r="D135" s="151"/>
      <c r="E135" s="136"/>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7"/>
      <c r="B136" s="116"/>
      <c r="C136" s="137"/>
      <c r="D136" s="151"/>
      <c r="E136" s="136"/>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7"/>
      <c r="B137" s="116"/>
      <c r="C137" s="137"/>
      <c r="D137" s="151"/>
      <c r="E137" s="136"/>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7"/>
      <c r="B138" s="116"/>
      <c r="C138" s="137"/>
      <c r="D138" s="151"/>
      <c r="E138" s="136"/>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7"/>
      <c r="B139" s="116"/>
      <c r="C139" s="137"/>
      <c r="D139" s="151"/>
      <c r="E139" s="136"/>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7"/>
      <c r="B140" s="116"/>
      <c r="C140" s="137"/>
      <c r="D140" s="151"/>
      <c r="E140" s="136"/>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7"/>
      <c r="B141" s="116"/>
      <c r="C141" s="137"/>
      <c r="D141" s="151"/>
      <c r="E141" s="136"/>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7"/>
      <c r="B142" s="116"/>
      <c r="C142" s="137"/>
      <c r="D142" s="151"/>
      <c r="E142" s="136"/>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7"/>
      <c r="B143" s="116"/>
      <c r="C143" s="137"/>
      <c r="D143" s="151"/>
      <c r="E143" s="136"/>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37"/>
      <c r="B144" s="116"/>
      <c r="C144" s="137"/>
      <c r="D144" s="151"/>
      <c r="E144" s="136"/>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37"/>
      <c r="B145" s="116"/>
      <c r="C145" s="137"/>
      <c r="D145" s="151"/>
      <c r="E145" s="136"/>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37"/>
      <c r="B146" s="116"/>
      <c r="C146" s="137"/>
      <c r="D146" s="151"/>
      <c r="E146" s="136"/>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7"/>
      <c r="B147" s="116"/>
      <c r="C147" s="137"/>
      <c r="D147" s="151"/>
      <c r="E147" s="136"/>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7"/>
      <c r="B148" s="116"/>
      <c r="C148" s="137"/>
      <c r="D148" s="151"/>
      <c r="E148" s="136"/>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7"/>
      <c r="B149" s="116"/>
      <c r="C149" s="137"/>
      <c r="D149" s="151"/>
      <c r="E149" s="136"/>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7"/>
      <c r="B150" s="116"/>
      <c r="C150" s="137"/>
      <c r="D150" s="151"/>
      <c r="E150" s="136"/>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7"/>
      <c r="B151" s="116"/>
      <c r="C151" s="137"/>
      <c r="D151" s="151"/>
      <c r="E151" s="136"/>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7"/>
      <c r="B152" s="116"/>
      <c r="C152" s="137"/>
      <c r="D152" s="151"/>
      <c r="E152" s="136"/>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7"/>
      <c r="B153" s="116"/>
      <c r="C153" s="137"/>
      <c r="D153" s="151"/>
      <c r="E153" s="136"/>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7"/>
      <c r="B154" s="116"/>
      <c r="C154" s="137"/>
      <c r="D154" s="151"/>
      <c r="E154" s="136"/>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7"/>
      <c r="B155" s="116"/>
      <c r="C155" s="137"/>
      <c r="D155" s="151"/>
      <c r="E155" s="136"/>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7"/>
      <c r="B156" s="116"/>
      <c r="C156" s="137"/>
      <c r="D156" s="151"/>
      <c r="E156" s="136"/>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7"/>
      <c r="B157" s="116"/>
      <c r="C157" s="137"/>
      <c r="D157" s="151"/>
      <c r="E157" s="136"/>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7"/>
      <c r="B158" s="116"/>
      <c r="C158" s="137"/>
      <c r="D158" s="151"/>
      <c r="E158" s="136"/>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7"/>
      <c r="B159" s="116"/>
      <c r="C159" s="137"/>
      <c r="D159" s="151"/>
      <c r="E159" s="136"/>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7"/>
      <c r="B160" s="116"/>
      <c r="C160" s="137"/>
      <c r="D160" s="151"/>
      <c r="E160" s="136"/>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7"/>
      <c r="B161" s="116"/>
      <c r="C161" s="137"/>
      <c r="D161" s="151"/>
      <c r="E161" s="136"/>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7"/>
      <c r="B162" s="116"/>
      <c r="C162" s="137"/>
      <c r="D162" s="151"/>
      <c r="E162" s="136"/>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7"/>
      <c r="B163" s="116"/>
      <c r="C163" s="137"/>
      <c r="D163" s="151"/>
      <c r="E163" s="136"/>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7"/>
      <c r="B164" s="116"/>
      <c r="C164" s="137"/>
      <c r="D164" s="151"/>
      <c r="E164" s="136"/>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7"/>
      <c r="B165" s="116"/>
      <c r="C165" s="137"/>
      <c r="D165" s="151"/>
      <c r="E165" s="136"/>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7"/>
      <c r="B166" s="116"/>
      <c r="C166" s="137"/>
      <c r="D166" s="151"/>
      <c r="E166" s="136"/>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7"/>
      <c r="B167" s="116"/>
      <c r="C167" s="137"/>
      <c r="D167" s="151"/>
      <c r="E167" s="136"/>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7"/>
      <c r="B168" s="116"/>
      <c r="C168" s="137"/>
      <c r="D168" s="151"/>
      <c r="E168" s="136"/>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7"/>
      <c r="B169" s="116"/>
      <c r="C169" s="137"/>
      <c r="D169" s="151"/>
      <c r="E169" s="136"/>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7"/>
      <c r="B170" s="116"/>
      <c r="C170" s="137"/>
      <c r="D170" s="151"/>
      <c r="E170" s="136"/>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7"/>
      <c r="B171" s="116"/>
      <c r="C171" s="137"/>
      <c r="D171" s="151"/>
      <c r="E171" s="136"/>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7"/>
      <c r="B172" s="116"/>
      <c r="C172" s="137"/>
      <c r="D172" s="151"/>
      <c r="E172" s="136"/>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7"/>
      <c r="B173" s="116"/>
      <c r="C173" s="137"/>
      <c r="D173" s="151"/>
      <c r="E173" s="136"/>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7"/>
      <c r="B174" s="116"/>
      <c r="C174" s="137"/>
      <c r="D174" s="151"/>
      <c r="E174" s="136"/>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7"/>
      <c r="B175" s="116"/>
      <c r="C175" s="137"/>
      <c r="D175" s="151"/>
      <c r="E175" s="136"/>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7"/>
      <c r="B176" s="116"/>
      <c r="C176" s="137"/>
      <c r="D176" s="151"/>
      <c r="E176" s="136"/>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7"/>
      <c r="B177" s="116"/>
      <c r="C177" s="137"/>
      <c r="D177" s="151"/>
      <c r="E177" s="136"/>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7"/>
      <c r="B178" s="116"/>
      <c r="C178" s="137"/>
      <c r="D178" s="151"/>
      <c r="E178" s="136"/>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7"/>
      <c r="B179" s="116"/>
      <c r="C179" s="137"/>
      <c r="D179" s="151"/>
      <c r="E179" s="136"/>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7"/>
      <c r="B180" s="116"/>
      <c r="C180" s="137"/>
      <c r="D180" s="151"/>
      <c r="E180" s="136"/>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7"/>
      <c r="B181" s="116"/>
      <c r="C181" s="137"/>
      <c r="D181" s="151"/>
      <c r="E181" s="136"/>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7"/>
      <c r="B182" s="116"/>
      <c r="C182" s="137"/>
      <c r="D182" s="151"/>
      <c r="E182" s="136"/>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7"/>
      <c r="B183" s="116"/>
      <c r="C183" s="137"/>
      <c r="D183" s="151"/>
      <c r="E183" s="136"/>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7"/>
      <c r="B184" s="116"/>
      <c r="C184" s="137"/>
      <c r="D184" s="151"/>
      <c r="E184" s="136"/>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7"/>
      <c r="B185" s="116"/>
      <c r="C185" s="137"/>
      <c r="D185" s="151"/>
      <c r="E185" s="136"/>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7"/>
      <c r="B186" s="116"/>
      <c r="C186" s="137"/>
      <c r="D186" s="151"/>
      <c r="E186" s="136"/>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7"/>
      <c r="B187" s="116"/>
      <c r="C187" s="137"/>
      <c r="D187" s="151"/>
      <c r="E187" s="136"/>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7"/>
      <c r="B188" s="116"/>
      <c r="C188" s="137"/>
      <c r="D188" s="151"/>
      <c r="E188" s="136"/>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7"/>
      <c r="B189" s="116"/>
      <c r="C189" s="137"/>
      <c r="D189" s="151"/>
      <c r="E189" s="136"/>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7"/>
      <c r="B190" s="116"/>
      <c r="C190" s="137"/>
      <c r="D190" s="151"/>
      <c r="E190" s="136"/>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7"/>
      <c r="B191" s="116"/>
      <c r="C191" s="137"/>
      <c r="D191" s="151"/>
      <c r="E191" s="136"/>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7"/>
      <c r="B192" s="116"/>
      <c r="C192" s="137"/>
      <c r="D192" s="151"/>
      <c r="E192" s="136"/>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7"/>
      <c r="B193" s="116"/>
      <c r="C193" s="137"/>
      <c r="D193" s="151"/>
      <c r="E193" s="136"/>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7"/>
      <c r="B194" s="116"/>
      <c r="C194" s="137"/>
      <c r="D194" s="151"/>
      <c r="E194" s="136"/>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7"/>
      <c r="B195" s="116"/>
      <c r="C195" s="137"/>
      <c r="D195" s="151"/>
      <c r="E195" s="136"/>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7"/>
      <c r="B196" s="116"/>
      <c r="C196" s="137"/>
      <c r="D196" s="151"/>
      <c r="E196" s="136"/>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7"/>
      <c r="B197" s="116"/>
      <c r="C197" s="137"/>
      <c r="D197" s="151"/>
      <c r="E197" s="136"/>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7"/>
      <c r="B198" s="116"/>
      <c r="C198" s="137"/>
      <c r="D198" s="151"/>
      <c r="E198" s="136"/>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7"/>
      <c r="B199" s="116"/>
      <c r="C199" s="137"/>
      <c r="D199" s="151"/>
      <c r="E199" s="136"/>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7"/>
      <c r="B200" s="116"/>
      <c r="C200" s="137"/>
      <c r="D200" s="151"/>
      <c r="E200" s="136"/>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7"/>
      <c r="B201" s="116"/>
      <c r="C201" s="137"/>
      <c r="D201" s="151"/>
      <c r="E201" s="136"/>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7"/>
      <c r="B202" s="116"/>
      <c r="C202" s="137"/>
      <c r="D202" s="151"/>
      <c r="E202" s="136"/>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7"/>
      <c r="B203" s="116"/>
      <c r="C203" s="137"/>
      <c r="D203" s="151"/>
      <c r="E203" s="136"/>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7"/>
      <c r="B204" s="116"/>
      <c r="C204" s="137"/>
      <c r="D204" s="151"/>
      <c r="E204" s="136"/>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7"/>
      <c r="B205" s="116"/>
      <c r="C205" s="137"/>
      <c r="D205" s="151"/>
      <c r="E205" s="136"/>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7"/>
      <c r="B206" s="116"/>
      <c r="C206" s="137"/>
      <c r="D206" s="151"/>
      <c r="E206" s="136"/>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7"/>
      <c r="B207" s="116"/>
      <c r="C207" s="137"/>
      <c r="D207" s="151"/>
      <c r="E207" s="136"/>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7"/>
      <c r="B208" s="116"/>
      <c r="C208" s="137"/>
      <c r="D208" s="151"/>
      <c r="E208" s="136"/>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7"/>
      <c r="B209" s="116"/>
      <c r="C209" s="137"/>
      <c r="D209" s="151"/>
      <c r="E209" s="136"/>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7"/>
      <c r="B210" s="116"/>
      <c r="C210" s="137"/>
      <c r="D210" s="151"/>
      <c r="E210" s="136"/>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7"/>
      <c r="B211" s="116"/>
      <c r="C211" s="137"/>
      <c r="D211" s="151"/>
      <c r="E211" s="136"/>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7"/>
      <c r="B212" s="116"/>
      <c r="C212" s="137"/>
      <c r="D212" s="151"/>
      <c r="E212" s="136"/>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7"/>
      <c r="B213" s="116"/>
      <c r="C213" s="137"/>
      <c r="D213" s="151"/>
      <c r="E213" s="136"/>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7"/>
      <c r="B214" s="116"/>
      <c r="C214" s="137"/>
      <c r="D214" s="151"/>
      <c r="E214" s="136"/>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7"/>
      <c r="B215" s="116"/>
      <c r="C215" s="137"/>
      <c r="D215" s="151"/>
      <c r="E215" s="136"/>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7"/>
      <c r="B216" s="116"/>
      <c r="C216" s="137"/>
      <c r="D216" s="151"/>
      <c r="E216" s="136"/>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7"/>
      <c r="B217" s="116"/>
      <c r="C217" s="137"/>
      <c r="D217" s="151"/>
      <c r="E217" s="136"/>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7"/>
      <c r="B218" s="116"/>
      <c r="C218" s="137"/>
      <c r="D218" s="151"/>
      <c r="E218" s="136"/>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7"/>
      <c r="B219" s="116"/>
      <c r="C219" s="137"/>
      <c r="D219" s="151"/>
      <c r="E219" s="136"/>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7"/>
      <c r="B220" s="116"/>
      <c r="C220" s="137"/>
      <c r="D220" s="151"/>
      <c r="E220" s="136"/>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7"/>
      <c r="B221" s="116"/>
      <c r="C221" s="137"/>
      <c r="D221" s="151"/>
      <c r="E221" s="136"/>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7"/>
      <c r="B222" s="116"/>
      <c r="C222" s="137"/>
      <c r="D222" s="151"/>
      <c r="E222" s="136"/>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7"/>
      <c r="B223" s="116"/>
      <c r="C223" s="137"/>
      <c r="D223" s="151"/>
      <c r="E223" s="136"/>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7"/>
      <c r="B224" s="116"/>
      <c r="C224" s="137"/>
      <c r="D224" s="151"/>
      <c r="E224" s="136"/>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7"/>
      <c r="B225" s="116"/>
      <c r="C225" s="137"/>
      <c r="D225" s="151"/>
      <c r="E225" s="136"/>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7"/>
      <c r="B226" s="116"/>
      <c r="C226" s="137"/>
      <c r="D226" s="151"/>
      <c r="E226" s="136"/>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7"/>
      <c r="B227" s="116"/>
      <c r="C227" s="137"/>
      <c r="D227" s="151"/>
      <c r="E227" s="136"/>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7"/>
      <c r="B228" s="116"/>
      <c r="C228" s="137"/>
      <c r="D228" s="151"/>
      <c r="E228" s="136"/>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7"/>
      <c r="B229" s="116"/>
      <c r="C229" s="137"/>
      <c r="D229" s="151"/>
      <c r="E229" s="136"/>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7"/>
      <c r="B230" s="116"/>
      <c r="C230" s="137"/>
      <c r="D230" s="151"/>
      <c r="E230" s="136"/>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7"/>
      <c r="B231" s="116"/>
      <c r="C231" s="137"/>
      <c r="D231" s="151"/>
      <c r="E231" s="136"/>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7"/>
      <c r="B232" s="116"/>
      <c r="C232" s="137"/>
      <c r="D232" s="151"/>
      <c r="E232" s="136"/>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37"/>
      <c r="B272" s="116"/>
      <c r="C272" s="137"/>
      <c r="D272" s="151"/>
      <c r="E272" s="136"/>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37"/>
      <c r="B273" s="116"/>
      <c r="C273" s="137"/>
      <c r="D273" s="151"/>
      <c r="E273" s="136"/>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37"/>
      <c r="B274" s="116"/>
      <c r="C274" s="137"/>
      <c r="D274" s="151"/>
      <c r="E274" s="136"/>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37"/>
      <c r="B275" s="116"/>
      <c r="C275" s="137"/>
      <c r="D275" s="151"/>
      <c r="E275" s="136"/>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37"/>
      <c r="B276" s="116"/>
      <c r="C276" s="137"/>
      <c r="D276" s="151"/>
      <c r="E276" s="136"/>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37"/>
      <c r="B277" s="116"/>
      <c r="C277" s="137"/>
      <c r="D277" s="151"/>
      <c r="E277" s="136"/>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37"/>
      <c r="B278" s="116"/>
      <c r="C278" s="137"/>
      <c r="D278" s="151"/>
      <c r="E278" s="136"/>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37"/>
      <c r="B279" s="116"/>
      <c r="C279" s="137"/>
      <c r="D279" s="151"/>
      <c r="E279" s="136"/>
      <c r="F279" s="125"/>
      <c r="G279" s="125"/>
      <c r="H279" s="125"/>
      <c r="I279" s="125"/>
      <c r="J279" s="125"/>
      <c r="K279" s="125"/>
      <c r="L279" s="125"/>
      <c r="M279" s="125"/>
      <c r="N279" s="125"/>
      <c r="O279" s="125"/>
      <c r="P279" s="125"/>
      <c r="Q279" s="125"/>
      <c r="R279" s="137"/>
      <c r="S279" s="137"/>
      <c r="T279" s="137"/>
      <c r="U279" s="114"/>
      <c r="V279" s="114"/>
      <c r="W279" s="114"/>
      <c r="X279" s="114"/>
      <c r="Y279" s="114"/>
      <c r="Z279" s="114"/>
    </row>
    <row r="280" ht="13.5" customHeight="1">
      <c r="A280" s="137"/>
      <c r="B280" s="116"/>
      <c r="C280" s="137"/>
      <c r="D280" s="151"/>
      <c r="E280" s="136"/>
      <c r="F280" s="125"/>
      <c r="G280" s="125"/>
      <c r="H280" s="125"/>
      <c r="I280" s="125"/>
      <c r="J280" s="125"/>
      <c r="K280" s="125"/>
      <c r="L280" s="125"/>
      <c r="M280" s="125"/>
      <c r="N280" s="125"/>
      <c r="O280" s="125"/>
      <c r="P280" s="125"/>
      <c r="Q280" s="125"/>
      <c r="R280" s="137"/>
      <c r="S280" s="137"/>
      <c r="T280" s="137"/>
      <c r="U280" s="114"/>
      <c r="V280" s="114"/>
      <c r="W280" s="114"/>
      <c r="X280" s="114"/>
      <c r="Y280" s="114"/>
      <c r="Z280" s="114"/>
    </row>
    <row r="281" ht="13.5" customHeight="1">
      <c r="A281" s="137"/>
      <c r="B281" s="116"/>
      <c r="C281" s="137"/>
      <c r="D281" s="151"/>
      <c r="E281" s="136"/>
      <c r="F281" s="125"/>
      <c r="G281" s="125"/>
      <c r="H281" s="125"/>
      <c r="I281" s="125"/>
      <c r="J281" s="125"/>
      <c r="K281" s="125"/>
      <c r="L281" s="125"/>
      <c r="M281" s="125"/>
      <c r="N281" s="125"/>
      <c r="O281" s="125"/>
      <c r="P281" s="125"/>
      <c r="Q281" s="125"/>
      <c r="R281" s="137"/>
      <c r="S281" s="137"/>
      <c r="T281" s="137"/>
      <c r="U281" s="114"/>
      <c r="V281" s="114"/>
      <c r="W281" s="114"/>
      <c r="X281" s="114"/>
      <c r="Y281" s="114"/>
      <c r="Z281" s="114"/>
    </row>
    <row r="282" ht="13.5" customHeight="1">
      <c r="A282" s="137"/>
      <c r="B282" s="116"/>
      <c r="C282" s="137"/>
      <c r="D282" s="151"/>
      <c r="E282" s="136"/>
      <c r="F282" s="125"/>
      <c r="G282" s="125"/>
      <c r="H282" s="125"/>
      <c r="I282" s="125"/>
      <c r="J282" s="125"/>
      <c r="K282" s="125"/>
      <c r="L282" s="125"/>
      <c r="M282" s="125"/>
      <c r="N282" s="125"/>
      <c r="O282" s="125"/>
      <c r="P282" s="125"/>
      <c r="Q282" s="125"/>
      <c r="R282" s="137"/>
      <c r="S282" s="137"/>
      <c r="T282" s="137"/>
      <c r="U282" s="114"/>
      <c r="V282" s="114"/>
      <c r="W282" s="114"/>
      <c r="X282" s="114"/>
      <c r="Y282" s="114"/>
      <c r="Z282" s="114"/>
    </row>
    <row r="283" ht="13.5" customHeight="1">
      <c r="A283" s="137"/>
      <c r="B283" s="116"/>
      <c r="C283" s="137"/>
      <c r="D283" s="151"/>
      <c r="E283" s="136"/>
      <c r="F283" s="125"/>
      <c r="G283" s="125"/>
      <c r="H283" s="125"/>
      <c r="I283" s="125"/>
      <c r="J283" s="125"/>
      <c r="K283" s="125"/>
      <c r="L283" s="125"/>
      <c r="M283" s="125"/>
      <c r="N283" s="125"/>
      <c r="O283" s="125"/>
      <c r="P283" s="125"/>
      <c r="Q283" s="125"/>
      <c r="R283" s="137"/>
      <c r="S283" s="137"/>
      <c r="T283" s="137"/>
      <c r="U283" s="114"/>
      <c r="V283" s="114"/>
      <c r="W283" s="114"/>
      <c r="X283" s="114"/>
      <c r="Y283" s="114"/>
      <c r="Z283" s="114"/>
    </row>
    <row r="284" ht="13.5" customHeight="1">
      <c r="A284" s="137"/>
      <c r="B284" s="116"/>
      <c r="C284" s="137"/>
      <c r="D284" s="151"/>
      <c r="E284" s="136"/>
      <c r="F284" s="125"/>
      <c r="G284" s="125"/>
      <c r="H284" s="125"/>
      <c r="I284" s="125"/>
      <c r="J284" s="125"/>
      <c r="K284" s="125"/>
      <c r="L284" s="125"/>
      <c r="M284" s="125"/>
      <c r="N284" s="125"/>
      <c r="O284" s="125"/>
      <c r="P284" s="125"/>
      <c r="Q284" s="125"/>
      <c r="R284" s="137"/>
      <c r="S284" s="137"/>
      <c r="T284" s="137"/>
      <c r="U284" s="114"/>
      <c r="V284" s="114"/>
      <c r="W284" s="114"/>
      <c r="X284" s="114"/>
      <c r="Y284" s="114"/>
      <c r="Z284" s="114"/>
    </row>
    <row r="285" ht="13.5" customHeight="1">
      <c r="A285" s="137"/>
      <c r="B285" s="116"/>
      <c r="C285" s="137"/>
      <c r="D285" s="151"/>
      <c r="E285" s="136"/>
      <c r="F285" s="125"/>
      <c r="G285" s="125"/>
      <c r="H285" s="125"/>
      <c r="I285" s="125"/>
      <c r="J285" s="125"/>
      <c r="K285" s="125"/>
      <c r="L285" s="125"/>
      <c r="M285" s="125"/>
      <c r="N285" s="125"/>
      <c r="O285" s="125"/>
      <c r="P285" s="125"/>
      <c r="Q285" s="125"/>
      <c r="R285" s="137"/>
      <c r="S285" s="137"/>
      <c r="T285" s="137"/>
      <c r="U285" s="114"/>
      <c r="V285" s="114"/>
      <c r="W285" s="114"/>
      <c r="X285" s="114"/>
      <c r="Y285" s="114"/>
      <c r="Z285" s="114"/>
    </row>
    <row r="286" ht="13.5" customHeight="1">
      <c r="A286" s="137"/>
      <c r="B286" s="116"/>
      <c r="C286" s="137"/>
      <c r="D286" s="151"/>
      <c r="E286" s="136"/>
      <c r="F286" s="125"/>
      <c r="G286" s="125"/>
      <c r="H286" s="125"/>
      <c r="I286" s="125"/>
      <c r="J286" s="125"/>
      <c r="K286" s="125"/>
      <c r="L286" s="125"/>
      <c r="M286" s="125"/>
      <c r="N286" s="125"/>
      <c r="O286" s="125"/>
      <c r="P286" s="125"/>
      <c r="Q286" s="125"/>
      <c r="R286" s="137"/>
      <c r="S286" s="137"/>
      <c r="T286" s="137"/>
      <c r="U286" s="114"/>
      <c r="V286" s="114"/>
      <c r="W286" s="114"/>
      <c r="X286" s="114"/>
      <c r="Y286" s="114"/>
      <c r="Z286" s="114"/>
    </row>
    <row r="287" ht="13.5" customHeight="1">
      <c r="A287" s="137"/>
      <c r="B287" s="116"/>
      <c r="C287" s="137"/>
      <c r="D287" s="151"/>
      <c r="E287" s="136"/>
      <c r="F287" s="125"/>
      <c r="G287" s="125"/>
      <c r="H287" s="125"/>
      <c r="I287" s="125"/>
      <c r="J287" s="125"/>
      <c r="K287" s="125"/>
      <c r="L287" s="125"/>
      <c r="M287" s="125"/>
      <c r="N287" s="125"/>
      <c r="O287" s="125"/>
      <c r="P287" s="125"/>
      <c r="Q287" s="125"/>
      <c r="R287" s="137"/>
      <c r="S287" s="137"/>
      <c r="T287" s="137"/>
      <c r="U287" s="114"/>
      <c r="V287" s="114"/>
      <c r="W287" s="114"/>
      <c r="X287" s="114"/>
      <c r="Y287" s="114"/>
      <c r="Z287" s="114"/>
    </row>
    <row r="288" ht="13.5" customHeight="1">
      <c r="A288" s="137"/>
      <c r="B288" s="116"/>
      <c r="C288" s="137"/>
      <c r="D288" s="151"/>
      <c r="E288" s="136"/>
      <c r="F288" s="125"/>
      <c r="G288" s="125"/>
      <c r="H288" s="125"/>
      <c r="I288" s="125"/>
      <c r="J288" s="125"/>
      <c r="K288" s="125"/>
      <c r="L288" s="125"/>
      <c r="M288" s="125"/>
      <c r="N288" s="125"/>
      <c r="O288" s="125"/>
      <c r="P288" s="125"/>
      <c r="Q288" s="125"/>
      <c r="R288" s="137"/>
      <c r="S288" s="137"/>
      <c r="T288" s="137"/>
      <c r="U288" s="114"/>
      <c r="V288" s="114"/>
      <c r="W288" s="114"/>
      <c r="X288" s="114"/>
      <c r="Y288" s="114"/>
      <c r="Z288" s="114"/>
    </row>
    <row r="289" ht="13.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3.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3.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3.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3.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3.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3.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3.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3.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3.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3.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3.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3.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3.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3.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3.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3.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3.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3.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3.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3.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3.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3.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3.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3.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3.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3.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3.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3.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3.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3.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3.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3.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3.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3.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3.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3.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3.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3.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3.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3.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3.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3.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3.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3.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3.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3.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3.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3.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3.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3.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3.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3.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3.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3.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3.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3.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3.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3.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3.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3.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3.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3.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3.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3.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3.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3.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3.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3.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3.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3.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3.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3.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3.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3.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3.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3.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3.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3.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3.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3.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3.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3.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3.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3.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3.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3.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3.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3.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3.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3.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3.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3.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3.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3.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3.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3.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3.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3.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3.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3.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3.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3.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3.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3.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3.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3.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3.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3.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3.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3.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3.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3.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3.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288">
    <cfRule type="cellIs" dxfId="2" priority="1" stopIfTrue="1" operator="equal">
      <formula>"F"</formula>
    </cfRule>
  </conditionalFormatting>
  <conditionalFormatting sqref="F15:Q288">
    <cfRule type="cellIs" dxfId="3" priority="2" stopIfTrue="1" operator="equal">
      <formula>"PE"</formula>
    </cfRule>
  </conditionalFormatting>
  <dataValidations>
    <dataValidation type="list" allowBlank="1" showErrorMessage="1" sqref="F15:Q20 F22:Q82 F84:Q111">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2217</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216</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21"/>
      <c r="T11" s="121"/>
      <c r="U11" s="114"/>
      <c r="V11" s="114"/>
      <c r="W11" s="114"/>
      <c r="X11" s="114"/>
      <c r="Y11" s="114"/>
      <c r="Z11" s="114"/>
    </row>
    <row r="12" ht="13.5" customHeight="1">
      <c r="A12" s="123" t="s">
        <v>227</v>
      </c>
      <c r="B12" s="124" t="s">
        <v>2218</v>
      </c>
      <c r="C12" s="124"/>
      <c r="D12" s="124"/>
      <c r="E12" s="124"/>
      <c r="F12" s="124"/>
      <c r="G12" s="124"/>
      <c r="H12" s="124"/>
      <c r="I12" s="124"/>
      <c r="J12" s="124"/>
      <c r="K12" s="124"/>
      <c r="L12" s="124"/>
      <c r="M12" s="124"/>
      <c r="N12" s="124"/>
      <c r="O12" s="124"/>
      <c r="P12" s="124"/>
      <c r="Q12" s="124"/>
      <c r="R12" s="124"/>
      <c r="S12" s="124"/>
      <c r="T12" s="124"/>
      <c r="U12" s="114"/>
      <c r="V12" s="114"/>
      <c r="W12" s="114"/>
      <c r="X12" s="114"/>
      <c r="Y12" s="114"/>
      <c r="Z12" s="114"/>
    </row>
    <row r="13" ht="117.0" customHeight="1">
      <c r="A13" s="125"/>
      <c r="B13" s="126" t="s">
        <v>2219</v>
      </c>
      <c r="C13" s="126"/>
      <c r="D13" s="126"/>
      <c r="E13" s="126"/>
      <c r="F13" s="126"/>
      <c r="G13" s="126"/>
      <c r="H13" s="126"/>
      <c r="I13" s="126"/>
      <c r="J13" s="126"/>
      <c r="K13" s="126"/>
      <c r="L13" s="126"/>
      <c r="M13" s="126"/>
      <c r="N13" s="126"/>
      <c r="O13" s="126"/>
      <c r="P13" s="126"/>
      <c r="Q13" s="126"/>
      <c r="R13" s="126"/>
      <c r="S13" s="126"/>
      <c r="T13" s="127"/>
      <c r="U13" s="114"/>
      <c r="V13" s="114"/>
      <c r="W13" s="114"/>
      <c r="X13" s="114"/>
      <c r="Y13" s="114"/>
      <c r="Z13" s="114"/>
    </row>
    <row r="14" ht="13.5" customHeight="1">
      <c r="A14" s="128"/>
      <c r="B14" s="129" t="s">
        <v>2220</v>
      </c>
      <c r="C14" s="128"/>
      <c r="D14" s="128"/>
      <c r="E14" s="128"/>
      <c r="F14" s="128"/>
      <c r="G14" s="128"/>
      <c r="H14" s="128"/>
      <c r="I14" s="128"/>
      <c r="J14" s="128"/>
      <c r="K14" s="128"/>
      <c r="L14" s="128"/>
      <c r="M14" s="128"/>
      <c r="N14" s="128"/>
      <c r="O14" s="128"/>
      <c r="P14" s="128"/>
      <c r="Q14" s="128"/>
      <c r="R14" s="128"/>
      <c r="S14" s="130"/>
      <c r="T14" s="131"/>
      <c r="U14" s="114"/>
      <c r="V14" s="114"/>
      <c r="W14" s="114"/>
      <c r="X14" s="114"/>
      <c r="Y14" s="114"/>
      <c r="Z14" s="114"/>
    </row>
    <row r="15" ht="57.75" customHeight="1">
      <c r="A15" s="132" t="str">
        <f t="shared" ref="A15:A50" si="1">IF(E15&lt;&gt;"",$E$3&amp;"00"&amp;COUNTA($E$15:E15),"")</f>
        <v>SP001</v>
      </c>
      <c r="B15" s="133" t="s">
        <v>2221</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si="1"/>
        <v>SP002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SP003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SP004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91.5" customHeight="1">
      <c r="A19" s="132" t="str">
        <f t="shared" si="1"/>
        <v>SP005</v>
      </c>
      <c r="B19" s="133" t="s">
        <v>2222</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SP006</v>
      </c>
      <c r="B20" s="133" t="s">
        <v>2223</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39" t="s">
        <v>2224</v>
      </c>
      <c r="C21" s="140"/>
      <c r="D21" s="140"/>
      <c r="E21" s="140"/>
      <c r="F21" s="125"/>
      <c r="G21" s="125"/>
      <c r="H21" s="125"/>
      <c r="I21" s="125"/>
      <c r="J21" s="125"/>
      <c r="K21" s="125"/>
      <c r="L21" s="125"/>
      <c r="M21" s="125"/>
      <c r="N21" s="125"/>
      <c r="O21" s="125"/>
      <c r="P21" s="125"/>
      <c r="Q21" s="125"/>
      <c r="R21" s="141"/>
      <c r="S21" s="141"/>
      <c r="T21" s="141"/>
      <c r="U21" s="114"/>
      <c r="V21" s="114"/>
      <c r="W21" s="114"/>
      <c r="X21" s="114"/>
      <c r="Y21" s="114"/>
      <c r="Z21" s="114"/>
    </row>
    <row r="22" ht="13.5" customHeight="1">
      <c r="A22" s="132" t="str">
        <f t="shared" si="1"/>
        <v>SP007</v>
      </c>
      <c r="B22" s="142" t="s">
        <v>2225</v>
      </c>
      <c r="C22" s="142"/>
      <c r="D22" s="142" t="s">
        <v>2226</v>
      </c>
      <c r="E22" s="142" t="s">
        <v>2227</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SP008</v>
      </c>
      <c r="B23" s="142" t="s">
        <v>2228</v>
      </c>
      <c r="C23" s="142"/>
      <c r="D23" s="142" t="s">
        <v>2229</v>
      </c>
      <c r="E23" s="142" t="s">
        <v>2230</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SP009</v>
      </c>
      <c r="B24" s="142" t="s">
        <v>277</v>
      </c>
      <c r="C24" s="142"/>
      <c r="D24" s="142" t="s">
        <v>2229</v>
      </c>
      <c r="E24" s="142" t="s">
        <v>278</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si="1"/>
        <v>SP0010</v>
      </c>
      <c r="B25" s="142" t="s">
        <v>2231</v>
      </c>
      <c r="C25" s="142"/>
      <c r="D25" s="142" t="s">
        <v>2232</v>
      </c>
      <c r="E25" s="142" t="s">
        <v>281</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32" t="str">
        <f t="shared" si="1"/>
        <v>SP0011</v>
      </c>
      <c r="B26" s="142" t="s">
        <v>282</v>
      </c>
      <c r="C26" s="142"/>
      <c r="D26" s="142" t="s">
        <v>2233</v>
      </c>
      <c r="E26" s="142" t="s">
        <v>284</v>
      </c>
      <c r="F26" s="125"/>
      <c r="G26" s="125"/>
      <c r="H26" s="125"/>
      <c r="I26" s="125"/>
      <c r="J26" s="125"/>
      <c r="K26" s="125"/>
      <c r="L26" s="125"/>
      <c r="M26" s="125"/>
      <c r="N26" s="125"/>
      <c r="O26" s="125"/>
      <c r="P26" s="125"/>
      <c r="Q26" s="125"/>
      <c r="R26" s="141"/>
      <c r="S26" s="141"/>
      <c r="T26" s="141"/>
      <c r="U26" s="114"/>
      <c r="V26" s="114"/>
      <c r="W26" s="114"/>
      <c r="X26" s="114"/>
      <c r="Y26" s="114"/>
      <c r="Z26" s="114"/>
    </row>
    <row r="27" ht="13.5" customHeight="1">
      <c r="A27" s="132" t="str">
        <f t="shared" si="1"/>
        <v/>
      </c>
      <c r="B27" s="139" t="s">
        <v>2234</v>
      </c>
      <c r="C27" s="140"/>
      <c r="D27" s="140"/>
      <c r="E27" s="140"/>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1"/>
        <v>SP0012</v>
      </c>
      <c r="B28" s="142" t="s">
        <v>2235</v>
      </c>
      <c r="C28" s="142"/>
      <c r="D28" s="142" t="s">
        <v>2236</v>
      </c>
      <c r="E28" s="142" t="s">
        <v>2237</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1"/>
        <v>SP0013</v>
      </c>
      <c r="B29" s="142" t="s">
        <v>2238</v>
      </c>
      <c r="C29" s="142"/>
      <c r="D29" s="142" t="s">
        <v>2239</v>
      </c>
      <c r="E29" s="142" t="s">
        <v>2240</v>
      </c>
      <c r="F29" s="125"/>
      <c r="G29" s="125"/>
      <c r="H29" s="125"/>
      <c r="I29" s="125"/>
      <c r="J29" s="125"/>
      <c r="K29" s="125"/>
      <c r="L29" s="125"/>
      <c r="M29" s="125"/>
      <c r="N29" s="125"/>
      <c r="O29" s="125"/>
      <c r="P29" s="125"/>
      <c r="Q29" s="125"/>
      <c r="R29" s="141"/>
      <c r="S29" s="141"/>
      <c r="T29" s="141"/>
      <c r="U29" s="114"/>
      <c r="V29" s="114"/>
      <c r="W29" s="114"/>
      <c r="X29" s="114"/>
      <c r="Y29" s="114"/>
      <c r="Z29" s="114"/>
    </row>
    <row r="30" ht="13.5" customHeight="1">
      <c r="A30" s="132" t="str">
        <f t="shared" si="1"/>
        <v>SP0014</v>
      </c>
      <c r="B30" s="142" t="s">
        <v>2241</v>
      </c>
      <c r="C30" s="142"/>
      <c r="D30" s="142" t="s">
        <v>2236</v>
      </c>
      <c r="E30" s="142" t="s">
        <v>278</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1"/>
        <v>SP0015</v>
      </c>
      <c r="B31" s="142" t="s">
        <v>2242</v>
      </c>
      <c r="C31" s="142" t="s">
        <v>227</v>
      </c>
      <c r="D31" s="142" t="s">
        <v>2243</v>
      </c>
      <c r="E31" s="142" t="s">
        <v>281</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1"/>
        <v>SP0016</v>
      </c>
      <c r="B32" s="142" t="s">
        <v>282</v>
      </c>
      <c r="C32" s="142" t="s">
        <v>227</v>
      </c>
      <c r="D32" s="142" t="s">
        <v>2236</v>
      </c>
      <c r="E32" s="142" t="s">
        <v>284</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1"/>
        <v/>
      </c>
      <c r="B33" s="139" t="s">
        <v>292</v>
      </c>
      <c r="C33" s="139"/>
      <c r="D33" s="139"/>
      <c r="E33" s="139"/>
      <c r="F33" s="145"/>
      <c r="G33" s="145"/>
      <c r="H33" s="145"/>
      <c r="I33" s="145"/>
      <c r="J33" s="145"/>
      <c r="K33" s="145"/>
      <c r="L33" s="145"/>
      <c r="M33" s="145"/>
      <c r="N33" s="145"/>
      <c r="O33" s="145"/>
      <c r="P33" s="145"/>
      <c r="Q33" s="145"/>
      <c r="R33" s="146"/>
      <c r="S33" s="146"/>
      <c r="T33" s="146"/>
      <c r="U33" s="114"/>
      <c r="V33" s="114"/>
      <c r="W33" s="114"/>
      <c r="X33" s="114"/>
      <c r="Y33" s="114"/>
      <c r="Z33" s="114"/>
    </row>
    <row r="34" ht="13.5" customHeight="1">
      <c r="A34" s="132" t="str">
        <f t="shared" si="1"/>
        <v>SP0017</v>
      </c>
      <c r="B34" s="142" t="s">
        <v>293</v>
      </c>
      <c r="C34" s="142"/>
      <c r="D34" s="142" t="s">
        <v>294</v>
      </c>
      <c r="E34" s="142" t="s">
        <v>295</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1"/>
        <v>SP0018</v>
      </c>
      <c r="B35" s="142" t="s">
        <v>296</v>
      </c>
      <c r="C35" s="142"/>
      <c r="D35" s="142" t="s">
        <v>297</v>
      </c>
      <c r="E35" s="142" t="s">
        <v>298</v>
      </c>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1"/>
        <v>SP0019</v>
      </c>
      <c r="B36" s="142" t="s">
        <v>299</v>
      </c>
      <c r="C36" s="142"/>
      <c r="D36" s="142" t="s">
        <v>300</v>
      </c>
      <c r="E36" s="142" t="s">
        <v>301</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1"/>
        <v>SP0020</v>
      </c>
      <c r="B37" s="142" t="s">
        <v>302</v>
      </c>
      <c r="C37" s="142"/>
      <c r="D37" s="142" t="s">
        <v>303</v>
      </c>
      <c r="E37" s="142" t="s">
        <v>304</v>
      </c>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1"/>
        <v/>
      </c>
      <c r="B38" s="139" t="s">
        <v>305</v>
      </c>
      <c r="C38" s="139"/>
      <c r="D38" s="139"/>
      <c r="E38" s="139"/>
      <c r="F38" s="145"/>
      <c r="G38" s="145"/>
      <c r="H38" s="145"/>
      <c r="I38" s="145"/>
      <c r="J38" s="145"/>
      <c r="K38" s="145"/>
      <c r="L38" s="145"/>
      <c r="M38" s="145"/>
      <c r="N38" s="145"/>
      <c r="O38" s="145"/>
      <c r="P38" s="145"/>
      <c r="Q38" s="145"/>
      <c r="R38" s="146"/>
      <c r="S38" s="146"/>
      <c r="T38" s="146"/>
      <c r="U38" s="114"/>
      <c r="V38" s="114"/>
      <c r="W38" s="114"/>
      <c r="X38" s="114"/>
      <c r="Y38" s="114"/>
      <c r="Z38" s="114"/>
    </row>
    <row r="39" ht="13.5" customHeight="1">
      <c r="A39" s="132" t="str">
        <f t="shared" si="1"/>
        <v>SP0021</v>
      </c>
      <c r="B39" s="142" t="s">
        <v>306</v>
      </c>
      <c r="C39" s="142"/>
      <c r="D39" s="142" t="s">
        <v>307</v>
      </c>
      <c r="E39" s="142" t="s">
        <v>308</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1"/>
        <v>SP0022</v>
      </c>
      <c r="B40" s="142" t="s">
        <v>309</v>
      </c>
      <c r="C40" s="142"/>
      <c r="D40" s="142" t="s">
        <v>310</v>
      </c>
      <c r="E40" s="142" t="s">
        <v>311</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1"/>
        <v>SP0023</v>
      </c>
      <c r="B41" s="142" t="s">
        <v>312</v>
      </c>
      <c r="C41" s="142"/>
      <c r="D41" s="142" t="s">
        <v>313</v>
      </c>
      <c r="E41" s="142" t="s">
        <v>2244</v>
      </c>
      <c r="F41" s="125"/>
      <c r="G41" s="125"/>
      <c r="H41" s="125"/>
      <c r="I41" s="125"/>
      <c r="J41" s="125"/>
      <c r="K41" s="125"/>
      <c r="L41" s="125"/>
      <c r="M41" s="125"/>
      <c r="N41" s="125"/>
      <c r="O41" s="125"/>
      <c r="P41" s="125"/>
      <c r="Q41" s="125"/>
      <c r="R41" s="141"/>
      <c r="S41" s="141"/>
      <c r="T41" s="141"/>
      <c r="U41" s="114"/>
      <c r="V41" s="114"/>
      <c r="W41" s="114"/>
      <c r="X41" s="114"/>
      <c r="Y41" s="114"/>
      <c r="Z41" s="114"/>
    </row>
    <row r="42" ht="13.5" customHeight="1">
      <c r="A42" s="132" t="str">
        <f t="shared" si="1"/>
        <v>SP0024</v>
      </c>
      <c r="B42" s="142" t="s">
        <v>315</v>
      </c>
      <c r="C42" s="142"/>
      <c r="D42" s="142" t="s">
        <v>316</v>
      </c>
      <c r="E42" s="142" t="s">
        <v>2244</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1"/>
        <v>SP0025</v>
      </c>
      <c r="B43" s="142" t="s">
        <v>317</v>
      </c>
      <c r="C43" s="142"/>
      <c r="D43" s="142" t="s">
        <v>318</v>
      </c>
      <c r="E43" s="142" t="s">
        <v>319</v>
      </c>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32" t="str">
        <f t="shared" si="1"/>
        <v>SP0026</v>
      </c>
      <c r="B44" s="142" t="s">
        <v>320</v>
      </c>
      <c r="C44" s="142"/>
      <c r="D44" s="142" t="s">
        <v>321</v>
      </c>
      <c r="E44" s="142" t="s">
        <v>322</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1"/>
        <v>SP0027</v>
      </c>
      <c r="B45" s="142" t="s">
        <v>323</v>
      </c>
      <c r="C45" s="142"/>
      <c r="D45" s="142" t="s">
        <v>324</v>
      </c>
      <c r="E45" s="142" t="s">
        <v>325</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32" t="str">
        <f t="shared" si="1"/>
        <v/>
      </c>
      <c r="B46" s="147" t="s">
        <v>2245</v>
      </c>
      <c r="C46" s="148"/>
      <c r="D46" s="140"/>
      <c r="E46" s="140"/>
      <c r="F46" s="125"/>
      <c r="G46" s="125"/>
      <c r="H46" s="125"/>
      <c r="I46" s="125"/>
      <c r="J46" s="125"/>
      <c r="K46" s="125"/>
      <c r="L46" s="125"/>
      <c r="M46" s="125"/>
      <c r="N46" s="125"/>
      <c r="O46" s="125"/>
      <c r="P46" s="125"/>
      <c r="Q46" s="125"/>
      <c r="R46" s="137" t="s">
        <v>227</v>
      </c>
      <c r="S46" s="137"/>
      <c r="T46" s="137"/>
      <c r="U46" s="114"/>
      <c r="V46" s="114"/>
      <c r="W46" s="114"/>
      <c r="X46" s="114"/>
      <c r="Y46" s="114"/>
      <c r="Z46" s="114"/>
    </row>
    <row r="47" ht="13.5" customHeight="1">
      <c r="A47" s="132" t="str">
        <f t="shared" si="1"/>
        <v>SP0028</v>
      </c>
      <c r="B47" s="133" t="s">
        <v>2126</v>
      </c>
      <c r="C47" s="149"/>
      <c r="D47" s="142" t="s">
        <v>2246</v>
      </c>
      <c r="E47" s="142" t="s">
        <v>232</v>
      </c>
      <c r="F47" s="125"/>
      <c r="G47" s="125"/>
      <c r="H47" s="125"/>
      <c r="I47" s="125"/>
      <c r="J47" s="125"/>
      <c r="K47" s="125"/>
      <c r="L47" s="125"/>
      <c r="M47" s="125"/>
      <c r="N47" s="125"/>
      <c r="O47" s="125"/>
      <c r="P47" s="125"/>
      <c r="Q47" s="125"/>
      <c r="R47" s="141"/>
      <c r="S47" s="141"/>
      <c r="T47" s="141"/>
      <c r="U47" s="150"/>
      <c r="V47" s="150"/>
      <c r="W47" s="150"/>
      <c r="X47" s="150"/>
      <c r="Y47" s="150"/>
      <c r="Z47" s="150"/>
    </row>
    <row r="48" ht="105.75" customHeight="1">
      <c r="A48" s="132" t="str">
        <f t="shared" si="1"/>
        <v>SP0029</v>
      </c>
      <c r="B48" s="133" t="s">
        <v>234</v>
      </c>
      <c r="C48" s="149"/>
      <c r="D48" s="142" t="s">
        <v>2246</v>
      </c>
      <c r="E48" s="142" t="s">
        <v>232</v>
      </c>
      <c r="F48" s="125"/>
      <c r="G48" s="125"/>
      <c r="H48" s="125"/>
      <c r="I48" s="125"/>
      <c r="J48" s="125"/>
      <c r="K48" s="125"/>
      <c r="L48" s="125"/>
      <c r="M48" s="125"/>
      <c r="N48" s="125"/>
      <c r="O48" s="125"/>
      <c r="P48" s="125"/>
      <c r="Q48" s="125"/>
      <c r="R48" s="141"/>
      <c r="S48" s="141"/>
      <c r="T48" s="141"/>
      <c r="U48" s="150"/>
      <c r="V48" s="150"/>
      <c r="W48" s="150"/>
      <c r="X48" s="150"/>
      <c r="Y48" s="150"/>
      <c r="Z48" s="150"/>
    </row>
    <row r="49" ht="13.5" customHeight="1">
      <c r="A49" s="132" t="str">
        <f t="shared" si="1"/>
        <v>SP0030</v>
      </c>
      <c r="B49" s="138" t="s">
        <v>328</v>
      </c>
      <c r="C49" s="149"/>
      <c r="D49" s="142" t="s">
        <v>2246</v>
      </c>
      <c r="E49" s="142" t="s">
        <v>232</v>
      </c>
      <c r="F49" s="125"/>
      <c r="G49" s="125"/>
      <c r="H49" s="125"/>
      <c r="I49" s="125"/>
      <c r="J49" s="125"/>
      <c r="K49" s="125"/>
      <c r="L49" s="125"/>
      <c r="M49" s="125"/>
      <c r="N49" s="125"/>
      <c r="O49" s="125"/>
      <c r="P49" s="125"/>
      <c r="Q49" s="125"/>
      <c r="R49" s="141"/>
      <c r="S49" s="141"/>
      <c r="T49" s="141"/>
      <c r="U49" s="150"/>
      <c r="V49" s="150"/>
      <c r="W49" s="150"/>
      <c r="X49" s="150"/>
      <c r="Y49" s="150"/>
      <c r="Z49" s="150"/>
    </row>
    <row r="50" ht="13.5" customHeight="1">
      <c r="A50" s="132" t="str">
        <f t="shared" si="1"/>
        <v>SP0031</v>
      </c>
      <c r="B50" s="133" t="s">
        <v>2247</v>
      </c>
      <c r="C50" s="149"/>
      <c r="D50" s="142" t="s">
        <v>2246</v>
      </c>
      <c r="E50" s="142" t="s">
        <v>232</v>
      </c>
      <c r="F50" s="125"/>
      <c r="G50" s="125"/>
      <c r="H50" s="125"/>
      <c r="I50" s="125"/>
      <c r="J50" s="125"/>
      <c r="K50" s="125"/>
      <c r="L50" s="125"/>
      <c r="M50" s="125"/>
      <c r="N50" s="125"/>
      <c r="O50" s="125"/>
      <c r="P50" s="125"/>
      <c r="Q50" s="125"/>
      <c r="R50" s="141"/>
      <c r="S50" s="141"/>
      <c r="T50" s="141"/>
      <c r="U50" s="150"/>
      <c r="V50" s="150"/>
      <c r="W50" s="150"/>
      <c r="X50" s="150"/>
      <c r="Y50" s="150"/>
      <c r="Z50" s="150"/>
    </row>
    <row r="51" ht="13.5" customHeight="1">
      <c r="A51" s="132" t="str">
        <f t="shared" ref="A51:A56" si="2">IF(E51&lt;&gt;"",$E$3&amp;"0"&amp;COUNTA($E$15:E51),"")</f>
        <v>SP032</v>
      </c>
      <c r="B51" s="116" t="s">
        <v>2248</v>
      </c>
      <c r="C51" s="134"/>
      <c r="D51" s="136" t="s">
        <v>2249</v>
      </c>
      <c r="E51" s="136" t="s">
        <v>2250</v>
      </c>
      <c r="F51" s="125"/>
      <c r="G51" s="125"/>
      <c r="H51" s="125"/>
      <c r="I51" s="125"/>
      <c r="J51" s="125"/>
      <c r="K51" s="125"/>
      <c r="L51" s="125"/>
      <c r="M51" s="125"/>
      <c r="N51" s="125"/>
      <c r="O51" s="125"/>
      <c r="P51" s="125"/>
      <c r="Q51" s="125"/>
      <c r="R51" s="137"/>
      <c r="S51" s="137"/>
      <c r="T51" s="137"/>
      <c r="U51" s="114"/>
      <c r="V51" s="114"/>
      <c r="W51" s="114"/>
      <c r="X51" s="114"/>
      <c r="Y51" s="114"/>
      <c r="Z51" s="114"/>
    </row>
    <row r="52" ht="13.5" customHeight="1">
      <c r="A52" s="132" t="str">
        <f t="shared" si="2"/>
        <v>SP033</v>
      </c>
      <c r="B52" s="116" t="s">
        <v>2251</v>
      </c>
      <c r="C52" s="134"/>
      <c r="D52" s="136" t="s">
        <v>2249</v>
      </c>
      <c r="E52" s="136" t="s">
        <v>351</v>
      </c>
      <c r="F52" s="125"/>
      <c r="G52" s="125"/>
      <c r="H52" s="125"/>
      <c r="I52" s="125"/>
      <c r="J52" s="125"/>
      <c r="K52" s="125"/>
      <c r="L52" s="125"/>
      <c r="M52" s="125"/>
      <c r="N52" s="125"/>
      <c r="O52" s="125"/>
      <c r="P52" s="125"/>
      <c r="Q52" s="125"/>
      <c r="R52" s="137"/>
      <c r="S52" s="137"/>
      <c r="T52" s="137"/>
      <c r="U52" s="114"/>
      <c r="V52" s="114"/>
      <c r="W52" s="114"/>
      <c r="X52" s="114"/>
      <c r="Y52" s="114"/>
      <c r="Z52" s="114"/>
    </row>
    <row r="53" ht="13.5" customHeight="1">
      <c r="A53" s="132" t="str">
        <f t="shared" si="2"/>
        <v>SP034</v>
      </c>
      <c r="B53" s="116" t="s">
        <v>2252</v>
      </c>
      <c r="C53" s="134"/>
      <c r="D53" s="136" t="s">
        <v>2253</v>
      </c>
      <c r="E53" s="136" t="s">
        <v>2254</v>
      </c>
      <c r="F53" s="125"/>
      <c r="G53" s="125"/>
      <c r="H53" s="125"/>
      <c r="I53" s="125"/>
      <c r="J53" s="125"/>
      <c r="K53" s="125"/>
      <c r="L53" s="125"/>
      <c r="M53" s="125"/>
      <c r="N53" s="125"/>
      <c r="O53" s="125"/>
      <c r="P53" s="125"/>
      <c r="Q53" s="125"/>
      <c r="R53" s="137"/>
      <c r="S53" s="137"/>
      <c r="T53" s="137"/>
      <c r="U53" s="114"/>
      <c r="V53" s="114"/>
      <c r="W53" s="114"/>
      <c r="X53" s="114"/>
      <c r="Y53" s="114"/>
      <c r="Z53" s="114"/>
    </row>
    <row r="54" ht="13.5" customHeight="1">
      <c r="A54" s="132" t="str">
        <f t="shared" si="2"/>
        <v>SP035</v>
      </c>
      <c r="B54" s="116" t="s">
        <v>2255</v>
      </c>
      <c r="C54" s="134"/>
      <c r="D54" s="136" t="s">
        <v>2256</v>
      </c>
      <c r="E54" s="136" t="s">
        <v>2257</v>
      </c>
      <c r="F54" s="125"/>
      <c r="G54" s="125"/>
      <c r="H54" s="125"/>
      <c r="I54" s="125"/>
      <c r="J54" s="125"/>
      <c r="K54" s="125"/>
      <c r="L54" s="125"/>
      <c r="M54" s="125"/>
      <c r="N54" s="125"/>
      <c r="O54" s="125"/>
      <c r="P54" s="125"/>
      <c r="Q54" s="125"/>
      <c r="R54" s="137"/>
      <c r="S54" s="137"/>
      <c r="T54" s="137"/>
      <c r="U54" s="114"/>
      <c r="V54" s="114"/>
      <c r="W54" s="114"/>
      <c r="X54" s="114"/>
      <c r="Y54" s="114"/>
      <c r="Z54" s="114"/>
    </row>
    <row r="55" ht="13.5" customHeight="1">
      <c r="A55" s="132" t="str">
        <f t="shared" si="2"/>
        <v>SP036</v>
      </c>
      <c r="B55" s="116" t="s">
        <v>2258</v>
      </c>
      <c r="C55" s="134"/>
      <c r="D55" s="136" t="s">
        <v>2259</v>
      </c>
      <c r="E55" s="136" t="s">
        <v>2260</v>
      </c>
      <c r="F55" s="125"/>
      <c r="G55" s="125"/>
      <c r="H55" s="125"/>
      <c r="I55" s="125"/>
      <c r="J55" s="125"/>
      <c r="K55" s="125"/>
      <c r="L55" s="125"/>
      <c r="M55" s="125"/>
      <c r="N55" s="125"/>
      <c r="O55" s="125"/>
      <c r="P55" s="125"/>
      <c r="Q55" s="125"/>
      <c r="R55" s="137"/>
      <c r="S55" s="137"/>
      <c r="T55" s="137"/>
      <c r="U55" s="114"/>
      <c r="V55" s="114"/>
      <c r="W55" s="114"/>
      <c r="X55" s="114"/>
      <c r="Y55" s="114"/>
      <c r="Z55" s="114"/>
    </row>
    <row r="56" ht="13.5" customHeight="1">
      <c r="A56" s="132" t="str">
        <f t="shared" si="2"/>
        <v>SP037</v>
      </c>
      <c r="B56" s="116" t="s">
        <v>2261</v>
      </c>
      <c r="C56" s="134"/>
      <c r="D56" s="136" t="s">
        <v>2262</v>
      </c>
      <c r="E56" s="136" t="s">
        <v>2263</v>
      </c>
      <c r="F56" s="125"/>
      <c r="G56" s="125"/>
      <c r="H56" s="125"/>
      <c r="I56" s="125"/>
      <c r="J56" s="125"/>
      <c r="K56" s="125"/>
      <c r="L56" s="125"/>
      <c r="M56" s="125"/>
      <c r="N56" s="125"/>
      <c r="O56" s="125"/>
      <c r="P56" s="125"/>
      <c r="Q56" s="125"/>
      <c r="R56" s="137"/>
      <c r="S56" s="137"/>
      <c r="T56" s="137"/>
      <c r="U56" s="114"/>
      <c r="V56" s="114"/>
      <c r="W56" s="114"/>
      <c r="X56" s="114"/>
      <c r="Y56" s="114"/>
      <c r="Z56" s="114"/>
    </row>
    <row r="57" ht="13.5" customHeight="1">
      <c r="A57" s="132" t="str">
        <f t="shared" ref="A57:A62" si="3">IF(E57&lt;&gt;"",$E$3&amp;"00"&amp;COUNTA($E$15:E57),"")</f>
        <v>SP0038</v>
      </c>
      <c r="B57" s="116" t="s">
        <v>2264</v>
      </c>
      <c r="C57" s="134"/>
      <c r="D57" s="136" t="s">
        <v>2265</v>
      </c>
      <c r="E57" s="136" t="s">
        <v>2266</v>
      </c>
      <c r="F57" s="125"/>
      <c r="G57" s="125"/>
      <c r="H57" s="125"/>
      <c r="I57" s="125"/>
      <c r="J57" s="125"/>
      <c r="K57" s="125"/>
      <c r="L57" s="125"/>
      <c r="M57" s="125"/>
      <c r="N57" s="125"/>
      <c r="O57" s="125"/>
      <c r="P57" s="125"/>
      <c r="Q57" s="125"/>
      <c r="R57" s="137"/>
      <c r="S57" s="137"/>
      <c r="T57" s="137"/>
      <c r="U57" s="114"/>
      <c r="V57" s="114"/>
      <c r="W57" s="114"/>
      <c r="X57" s="114"/>
      <c r="Y57" s="114"/>
      <c r="Z57" s="114"/>
    </row>
    <row r="58" ht="13.5" customHeight="1">
      <c r="A58" s="132" t="str">
        <f t="shared" si="3"/>
        <v>SP0039</v>
      </c>
      <c r="B58" s="116" t="s">
        <v>2267</v>
      </c>
      <c r="C58" s="134" t="s">
        <v>335</v>
      </c>
      <c r="D58" s="136" t="s">
        <v>2268</v>
      </c>
      <c r="E58" s="136" t="s">
        <v>337</v>
      </c>
      <c r="F58" s="125"/>
      <c r="G58" s="125"/>
      <c r="H58" s="125"/>
      <c r="I58" s="125"/>
      <c r="J58" s="125"/>
      <c r="K58" s="125"/>
      <c r="L58" s="125"/>
      <c r="M58" s="125"/>
      <c r="N58" s="125"/>
      <c r="O58" s="125"/>
      <c r="P58" s="125"/>
      <c r="Q58" s="125"/>
      <c r="R58" s="137"/>
      <c r="S58" s="137"/>
      <c r="T58" s="137"/>
      <c r="U58" s="114"/>
      <c r="V58" s="114"/>
      <c r="W58" s="114"/>
      <c r="X58" s="114"/>
      <c r="Y58" s="114"/>
      <c r="Z58" s="114"/>
    </row>
    <row r="59" ht="13.5" customHeight="1">
      <c r="A59" s="132" t="str">
        <f t="shared" si="3"/>
        <v>SP0040</v>
      </c>
      <c r="B59" s="116" t="s">
        <v>2269</v>
      </c>
      <c r="C59" s="134" t="s">
        <v>339</v>
      </c>
      <c r="D59" s="136" t="s">
        <v>2268</v>
      </c>
      <c r="E59" s="136" t="s">
        <v>340</v>
      </c>
      <c r="F59" s="125"/>
      <c r="G59" s="125"/>
      <c r="H59" s="125"/>
      <c r="I59" s="125"/>
      <c r="J59" s="125"/>
      <c r="K59" s="125"/>
      <c r="L59" s="125"/>
      <c r="M59" s="125"/>
      <c r="N59" s="125"/>
      <c r="O59" s="125"/>
      <c r="P59" s="125"/>
      <c r="Q59" s="125"/>
      <c r="R59" s="137"/>
      <c r="S59" s="137"/>
      <c r="T59" s="137"/>
      <c r="U59" s="114"/>
      <c r="V59" s="114"/>
      <c r="W59" s="114"/>
      <c r="X59" s="114"/>
      <c r="Y59" s="114"/>
      <c r="Z59" s="114"/>
    </row>
    <row r="60" ht="13.5" customHeight="1">
      <c r="A60" s="132" t="str">
        <f t="shared" si="3"/>
        <v>SP0041</v>
      </c>
      <c r="B60" s="116" t="s">
        <v>2270</v>
      </c>
      <c r="C60" s="134"/>
      <c r="D60" s="136" t="s">
        <v>2268</v>
      </c>
      <c r="E60" s="136" t="s">
        <v>342</v>
      </c>
      <c r="F60" s="125"/>
      <c r="G60" s="125"/>
      <c r="H60" s="125"/>
      <c r="I60" s="125"/>
      <c r="J60" s="125"/>
      <c r="K60" s="125"/>
      <c r="L60" s="125"/>
      <c r="M60" s="125"/>
      <c r="N60" s="125"/>
      <c r="O60" s="125"/>
      <c r="P60" s="125"/>
      <c r="Q60" s="125"/>
      <c r="R60" s="137"/>
      <c r="S60" s="137"/>
      <c r="T60" s="137"/>
      <c r="U60" s="114"/>
      <c r="V60" s="114"/>
      <c r="W60" s="114"/>
      <c r="X60" s="114"/>
      <c r="Y60" s="114"/>
      <c r="Z60" s="114"/>
    </row>
    <row r="61" ht="13.5" customHeight="1">
      <c r="A61" s="132" t="str">
        <f t="shared" si="3"/>
        <v>SP0042</v>
      </c>
      <c r="B61" s="116" t="s">
        <v>2271</v>
      </c>
      <c r="C61" s="134"/>
      <c r="D61" s="136" t="s">
        <v>2268</v>
      </c>
      <c r="E61" s="136" t="s">
        <v>2272</v>
      </c>
      <c r="F61" s="125"/>
      <c r="G61" s="125"/>
      <c r="H61" s="125"/>
      <c r="I61" s="125"/>
      <c r="J61" s="125"/>
      <c r="K61" s="125"/>
      <c r="L61" s="125"/>
      <c r="M61" s="125"/>
      <c r="N61" s="125"/>
      <c r="O61" s="125"/>
      <c r="P61" s="125"/>
      <c r="Q61" s="125"/>
      <c r="R61" s="137"/>
      <c r="S61" s="137"/>
      <c r="T61" s="137"/>
      <c r="U61" s="114"/>
      <c r="V61" s="114"/>
      <c r="W61" s="114"/>
      <c r="X61" s="114"/>
      <c r="Y61" s="114"/>
      <c r="Z61" s="114"/>
    </row>
    <row r="62" ht="13.5" customHeight="1">
      <c r="A62" s="132" t="str">
        <f t="shared" si="3"/>
        <v>SP0043</v>
      </c>
      <c r="B62" s="116" t="s">
        <v>2273</v>
      </c>
      <c r="C62" s="134"/>
      <c r="D62" s="136" t="s">
        <v>2268</v>
      </c>
      <c r="E62" s="136" t="s">
        <v>2274</v>
      </c>
      <c r="F62" s="125"/>
      <c r="G62" s="125"/>
      <c r="H62" s="125"/>
      <c r="I62" s="125"/>
      <c r="J62" s="125"/>
      <c r="K62" s="125"/>
      <c r="L62" s="125"/>
      <c r="M62" s="125"/>
      <c r="N62" s="125"/>
      <c r="O62" s="125"/>
      <c r="P62" s="125"/>
      <c r="Q62" s="125"/>
      <c r="R62" s="137"/>
      <c r="S62" s="137"/>
      <c r="T62" s="137"/>
      <c r="U62" s="114"/>
      <c r="V62" s="114"/>
      <c r="W62" s="114"/>
      <c r="X62" s="114"/>
      <c r="Y62" s="114"/>
      <c r="Z62" s="114"/>
    </row>
    <row r="63" ht="13.5" customHeight="1">
      <c r="A63" s="132" t="str">
        <f t="shared" ref="A63:A67" si="4">IF(E63&lt;&gt;"",$E$3&amp;"0"&amp;COUNTA($E$15:E63),"")</f>
        <v>SP044</v>
      </c>
      <c r="B63" s="116" t="s">
        <v>2275</v>
      </c>
      <c r="C63" s="116" t="s">
        <v>227</v>
      </c>
      <c r="D63" s="116" t="s">
        <v>2276</v>
      </c>
      <c r="E63" s="116" t="s">
        <v>471</v>
      </c>
      <c r="F63" s="125"/>
      <c r="G63" s="125"/>
      <c r="H63" s="125"/>
      <c r="I63" s="125"/>
      <c r="J63" s="125"/>
      <c r="K63" s="125"/>
      <c r="L63" s="125"/>
      <c r="M63" s="125"/>
      <c r="N63" s="125"/>
      <c r="O63" s="125"/>
      <c r="P63" s="125"/>
      <c r="Q63" s="125"/>
      <c r="R63" s="137"/>
      <c r="S63" s="137"/>
      <c r="T63" s="137"/>
      <c r="U63" s="114"/>
      <c r="V63" s="114"/>
      <c r="W63" s="114"/>
      <c r="X63" s="114"/>
      <c r="Y63" s="114"/>
      <c r="Z63" s="114"/>
    </row>
    <row r="64" ht="13.5" customHeight="1">
      <c r="A64" s="132" t="str">
        <f t="shared" si="4"/>
        <v>SP045</v>
      </c>
      <c r="B64" s="116" t="s">
        <v>2277</v>
      </c>
      <c r="C64" s="116" t="s">
        <v>227</v>
      </c>
      <c r="D64" s="116" t="s">
        <v>2278</v>
      </c>
      <c r="E64" s="116" t="s">
        <v>474</v>
      </c>
      <c r="F64" s="125"/>
      <c r="G64" s="125"/>
      <c r="H64" s="125"/>
      <c r="I64" s="125"/>
      <c r="J64" s="125"/>
      <c r="K64" s="125"/>
      <c r="L64" s="125"/>
      <c r="M64" s="125"/>
      <c r="N64" s="125"/>
      <c r="O64" s="125"/>
      <c r="P64" s="125"/>
      <c r="Q64" s="125"/>
      <c r="R64" s="137"/>
      <c r="S64" s="137"/>
      <c r="T64" s="137"/>
      <c r="U64" s="114"/>
      <c r="V64" s="114"/>
      <c r="W64" s="114"/>
      <c r="X64" s="114"/>
      <c r="Y64" s="114"/>
      <c r="Z64" s="114"/>
    </row>
    <row r="65" ht="13.5" customHeight="1">
      <c r="A65" s="132" t="str">
        <f t="shared" si="4"/>
        <v>SP046</v>
      </c>
      <c r="B65" s="116" t="s">
        <v>2279</v>
      </c>
      <c r="C65" s="116" t="s">
        <v>227</v>
      </c>
      <c r="D65" s="116" t="s">
        <v>2280</v>
      </c>
      <c r="E65" s="116" t="s">
        <v>477</v>
      </c>
      <c r="F65" s="125"/>
      <c r="G65" s="125"/>
      <c r="H65" s="125"/>
      <c r="I65" s="125"/>
      <c r="J65" s="125"/>
      <c r="K65" s="125"/>
      <c r="L65" s="125"/>
      <c r="M65" s="125"/>
      <c r="N65" s="125"/>
      <c r="O65" s="125"/>
      <c r="P65" s="125"/>
      <c r="Q65" s="125"/>
      <c r="R65" s="137"/>
      <c r="S65" s="137"/>
      <c r="T65" s="137"/>
      <c r="U65" s="114"/>
      <c r="V65" s="114"/>
      <c r="W65" s="114"/>
      <c r="X65" s="114"/>
      <c r="Y65" s="114"/>
      <c r="Z65" s="114"/>
    </row>
    <row r="66" ht="13.5" customHeight="1">
      <c r="A66" s="132" t="str">
        <f t="shared" si="4"/>
        <v>SP047</v>
      </c>
      <c r="B66" s="116" t="s">
        <v>2281</v>
      </c>
      <c r="C66" s="116" t="s">
        <v>227</v>
      </c>
      <c r="D66" s="116" t="s">
        <v>2282</v>
      </c>
      <c r="E66" s="116" t="s">
        <v>480</v>
      </c>
      <c r="F66" s="125"/>
      <c r="G66" s="125"/>
      <c r="H66" s="125"/>
      <c r="I66" s="125"/>
      <c r="J66" s="125"/>
      <c r="K66" s="125"/>
      <c r="L66" s="125"/>
      <c r="M66" s="125"/>
      <c r="N66" s="125"/>
      <c r="O66" s="125"/>
      <c r="P66" s="125"/>
      <c r="Q66" s="125"/>
      <c r="R66" s="137"/>
      <c r="S66" s="137"/>
      <c r="T66" s="137"/>
      <c r="U66" s="114"/>
      <c r="V66" s="114"/>
      <c r="W66" s="114"/>
      <c r="X66" s="114"/>
      <c r="Y66" s="114"/>
      <c r="Z66" s="114"/>
    </row>
    <row r="67" ht="13.5" customHeight="1">
      <c r="A67" s="132" t="str">
        <f t="shared" si="4"/>
        <v>SP048</v>
      </c>
      <c r="B67" s="116" t="s">
        <v>2283</v>
      </c>
      <c r="C67" s="116" t="s">
        <v>227</v>
      </c>
      <c r="D67" s="116" t="s">
        <v>2284</v>
      </c>
      <c r="E67" s="116" t="s">
        <v>483</v>
      </c>
      <c r="F67" s="125"/>
      <c r="G67" s="125"/>
      <c r="H67" s="125"/>
      <c r="I67" s="125"/>
      <c r="J67" s="125"/>
      <c r="K67" s="125"/>
      <c r="L67" s="125"/>
      <c r="M67" s="125"/>
      <c r="N67" s="125"/>
      <c r="O67" s="125"/>
      <c r="P67" s="125"/>
      <c r="Q67" s="125"/>
      <c r="R67" s="137"/>
      <c r="S67" s="137"/>
      <c r="T67" s="137"/>
      <c r="U67" s="114"/>
      <c r="V67" s="114"/>
      <c r="W67" s="114"/>
      <c r="X67" s="114"/>
      <c r="Y67" s="114"/>
      <c r="Z67" s="114"/>
    </row>
    <row r="68" ht="13.5" customHeight="1">
      <c r="A68" s="132" t="str">
        <f t="shared" ref="A68:A78" si="5">IF(E68&lt;&gt;"",$E$3&amp;"00"&amp;COUNTA($E$15:E68),"")</f>
        <v>SP0049</v>
      </c>
      <c r="B68" s="116" t="s">
        <v>2285</v>
      </c>
      <c r="C68" s="134"/>
      <c r="D68" s="136" t="s">
        <v>2265</v>
      </c>
      <c r="E68" s="136" t="s">
        <v>2286</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5"/>
        <v>SP0050</v>
      </c>
      <c r="B69" s="116" t="s">
        <v>2287</v>
      </c>
      <c r="C69" s="134" t="s">
        <v>335</v>
      </c>
      <c r="D69" s="136" t="s">
        <v>2268</v>
      </c>
      <c r="E69" s="136" t="s">
        <v>337</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5"/>
        <v>SP0051</v>
      </c>
      <c r="B70" s="116" t="s">
        <v>2288</v>
      </c>
      <c r="C70" s="134" t="s">
        <v>339</v>
      </c>
      <c r="D70" s="136" t="s">
        <v>2268</v>
      </c>
      <c r="E70" s="136" t="s">
        <v>340</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5"/>
        <v>SP0052</v>
      </c>
      <c r="B71" s="116" t="s">
        <v>2289</v>
      </c>
      <c r="C71" s="134"/>
      <c r="D71" s="136" t="s">
        <v>2268</v>
      </c>
      <c r="E71" s="136" t="s">
        <v>342</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5"/>
        <v>SP0053</v>
      </c>
      <c r="B72" s="116" t="s">
        <v>2290</v>
      </c>
      <c r="C72" s="134"/>
      <c r="D72" s="136" t="s">
        <v>2268</v>
      </c>
      <c r="E72" s="136" t="s">
        <v>2291</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5"/>
        <v>SP0054</v>
      </c>
      <c r="B73" s="116" t="s">
        <v>2292</v>
      </c>
      <c r="C73" s="134"/>
      <c r="D73" s="136" t="s">
        <v>2268</v>
      </c>
      <c r="E73" s="136" t="s">
        <v>2274</v>
      </c>
      <c r="F73" s="125"/>
      <c r="G73" s="125"/>
      <c r="H73" s="125"/>
      <c r="I73" s="125"/>
      <c r="J73" s="125"/>
      <c r="K73" s="125"/>
      <c r="L73" s="125"/>
      <c r="M73" s="125"/>
      <c r="N73" s="125"/>
      <c r="O73" s="125"/>
      <c r="P73" s="125"/>
      <c r="Q73" s="125"/>
      <c r="R73" s="137"/>
      <c r="S73" s="137"/>
      <c r="T73" s="137"/>
      <c r="U73" s="114"/>
      <c r="V73" s="114"/>
      <c r="W73" s="114"/>
      <c r="X73" s="114"/>
      <c r="Y73" s="114"/>
      <c r="Z73" s="114"/>
    </row>
    <row r="74" ht="25.5" customHeight="1">
      <c r="A74" s="132" t="str">
        <f t="shared" si="5"/>
        <v/>
      </c>
      <c r="B74" s="139" t="s">
        <v>2293</v>
      </c>
      <c r="C74" s="140"/>
      <c r="D74" s="140"/>
      <c r="E74" s="140"/>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5"/>
        <v>SP0055</v>
      </c>
      <c r="B75" s="133" t="s">
        <v>2126</v>
      </c>
      <c r="C75" s="149"/>
      <c r="D75" s="142" t="s">
        <v>2294</v>
      </c>
      <c r="E75" s="142" t="s">
        <v>232</v>
      </c>
      <c r="F75" s="125"/>
      <c r="G75" s="125"/>
      <c r="H75" s="125"/>
      <c r="I75" s="125"/>
      <c r="J75" s="125"/>
      <c r="K75" s="125"/>
      <c r="L75" s="125"/>
      <c r="M75" s="125"/>
      <c r="N75" s="125"/>
      <c r="O75" s="125"/>
      <c r="P75" s="125"/>
      <c r="Q75" s="125"/>
      <c r="R75" s="141"/>
      <c r="S75" s="141"/>
      <c r="T75" s="141"/>
      <c r="U75" s="150"/>
      <c r="V75" s="150"/>
      <c r="W75" s="150"/>
      <c r="X75" s="150"/>
      <c r="Y75" s="150"/>
      <c r="Z75" s="150"/>
    </row>
    <row r="76" ht="105.75" customHeight="1">
      <c r="A76" s="132" t="str">
        <f t="shared" si="5"/>
        <v>SP0056</v>
      </c>
      <c r="B76" s="133" t="s">
        <v>234</v>
      </c>
      <c r="C76" s="149"/>
      <c r="D76" s="142" t="s">
        <v>2294</v>
      </c>
      <c r="E76" s="142" t="s">
        <v>232</v>
      </c>
      <c r="F76" s="125"/>
      <c r="G76" s="125"/>
      <c r="H76" s="125"/>
      <c r="I76" s="125"/>
      <c r="J76" s="125"/>
      <c r="K76" s="125"/>
      <c r="L76" s="125"/>
      <c r="M76" s="125"/>
      <c r="N76" s="125"/>
      <c r="O76" s="125"/>
      <c r="P76" s="125"/>
      <c r="Q76" s="125"/>
      <c r="R76" s="141"/>
      <c r="S76" s="141"/>
      <c r="T76" s="141"/>
      <c r="U76" s="150"/>
      <c r="V76" s="150"/>
      <c r="W76" s="150"/>
      <c r="X76" s="150"/>
      <c r="Y76" s="150"/>
      <c r="Z76" s="150"/>
    </row>
    <row r="77" ht="13.5" customHeight="1">
      <c r="A77" s="132" t="str">
        <f t="shared" si="5"/>
        <v>SP0057</v>
      </c>
      <c r="B77" s="138" t="s">
        <v>328</v>
      </c>
      <c r="C77" s="149"/>
      <c r="D77" s="142" t="s">
        <v>2294</v>
      </c>
      <c r="E77" s="142" t="s">
        <v>232</v>
      </c>
      <c r="F77" s="125"/>
      <c r="G77" s="125"/>
      <c r="H77" s="125"/>
      <c r="I77" s="125"/>
      <c r="J77" s="125"/>
      <c r="K77" s="125"/>
      <c r="L77" s="125"/>
      <c r="M77" s="125"/>
      <c r="N77" s="125"/>
      <c r="O77" s="125"/>
      <c r="P77" s="125"/>
      <c r="Q77" s="125"/>
      <c r="R77" s="141"/>
      <c r="S77" s="141"/>
      <c r="T77" s="141"/>
      <c r="U77" s="150"/>
      <c r="V77" s="150"/>
      <c r="W77" s="150"/>
      <c r="X77" s="150"/>
      <c r="Y77" s="150"/>
      <c r="Z77" s="150"/>
    </row>
    <row r="78" ht="13.5" customHeight="1">
      <c r="A78" s="132" t="str">
        <f t="shared" si="5"/>
        <v>SP0058</v>
      </c>
      <c r="B78" s="133" t="s">
        <v>2247</v>
      </c>
      <c r="C78" s="149"/>
      <c r="D78" s="142" t="s">
        <v>2294</v>
      </c>
      <c r="E78" s="142" t="s">
        <v>232</v>
      </c>
      <c r="F78" s="125"/>
      <c r="G78" s="125"/>
      <c r="H78" s="125"/>
      <c r="I78" s="125"/>
      <c r="J78" s="125"/>
      <c r="K78" s="125"/>
      <c r="L78" s="125"/>
      <c r="M78" s="125"/>
      <c r="N78" s="125"/>
      <c r="O78" s="125"/>
      <c r="P78" s="125"/>
      <c r="Q78" s="125"/>
      <c r="R78" s="141"/>
      <c r="S78" s="141"/>
      <c r="T78" s="141"/>
      <c r="U78" s="150"/>
      <c r="V78" s="150"/>
      <c r="W78" s="150"/>
      <c r="X78" s="150"/>
      <c r="Y78" s="150"/>
      <c r="Z78" s="150"/>
    </row>
    <row r="79" ht="13.5" customHeight="1">
      <c r="A79" s="132" t="str">
        <f t="shared" ref="A79:A84" si="6">IF(E79&lt;&gt;"",$E$3&amp;"0"&amp;COUNTA($E$15:E79),"")</f>
        <v>SP059</v>
      </c>
      <c r="B79" s="116" t="s">
        <v>2295</v>
      </c>
      <c r="C79" s="134"/>
      <c r="D79" s="136" t="s">
        <v>2296</v>
      </c>
      <c r="E79" s="136" t="s">
        <v>2250</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6"/>
        <v>SP060</v>
      </c>
      <c r="B80" s="116" t="s">
        <v>2297</v>
      </c>
      <c r="C80" s="134"/>
      <c r="D80" s="136" t="s">
        <v>2296</v>
      </c>
      <c r="E80" s="136" t="s">
        <v>351</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6"/>
        <v>SP061</v>
      </c>
      <c r="B81" s="116" t="s">
        <v>2298</v>
      </c>
      <c r="C81" s="134"/>
      <c r="D81" s="136" t="s">
        <v>2299</v>
      </c>
      <c r="E81" s="136" t="s">
        <v>2254</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6"/>
        <v>SP062</v>
      </c>
      <c r="B82" s="116" t="s">
        <v>2300</v>
      </c>
      <c r="C82" s="134"/>
      <c r="D82" s="136" t="s">
        <v>2301</v>
      </c>
      <c r="E82" s="136" t="s">
        <v>2257</v>
      </c>
      <c r="F82" s="125"/>
      <c r="G82" s="125"/>
      <c r="H82" s="125"/>
      <c r="I82" s="125"/>
      <c r="J82" s="125"/>
      <c r="K82" s="125"/>
      <c r="L82" s="125"/>
      <c r="M82" s="125"/>
      <c r="N82" s="125"/>
      <c r="O82" s="125"/>
      <c r="P82" s="125"/>
      <c r="Q82" s="125"/>
      <c r="R82" s="137"/>
      <c r="S82" s="137"/>
      <c r="T82" s="137"/>
      <c r="U82" s="114"/>
      <c r="V82" s="114"/>
      <c r="W82" s="114"/>
      <c r="X82" s="114"/>
      <c r="Y82" s="114"/>
      <c r="Z82" s="114"/>
    </row>
    <row r="83" ht="13.5" customHeight="1">
      <c r="A83" s="132" t="str">
        <f t="shared" si="6"/>
        <v>SP063</v>
      </c>
      <c r="B83" s="116" t="s">
        <v>2302</v>
      </c>
      <c r="C83" s="134"/>
      <c r="D83" s="136" t="s">
        <v>2303</v>
      </c>
      <c r="E83" s="136" t="s">
        <v>2260</v>
      </c>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6"/>
        <v>SP064</v>
      </c>
      <c r="B84" s="116" t="s">
        <v>2304</v>
      </c>
      <c r="C84" s="134"/>
      <c r="D84" s="136" t="s">
        <v>2305</v>
      </c>
      <c r="E84" s="136" t="s">
        <v>2306</v>
      </c>
      <c r="F84" s="125"/>
      <c r="G84" s="125"/>
      <c r="H84" s="125"/>
      <c r="I84" s="125"/>
      <c r="J84" s="125"/>
      <c r="K84" s="125"/>
      <c r="L84" s="125"/>
      <c r="M84" s="125"/>
      <c r="N84" s="125"/>
      <c r="O84" s="125"/>
      <c r="P84" s="125"/>
      <c r="Q84" s="125"/>
      <c r="R84" s="137"/>
      <c r="S84" s="137"/>
      <c r="T84" s="137"/>
      <c r="U84" s="114"/>
      <c r="V84" s="114"/>
      <c r="W84" s="114"/>
      <c r="X84" s="114"/>
      <c r="Y84" s="114"/>
      <c r="Z84" s="114"/>
    </row>
    <row r="85" ht="13.5" customHeight="1">
      <c r="A85" s="132" t="str">
        <f t="shared" ref="A85:A90" si="7">IF(E85&lt;&gt;"",$E$3&amp;"00"&amp;COUNTA($E$15:E85),"")</f>
        <v>SP0065</v>
      </c>
      <c r="B85" s="116" t="s">
        <v>2307</v>
      </c>
      <c r="C85" s="134"/>
      <c r="D85" s="136" t="s">
        <v>2308</v>
      </c>
      <c r="E85" s="136" t="s">
        <v>2266</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7"/>
        <v>SP0066</v>
      </c>
      <c r="B86" s="116" t="s">
        <v>2309</v>
      </c>
      <c r="C86" s="134" t="s">
        <v>335</v>
      </c>
      <c r="D86" s="136" t="s">
        <v>2310</v>
      </c>
      <c r="E86" s="136" t="s">
        <v>337</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 t="shared" si="7"/>
        <v>SP0067</v>
      </c>
      <c r="B87" s="116" t="s">
        <v>2311</v>
      </c>
      <c r="C87" s="134" t="s">
        <v>339</v>
      </c>
      <c r="D87" s="136" t="s">
        <v>2310</v>
      </c>
      <c r="E87" s="136" t="s">
        <v>340</v>
      </c>
      <c r="F87" s="125"/>
      <c r="G87" s="125"/>
      <c r="H87" s="125"/>
      <c r="I87" s="125"/>
      <c r="J87" s="125"/>
      <c r="K87" s="125"/>
      <c r="L87" s="125"/>
      <c r="M87" s="125"/>
      <c r="N87" s="125"/>
      <c r="O87" s="125"/>
      <c r="P87" s="125"/>
      <c r="Q87" s="125"/>
      <c r="R87" s="137"/>
      <c r="S87" s="137"/>
      <c r="T87" s="137"/>
      <c r="U87" s="114"/>
      <c r="V87" s="114"/>
      <c r="W87" s="114"/>
      <c r="X87" s="114"/>
      <c r="Y87" s="114"/>
      <c r="Z87" s="114"/>
    </row>
    <row r="88" ht="13.5" customHeight="1">
      <c r="A88" s="132" t="str">
        <f t="shared" si="7"/>
        <v>SP0068</v>
      </c>
      <c r="B88" s="116" t="s">
        <v>2312</v>
      </c>
      <c r="C88" s="134"/>
      <c r="D88" s="136" t="s">
        <v>2310</v>
      </c>
      <c r="E88" s="136" t="s">
        <v>342</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7"/>
        <v>SP0069</v>
      </c>
      <c r="B89" s="116" t="s">
        <v>2313</v>
      </c>
      <c r="C89" s="134"/>
      <c r="D89" s="136" t="s">
        <v>2310</v>
      </c>
      <c r="E89" s="136" t="s">
        <v>2272</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 t="shared" si="7"/>
        <v>SP0070</v>
      </c>
      <c r="B90" s="116" t="s">
        <v>2314</v>
      </c>
      <c r="C90" s="134"/>
      <c r="D90" s="136" t="s">
        <v>2310</v>
      </c>
      <c r="E90" s="136" t="s">
        <v>2274</v>
      </c>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ref="A91:A95" si="8">IF(E91&lt;&gt;"",$E$3&amp;"0"&amp;COUNTA($E$15:E91),"")</f>
        <v>SP071</v>
      </c>
      <c r="B91" s="116" t="s">
        <v>2315</v>
      </c>
      <c r="C91" s="116" t="s">
        <v>227</v>
      </c>
      <c r="D91" s="116" t="s">
        <v>2316</v>
      </c>
      <c r="E91" s="116" t="s">
        <v>471</v>
      </c>
      <c r="F91" s="125"/>
      <c r="G91" s="125"/>
      <c r="H91" s="125"/>
      <c r="I91" s="125"/>
      <c r="J91" s="125"/>
      <c r="K91" s="125"/>
      <c r="L91" s="125"/>
      <c r="M91" s="125"/>
      <c r="N91" s="125"/>
      <c r="O91" s="125"/>
      <c r="P91" s="125"/>
      <c r="Q91" s="125"/>
      <c r="R91" s="137"/>
      <c r="S91" s="137"/>
      <c r="T91" s="137"/>
      <c r="U91" s="114"/>
      <c r="V91" s="114"/>
      <c r="W91" s="114"/>
      <c r="X91" s="114"/>
      <c r="Y91" s="114"/>
      <c r="Z91" s="114"/>
    </row>
    <row r="92" ht="13.5" customHeight="1">
      <c r="A92" s="132" t="str">
        <f t="shared" si="8"/>
        <v>SP072</v>
      </c>
      <c r="B92" s="116" t="s">
        <v>2317</v>
      </c>
      <c r="C92" s="116" t="s">
        <v>227</v>
      </c>
      <c r="D92" s="116" t="s">
        <v>2318</v>
      </c>
      <c r="E92" s="116" t="s">
        <v>474</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8"/>
        <v>SP073</v>
      </c>
      <c r="B93" s="116" t="s">
        <v>2319</v>
      </c>
      <c r="C93" s="116" t="s">
        <v>227</v>
      </c>
      <c r="D93" s="116" t="s">
        <v>2320</v>
      </c>
      <c r="E93" s="116" t="s">
        <v>477</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8"/>
        <v>SP074</v>
      </c>
      <c r="B94" s="116" t="s">
        <v>2321</v>
      </c>
      <c r="C94" s="116" t="s">
        <v>227</v>
      </c>
      <c r="D94" s="116" t="s">
        <v>2322</v>
      </c>
      <c r="E94" s="116" t="s">
        <v>480</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8"/>
        <v>SP075</v>
      </c>
      <c r="B95" s="116" t="s">
        <v>2323</v>
      </c>
      <c r="C95" s="116" t="s">
        <v>227</v>
      </c>
      <c r="D95" s="116" t="s">
        <v>2324</v>
      </c>
      <c r="E95" s="116" t="s">
        <v>483</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ref="A96:A107" si="9">IF(E96&lt;&gt;"",$E$3&amp;"00"&amp;COUNTA($E$15:E96),"")</f>
        <v>SP0076</v>
      </c>
      <c r="B96" s="116" t="s">
        <v>2325</v>
      </c>
      <c r="C96" s="134"/>
      <c r="D96" s="136" t="s">
        <v>2308</v>
      </c>
      <c r="E96" s="136" t="s">
        <v>2286</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9"/>
        <v>SP0077</v>
      </c>
      <c r="B97" s="116" t="s">
        <v>2326</v>
      </c>
      <c r="C97" s="134" t="s">
        <v>335</v>
      </c>
      <c r="D97" s="136" t="s">
        <v>2310</v>
      </c>
      <c r="E97" s="136" t="s">
        <v>337</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9"/>
        <v>SP0078</v>
      </c>
      <c r="B98" s="116" t="s">
        <v>2327</v>
      </c>
      <c r="C98" s="134" t="s">
        <v>339</v>
      </c>
      <c r="D98" s="136" t="s">
        <v>2310</v>
      </c>
      <c r="E98" s="136" t="s">
        <v>340</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9"/>
        <v>SP0079</v>
      </c>
      <c r="B99" s="116" t="s">
        <v>2328</v>
      </c>
      <c r="C99" s="134"/>
      <c r="D99" s="136" t="s">
        <v>2310</v>
      </c>
      <c r="E99" s="136" t="s">
        <v>342</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9"/>
        <v>SP0080</v>
      </c>
      <c r="B100" s="116" t="s">
        <v>2329</v>
      </c>
      <c r="C100" s="134"/>
      <c r="D100" s="136" t="s">
        <v>2310</v>
      </c>
      <c r="E100" s="136" t="s">
        <v>2291</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9"/>
        <v>SP0081</v>
      </c>
      <c r="B101" s="116" t="s">
        <v>2330</v>
      </c>
      <c r="C101" s="134"/>
      <c r="D101" s="136" t="s">
        <v>2310</v>
      </c>
      <c r="E101" s="136" t="s">
        <v>2274</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9"/>
        <v/>
      </c>
      <c r="B102" s="153" t="s">
        <v>2331</v>
      </c>
      <c r="C102" s="153" t="s">
        <v>791</v>
      </c>
      <c r="D102" s="153" t="s">
        <v>791</v>
      </c>
      <c r="E102" s="153"/>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9"/>
        <v>SP0082</v>
      </c>
      <c r="B103" s="154" t="s">
        <v>2332</v>
      </c>
      <c r="C103" s="154" t="s">
        <v>791</v>
      </c>
      <c r="D103" s="154" t="s">
        <v>791</v>
      </c>
      <c r="E103" s="154" t="s">
        <v>793</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9"/>
        <v>SP0083</v>
      </c>
      <c r="B104" s="154" t="s">
        <v>2333</v>
      </c>
      <c r="C104" s="154" t="s">
        <v>791</v>
      </c>
      <c r="D104" s="154" t="s">
        <v>2334</v>
      </c>
      <c r="E104" s="154" t="s">
        <v>796</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9"/>
        <v>SP0084</v>
      </c>
      <c r="B105" s="154" t="s">
        <v>2335</v>
      </c>
      <c r="C105" s="154" t="s">
        <v>791</v>
      </c>
      <c r="D105" s="154" t="s">
        <v>798</v>
      </c>
      <c r="E105" s="154" t="s">
        <v>799</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si="9"/>
        <v>SP0085</v>
      </c>
      <c r="B106" s="154" t="s">
        <v>2336</v>
      </c>
      <c r="C106" s="154" t="s">
        <v>791</v>
      </c>
      <c r="D106" s="154" t="s">
        <v>2337</v>
      </c>
      <c r="E106" s="154" t="s">
        <v>2338</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9"/>
        <v>SP0086</v>
      </c>
      <c r="B107" s="154" t="s">
        <v>2339</v>
      </c>
      <c r="C107" s="154" t="s">
        <v>791</v>
      </c>
      <c r="D107" s="154" t="s">
        <v>804</v>
      </c>
      <c r="E107" s="154" t="s">
        <v>805</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55"/>
      <c r="B108" s="155"/>
      <c r="C108" s="155"/>
      <c r="D108" s="155"/>
      <c r="E108" s="155"/>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7"/>
      <c r="B109" s="116"/>
      <c r="C109" s="137"/>
      <c r="D109" s="151"/>
      <c r="E109" s="136"/>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7"/>
      <c r="B110" s="116"/>
      <c r="C110" s="137"/>
      <c r="D110" s="151"/>
      <c r="E110" s="136"/>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7"/>
      <c r="B111" s="116"/>
      <c r="C111" s="137"/>
      <c r="D111" s="151"/>
      <c r="E111" s="136"/>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7"/>
      <c r="B112" s="116"/>
      <c r="C112" s="137"/>
      <c r="D112" s="151"/>
      <c r="E112" s="136"/>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7"/>
      <c r="B113" s="116"/>
      <c r="C113" s="137"/>
      <c r="D113" s="151"/>
      <c r="E113" s="136"/>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7"/>
      <c r="B114" s="116"/>
      <c r="C114" s="137"/>
      <c r="D114" s="151"/>
      <c r="E114" s="136"/>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7"/>
      <c r="B115" s="116"/>
      <c r="C115" s="137"/>
      <c r="D115" s="151"/>
      <c r="E115" s="136"/>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7"/>
      <c r="B116" s="116"/>
      <c r="C116" s="137"/>
      <c r="D116" s="151"/>
      <c r="E116" s="136"/>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7"/>
      <c r="B117" s="116"/>
      <c r="C117" s="137"/>
      <c r="D117" s="151"/>
      <c r="E117" s="136"/>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37"/>
      <c r="B118" s="116"/>
      <c r="C118" s="137"/>
      <c r="D118" s="151"/>
      <c r="E118" s="136"/>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7"/>
      <c r="B119" s="116"/>
      <c r="C119" s="137"/>
      <c r="D119" s="151"/>
      <c r="E119" s="136"/>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7"/>
      <c r="B120" s="116"/>
      <c r="C120" s="137"/>
      <c r="D120" s="151"/>
      <c r="E120" s="136"/>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7"/>
      <c r="B121" s="116"/>
      <c r="C121" s="137"/>
      <c r="D121" s="151"/>
      <c r="E121" s="136"/>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7"/>
      <c r="B122" s="116"/>
      <c r="C122" s="137"/>
      <c r="D122" s="151"/>
      <c r="E122" s="136"/>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7"/>
      <c r="B123" s="116"/>
      <c r="C123" s="137"/>
      <c r="D123" s="151"/>
      <c r="E123" s="136"/>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7"/>
      <c r="B124" s="116"/>
      <c r="C124" s="137"/>
      <c r="D124" s="151"/>
      <c r="E124" s="136"/>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7"/>
      <c r="B125" s="116"/>
      <c r="C125" s="137"/>
      <c r="D125" s="151"/>
      <c r="E125" s="136"/>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37"/>
      <c r="B126" s="116"/>
      <c r="C126" s="137"/>
      <c r="D126" s="151"/>
      <c r="E126" s="136"/>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7"/>
      <c r="B127" s="116"/>
      <c r="C127" s="137"/>
      <c r="D127" s="151"/>
      <c r="E127" s="136"/>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7"/>
      <c r="B128" s="116"/>
      <c r="C128" s="137"/>
      <c r="D128" s="151"/>
      <c r="E128" s="136"/>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7"/>
      <c r="B129" s="116"/>
      <c r="C129" s="137"/>
      <c r="D129" s="151"/>
      <c r="E129" s="136"/>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37"/>
      <c r="B130" s="116"/>
      <c r="C130" s="137"/>
      <c r="D130" s="151"/>
      <c r="E130" s="136"/>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7"/>
      <c r="B131" s="116"/>
      <c r="C131" s="137"/>
      <c r="D131" s="151"/>
      <c r="E131" s="136"/>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7"/>
      <c r="B132" s="116"/>
      <c r="C132" s="137"/>
      <c r="D132" s="151"/>
      <c r="E132" s="136"/>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7"/>
      <c r="B133" s="116"/>
      <c r="C133" s="137"/>
      <c r="D133" s="151"/>
      <c r="E133" s="136"/>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7"/>
      <c r="B134" s="116"/>
      <c r="C134" s="137"/>
      <c r="D134" s="151"/>
      <c r="E134" s="136"/>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7"/>
      <c r="B135" s="116"/>
      <c r="C135" s="137"/>
      <c r="D135" s="151"/>
      <c r="E135" s="136"/>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7"/>
      <c r="B136" s="116"/>
      <c r="C136" s="137"/>
      <c r="D136" s="151"/>
      <c r="E136" s="136"/>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7"/>
      <c r="B137" s="116"/>
      <c r="C137" s="137"/>
      <c r="D137" s="151"/>
      <c r="E137" s="136"/>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7"/>
      <c r="B138" s="116"/>
      <c r="C138" s="137"/>
      <c r="D138" s="151"/>
      <c r="E138" s="136"/>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7"/>
      <c r="B139" s="116"/>
      <c r="C139" s="137"/>
      <c r="D139" s="151"/>
      <c r="E139" s="136"/>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7"/>
      <c r="B140" s="116"/>
      <c r="C140" s="137"/>
      <c r="D140" s="151"/>
      <c r="E140" s="136"/>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7"/>
      <c r="B141" s="116"/>
      <c r="C141" s="137"/>
      <c r="D141" s="151"/>
      <c r="E141" s="136"/>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7"/>
      <c r="B142" s="116"/>
      <c r="C142" s="137"/>
      <c r="D142" s="151"/>
      <c r="E142" s="136"/>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7"/>
      <c r="B143" s="116"/>
      <c r="C143" s="137"/>
      <c r="D143" s="151"/>
      <c r="E143" s="136"/>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37"/>
      <c r="B144" s="116"/>
      <c r="C144" s="137"/>
      <c r="D144" s="151"/>
      <c r="E144" s="136"/>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37"/>
      <c r="B145" s="116"/>
      <c r="C145" s="137"/>
      <c r="D145" s="151"/>
      <c r="E145" s="136"/>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37"/>
      <c r="B146" s="116"/>
      <c r="C146" s="137"/>
      <c r="D146" s="151"/>
      <c r="E146" s="136"/>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7"/>
      <c r="B147" s="116"/>
      <c r="C147" s="137"/>
      <c r="D147" s="151"/>
      <c r="E147" s="136"/>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7"/>
      <c r="B148" s="116"/>
      <c r="C148" s="137"/>
      <c r="D148" s="151"/>
      <c r="E148" s="136"/>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7"/>
      <c r="B149" s="116"/>
      <c r="C149" s="137"/>
      <c r="D149" s="151"/>
      <c r="E149" s="136"/>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7"/>
      <c r="B150" s="116"/>
      <c r="C150" s="137"/>
      <c r="D150" s="151"/>
      <c r="E150" s="136"/>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7"/>
      <c r="B151" s="116"/>
      <c r="C151" s="137"/>
      <c r="D151" s="151"/>
      <c r="E151" s="136"/>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7"/>
      <c r="B152" s="116"/>
      <c r="C152" s="137"/>
      <c r="D152" s="151"/>
      <c r="E152" s="136"/>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7"/>
      <c r="B153" s="116"/>
      <c r="C153" s="137"/>
      <c r="D153" s="151"/>
      <c r="E153" s="136"/>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7"/>
      <c r="B154" s="116"/>
      <c r="C154" s="137"/>
      <c r="D154" s="151"/>
      <c r="E154" s="136"/>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7"/>
      <c r="B155" s="116"/>
      <c r="C155" s="137"/>
      <c r="D155" s="151"/>
      <c r="E155" s="136"/>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7"/>
      <c r="B156" s="116"/>
      <c r="C156" s="137"/>
      <c r="D156" s="151"/>
      <c r="E156" s="136"/>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7"/>
      <c r="B157" s="116"/>
      <c r="C157" s="137"/>
      <c r="D157" s="151"/>
      <c r="E157" s="136"/>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7"/>
      <c r="B158" s="116"/>
      <c r="C158" s="137"/>
      <c r="D158" s="151"/>
      <c r="E158" s="136"/>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7"/>
      <c r="B159" s="116"/>
      <c r="C159" s="137"/>
      <c r="D159" s="151"/>
      <c r="E159" s="136"/>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7"/>
      <c r="B160" s="116"/>
      <c r="C160" s="137"/>
      <c r="D160" s="151"/>
      <c r="E160" s="136"/>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7"/>
      <c r="B161" s="116"/>
      <c r="C161" s="137"/>
      <c r="D161" s="151"/>
      <c r="E161" s="136"/>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7"/>
      <c r="B162" s="116"/>
      <c r="C162" s="137"/>
      <c r="D162" s="151"/>
      <c r="E162" s="136"/>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7"/>
      <c r="B163" s="116"/>
      <c r="C163" s="137"/>
      <c r="D163" s="151"/>
      <c r="E163" s="136"/>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7"/>
      <c r="B164" s="116"/>
      <c r="C164" s="137"/>
      <c r="D164" s="151"/>
      <c r="E164" s="136"/>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7"/>
      <c r="B165" s="116"/>
      <c r="C165" s="137"/>
      <c r="D165" s="151"/>
      <c r="E165" s="136"/>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7"/>
      <c r="B166" s="116"/>
      <c r="C166" s="137"/>
      <c r="D166" s="151"/>
      <c r="E166" s="136"/>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7"/>
      <c r="B167" s="116"/>
      <c r="C167" s="137"/>
      <c r="D167" s="151"/>
      <c r="E167" s="136"/>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7"/>
      <c r="B168" s="116"/>
      <c r="C168" s="137"/>
      <c r="D168" s="151"/>
      <c r="E168" s="136"/>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7"/>
      <c r="B169" s="116"/>
      <c r="C169" s="137"/>
      <c r="D169" s="151"/>
      <c r="E169" s="136"/>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7"/>
      <c r="B170" s="116"/>
      <c r="C170" s="137"/>
      <c r="D170" s="151"/>
      <c r="E170" s="136"/>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7"/>
      <c r="B171" s="116"/>
      <c r="C171" s="137"/>
      <c r="D171" s="151"/>
      <c r="E171" s="136"/>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7"/>
      <c r="B172" s="116"/>
      <c r="C172" s="137"/>
      <c r="D172" s="151"/>
      <c r="E172" s="136"/>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7"/>
      <c r="B173" s="116"/>
      <c r="C173" s="137"/>
      <c r="D173" s="151"/>
      <c r="E173" s="136"/>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7"/>
      <c r="B174" s="116"/>
      <c r="C174" s="137"/>
      <c r="D174" s="151"/>
      <c r="E174" s="136"/>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7"/>
      <c r="B175" s="116"/>
      <c r="C175" s="137"/>
      <c r="D175" s="151"/>
      <c r="E175" s="136"/>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7"/>
      <c r="B176" s="116"/>
      <c r="C176" s="137"/>
      <c r="D176" s="151"/>
      <c r="E176" s="136"/>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7"/>
      <c r="B177" s="116"/>
      <c r="C177" s="137"/>
      <c r="D177" s="151"/>
      <c r="E177" s="136"/>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7"/>
      <c r="B178" s="116"/>
      <c r="C178" s="137"/>
      <c r="D178" s="151"/>
      <c r="E178" s="136"/>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7"/>
      <c r="B179" s="116"/>
      <c r="C179" s="137"/>
      <c r="D179" s="151"/>
      <c r="E179" s="136"/>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7"/>
      <c r="B180" s="116"/>
      <c r="C180" s="137"/>
      <c r="D180" s="151"/>
      <c r="E180" s="136"/>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7"/>
      <c r="B181" s="116"/>
      <c r="C181" s="137"/>
      <c r="D181" s="151"/>
      <c r="E181" s="136"/>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7"/>
      <c r="B182" s="116"/>
      <c r="C182" s="137"/>
      <c r="D182" s="151"/>
      <c r="E182" s="136"/>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7"/>
      <c r="B183" s="116"/>
      <c r="C183" s="137"/>
      <c r="D183" s="151"/>
      <c r="E183" s="136"/>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7"/>
      <c r="B184" s="116"/>
      <c r="C184" s="137"/>
      <c r="D184" s="151"/>
      <c r="E184" s="136"/>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7"/>
      <c r="B185" s="116"/>
      <c r="C185" s="137"/>
      <c r="D185" s="151"/>
      <c r="E185" s="136"/>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7"/>
      <c r="B186" s="116"/>
      <c r="C186" s="137"/>
      <c r="D186" s="151"/>
      <c r="E186" s="136"/>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7"/>
      <c r="B187" s="116"/>
      <c r="C187" s="137"/>
      <c r="D187" s="151"/>
      <c r="E187" s="136"/>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7"/>
      <c r="B188" s="116"/>
      <c r="C188" s="137"/>
      <c r="D188" s="151"/>
      <c r="E188" s="136"/>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7"/>
      <c r="B189" s="116"/>
      <c r="C189" s="137"/>
      <c r="D189" s="151"/>
      <c r="E189" s="136"/>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7"/>
      <c r="B190" s="116"/>
      <c r="C190" s="137"/>
      <c r="D190" s="151"/>
      <c r="E190" s="136"/>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7"/>
      <c r="B191" s="116"/>
      <c r="C191" s="137"/>
      <c r="D191" s="151"/>
      <c r="E191" s="136"/>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7"/>
      <c r="B192" s="116"/>
      <c r="C192" s="137"/>
      <c r="D192" s="151"/>
      <c r="E192" s="136"/>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7"/>
      <c r="B193" s="116"/>
      <c r="C193" s="137"/>
      <c r="D193" s="151"/>
      <c r="E193" s="136"/>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7"/>
      <c r="B194" s="116"/>
      <c r="C194" s="137"/>
      <c r="D194" s="151"/>
      <c r="E194" s="136"/>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7"/>
      <c r="B195" s="116"/>
      <c r="C195" s="137"/>
      <c r="D195" s="151"/>
      <c r="E195" s="136"/>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7"/>
      <c r="B196" s="116"/>
      <c r="C196" s="137"/>
      <c r="D196" s="151"/>
      <c r="E196" s="136"/>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7"/>
      <c r="B197" s="116"/>
      <c r="C197" s="137"/>
      <c r="D197" s="151"/>
      <c r="E197" s="136"/>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7"/>
      <c r="B198" s="116"/>
      <c r="C198" s="137"/>
      <c r="D198" s="151"/>
      <c r="E198" s="136"/>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7"/>
      <c r="B199" s="116"/>
      <c r="C199" s="137"/>
      <c r="D199" s="151"/>
      <c r="E199" s="136"/>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7"/>
      <c r="B200" s="116"/>
      <c r="C200" s="137"/>
      <c r="D200" s="151"/>
      <c r="E200" s="136"/>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7"/>
      <c r="B201" s="116"/>
      <c r="C201" s="137"/>
      <c r="D201" s="151"/>
      <c r="E201" s="136"/>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7"/>
      <c r="B202" s="116"/>
      <c r="C202" s="137"/>
      <c r="D202" s="151"/>
      <c r="E202" s="136"/>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7"/>
      <c r="B203" s="116"/>
      <c r="C203" s="137"/>
      <c r="D203" s="151"/>
      <c r="E203" s="136"/>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7"/>
      <c r="B204" s="116"/>
      <c r="C204" s="137"/>
      <c r="D204" s="151"/>
      <c r="E204" s="136"/>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7"/>
      <c r="B205" s="116"/>
      <c r="C205" s="137"/>
      <c r="D205" s="151"/>
      <c r="E205" s="136"/>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7"/>
      <c r="B206" s="116"/>
      <c r="C206" s="137"/>
      <c r="D206" s="151"/>
      <c r="E206" s="136"/>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7"/>
      <c r="B207" s="116"/>
      <c r="C207" s="137"/>
      <c r="D207" s="151"/>
      <c r="E207" s="136"/>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7"/>
      <c r="B208" s="116"/>
      <c r="C208" s="137"/>
      <c r="D208" s="151"/>
      <c r="E208" s="136"/>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7"/>
      <c r="B209" s="116"/>
      <c r="C209" s="137"/>
      <c r="D209" s="151"/>
      <c r="E209" s="136"/>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7"/>
      <c r="B210" s="116"/>
      <c r="C210" s="137"/>
      <c r="D210" s="151"/>
      <c r="E210" s="136"/>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7"/>
      <c r="B211" s="116"/>
      <c r="C211" s="137"/>
      <c r="D211" s="151"/>
      <c r="E211" s="136"/>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7"/>
      <c r="B212" s="116"/>
      <c r="C212" s="137"/>
      <c r="D212" s="151"/>
      <c r="E212" s="136"/>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7"/>
      <c r="B213" s="116"/>
      <c r="C213" s="137"/>
      <c r="D213" s="151"/>
      <c r="E213" s="136"/>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7"/>
      <c r="B214" s="116"/>
      <c r="C214" s="137"/>
      <c r="D214" s="151"/>
      <c r="E214" s="136"/>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7"/>
      <c r="B215" s="116"/>
      <c r="C215" s="137"/>
      <c r="D215" s="151"/>
      <c r="E215" s="136"/>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7"/>
      <c r="B216" s="116"/>
      <c r="C216" s="137"/>
      <c r="D216" s="151"/>
      <c r="E216" s="136"/>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7"/>
      <c r="B217" s="116"/>
      <c r="C217" s="137"/>
      <c r="D217" s="151"/>
      <c r="E217" s="136"/>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7"/>
      <c r="B218" s="116"/>
      <c r="C218" s="137"/>
      <c r="D218" s="151"/>
      <c r="E218" s="136"/>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7"/>
      <c r="B219" s="116"/>
      <c r="C219" s="137"/>
      <c r="D219" s="151"/>
      <c r="E219" s="136"/>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7"/>
      <c r="B220" s="116"/>
      <c r="C220" s="137"/>
      <c r="D220" s="151"/>
      <c r="E220" s="136"/>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7"/>
      <c r="B221" s="116"/>
      <c r="C221" s="137"/>
      <c r="D221" s="151"/>
      <c r="E221" s="136"/>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7"/>
      <c r="B222" s="116"/>
      <c r="C222" s="137"/>
      <c r="D222" s="151"/>
      <c r="E222" s="136"/>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7"/>
      <c r="B223" s="116"/>
      <c r="C223" s="137"/>
      <c r="D223" s="151"/>
      <c r="E223" s="136"/>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7"/>
      <c r="B224" s="116"/>
      <c r="C224" s="137"/>
      <c r="D224" s="151"/>
      <c r="E224" s="136"/>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7"/>
      <c r="B225" s="116"/>
      <c r="C225" s="137"/>
      <c r="D225" s="151"/>
      <c r="E225" s="136"/>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7"/>
      <c r="B226" s="116"/>
      <c r="C226" s="137"/>
      <c r="D226" s="151"/>
      <c r="E226" s="136"/>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7"/>
      <c r="B227" s="116"/>
      <c r="C227" s="137"/>
      <c r="D227" s="151"/>
      <c r="E227" s="136"/>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7"/>
      <c r="B228" s="116"/>
      <c r="C228" s="137"/>
      <c r="D228" s="151"/>
      <c r="E228" s="136"/>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7"/>
      <c r="B229" s="116"/>
      <c r="C229" s="137"/>
      <c r="D229" s="151"/>
      <c r="E229" s="136"/>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7"/>
      <c r="B230" s="116"/>
      <c r="C230" s="137"/>
      <c r="D230" s="151"/>
      <c r="E230" s="136"/>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7"/>
      <c r="B231" s="116"/>
      <c r="C231" s="137"/>
      <c r="D231" s="151"/>
      <c r="E231" s="136"/>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7"/>
      <c r="B232" s="116"/>
      <c r="C232" s="137"/>
      <c r="D232" s="151"/>
      <c r="E232" s="136"/>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37"/>
      <c r="B272" s="116"/>
      <c r="C272" s="137"/>
      <c r="D272" s="151"/>
      <c r="E272" s="136"/>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37"/>
      <c r="B273" s="116"/>
      <c r="C273" s="137"/>
      <c r="D273" s="151"/>
      <c r="E273" s="136"/>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37"/>
      <c r="B274" s="116"/>
      <c r="C274" s="137"/>
      <c r="D274" s="151"/>
      <c r="E274" s="136"/>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37"/>
      <c r="B275" s="116"/>
      <c r="C275" s="137"/>
      <c r="D275" s="151"/>
      <c r="E275" s="136"/>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37"/>
      <c r="B276" s="116"/>
      <c r="C276" s="137"/>
      <c r="D276" s="151"/>
      <c r="E276" s="136"/>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37"/>
      <c r="B277" s="116"/>
      <c r="C277" s="137"/>
      <c r="D277" s="151"/>
      <c r="E277" s="136"/>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37"/>
      <c r="B278" s="116"/>
      <c r="C278" s="137"/>
      <c r="D278" s="151"/>
      <c r="E278" s="136"/>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3.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3.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3.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3.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3.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3.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3.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3.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3.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3.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3.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3.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3.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3.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3.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3.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3.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3.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3.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3.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3.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3.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3.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3.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3.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3.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3.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3.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3.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3.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3.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3.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3.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3.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3.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3.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3.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3.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3.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3.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3.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3.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3.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3.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3.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3.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3.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3.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3.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3.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3.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3.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3.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3.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3.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3.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3.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3.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3.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3.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3.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3.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3.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3.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3.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3.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3.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3.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3.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3.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3.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3.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3.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3.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3.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3.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3.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3.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3.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3.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3.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3.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3.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3.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3.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3.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3.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3.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3.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3.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3.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3.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3.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3.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3.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3.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3.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3.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3.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3.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3.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3.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3.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3.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3.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3.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3.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3.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3.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3.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3.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3.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3.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3.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3.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3.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3.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3.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3.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3.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3.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3.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3.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50 F57:Q62 F68:Q78 F85:Q90 F96:Q278">
    <cfRule type="cellIs" dxfId="2" priority="1" stopIfTrue="1" operator="equal">
      <formula>"F"</formula>
    </cfRule>
  </conditionalFormatting>
  <conditionalFormatting sqref="F15:Q50 F57:Q62 F68:Q78 F85:Q90 F96:Q278">
    <cfRule type="cellIs" dxfId="3" priority="2" stopIfTrue="1" operator="equal">
      <formula>"PE"</formula>
    </cfRule>
  </conditionalFormatting>
  <conditionalFormatting sqref="F51:Q56">
    <cfRule type="cellIs" dxfId="2" priority="3" stopIfTrue="1" operator="equal">
      <formula>"F"</formula>
    </cfRule>
  </conditionalFormatting>
  <conditionalFormatting sqref="F51:Q56">
    <cfRule type="cellIs" dxfId="3" priority="4" stopIfTrue="1" operator="equal">
      <formula>"PE"</formula>
    </cfRule>
  </conditionalFormatting>
  <conditionalFormatting sqref="F63:Q67">
    <cfRule type="cellIs" dxfId="2" priority="5" stopIfTrue="1" operator="equal">
      <formula>"F"</formula>
    </cfRule>
  </conditionalFormatting>
  <conditionalFormatting sqref="F63:Q67">
    <cfRule type="cellIs" dxfId="3" priority="6" stopIfTrue="1" operator="equal">
      <formula>"PE"</formula>
    </cfRule>
  </conditionalFormatting>
  <conditionalFormatting sqref="F79:Q84">
    <cfRule type="cellIs" dxfId="2" priority="7" stopIfTrue="1" operator="equal">
      <formula>"F"</formula>
    </cfRule>
  </conditionalFormatting>
  <conditionalFormatting sqref="F79:Q84">
    <cfRule type="cellIs" dxfId="3" priority="8" stopIfTrue="1" operator="equal">
      <formula>"PE"</formula>
    </cfRule>
  </conditionalFormatting>
  <conditionalFormatting sqref="F91:Q95">
    <cfRule type="cellIs" dxfId="2" priority="9" stopIfTrue="1" operator="equal">
      <formula>"F"</formula>
    </cfRule>
  </conditionalFormatting>
  <conditionalFormatting sqref="F91:Q95">
    <cfRule type="cellIs" dxfId="3" priority="10" stopIfTrue="1" operator="equal">
      <formula>"PE"</formula>
    </cfRule>
  </conditionalFormatting>
  <dataValidations>
    <dataValidation type="list" allowBlank="1" showErrorMessage="1" sqref="F15:Q73 F75:Q101">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5.0"/>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2340</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216</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21"/>
      <c r="T11" s="121"/>
      <c r="U11" s="114"/>
      <c r="V11" s="114"/>
      <c r="W11" s="114"/>
      <c r="X11" s="114"/>
      <c r="Y11" s="114"/>
      <c r="Z11" s="114"/>
    </row>
    <row r="12" ht="13.5" customHeight="1">
      <c r="A12" s="123" t="s">
        <v>227</v>
      </c>
      <c r="B12" s="124" t="s">
        <v>2341</v>
      </c>
      <c r="C12" s="124"/>
      <c r="D12" s="124"/>
      <c r="E12" s="124"/>
      <c r="F12" s="124"/>
      <c r="G12" s="124"/>
      <c r="H12" s="124"/>
      <c r="I12" s="124"/>
      <c r="J12" s="124"/>
      <c r="K12" s="124"/>
      <c r="L12" s="124"/>
      <c r="M12" s="124"/>
      <c r="N12" s="124"/>
      <c r="O12" s="124"/>
      <c r="P12" s="124"/>
      <c r="Q12" s="124"/>
      <c r="R12" s="124"/>
      <c r="S12" s="124"/>
      <c r="T12" s="124"/>
      <c r="U12" s="114"/>
      <c r="V12" s="114"/>
      <c r="W12" s="114"/>
      <c r="X12" s="114"/>
      <c r="Y12" s="114"/>
      <c r="Z12" s="114"/>
    </row>
    <row r="13" ht="117.0" customHeight="1">
      <c r="A13" s="125"/>
      <c r="B13" s="126" t="s">
        <v>2342</v>
      </c>
      <c r="C13" s="126"/>
      <c r="D13" s="126"/>
      <c r="E13" s="126"/>
      <c r="F13" s="126"/>
      <c r="G13" s="126"/>
      <c r="H13" s="126"/>
      <c r="I13" s="126"/>
      <c r="J13" s="126"/>
      <c r="K13" s="126"/>
      <c r="L13" s="126"/>
      <c r="M13" s="126"/>
      <c r="N13" s="126"/>
      <c r="O13" s="126"/>
      <c r="P13" s="126"/>
      <c r="Q13" s="126"/>
      <c r="R13" s="126"/>
      <c r="S13" s="126"/>
      <c r="T13" s="127"/>
      <c r="U13" s="114"/>
      <c r="V13" s="114"/>
      <c r="W13" s="114"/>
      <c r="X13" s="114"/>
      <c r="Y13" s="114"/>
      <c r="Z13" s="114"/>
    </row>
    <row r="14" ht="13.5" customHeight="1">
      <c r="A14" s="128"/>
      <c r="B14" s="129" t="s">
        <v>2343</v>
      </c>
      <c r="C14" s="128"/>
      <c r="D14" s="128"/>
      <c r="E14" s="128"/>
      <c r="F14" s="128"/>
      <c r="G14" s="128"/>
      <c r="H14" s="128"/>
      <c r="I14" s="128"/>
      <c r="J14" s="128"/>
      <c r="K14" s="128"/>
      <c r="L14" s="128"/>
      <c r="M14" s="128"/>
      <c r="N14" s="128"/>
      <c r="O14" s="128"/>
      <c r="P14" s="128"/>
      <c r="Q14" s="128"/>
      <c r="R14" s="128"/>
      <c r="S14" s="130"/>
      <c r="T14" s="131"/>
      <c r="U14" s="114"/>
      <c r="V14" s="114"/>
      <c r="W14" s="114"/>
      <c r="X14" s="114"/>
      <c r="Y14" s="114"/>
      <c r="Z14" s="114"/>
    </row>
    <row r="15" ht="57.75" customHeight="1">
      <c r="A15" s="132" t="str">
        <f t="shared" ref="A15:A50" si="1">IF(E15&lt;&gt;"",$E$3&amp;"00"&amp;COUNTA($E$15:E15),"")</f>
        <v>SP001</v>
      </c>
      <c r="B15" s="133" t="s">
        <v>2344</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si="1"/>
        <v>SP002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SP003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SP004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91.5" customHeight="1">
      <c r="A19" s="132" t="str">
        <f t="shared" si="1"/>
        <v>SP005</v>
      </c>
      <c r="B19" s="133" t="s">
        <v>2345</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SP006</v>
      </c>
      <c r="B20" s="133" t="s">
        <v>2346</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39" t="s">
        <v>2347</v>
      </c>
      <c r="C21" s="140"/>
      <c r="D21" s="140"/>
      <c r="E21" s="140"/>
      <c r="F21" s="125"/>
      <c r="G21" s="125"/>
      <c r="H21" s="125"/>
      <c r="I21" s="125"/>
      <c r="J21" s="125"/>
      <c r="K21" s="125"/>
      <c r="L21" s="125"/>
      <c r="M21" s="125"/>
      <c r="N21" s="125"/>
      <c r="O21" s="125"/>
      <c r="P21" s="125"/>
      <c r="Q21" s="125"/>
      <c r="R21" s="141"/>
      <c r="S21" s="141"/>
      <c r="T21" s="141"/>
      <c r="U21" s="114"/>
      <c r="V21" s="114"/>
      <c r="W21" s="114"/>
      <c r="X21" s="114"/>
      <c r="Y21" s="114"/>
      <c r="Z21" s="114"/>
    </row>
    <row r="22" ht="13.5" customHeight="1">
      <c r="A22" s="132" t="str">
        <f t="shared" si="1"/>
        <v>SP007</v>
      </c>
      <c r="B22" s="142" t="s">
        <v>2348</v>
      </c>
      <c r="C22" s="142"/>
      <c r="D22" s="142" t="s">
        <v>2349</v>
      </c>
      <c r="E22" s="142" t="s">
        <v>2350</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SP008</v>
      </c>
      <c r="B23" s="142" t="s">
        <v>2351</v>
      </c>
      <c r="C23" s="142"/>
      <c r="D23" s="142" t="s">
        <v>2352</v>
      </c>
      <c r="E23" s="142" t="s">
        <v>2353</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SP009</v>
      </c>
      <c r="B24" s="142" t="s">
        <v>277</v>
      </c>
      <c r="C24" s="142"/>
      <c r="D24" s="142" t="s">
        <v>2352</v>
      </c>
      <c r="E24" s="142" t="s">
        <v>278</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si="1"/>
        <v>SP0010</v>
      </c>
      <c r="B25" s="142" t="s">
        <v>2354</v>
      </c>
      <c r="C25" s="142"/>
      <c r="D25" s="142" t="s">
        <v>2355</v>
      </c>
      <c r="E25" s="142" t="s">
        <v>281</v>
      </c>
      <c r="F25" s="125"/>
      <c r="G25" s="125"/>
      <c r="H25" s="125"/>
      <c r="I25" s="125"/>
      <c r="J25" s="125"/>
      <c r="K25" s="125"/>
      <c r="L25" s="125"/>
      <c r="M25" s="125"/>
      <c r="N25" s="125"/>
      <c r="O25" s="125"/>
      <c r="P25" s="125"/>
      <c r="Q25" s="125"/>
      <c r="R25" s="141"/>
      <c r="S25" s="141"/>
      <c r="T25" s="141"/>
      <c r="U25" s="114"/>
      <c r="V25" s="114"/>
      <c r="W25" s="114"/>
      <c r="X25" s="114"/>
      <c r="Y25" s="114"/>
      <c r="Z25" s="114"/>
    </row>
    <row r="26" ht="45.75" customHeight="1">
      <c r="A26" s="132" t="str">
        <f t="shared" si="1"/>
        <v>SP0011</v>
      </c>
      <c r="B26" s="142" t="s">
        <v>282</v>
      </c>
      <c r="C26" s="142"/>
      <c r="D26" s="142" t="s">
        <v>2356</v>
      </c>
      <c r="E26" s="142" t="s">
        <v>284</v>
      </c>
      <c r="F26" s="125"/>
      <c r="G26" s="125"/>
      <c r="H26" s="125"/>
      <c r="I26" s="125"/>
      <c r="J26" s="125"/>
      <c r="K26" s="125"/>
      <c r="L26" s="125"/>
      <c r="M26" s="125"/>
      <c r="N26" s="125"/>
      <c r="O26" s="125"/>
      <c r="P26" s="125"/>
      <c r="Q26" s="125"/>
      <c r="R26" s="141"/>
      <c r="S26" s="141"/>
      <c r="T26" s="141"/>
      <c r="U26" s="114"/>
      <c r="V26" s="114"/>
      <c r="W26" s="114"/>
      <c r="X26" s="114"/>
      <c r="Y26" s="114"/>
      <c r="Z26" s="114"/>
    </row>
    <row r="27" ht="41.25" customHeight="1">
      <c r="A27" s="132" t="str">
        <f t="shared" si="1"/>
        <v/>
      </c>
      <c r="B27" s="139" t="s">
        <v>2357</v>
      </c>
      <c r="C27" s="140"/>
      <c r="D27" s="140"/>
      <c r="E27" s="140"/>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1"/>
        <v>SP0012</v>
      </c>
      <c r="B28" s="142" t="s">
        <v>2358</v>
      </c>
      <c r="C28" s="142"/>
      <c r="D28" s="142" t="s">
        <v>2359</v>
      </c>
      <c r="E28" s="142" t="s">
        <v>2360</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1"/>
        <v>SP0013</v>
      </c>
      <c r="B29" s="142" t="s">
        <v>2361</v>
      </c>
      <c r="C29" s="142"/>
      <c r="D29" s="142" t="s">
        <v>2362</v>
      </c>
      <c r="E29" s="142" t="s">
        <v>2363</v>
      </c>
      <c r="F29" s="125"/>
      <c r="G29" s="125"/>
      <c r="H29" s="125"/>
      <c r="I29" s="125"/>
      <c r="J29" s="125"/>
      <c r="K29" s="125"/>
      <c r="L29" s="125"/>
      <c r="M29" s="125"/>
      <c r="N29" s="125"/>
      <c r="O29" s="125"/>
      <c r="P29" s="125"/>
      <c r="Q29" s="125"/>
      <c r="R29" s="141"/>
      <c r="S29" s="141"/>
      <c r="T29" s="141"/>
      <c r="U29" s="114"/>
      <c r="V29" s="114"/>
      <c r="W29" s="114"/>
      <c r="X29" s="114"/>
      <c r="Y29" s="114"/>
      <c r="Z29" s="114"/>
    </row>
    <row r="30" ht="13.5" customHeight="1">
      <c r="A30" s="132" t="str">
        <f t="shared" si="1"/>
        <v>SP0014</v>
      </c>
      <c r="B30" s="142" t="s">
        <v>2364</v>
      </c>
      <c r="C30" s="142"/>
      <c r="D30" s="142" t="s">
        <v>2359</v>
      </c>
      <c r="E30" s="142" t="s">
        <v>278</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1"/>
        <v>SP0015</v>
      </c>
      <c r="B31" s="142" t="s">
        <v>2365</v>
      </c>
      <c r="C31" s="142" t="s">
        <v>227</v>
      </c>
      <c r="D31" s="142" t="s">
        <v>2366</v>
      </c>
      <c r="E31" s="142" t="s">
        <v>281</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1"/>
        <v>SP0016</v>
      </c>
      <c r="B32" s="142" t="s">
        <v>282</v>
      </c>
      <c r="C32" s="142" t="s">
        <v>227</v>
      </c>
      <c r="D32" s="142" t="s">
        <v>2359</v>
      </c>
      <c r="E32" s="142" t="s">
        <v>284</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1"/>
        <v/>
      </c>
      <c r="B33" s="139" t="s">
        <v>292</v>
      </c>
      <c r="C33" s="139"/>
      <c r="D33" s="139"/>
      <c r="E33" s="139"/>
      <c r="F33" s="145"/>
      <c r="G33" s="145"/>
      <c r="H33" s="145"/>
      <c r="I33" s="145"/>
      <c r="J33" s="145"/>
      <c r="K33" s="145"/>
      <c r="L33" s="145"/>
      <c r="M33" s="145"/>
      <c r="N33" s="145"/>
      <c r="O33" s="145"/>
      <c r="P33" s="145"/>
      <c r="Q33" s="145"/>
      <c r="R33" s="146"/>
      <c r="S33" s="146"/>
      <c r="T33" s="146"/>
      <c r="U33" s="114"/>
      <c r="V33" s="114"/>
      <c r="W33" s="114"/>
      <c r="X33" s="114"/>
      <c r="Y33" s="114"/>
      <c r="Z33" s="114"/>
    </row>
    <row r="34" ht="13.5" customHeight="1">
      <c r="A34" s="132" t="str">
        <f t="shared" si="1"/>
        <v>SP0017</v>
      </c>
      <c r="B34" s="142" t="s">
        <v>293</v>
      </c>
      <c r="C34" s="142"/>
      <c r="D34" s="142" t="s">
        <v>294</v>
      </c>
      <c r="E34" s="142" t="s">
        <v>295</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1"/>
        <v>SP0018</v>
      </c>
      <c r="B35" s="142" t="s">
        <v>296</v>
      </c>
      <c r="C35" s="142"/>
      <c r="D35" s="142" t="s">
        <v>297</v>
      </c>
      <c r="E35" s="142" t="s">
        <v>298</v>
      </c>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1"/>
        <v>SP0019</v>
      </c>
      <c r="B36" s="142" t="s">
        <v>299</v>
      </c>
      <c r="C36" s="142"/>
      <c r="D36" s="142" t="s">
        <v>300</v>
      </c>
      <c r="E36" s="142" t="s">
        <v>301</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1"/>
        <v>SP0020</v>
      </c>
      <c r="B37" s="142" t="s">
        <v>302</v>
      </c>
      <c r="C37" s="142"/>
      <c r="D37" s="142" t="s">
        <v>303</v>
      </c>
      <c r="E37" s="142" t="s">
        <v>304</v>
      </c>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1"/>
        <v/>
      </c>
      <c r="B38" s="139" t="s">
        <v>305</v>
      </c>
      <c r="C38" s="139"/>
      <c r="D38" s="139"/>
      <c r="E38" s="139"/>
      <c r="F38" s="145"/>
      <c r="G38" s="145"/>
      <c r="H38" s="145"/>
      <c r="I38" s="145"/>
      <c r="J38" s="145"/>
      <c r="K38" s="145"/>
      <c r="L38" s="145"/>
      <c r="M38" s="145"/>
      <c r="N38" s="145"/>
      <c r="O38" s="145"/>
      <c r="P38" s="145"/>
      <c r="Q38" s="145"/>
      <c r="R38" s="146"/>
      <c r="S38" s="146"/>
      <c r="T38" s="146"/>
      <c r="U38" s="114"/>
      <c r="V38" s="114"/>
      <c r="W38" s="114"/>
      <c r="X38" s="114"/>
      <c r="Y38" s="114"/>
      <c r="Z38" s="114"/>
    </row>
    <row r="39" ht="13.5" customHeight="1">
      <c r="A39" s="132" t="str">
        <f t="shared" si="1"/>
        <v>SP0021</v>
      </c>
      <c r="B39" s="142" t="s">
        <v>306</v>
      </c>
      <c r="C39" s="142"/>
      <c r="D39" s="142" t="s">
        <v>307</v>
      </c>
      <c r="E39" s="142" t="s">
        <v>308</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1"/>
        <v>SP0022</v>
      </c>
      <c r="B40" s="142" t="s">
        <v>309</v>
      </c>
      <c r="C40" s="142"/>
      <c r="D40" s="142" t="s">
        <v>310</v>
      </c>
      <c r="E40" s="142" t="s">
        <v>311</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1"/>
        <v>SP0023</v>
      </c>
      <c r="B41" s="142" t="s">
        <v>312</v>
      </c>
      <c r="C41" s="142"/>
      <c r="D41" s="142" t="s">
        <v>313</v>
      </c>
      <c r="E41" s="142" t="s">
        <v>2367</v>
      </c>
      <c r="F41" s="125"/>
      <c r="G41" s="125"/>
      <c r="H41" s="125"/>
      <c r="I41" s="125"/>
      <c r="J41" s="125"/>
      <c r="K41" s="125"/>
      <c r="L41" s="125"/>
      <c r="M41" s="125"/>
      <c r="N41" s="125"/>
      <c r="O41" s="125"/>
      <c r="P41" s="125"/>
      <c r="Q41" s="125"/>
      <c r="R41" s="141"/>
      <c r="S41" s="141"/>
      <c r="T41" s="141"/>
      <c r="U41" s="114"/>
      <c r="V41" s="114"/>
      <c r="W41" s="114"/>
      <c r="X41" s="114"/>
      <c r="Y41" s="114"/>
      <c r="Z41" s="114"/>
    </row>
    <row r="42" ht="13.5" customHeight="1">
      <c r="A42" s="132" t="str">
        <f t="shared" si="1"/>
        <v>SP0024</v>
      </c>
      <c r="B42" s="142" t="s">
        <v>315</v>
      </c>
      <c r="C42" s="142"/>
      <c r="D42" s="142" t="s">
        <v>316</v>
      </c>
      <c r="E42" s="142" t="s">
        <v>2367</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1"/>
        <v>SP0025</v>
      </c>
      <c r="B43" s="142" t="s">
        <v>317</v>
      </c>
      <c r="C43" s="142"/>
      <c r="D43" s="142" t="s">
        <v>318</v>
      </c>
      <c r="E43" s="142" t="s">
        <v>319</v>
      </c>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32" t="str">
        <f t="shared" si="1"/>
        <v>SP0026</v>
      </c>
      <c r="B44" s="142" t="s">
        <v>320</v>
      </c>
      <c r="C44" s="142"/>
      <c r="D44" s="142" t="s">
        <v>321</v>
      </c>
      <c r="E44" s="142" t="s">
        <v>322</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1"/>
        <v>SP0027</v>
      </c>
      <c r="B45" s="142" t="s">
        <v>323</v>
      </c>
      <c r="C45" s="142"/>
      <c r="D45" s="142" t="s">
        <v>324</v>
      </c>
      <c r="E45" s="142" t="s">
        <v>325</v>
      </c>
      <c r="F45" s="125"/>
      <c r="G45" s="125"/>
      <c r="H45" s="125"/>
      <c r="I45" s="125"/>
      <c r="J45" s="125"/>
      <c r="K45" s="125"/>
      <c r="L45" s="125"/>
      <c r="M45" s="125"/>
      <c r="N45" s="125"/>
      <c r="O45" s="125"/>
      <c r="P45" s="125"/>
      <c r="Q45" s="125"/>
      <c r="R45" s="141"/>
      <c r="S45" s="141"/>
      <c r="T45" s="141"/>
      <c r="U45" s="114"/>
      <c r="V45" s="114"/>
      <c r="W45" s="114"/>
      <c r="X45" s="114"/>
      <c r="Y45" s="114"/>
      <c r="Z45" s="114"/>
    </row>
    <row r="46" ht="60.75" customHeight="1">
      <c r="A46" s="132" t="str">
        <f t="shared" si="1"/>
        <v/>
      </c>
      <c r="B46" s="147" t="s">
        <v>2368</v>
      </c>
      <c r="C46" s="148"/>
      <c r="D46" s="140"/>
      <c r="E46" s="140"/>
      <c r="F46" s="125"/>
      <c r="G46" s="125"/>
      <c r="H46" s="125"/>
      <c r="I46" s="125"/>
      <c r="J46" s="125"/>
      <c r="K46" s="125"/>
      <c r="L46" s="125"/>
      <c r="M46" s="125"/>
      <c r="N46" s="125"/>
      <c r="O46" s="125"/>
      <c r="P46" s="125"/>
      <c r="Q46" s="125"/>
      <c r="R46" s="137" t="s">
        <v>227</v>
      </c>
      <c r="S46" s="137"/>
      <c r="T46" s="137"/>
      <c r="U46" s="114"/>
      <c r="V46" s="114"/>
      <c r="W46" s="114"/>
      <c r="X46" s="114"/>
      <c r="Y46" s="114"/>
      <c r="Z46" s="114"/>
    </row>
    <row r="47" ht="13.5" customHeight="1">
      <c r="A47" s="132" t="str">
        <f t="shared" si="1"/>
        <v>SP0028</v>
      </c>
      <c r="B47" s="133" t="s">
        <v>2126</v>
      </c>
      <c r="C47" s="149"/>
      <c r="D47" s="142" t="s">
        <v>2369</v>
      </c>
      <c r="E47" s="142" t="s">
        <v>232</v>
      </c>
      <c r="F47" s="125"/>
      <c r="G47" s="125"/>
      <c r="H47" s="125"/>
      <c r="I47" s="125"/>
      <c r="J47" s="125"/>
      <c r="K47" s="125"/>
      <c r="L47" s="125"/>
      <c r="M47" s="125"/>
      <c r="N47" s="125"/>
      <c r="O47" s="125"/>
      <c r="P47" s="125"/>
      <c r="Q47" s="125"/>
      <c r="R47" s="141"/>
      <c r="S47" s="141"/>
      <c r="T47" s="141"/>
      <c r="U47" s="150"/>
      <c r="V47" s="150"/>
      <c r="W47" s="150"/>
      <c r="X47" s="150"/>
      <c r="Y47" s="150"/>
      <c r="Z47" s="150"/>
    </row>
    <row r="48" ht="105.75" customHeight="1">
      <c r="A48" s="132" t="str">
        <f t="shared" si="1"/>
        <v>SP0029</v>
      </c>
      <c r="B48" s="133" t="s">
        <v>234</v>
      </c>
      <c r="C48" s="149"/>
      <c r="D48" s="142" t="s">
        <v>2369</v>
      </c>
      <c r="E48" s="142" t="s">
        <v>232</v>
      </c>
      <c r="F48" s="125"/>
      <c r="G48" s="125"/>
      <c r="H48" s="125"/>
      <c r="I48" s="125"/>
      <c r="J48" s="125"/>
      <c r="K48" s="125"/>
      <c r="L48" s="125"/>
      <c r="M48" s="125"/>
      <c r="N48" s="125"/>
      <c r="O48" s="125"/>
      <c r="P48" s="125"/>
      <c r="Q48" s="125"/>
      <c r="R48" s="141"/>
      <c r="S48" s="141"/>
      <c r="T48" s="141"/>
      <c r="U48" s="150"/>
      <c r="V48" s="150"/>
      <c r="W48" s="150"/>
      <c r="X48" s="150"/>
      <c r="Y48" s="150"/>
      <c r="Z48" s="150"/>
    </row>
    <row r="49" ht="13.5" customHeight="1">
      <c r="A49" s="132" t="str">
        <f t="shared" si="1"/>
        <v>SP0030</v>
      </c>
      <c r="B49" s="138" t="s">
        <v>328</v>
      </c>
      <c r="C49" s="149"/>
      <c r="D49" s="142" t="s">
        <v>2369</v>
      </c>
      <c r="E49" s="142" t="s">
        <v>232</v>
      </c>
      <c r="F49" s="125"/>
      <c r="G49" s="125"/>
      <c r="H49" s="125"/>
      <c r="I49" s="125"/>
      <c r="J49" s="125"/>
      <c r="K49" s="125"/>
      <c r="L49" s="125"/>
      <c r="M49" s="125"/>
      <c r="N49" s="125"/>
      <c r="O49" s="125"/>
      <c r="P49" s="125"/>
      <c r="Q49" s="125"/>
      <c r="R49" s="141"/>
      <c r="S49" s="141"/>
      <c r="T49" s="141"/>
      <c r="U49" s="150"/>
      <c r="V49" s="150"/>
      <c r="W49" s="150"/>
      <c r="X49" s="150"/>
      <c r="Y49" s="150"/>
      <c r="Z49" s="150"/>
    </row>
    <row r="50" ht="13.5" customHeight="1">
      <c r="A50" s="132" t="str">
        <f t="shared" si="1"/>
        <v>SP0031</v>
      </c>
      <c r="B50" s="133" t="s">
        <v>2370</v>
      </c>
      <c r="C50" s="149"/>
      <c r="D50" s="142" t="s">
        <v>2369</v>
      </c>
      <c r="E50" s="142" t="s">
        <v>232</v>
      </c>
      <c r="F50" s="125"/>
      <c r="G50" s="125"/>
      <c r="H50" s="125"/>
      <c r="I50" s="125"/>
      <c r="J50" s="125"/>
      <c r="K50" s="125"/>
      <c r="L50" s="125"/>
      <c r="M50" s="125"/>
      <c r="N50" s="125"/>
      <c r="O50" s="125"/>
      <c r="P50" s="125"/>
      <c r="Q50" s="125"/>
      <c r="R50" s="141"/>
      <c r="S50" s="141"/>
      <c r="T50" s="141"/>
      <c r="U50" s="150"/>
      <c r="V50" s="150"/>
      <c r="W50" s="150"/>
      <c r="X50" s="150"/>
      <c r="Y50" s="150"/>
      <c r="Z50" s="150"/>
    </row>
    <row r="51" ht="13.5" customHeight="1">
      <c r="A51" s="132" t="str">
        <f t="shared" ref="A51:A56" si="2">IF(E51&lt;&gt;"",$E$3&amp;"0"&amp;COUNTA($E$15:E51),"")</f>
        <v>SP032</v>
      </c>
      <c r="B51" s="116" t="s">
        <v>2371</v>
      </c>
      <c r="C51" s="134"/>
      <c r="D51" s="136" t="s">
        <v>2372</v>
      </c>
      <c r="E51" s="136" t="s">
        <v>2373</v>
      </c>
      <c r="F51" s="125"/>
      <c r="G51" s="125"/>
      <c r="H51" s="125"/>
      <c r="I51" s="125"/>
      <c r="J51" s="125"/>
      <c r="K51" s="125"/>
      <c r="L51" s="125"/>
      <c r="M51" s="125"/>
      <c r="N51" s="125"/>
      <c r="O51" s="125"/>
      <c r="P51" s="125"/>
      <c r="Q51" s="125"/>
      <c r="R51" s="137"/>
      <c r="S51" s="137"/>
      <c r="T51" s="137"/>
      <c r="U51" s="114"/>
      <c r="V51" s="114"/>
      <c r="W51" s="114"/>
      <c r="X51" s="114"/>
      <c r="Y51" s="114"/>
      <c r="Z51" s="114"/>
    </row>
    <row r="52" ht="13.5" customHeight="1">
      <c r="A52" s="132" t="str">
        <f t="shared" si="2"/>
        <v>SP033</v>
      </c>
      <c r="B52" s="116" t="s">
        <v>2374</v>
      </c>
      <c r="C52" s="134"/>
      <c r="D52" s="136" t="s">
        <v>2372</v>
      </c>
      <c r="E52" s="136" t="s">
        <v>351</v>
      </c>
      <c r="F52" s="125"/>
      <c r="G52" s="125"/>
      <c r="H52" s="125"/>
      <c r="I52" s="125"/>
      <c r="J52" s="125"/>
      <c r="K52" s="125"/>
      <c r="L52" s="125"/>
      <c r="M52" s="125"/>
      <c r="N52" s="125"/>
      <c r="O52" s="125"/>
      <c r="P52" s="125"/>
      <c r="Q52" s="125"/>
      <c r="R52" s="137"/>
      <c r="S52" s="137"/>
      <c r="T52" s="137"/>
      <c r="U52" s="114"/>
      <c r="V52" s="114"/>
      <c r="W52" s="114"/>
      <c r="X52" s="114"/>
      <c r="Y52" s="114"/>
      <c r="Z52" s="114"/>
    </row>
    <row r="53" ht="13.5" customHeight="1">
      <c r="A53" s="132" t="str">
        <f t="shared" si="2"/>
        <v>SP034</v>
      </c>
      <c r="B53" s="116" t="s">
        <v>2375</v>
      </c>
      <c r="C53" s="134"/>
      <c r="D53" s="136" t="s">
        <v>2376</v>
      </c>
      <c r="E53" s="136" t="s">
        <v>2377</v>
      </c>
      <c r="F53" s="125"/>
      <c r="G53" s="125"/>
      <c r="H53" s="125"/>
      <c r="I53" s="125"/>
      <c r="J53" s="125"/>
      <c r="K53" s="125"/>
      <c r="L53" s="125"/>
      <c r="M53" s="125"/>
      <c r="N53" s="125"/>
      <c r="O53" s="125"/>
      <c r="P53" s="125"/>
      <c r="Q53" s="125"/>
      <c r="R53" s="137"/>
      <c r="S53" s="137"/>
      <c r="T53" s="137"/>
      <c r="U53" s="114"/>
      <c r="V53" s="114"/>
      <c r="W53" s="114"/>
      <c r="X53" s="114"/>
      <c r="Y53" s="114"/>
      <c r="Z53" s="114"/>
    </row>
    <row r="54" ht="13.5" customHeight="1">
      <c r="A54" s="132" t="str">
        <f t="shared" si="2"/>
        <v>SP035</v>
      </c>
      <c r="B54" s="116" t="s">
        <v>2378</v>
      </c>
      <c r="C54" s="134"/>
      <c r="D54" s="136" t="s">
        <v>2379</v>
      </c>
      <c r="E54" s="136" t="s">
        <v>2380</v>
      </c>
      <c r="F54" s="125"/>
      <c r="G54" s="125"/>
      <c r="H54" s="125"/>
      <c r="I54" s="125"/>
      <c r="J54" s="125"/>
      <c r="K54" s="125"/>
      <c r="L54" s="125"/>
      <c r="M54" s="125"/>
      <c r="N54" s="125"/>
      <c r="O54" s="125"/>
      <c r="P54" s="125"/>
      <c r="Q54" s="125"/>
      <c r="R54" s="137"/>
      <c r="S54" s="137"/>
      <c r="T54" s="137"/>
      <c r="U54" s="114"/>
      <c r="V54" s="114"/>
      <c r="W54" s="114"/>
      <c r="X54" s="114"/>
      <c r="Y54" s="114"/>
      <c r="Z54" s="114"/>
    </row>
    <row r="55" ht="111.75" customHeight="1">
      <c r="A55" s="132" t="str">
        <f t="shared" si="2"/>
        <v>SP036</v>
      </c>
      <c r="B55" s="116" t="s">
        <v>2381</v>
      </c>
      <c r="C55" s="134"/>
      <c r="D55" s="136" t="s">
        <v>2382</v>
      </c>
      <c r="E55" s="136" t="s">
        <v>2383</v>
      </c>
      <c r="F55" s="125"/>
      <c r="G55" s="125"/>
      <c r="H55" s="125"/>
      <c r="I55" s="125"/>
      <c r="J55" s="125"/>
      <c r="K55" s="125"/>
      <c r="L55" s="125"/>
      <c r="M55" s="125"/>
      <c r="N55" s="125"/>
      <c r="O55" s="125"/>
      <c r="P55" s="125"/>
      <c r="Q55" s="125"/>
      <c r="R55" s="137"/>
      <c r="S55" s="137"/>
      <c r="T55" s="137"/>
      <c r="U55" s="114"/>
      <c r="V55" s="114"/>
      <c r="W55" s="114"/>
      <c r="X55" s="114"/>
      <c r="Y55" s="114"/>
      <c r="Z55" s="114"/>
    </row>
    <row r="56" ht="13.5" customHeight="1">
      <c r="A56" s="132" t="str">
        <f t="shared" si="2"/>
        <v>SP037</v>
      </c>
      <c r="B56" s="116" t="s">
        <v>2384</v>
      </c>
      <c r="C56" s="134"/>
      <c r="D56" s="136" t="s">
        <v>2385</v>
      </c>
      <c r="E56" s="136" t="s">
        <v>2386</v>
      </c>
      <c r="F56" s="125"/>
      <c r="G56" s="125"/>
      <c r="H56" s="125"/>
      <c r="I56" s="125"/>
      <c r="J56" s="125"/>
      <c r="K56" s="125"/>
      <c r="L56" s="125"/>
      <c r="M56" s="125"/>
      <c r="N56" s="125"/>
      <c r="O56" s="125"/>
      <c r="P56" s="125"/>
      <c r="Q56" s="125"/>
      <c r="R56" s="137"/>
      <c r="S56" s="137"/>
      <c r="T56" s="137"/>
      <c r="U56" s="114"/>
      <c r="V56" s="114"/>
      <c r="W56" s="114"/>
      <c r="X56" s="114"/>
      <c r="Y56" s="114"/>
      <c r="Z56" s="114"/>
    </row>
    <row r="57" ht="13.5" customHeight="1">
      <c r="A57" s="132" t="str">
        <f t="shared" ref="A57:A62" si="3">IF(E57&lt;&gt;"",$E$3&amp;"00"&amp;COUNTA($E$15:E57),"")</f>
        <v>SP0038</v>
      </c>
      <c r="B57" s="116" t="s">
        <v>2387</v>
      </c>
      <c r="C57" s="134"/>
      <c r="D57" s="136" t="s">
        <v>2388</v>
      </c>
      <c r="E57" s="136" t="s">
        <v>2389</v>
      </c>
      <c r="F57" s="125"/>
      <c r="G57" s="125"/>
      <c r="H57" s="125"/>
      <c r="I57" s="125"/>
      <c r="J57" s="125"/>
      <c r="K57" s="125"/>
      <c r="L57" s="125"/>
      <c r="M57" s="125"/>
      <c r="N57" s="125"/>
      <c r="O57" s="125"/>
      <c r="P57" s="125"/>
      <c r="Q57" s="125"/>
      <c r="R57" s="137"/>
      <c r="S57" s="137"/>
      <c r="T57" s="137"/>
      <c r="U57" s="114"/>
      <c r="V57" s="114"/>
      <c r="W57" s="114"/>
      <c r="X57" s="114"/>
      <c r="Y57" s="114"/>
      <c r="Z57" s="114"/>
    </row>
    <row r="58" ht="13.5" customHeight="1">
      <c r="A58" s="132" t="str">
        <f t="shared" si="3"/>
        <v>SP0039</v>
      </c>
      <c r="B58" s="116" t="s">
        <v>2390</v>
      </c>
      <c r="C58" s="134" t="s">
        <v>335</v>
      </c>
      <c r="D58" s="136" t="s">
        <v>2391</v>
      </c>
      <c r="E58" s="136" t="s">
        <v>337</v>
      </c>
      <c r="F58" s="125"/>
      <c r="G58" s="125"/>
      <c r="H58" s="125"/>
      <c r="I58" s="125"/>
      <c r="J58" s="125"/>
      <c r="K58" s="125"/>
      <c r="L58" s="125"/>
      <c r="M58" s="125"/>
      <c r="N58" s="125"/>
      <c r="O58" s="125"/>
      <c r="P58" s="125"/>
      <c r="Q58" s="125"/>
      <c r="R58" s="137"/>
      <c r="S58" s="137"/>
      <c r="T58" s="137"/>
      <c r="U58" s="114"/>
      <c r="V58" s="114"/>
      <c r="W58" s="114"/>
      <c r="X58" s="114"/>
      <c r="Y58" s="114"/>
      <c r="Z58" s="114"/>
    </row>
    <row r="59" ht="13.5" customHeight="1">
      <c r="A59" s="132" t="str">
        <f t="shared" si="3"/>
        <v>SP0040</v>
      </c>
      <c r="B59" s="116" t="s">
        <v>2392</v>
      </c>
      <c r="C59" s="134" t="s">
        <v>339</v>
      </c>
      <c r="D59" s="136" t="s">
        <v>2391</v>
      </c>
      <c r="E59" s="136" t="s">
        <v>340</v>
      </c>
      <c r="F59" s="125"/>
      <c r="G59" s="125"/>
      <c r="H59" s="125"/>
      <c r="I59" s="125"/>
      <c r="J59" s="125"/>
      <c r="K59" s="125"/>
      <c r="L59" s="125"/>
      <c r="M59" s="125"/>
      <c r="N59" s="125"/>
      <c r="O59" s="125"/>
      <c r="P59" s="125"/>
      <c r="Q59" s="125"/>
      <c r="R59" s="137"/>
      <c r="S59" s="137"/>
      <c r="T59" s="137"/>
      <c r="U59" s="114"/>
      <c r="V59" s="114"/>
      <c r="W59" s="114"/>
      <c r="X59" s="114"/>
      <c r="Y59" s="114"/>
      <c r="Z59" s="114"/>
    </row>
    <row r="60" ht="13.5" customHeight="1">
      <c r="A60" s="132" t="str">
        <f t="shared" si="3"/>
        <v>SP0041</v>
      </c>
      <c r="B60" s="116" t="s">
        <v>2393</v>
      </c>
      <c r="C60" s="134"/>
      <c r="D60" s="136" t="s">
        <v>2391</v>
      </c>
      <c r="E60" s="136" t="s">
        <v>342</v>
      </c>
      <c r="F60" s="125"/>
      <c r="G60" s="125"/>
      <c r="H60" s="125"/>
      <c r="I60" s="125"/>
      <c r="J60" s="125"/>
      <c r="K60" s="125"/>
      <c r="L60" s="125"/>
      <c r="M60" s="125"/>
      <c r="N60" s="125"/>
      <c r="O60" s="125"/>
      <c r="P60" s="125"/>
      <c r="Q60" s="125"/>
      <c r="R60" s="137"/>
      <c r="S60" s="137"/>
      <c r="T60" s="137"/>
      <c r="U60" s="114"/>
      <c r="V60" s="114"/>
      <c r="W60" s="114"/>
      <c r="X60" s="114"/>
      <c r="Y60" s="114"/>
      <c r="Z60" s="114"/>
    </row>
    <row r="61" ht="13.5" customHeight="1">
      <c r="A61" s="132" t="str">
        <f t="shared" si="3"/>
        <v>SP0042</v>
      </c>
      <c r="B61" s="116" t="s">
        <v>2394</v>
      </c>
      <c r="C61" s="134"/>
      <c r="D61" s="136" t="s">
        <v>2391</v>
      </c>
      <c r="E61" s="136" t="s">
        <v>2395</v>
      </c>
      <c r="F61" s="125"/>
      <c r="G61" s="125"/>
      <c r="H61" s="125"/>
      <c r="I61" s="125"/>
      <c r="J61" s="125"/>
      <c r="K61" s="125"/>
      <c r="L61" s="125"/>
      <c r="M61" s="125"/>
      <c r="N61" s="125"/>
      <c r="O61" s="125"/>
      <c r="P61" s="125"/>
      <c r="Q61" s="125"/>
      <c r="R61" s="137"/>
      <c r="S61" s="137"/>
      <c r="T61" s="137"/>
      <c r="U61" s="114"/>
      <c r="V61" s="114"/>
      <c r="W61" s="114"/>
      <c r="X61" s="114"/>
      <c r="Y61" s="114"/>
      <c r="Z61" s="114"/>
    </row>
    <row r="62" ht="13.5" customHeight="1">
      <c r="A62" s="132" t="str">
        <f t="shared" si="3"/>
        <v>SP0043</v>
      </c>
      <c r="B62" s="116" t="s">
        <v>2396</v>
      </c>
      <c r="C62" s="134"/>
      <c r="D62" s="136" t="s">
        <v>2391</v>
      </c>
      <c r="E62" s="136" t="s">
        <v>2397</v>
      </c>
      <c r="F62" s="125"/>
      <c r="G62" s="125"/>
      <c r="H62" s="125"/>
      <c r="I62" s="125"/>
      <c r="J62" s="125"/>
      <c r="K62" s="125"/>
      <c r="L62" s="125"/>
      <c r="M62" s="125"/>
      <c r="N62" s="125"/>
      <c r="O62" s="125"/>
      <c r="P62" s="125"/>
      <c r="Q62" s="125"/>
      <c r="R62" s="137"/>
      <c r="S62" s="137"/>
      <c r="T62" s="137"/>
      <c r="U62" s="114"/>
      <c r="V62" s="114"/>
      <c r="W62" s="114"/>
      <c r="X62" s="114"/>
      <c r="Y62" s="114"/>
      <c r="Z62" s="114"/>
    </row>
    <row r="63" ht="13.5" customHeight="1">
      <c r="A63" s="132" t="str">
        <f t="shared" ref="A63:A72" si="4">IF(E63&lt;&gt;"",$E$3&amp;"0"&amp;COUNTA($E$15:E63),"")</f>
        <v>SP044</v>
      </c>
      <c r="B63" s="116" t="s">
        <v>2398</v>
      </c>
      <c r="C63" s="116" t="s">
        <v>227</v>
      </c>
      <c r="D63" s="116" t="s">
        <v>2399</v>
      </c>
      <c r="E63" s="116" t="s">
        <v>471</v>
      </c>
      <c r="F63" s="125"/>
      <c r="G63" s="125"/>
      <c r="H63" s="125"/>
      <c r="I63" s="125"/>
      <c r="J63" s="125"/>
      <c r="K63" s="125"/>
      <c r="L63" s="125"/>
      <c r="M63" s="125"/>
      <c r="N63" s="125"/>
      <c r="O63" s="125"/>
      <c r="P63" s="125"/>
      <c r="Q63" s="125"/>
      <c r="R63" s="137"/>
      <c r="S63" s="137"/>
      <c r="T63" s="137"/>
      <c r="U63" s="114"/>
      <c r="V63" s="114"/>
      <c r="W63" s="114"/>
      <c r="X63" s="114"/>
      <c r="Y63" s="114"/>
      <c r="Z63" s="114"/>
    </row>
    <row r="64" ht="13.5" customHeight="1">
      <c r="A64" s="132" t="str">
        <f t="shared" si="4"/>
        <v>SP045</v>
      </c>
      <c r="B64" s="116" t="s">
        <v>2400</v>
      </c>
      <c r="C64" s="116" t="s">
        <v>227</v>
      </c>
      <c r="D64" s="116" t="s">
        <v>2401</v>
      </c>
      <c r="E64" s="116" t="s">
        <v>474</v>
      </c>
      <c r="F64" s="125"/>
      <c r="G64" s="125"/>
      <c r="H64" s="125"/>
      <c r="I64" s="125"/>
      <c r="J64" s="125"/>
      <c r="K64" s="125"/>
      <c r="L64" s="125"/>
      <c r="M64" s="125"/>
      <c r="N64" s="125"/>
      <c r="O64" s="125"/>
      <c r="P64" s="125"/>
      <c r="Q64" s="125"/>
      <c r="R64" s="137"/>
      <c r="S64" s="137"/>
      <c r="T64" s="137"/>
      <c r="U64" s="114"/>
      <c r="V64" s="114"/>
      <c r="W64" s="114"/>
      <c r="X64" s="114"/>
      <c r="Y64" s="114"/>
      <c r="Z64" s="114"/>
    </row>
    <row r="65" ht="13.5" customHeight="1">
      <c r="A65" s="132" t="str">
        <f t="shared" si="4"/>
        <v>SP046</v>
      </c>
      <c r="B65" s="116" t="s">
        <v>2402</v>
      </c>
      <c r="C65" s="116" t="s">
        <v>227</v>
      </c>
      <c r="D65" s="116" t="s">
        <v>2403</v>
      </c>
      <c r="E65" s="116" t="s">
        <v>477</v>
      </c>
      <c r="F65" s="125"/>
      <c r="G65" s="125"/>
      <c r="H65" s="125"/>
      <c r="I65" s="125"/>
      <c r="J65" s="125"/>
      <c r="K65" s="125"/>
      <c r="L65" s="125"/>
      <c r="M65" s="125"/>
      <c r="N65" s="125"/>
      <c r="O65" s="125"/>
      <c r="P65" s="125"/>
      <c r="Q65" s="125"/>
      <c r="R65" s="137"/>
      <c r="S65" s="137"/>
      <c r="T65" s="137"/>
      <c r="U65" s="114"/>
      <c r="V65" s="114"/>
      <c r="W65" s="114"/>
      <c r="X65" s="114"/>
      <c r="Y65" s="114"/>
      <c r="Z65" s="114"/>
    </row>
    <row r="66" ht="13.5" customHeight="1">
      <c r="A66" s="132" t="str">
        <f t="shared" si="4"/>
        <v>SP047</v>
      </c>
      <c r="B66" s="116" t="s">
        <v>2404</v>
      </c>
      <c r="C66" s="116" t="s">
        <v>227</v>
      </c>
      <c r="D66" s="116" t="s">
        <v>2405</v>
      </c>
      <c r="E66" s="116" t="s">
        <v>480</v>
      </c>
      <c r="F66" s="125"/>
      <c r="G66" s="125"/>
      <c r="H66" s="125"/>
      <c r="I66" s="125"/>
      <c r="J66" s="125"/>
      <c r="K66" s="125"/>
      <c r="L66" s="125"/>
      <c r="M66" s="125"/>
      <c r="N66" s="125"/>
      <c r="O66" s="125"/>
      <c r="P66" s="125"/>
      <c r="Q66" s="125"/>
      <c r="R66" s="137"/>
      <c r="S66" s="137"/>
      <c r="T66" s="137"/>
      <c r="U66" s="114"/>
      <c r="V66" s="114"/>
      <c r="W66" s="114"/>
      <c r="X66" s="114"/>
      <c r="Y66" s="114"/>
      <c r="Z66" s="114"/>
    </row>
    <row r="67" ht="13.5" customHeight="1">
      <c r="A67" s="132" t="str">
        <f t="shared" si="4"/>
        <v>SP048</v>
      </c>
      <c r="B67" s="116" t="s">
        <v>2406</v>
      </c>
      <c r="C67" s="116" t="s">
        <v>227</v>
      </c>
      <c r="D67" s="116" t="s">
        <v>2407</v>
      </c>
      <c r="E67" s="116" t="s">
        <v>483</v>
      </c>
      <c r="F67" s="125"/>
      <c r="G67" s="125"/>
      <c r="H67" s="125"/>
      <c r="I67" s="125"/>
      <c r="J67" s="125"/>
      <c r="K67" s="125"/>
      <c r="L67" s="125"/>
      <c r="M67" s="125"/>
      <c r="N67" s="125"/>
      <c r="O67" s="125"/>
      <c r="P67" s="125"/>
      <c r="Q67" s="125"/>
      <c r="R67" s="137"/>
      <c r="S67" s="137"/>
      <c r="T67" s="137"/>
      <c r="U67" s="114"/>
      <c r="V67" s="114"/>
      <c r="W67" s="114"/>
      <c r="X67" s="114"/>
      <c r="Y67" s="114"/>
      <c r="Z67" s="114"/>
    </row>
    <row r="68" ht="13.5" customHeight="1">
      <c r="A68" s="132" t="str">
        <f t="shared" si="4"/>
        <v>SP049</v>
      </c>
      <c r="B68" s="116" t="s">
        <v>2408</v>
      </c>
      <c r="C68" s="116" t="s">
        <v>227</v>
      </c>
      <c r="D68" s="116" t="s">
        <v>2409</v>
      </c>
      <c r="E68" s="116" t="s">
        <v>2410</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4"/>
        <v>SP050</v>
      </c>
      <c r="B69" s="116" t="s">
        <v>2411</v>
      </c>
      <c r="C69" s="116" t="s">
        <v>227</v>
      </c>
      <c r="D69" s="116" t="s">
        <v>2412</v>
      </c>
      <c r="E69" s="116" t="s">
        <v>2413</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4"/>
        <v>SP051</v>
      </c>
      <c r="B70" s="116" t="s">
        <v>2414</v>
      </c>
      <c r="C70" s="116" t="s">
        <v>227</v>
      </c>
      <c r="D70" s="116" t="s">
        <v>2415</v>
      </c>
      <c r="E70" s="116" t="s">
        <v>2416</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4"/>
        <v>SP052</v>
      </c>
      <c r="B71" s="116" t="s">
        <v>2417</v>
      </c>
      <c r="C71" s="116" t="s">
        <v>227</v>
      </c>
      <c r="D71" s="116" t="s">
        <v>2418</v>
      </c>
      <c r="E71" s="116" t="s">
        <v>2419</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4"/>
        <v>SP053</v>
      </c>
      <c r="B72" s="116" t="s">
        <v>2420</v>
      </c>
      <c r="C72" s="116" t="s">
        <v>227</v>
      </c>
      <c r="D72" s="116" t="s">
        <v>2421</v>
      </c>
      <c r="E72" s="116" t="s">
        <v>2422</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ref="A73:A83" si="5">IF(E73&lt;&gt;"",$E$3&amp;"00"&amp;COUNTA($E$15:E73),"")</f>
        <v>SP0054</v>
      </c>
      <c r="B73" s="116" t="s">
        <v>2423</v>
      </c>
      <c r="C73" s="134"/>
      <c r="D73" s="136" t="s">
        <v>2388</v>
      </c>
      <c r="E73" s="136" t="s">
        <v>2286</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5"/>
        <v>SP0055</v>
      </c>
      <c r="B74" s="116" t="s">
        <v>2424</v>
      </c>
      <c r="C74" s="134" t="s">
        <v>335</v>
      </c>
      <c r="D74" s="136" t="s">
        <v>2391</v>
      </c>
      <c r="E74" s="136" t="s">
        <v>337</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5"/>
        <v>SP0056</v>
      </c>
      <c r="B75" s="116" t="s">
        <v>2425</v>
      </c>
      <c r="C75" s="134" t="s">
        <v>339</v>
      </c>
      <c r="D75" s="136" t="s">
        <v>2391</v>
      </c>
      <c r="E75" s="136" t="s">
        <v>340</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5"/>
        <v>SP0057</v>
      </c>
      <c r="B76" s="116" t="s">
        <v>2426</v>
      </c>
      <c r="C76" s="134"/>
      <c r="D76" s="136" t="s">
        <v>2391</v>
      </c>
      <c r="E76" s="136" t="s">
        <v>342</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5"/>
        <v>SP0058</v>
      </c>
      <c r="B77" s="116" t="s">
        <v>2427</v>
      </c>
      <c r="C77" s="134"/>
      <c r="D77" s="136" t="s">
        <v>2391</v>
      </c>
      <c r="E77" s="136" t="s">
        <v>2291</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5"/>
        <v>SP0059</v>
      </c>
      <c r="B78" s="116" t="s">
        <v>2428</v>
      </c>
      <c r="C78" s="134"/>
      <c r="D78" s="136" t="s">
        <v>2391</v>
      </c>
      <c r="E78" s="136" t="s">
        <v>2397</v>
      </c>
      <c r="F78" s="125"/>
      <c r="G78" s="125"/>
      <c r="H78" s="125"/>
      <c r="I78" s="125"/>
      <c r="J78" s="125"/>
      <c r="K78" s="125"/>
      <c r="L78" s="125"/>
      <c r="M78" s="125"/>
      <c r="N78" s="125"/>
      <c r="O78" s="125"/>
      <c r="P78" s="125"/>
      <c r="Q78" s="125"/>
      <c r="R78" s="137"/>
      <c r="S78" s="137"/>
      <c r="T78" s="137"/>
      <c r="U78" s="114"/>
      <c r="V78" s="114"/>
      <c r="W78" s="114"/>
      <c r="X78" s="114"/>
      <c r="Y78" s="114"/>
      <c r="Z78" s="114"/>
    </row>
    <row r="79" ht="50.25" customHeight="1">
      <c r="A79" s="132" t="str">
        <f t="shared" si="5"/>
        <v/>
      </c>
      <c r="B79" s="139" t="s">
        <v>2429</v>
      </c>
      <c r="C79" s="140"/>
      <c r="D79" s="140"/>
      <c r="E79" s="140"/>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5"/>
        <v>SP0060</v>
      </c>
      <c r="B80" s="133" t="s">
        <v>2126</v>
      </c>
      <c r="C80" s="149"/>
      <c r="D80" s="142" t="s">
        <v>2430</v>
      </c>
      <c r="E80" s="142" t="s">
        <v>232</v>
      </c>
      <c r="F80" s="125"/>
      <c r="G80" s="125"/>
      <c r="H80" s="125"/>
      <c r="I80" s="125"/>
      <c r="J80" s="125"/>
      <c r="K80" s="125"/>
      <c r="L80" s="125"/>
      <c r="M80" s="125"/>
      <c r="N80" s="125"/>
      <c r="O80" s="125"/>
      <c r="P80" s="125"/>
      <c r="Q80" s="125"/>
      <c r="R80" s="141"/>
      <c r="S80" s="141"/>
      <c r="T80" s="141"/>
      <c r="U80" s="150"/>
      <c r="V80" s="150"/>
      <c r="W80" s="150"/>
      <c r="X80" s="150"/>
      <c r="Y80" s="150"/>
      <c r="Z80" s="150"/>
    </row>
    <row r="81" ht="105.75" customHeight="1">
      <c r="A81" s="132" t="str">
        <f t="shared" si="5"/>
        <v>SP0061</v>
      </c>
      <c r="B81" s="133" t="s">
        <v>234</v>
      </c>
      <c r="C81" s="149"/>
      <c r="D81" s="142" t="s">
        <v>2430</v>
      </c>
      <c r="E81" s="142" t="s">
        <v>232</v>
      </c>
      <c r="F81" s="125"/>
      <c r="G81" s="125"/>
      <c r="H81" s="125"/>
      <c r="I81" s="125"/>
      <c r="J81" s="125"/>
      <c r="K81" s="125"/>
      <c r="L81" s="125"/>
      <c r="M81" s="125"/>
      <c r="N81" s="125"/>
      <c r="O81" s="125"/>
      <c r="P81" s="125"/>
      <c r="Q81" s="125"/>
      <c r="R81" s="141"/>
      <c r="S81" s="141"/>
      <c r="T81" s="141"/>
      <c r="U81" s="150"/>
      <c r="V81" s="150"/>
      <c r="W81" s="150"/>
      <c r="X81" s="150"/>
      <c r="Y81" s="150"/>
      <c r="Z81" s="150"/>
    </row>
    <row r="82" ht="13.5" customHeight="1">
      <c r="A82" s="132" t="str">
        <f t="shared" si="5"/>
        <v>SP0062</v>
      </c>
      <c r="B82" s="138" t="s">
        <v>328</v>
      </c>
      <c r="C82" s="149"/>
      <c r="D82" s="142" t="s">
        <v>2430</v>
      </c>
      <c r="E82" s="142" t="s">
        <v>232</v>
      </c>
      <c r="F82" s="125"/>
      <c r="G82" s="125"/>
      <c r="H82" s="125"/>
      <c r="I82" s="125"/>
      <c r="J82" s="125"/>
      <c r="K82" s="125"/>
      <c r="L82" s="125"/>
      <c r="M82" s="125"/>
      <c r="N82" s="125"/>
      <c r="O82" s="125"/>
      <c r="P82" s="125"/>
      <c r="Q82" s="125"/>
      <c r="R82" s="141"/>
      <c r="S82" s="141"/>
      <c r="T82" s="141"/>
      <c r="U82" s="150"/>
      <c r="V82" s="150"/>
      <c r="W82" s="150"/>
      <c r="X82" s="150"/>
      <c r="Y82" s="150"/>
      <c r="Z82" s="150"/>
    </row>
    <row r="83" ht="13.5" customHeight="1">
      <c r="A83" s="132" t="str">
        <f t="shared" si="5"/>
        <v>SP0063</v>
      </c>
      <c r="B83" s="133" t="s">
        <v>2370</v>
      </c>
      <c r="C83" s="149"/>
      <c r="D83" s="142" t="s">
        <v>2430</v>
      </c>
      <c r="E83" s="142" t="s">
        <v>232</v>
      </c>
      <c r="F83" s="125"/>
      <c r="G83" s="125"/>
      <c r="H83" s="125"/>
      <c r="I83" s="125"/>
      <c r="J83" s="125"/>
      <c r="K83" s="125"/>
      <c r="L83" s="125"/>
      <c r="M83" s="125"/>
      <c r="N83" s="125"/>
      <c r="O83" s="125"/>
      <c r="P83" s="125"/>
      <c r="Q83" s="125"/>
      <c r="R83" s="141"/>
      <c r="S83" s="141"/>
      <c r="T83" s="141"/>
      <c r="U83" s="150"/>
      <c r="V83" s="150"/>
      <c r="W83" s="150"/>
      <c r="X83" s="150"/>
      <c r="Y83" s="150"/>
      <c r="Z83" s="150"/>
    </row>
    <row r="84" ht="13.5" customHeight="1">
      <c r="A84" s="132" t="str">
        <f t="shared" ref="A84:A89" si="6">IF(E84&lt;&gt;"",$E$3&amp;"0"&amp;COUNTA($E$15:E84),"")</f>
        <v>SP064</v>
      </c>
      <c r="B84" s="116" t="s">
        <v>2431</v>
      </c>
      <c r="C84" s="134"/>
      <c r="D84" s="136" t="s">
        <v>2432</v>
      </c>
      <c r="E84" s="136" t="s">
        <v>2373</v>
      </c>
      <c r="F84" s="125"/>
      <c r="G84" s="125"/>
      <c r="H84" s="125"/>
      <c r="I84" s="125"/>
      <c r="J84" s="125"/>
      <c r="K84" s="125"/>
      <c r="L84" s="125"/>
      <c r="M84" s="125"/>
      <c r="N84" s="125"/>
      <c r="O84" s="125"/>
      <c r="P84" s="125"/>
      <c r="Q84" s="125"/>
      <c r="R84" s="137"/>
      <c r="S84" s="137"/>
      <c r="T84" s="137"/>
      <c r="U84" s="114"/>
      <c r="V84" s="114"/>
      <c r="W84" s="114"/>
      <c r="X84" s="114"/>
      <c r="Y84" s="114"/>
      <c r="Z84" s="114"/>
    </row>
    <row r="85" ht="13.5" customHeight="1">
      <c r="A85" s="132" t="str">
        <f t="shared" si="6"/>
        <v>SP065</v>
      </c>
      <c r="B85" s="116" t="s">
        <v>2433</v>
      </c>
      <c r="C85" s="134"/>
      <c r="D85" s="136" t="s">
        <v>2432</v>
      </c>
      <c r="E85" s="136" t="s">
        <v>351</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6"/>
        <v>SP066</v>
      </c>
      <c r="B86" s="116" t="s">
        <v>2434</v>
      </c>
      <c r="C86" s="134"/>
      <c r="D86" s="136" t="s">
        <v>2435</v>
      </c>
      <c r="E86" s="136" t="s">
        <v>2377</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 t="shared" si="6"/>
        <v>SP067</v>
      </c>
      <c r="B87" s="116" t="s">
        <v>2436</v>
      </c>
      <c r="C87" s="134"/>
      <c r="D87" s="136" t="s">
        <v>2437</v>
      </c>
      <c r="E87" s="136" t="s">
        <v>2380</v>
      </c>
      <c r="F87" s="125"/>
      <c r="G87" s="125"/>
      <c r="H87" s="125"/>
      <c r="I87" s="125"/>
      <c r="J87" s="125"/>
      <c r="K87" s="125"/>
      <c r="L87" s="125"/>
      <c r="M87" s="125"/>
      <c r="N87" s="125"/>
      <c r="O87" s="125"/>
      <c r="P87" s="125"/>
      <c r="Q87" s="125"/>
      <c r="R87" s="137"/>
      <c r="S87" s="137"/>
      <c r="T87" s="137"/>
      <c r="U87" s="114"/>
      <c r="V87" s="114"/>
      <c r="W87" s="114"/>
      <c r="X87" s="114"/>
      <c r="Y87" s="114"/>
      <c r="Z87" s="114"/>
    </row>
    <row r="88" ht="111.75" customHeight="1">
      <c r="A88" s="132" t="str">
        <f t="shared" si="6"/>
        <v>SP068</v>
      </c>
      <c r="B88" s="116" t="s">
        <v>2438</v>
      </c>
      <c r="C88" s="134"/>
      <c r="D88" s="136" t="s">
        <v>2439</v>
      </c>
      <c r="E88" s="136" t="s">
        <v>2383</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6"/>
        <v>SP069</v>
      </c>
      <c r="B89" s="116" t="s">
        <v>2440</v>
      </c>
      <c r="C89" s="134"/>
      <c r="D89" s="136" t="s">
        <v>2441</v>
      </c>
      <c r="E89" s="136" t="s">
        <v>2442</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 t="shared" ref="A90:A95" si="7">IF(E90&lt;&gt;"",$E$3&amp;"00"&amp;COUNTA($E$15:E90),"")</f>
        <v>SP0070</v>
      </c>
      <c r="B90" s="116" t="s">
        <v>2443</v>
      </c>
      <c r="C90" s="134"/>
      <c r="D90" s="136" t="s">
        <v>2444</v>
      </c>
      <c r="E90" s="136" t="s">
        <v>2389</v>
      </c>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si="7"/>
        <v>SP0071</v>
      </c>
      <c r="B91" s="116" t="s">
        <v>2445</v>
      </c>
      <c r="C91" s="134" t="s">
        <v>335</v>
      </c>
      <c r="D91" s="136" t="s">
        <v>2446</v>
      </c>
      <c r="E91" s="136" t="s">
        <v>337</v>
      </c>
      <c r="F91" s="125"/>
      <c r="G91" s="125"/>
      <c r="H91" s="125"/>
      <c r="I91" s="125"/>
      <c r="J91" s="125"/>
      <c r="K91" s="125"/>
      <c r="L91" s="125"/>
      <c r="M91" s="125"/>
      <c r="N91" s="125"/>
      <c r="O91" s="125"/>
      <c r="P91" s="125"/>
      <c r="Q91" s="125"/>
      <c r="R91" s="137"/>
      <c r="S91" s="137"/>
      <c r="T91" s="137"/>
      <c r="U91" s="114"/>
      <c r="V91" s="114"/>
      <c r="W91" s="114"/>
      <c r="X91" s="114"/>
      <c r="Y91" s="114"/>
      <c r="Z91" s="114"/>
    </row>
    <row r="92" ht="13.5" customHeight="1">
      <c r="A92" s="132" t="str">
        <f t="shared" si="7"/>
        <v>SP0072</v>
      </c>
      <c r="B92" s="116" t="s">
        <v>2447</v>
      </c>
      <c r="C92" s="134" t="s">
        <v>339</v>
      </c>
      <c r="D92" s="136" t="s">
        <v>2446</v>
      </c>
      <c r="E92" s="136" t="s">
        <v>340</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7"/>
        <v>SP0073</v>
      </c>
      <c r="B93" s="116" t="s">
        <v>2448</v>
      </c>
      <c r="C93" s="134"/>
      <c r="D93" s="136" t="s">
        <v>2446</v>
      </c>
      <c r="E93" s="136" t="s">
        <v>342</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7"/>
        <v>SP0074</v>
      </c>
      <c r="B94" s="116" t="s">
        <v>2449</v>
      </c>
      <c r="C94" s="134"/>
      <c r="D94" s="136" t="s">
        <v>2446</v>
      </c>
      <c r="E94" s="136" t="s">
        <v>2395</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7"/>
        <v>SP0075</v>
      </c>
      <c r="B95" s="116" t="s">
        <v>2450</v>
      </c>
      <c r="C95" s="134"/>
      <c r="D95" s="136" t="s">
        <v>2446</v>
      </c>
      <c r="E95" s="136" t="s">
        <v>2397</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ref="A96:A105" si="8">IF(E96&lt;&gt;"",$E$3&amp;"0"&amp;COUNTA($E$15:E96),"")</f>
        <v>SP076</v>
      </c>
      <c r="B96" s="116" t="s">
        <v>2451</v>
      </c>
      <c r="C96" s="116" t="s">
        <v>227</v>
      </c>
      <c r="D96" s="116" t="s">
        <v>2452</v>
      </c>
      <c r="E96" s="116" t="s">
        <v>471</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8"/>
        <v>SP077</v>
      </c>
      <c r="B97" s="116" t="s">
        <v>2453</v>
      </c>
      <c r="C97" s="116" t="s">
        <v>227</v>
      </c>
      <c r="D97" s="116" t="s">
        <v>2454</v>
      </c>
      <c r="E97" s="116" t="s">
        <v>474</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8"/>
        <v>SP078</v>
      </c>
      <c r="B98" s="116" t="s">
        <v>2455</v>
      </c>
      <c r="C98" s="116" t="s">
        <v>227</v>
      </c>
      <c r="D98" s="116" t="s">
        <v>2456</v>
      </c>
      <c r="E98" s="116" t="s">
        <v>477</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8"/>
        <v>SP079</v>
      </c>
      <c r="B99" s="116" t="s">
        <v>2457</v>
      </c>
      <c r="C99" s="116" t="s">
        <v>227</v>
      </c>
      <c r="D99" s="116" t="s">
        <v>2458</v>
      </c>
      <c r="E99" s="116" t="s">
        <v>480</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8"/>
        <v>SP080</v>
      </c>
      <c r="B100" s="116" t="s">
        <v>2459</v>
      </c>
      <c r="C100" s="116" t="s">
        <v>227</v>
      </c>
      <c r="D100" s="116" t="s">
        <v>2460</v>
      </c>
      <c r="E100" s="116" t="s">
        <v>483</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8"/>
        <v>SP081</v>
      </c>
      <c r="B101" s="116" t="s">
        <v>2461</v>
      </c>
      <c r="C101" s="116" t="s">
        <v>227</v>
      </c>
      <c r="D101" s="116" t="s">
        <v>2462</v>
      </c>
      <c r="E101" s="116" t="s">
        <v>2410</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8"/>
        <v>SP082</v>
      </c>
      <c r="B102" s="116" t="s">
        <v>2463</v>
      </c>
      <c r="C102" s="116" t="s">
        <v>227</v>
      </c>
      <c r="D102" s="116" t="s">
        <v>2464</v>
      </c>
      <c r="E102" s="116" t="s">
        <v>2413</v>
      </c>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8"/>
        <v>SP083</v>
      </c>
      <c r="B103" s="116" t="s">
        <v>2465</v>
      </c>
      <c r="C103" s="116" t="s">
        <v>227</v>
      </c>
      <c r="D103" s="116" t="s">
        <v>2466</v>
      </c>
      <c r="E103" s="116" t="s">
        <v>2416</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8"/>
        <v>SP084</v>
      </c>
      <c r="B104" s="116" t="s">
        <v>2467</v>
      </c>
      <c r="C104" s="116" t="s">
        <v>227</v>
      </c>
      <c r="D104" s="116" t="s">
        <v>2468</v>
      </c>
      <c r="E104" s="116" t="s">
        <v>2419</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8"/>
        <v>SP085</v>
      </c>
      <c r="B105" s="116" t="s">
        <v>2469</v>
      </c>
      <c r="C105" s="116" t="s">
        <v>227</v>
      </c>
      <c r="D105" s="116" t="s">
        <v>2470</v>
      </c>
      <c r="E105" s="116" t="s">
        <v>2422</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ref="A106:A117" si="9">IF(E106&lt;&gt;"",$E$3&amp;"00"&amp;COUNTA($E$15:E106),"")</f>
        <v>SP0086</v>
      </c>
      <c r="B106" s="116" t="s">
        <v>2471</v>
      </c>
      <c r="C106" s="134"/>
      <c r="D106" s="136" t="s">
        <v>2444</v>
      </c>
      <c r="E106" s="136" t="s">
        <v>2286</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9"/>
        <v>SP0087</v>
      </c>
      <c r="B107" s="116" t="s">
        <v>2472</v>
      </c>
      <c r="C107" s="134" t="s">
        <v>335</v>
      </c>
      <c r="D107" s="136" t="s">
        <v>2446</v>
      </c>
      <c r="E107" s="136" t="s">
        <v>337</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2" t="str">
        <f t="shared" si="9"/>
        <v>SP0088</v>
      </c>
      <c r="B108" s="116" t="s">
        <v>2473</v>
      </c>
      <c r="C108" s="134" t="s">
        <v>339</v>
      </c>
      <c r="D108" s="136" t="s">
        <v>2446</v>
      </c>
      <c r="E108" s="136" t="s">
        <v>340</v>
      </c>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2" t="str">
        <f t="shared" si="9"/>
        <v>SP0089</v>
      </c>
      <c r="B109" s="116" t="s">
        <v>2474</v>
      </c>
      <c r="C109" s="134"/>
      <c r="D109" s="136" t="s">
        <v>2446</v>
      </c>
      <c r="E109" s="136" t="s">
        <v>342</v>
      </c>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2" t="str">
        <f t="shared" si="9"/>
        <v>SP0090</v>
      </c>
      <c r="B110" s="116" t="s">
        <v>2475</v>
      </c>
      <c r="C110" s="134"/>
      <c r="D110" s="136" t="s">
        <v>2446</v>
      </c>
      <c r="E110" s="136" t="s">
        <v>2291</v>
      </c>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2" t="str">
        <f t="shared" si="9"/>
        <v>SP0091</v>
      </c>
      <c r="B111" s="116" t="s">
        <v>2476</v>
      </c>
      <c r="C111" s="134"/>
      <c r="D111" s="136" t="s">
        <v>2446</v>
      </c>
      <c r="E111" s="136" t="s">
        <v>2397</v>
      </c>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2" t="str">
        <f t="shared" si="9"/>
        <v/>
      </c>
      <c r="B112" s="153" t="s">
        <v>2477</v>
      </c>
      <c r="C112" s="153" t="s">
        <v>791</v>
      </c>
      <c r="D112" s="153" t="s">
        <v>791</v>
      </c>
      <c r="E112" s="153"/>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2" t="str">
        <f t="shared" si="9"/>
        <v>SP0092</v>
      </c>
      <c r="B113" s="154" t="s">
        <v>2478</v>
      </c>
      <c r="C113" s="154" t="s">
        <v>791</v>
      </c>
      <c r="D113" s="154" t="s">
        <v>791</v>
      </c>
      <c r="E113" s="154" t="s">
        <v>793</v>
      </c>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2" t="str">
        <f t="shared" si="9"/>
        <v>SP0093</v>
      </c>
      <c r="B114" s="154" t="s">
        <v>2479</v>
      </c>
      <c r="C114" s="154" t="s">
        <v>791</v>
      </c>
      <c r="D114" s="154" t="s">
        <v>2480</v>
      </c>
      <c r="E114" s="154" t="s">
        <v>796</v>
      </c>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2" t="str">
        <f t="shared" si="9"/>
        <v>SP0094</v>
      </c>
      <c r="B115" s="154" t="s">
        <v>2481</v>
      </c>
      <c r="C115" s="154" t="s">
        <v>791</v>
      </c>
      <c r="D115" s="154" t="s">
        <v>798</v>
      </c>
      <c r="E115" s="154" t="s">
        <v>799</v>
      </c>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2" t="str">
        <f t="shared" si="9"/>
        <v>SP0095</v>
      </c>
      <c r="B116" s="154" t="s">
        <v>2482</v>
      </c>
      <c r="C116" s="154" t="s">
        <v>791</v>
      </c>
      <c r="D116" s="154" t="s">
        <v>2483</v>
      </c>
      <c r="E116" s="154" t="s">
        <v>2484</v>
      </c>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2" t="str">
        <f t="shared" si="9"/>
        <v>SP0096</v>
      </c>
      <c r="B117" s="154" t="s">
        <v>2485</v>
      </c>
      <c r="C117" s="154" t="s">
        <v>791</v>
      </c>
      <c r="D117" s="154" t="s">
        <v>804</v>
      </c>
      <c r="E117" s="154" t="s">
        <v>805</v>
      </c>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55"/>
      <c r="B118" s="155"/>
      <c r="C118" s="155"/>
      <c r="D118" s="155"/>
      <c r="E118" s="155"/>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7"/>
      <c r="B119" s="116"/>
      <c r="C119" s="137"/>
      <c r="D119" s="151"/>
      <c r="E119" s="136"/>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7"/>
      <c r="B120" s="116"/>
      <c r="C120" s="137"/>
      <c r="D120" s="151"/>
      <c r="E120" s="136"/>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7"/>
      <c r="B121" s="116"/>
      <c r="C121" s="137"/>
      <c r="D121" s="151"/>
      <c r="E121" s="136"/>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7"/>
      <c r="B122" s="116"/>
      <c r="C122" s="137"/>
      <c r="D122" s="151"/>
      <c r="E122" s="136"/>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7"/>
      <c r="B123" s="116"/>
      <c r="C123" s="137"/>
      <c r="D123" s="151"/>
      <c r="E123" s="136"/>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7"/>
      <c r="B124" s="116"/>
      <c r="C124" s="137"/>
      <c r="D124" s="151"/>
      <c r="E124" s="136"/>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7"/>
      <c r="B125" s="116"/>
      <c r="C125" s="137"/>
      <c r="D125" s="151"/>
      <c r="E125" s="136"/>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37"/>
      <c r="B126" s="116"/>
      <c r="C126" s="137"/>
      <c r="D126" s="151"/>
      <c r="E126" s="136"/>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7"/>
      <c r="B127" s="116"/>
      <c r="C127" s="137"/>
      <c r="D127" s="151"/>
      <c r="E127" s="136"/>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7"/>
      <c r="B128" s="116"/>
      <c r="C128" s="137"/>
      <c r="D128" s="151"/>
      <c r="E128" s="136"/>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7"/>
      <c r="B129" s="116"/>
      <c r="C129" s="137"/>
      <c r="D129" s="151"/>
      <c r="E129" s="136"/>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37"/>
      <c r="B130" s="116"/>
      <c r="C130" s="137"/>
      <c r="D130" s="151"/>
      <c r="E130" s="136"/>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7"/>
      <c r="B131" s="116"/>
      <c r="C131" s="137"/>
      <c r="D131" s="151"/>
      <c r="E131" s="136"/>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7"/>
      <c r="B132" s="116"/>
      <c r="C132" s="137"/>
      <c r="D132" s="151"/>
      <c r="E132" s="136"/>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7"/>
      <c r="B133" s="116"/>
      <c r="C133" s="137"/>
      <c r="D133" s="151"/>
      <c r="E133" s="136"/>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7"/>
      <c r="B134" s="116"/>
      <c r="C134" s="137"/>
      <c r="D134" s="151"/>
      <c r="E134" s="136"/>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7"/>
      <c r="B135" s="116"/>
      <c r="C135" s="137"/>
      <c r="D135" s="151"/>
      <c r="E135" s="136"/>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7"/>
      <c r="B136" s="116"/>
      <c r="C136" s="137"/>
      <c r="D136" s="151"/>
      <c r="E136" s="136"/>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7"/>
      <c r="B137" s="116"/>
      <c r="C137" s="137"/>
      <c r="D137" s="151"/>
      <c r="E137" s="136"/>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7"/>
      <c r="B138" s="116"/>
      <c r="C138" s="137"/>
      <c r="D138" s="151"/>
      <c r="E138" s="136"/>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7"/>
      <c r="B139" s="116"/>
      <c r="C139" s="137"/>
      <c r="D139" s="151"/>
      <c r="E139" s="136"/>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7"/>
      <c r="B140" s="116"/>
      <c r="C140" s="137"/>
      <c r="D140" s="151"/>
      <c r="E140" s="136"/>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7"/>
      <c r="B141" s="116"/>
      <c r="C141" s="137"/>
      <c r="D141" s="151"/>
      <c r="E141" s="136"/>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7"/>
      <c r="B142" s="116"/>
      <c r="C142" s="137"/>
      <c r="D142" s="151"/>
      <c r="E142" s="136"/>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7"/>
      <c r="B143" s="116"/>
      <c r="C143" s="137"/>
      <c r="D143" s="151"/>
      <c r="E143" s="136"/>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37"/>
      <c r="B144" s="116"/>
      <c r="C144" s="137"/>
      <c r="D144" s="151"/>
      <c r="E144" s="136"/>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37"/>
      <c r="B145" s="116"/>
      <c r="C145" s="137"/>
      <c r="D145" s="151"/>
      <c r="E145" s="136"/>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37"/>
      <c r="B146" s="116"/>
      <c r="C146" s="137"/>
      <c r="D146" s="151"/>
      <c r="E146" s="136"/>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7"/>
      <c r="B147" s="116"/>
      <c r="C147" s="137"/>
      <c r="D147" s="151"/>
      <c r="E147" s="136"/>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7"/>
      <c r="B148" s="116"/>
      <c r="C148" s="137"/>
      <c r="D148" s="151"/>
      <c r="E148" s="136"/>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7"/>
      <c r="B149" s="116"/>
      <c r="C149" s="137"/>
      <c r="D149" s="151"/>
      <c r="E149" s="136"/>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7"/>
      <c r="B150" s="116"/>
      <c r="C150" s="137"/>
      <c r="D150" s="151"/>
      <c r="E150" s="136"/>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7"/>
      <c r="B151" s="116"/>
      <c r="C151" s="137"/>
      <c r="D151" s="151"/>
      <c r="E151" s="136"/>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7"/>
      <c r="B152" s="116"/>
      <c r="C152" s="137"/>
      <c r="D152" s="151"/>
      <c r="E152" s="136"/>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7"/>
      <c r="B153" s="116"/>
      <c r="C153" s="137"/>
      <c r="D153" s="151"/>
      <c r="E153" s="136"/>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7"/>
      <c r="B154" s="116"/>
      <c r="C154" s="137"/>
      <c r="D154" s="151"/>
      <c r="E154" s="136"/>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7"/>
      <c r="B155" s="116"/>
      <c r="C155" s="137"/>
      <c r="D155" s="151"/>
      <c r="E155" s="136"/>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7"/>
      <c r="B156" s="116"/>
      <c r="C156" s="137"/>
      <c r="D156" s="151"/>
      <c r="E156" s="136"/>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7"/>
      <c r="B157" s="116"/>
      <c r="C157" s="137"/>
      <c r="D157" s="151"/>
      <c r="E157" s="136"/>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7"/>
      <c r="B158" s="116"/>
      <c r="C158" s="137"/>
      <c r="D158" s="151"/>
      <c r="E158" s="136"/>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7"/>
      <c r="B159" s="116"/>
      <c r="C159" s="137"/>
      <c r="D159" s="151"/>
      <c r="E159" s="136"/>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7"/>
      <c r="B160" s="116"/>
      <c r="C160" s="137"/>
      <c r="D160" s="151"/>
      <c r="E160" s="136"/>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7"/>
      <c r="B161" s="116"/>
      <c r="C161" s="137"/>
      <c r="D161" s="151"/>
      <c r="E161" s="136"/>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7"/>
      <c r="B162" s="116"/>
      <c r="C162" s="137"/>
      <c r="D162" s="151"/>
      <c r="E162" s="136"/>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7"/>
      <c r="B163" s="116"/>
      <c r="C163" s="137"/>
      <c r="D163" s="151"/>
      <c r="E163" s="136"/>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7"/>
      <c r="B164" s="116"/>
      <c r="C164" s="137"/>
      <c r="D164" s="151"/>
      <c r="E164" s="136"/>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7"/>
      <c r="B165" s="116"/>
      <c r="C165" s="137"/>
      <c r="D165" s="151"/>
      <c r="E165" s="136"/>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7"/>
      <c r="B166" s="116"/>
      <c r="C166" s="137"/>
      <c r="D166" s="151"/>
      <c r="E166" s="136"/>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7"/>
      <c r="B167" s="116"/>
      <c r="C167" s="137"/>
      <c r="D167" s="151"/>
      <c r="E167" s="136"/>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7"/>
      <c r="B168" s="116"/>
      <c r="C168" s="137"/>
      <c r="D168" s="151"/>
      <c r="E168" s="136"/>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7"/>
      <c r="B169" s="116"/>
      <c r="C169" s="137"/>
      <c r="D169" s="151"/>
      <c r="E169" s="136"/>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7"/>
      <c r="B170" s="116"/>
      <c r="C170" s="137"/>
      <c r="D170" s="151"/>
      <c r="E170" s="136"/>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7"/>
      <c r="B171" s="116"/>
      <c r="C171" s="137"/>
      <c r="D171" s="151"/>
      <c r="E171" s="136"/>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7"/>
      <c r="B172" s="116"/>
      <c r="C172" s="137"/>
      <c r="D172" s="151"/>
      <c r="E172" s="136"/>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7"/>
      <c r="B173" s="116"/>
      <c r="C173" s="137"/>
      <c r="D173" s="151"/>
      <c r="E173" s="136"/>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7"/>
      <c r="B174" s="116"/>
      <c r="C174" s="137"/>
      <c r="D174" s="151"/>
      <c r="E174" s="136"/>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7"/>
      <c r="B175" s="116"/>
      <c r="C175" s="137"/>
      <c r="D175" s="151"/>
      <c r="E175" s="136"/>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7"/>
      <c r="B176" s="116"/>
      <c r="C176" s="137"/>
      <c r="D176" s="151"/>
      <c r="E176" s="136"/>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7"/>
      <c r="B177" s="116"/>
      <c r="C177" s="137"/>
      <c r="D177" s="151"/>
      <c r="E177" s="136"/>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7"/>
      <c r="B178" s="116"/>
      <c r="C178" s="137"/>
      <c r="D178" s="151"/>
      <c r="E178" s="136"/>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7"/>
      <c r="B179" s="116"/>
      <c r="C179" s="137"/>
      <c r="D179" s="151"/>
      <c r="E179" s="136"/>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7"/>
      <c r="B180" s="116"/>
      <c r="C180" s="137"/>
      <c r="D180" s="151"/>
      <c r="E180" s="136"/>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7"/>
      <c r="B181" s="116"/>
      <c r="C181" s="137"/>
      <c r="D181" s="151"/>
      <c r="E181" s="136"/>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7"/>
      <c r="B182" s="116"/>
      <c r="C182" s="137"/>
      <c r="D182" s="151"/>
      <c r="E182" s="136"/>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7"/>
      <c r="B183" s="116"/>
      <c r="C183" s="137"/>
      <c r="D183" s="151"/>
      <c r="E183" s="136"/>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7"/>
      <c r="B184" s="116"/>
      <c r="C184" s="137"/>
      <c r="D184" s="151"/>
      <c r="E184" s="136"/>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7"/>
      <c r="B185" s="116"/>
      <c r="C185" s="137"/>
      <c r="D185" s="151"/>
      <c r="E185" s="136"/>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7"/>
      <c r="B186" s="116"/>
      <c r="C186" s="137"/>
      <c r="D186" s="151"/>
      <c r="E186" s="136"/>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7"/>
      <c r="B187" s="116"/>
      <c r="C187" s="137"/>
      <c r="D187" s="151"/>
      <c r="E187" s="136"/>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7"/>
      <c r="B188" s="116"/>
      <c r="C188" s="137"/>
      <c r="D188" s="151"/>
      <c r="E188" s="136"/>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7"/>
      <c r="B189" s="116"/>
      <c r="C189" s="137"/>
      <c r="D189" s="151"/>
      <c r="E189" s="136"/>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7"/>
      <c r="B190" s="116"/>
      <c r="C190" s="137"/>
      <c r="D190" s="151"/>
      <c r="E190" s="136"/>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7"/>
      <c r="B191" s="116"/>
      <c r="C191" s="137"/>
      <c r="D191" s="151"/>
      <c r="E191" s="136"/>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7"/>
      <c r="B192" s="116"/>
      <c r="C192" s="137"/>
      <c r="D192" s="151"/>
      <c r="E192" s="136"/>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7"/>
      <c r="B193" s="116"/>
      <c r="C193" s="137"/>
      <c r="D193" s="151"/>
      <c r="E193" s="136"/>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7"/>
      <c r="B194" s="116"/>
      <c r="C194" s="137"/>
      <c r="D194" s="151"/>
      <c r="E194" s="136"/>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7"/>
      <c r="B195" s="116"/>
      <c r="C195" s="137"/>
      <c r="D195" s="151"/>
      <c r="E195" s="136"/>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7"/>
      <c r="B196" s="116"/>
      <c r="C196" s="137"/>
      <c r="D196" s="151"/>
      <c r="E196" s="136"/>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7"/>
      <c r="B197" s="116"/>
      <c r="C197" s="137"/>
      <c r="D197" s="151"/>
      <c r="E197" s="136"/>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7"/>
      <c r="B198" s="116"/>
      <c r="C198" s="137"/>
      <c r="D198" s="151"/>
      <c r="E198" s="136"/>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7"/>
      <c r="B199" s="116"/>
      <c r="C199" s="137"/>
      <c r="D199" s="151"/>
      <c r="E199" s="136"/>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7"/>
      <c r="B200" s="116"/>
      <c r="C200" s="137"/>
      <c r="D200" s="151"/>
      <c r="E200" s="136"/>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7"/>
      <c r="B201" s="116"/>
      <c r="C201" s="137"/>
      <c r="D201" s="151"/>
      <c r="E201" s="136"/>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7"/>
      <c r="B202" s="116"/>
      <c r="C202" s="137"/>
      <c r="D202" s="151"/>
      <c r="E202" s="136"/>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7"/>
      <c r="B203" s="116"/>
      <c r="C203" s="137"/>
      <c r="D203" s="151"/>
      <c r="E203" s="136"/>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7"/>
      <c r="B204" s="116"/>
      <c r="C204" s="137"/>
      <c r="D204" s="151"/>
      <c r="E204" s="136"/>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7"/>
      <c r="B205" s="116"/>
      <c r="C205" s="137"/>
      <c r="D205" s="151"/>
      <c r="E205" s="136"/>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7"/>
      <c r="B206" s="116"/>
      <c r="C206" s="137"/>
      <c r="D206" s="151"/>
      <c r="E206" s="136"/>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7"/>
      <c r="B207" s="116"/>
      <c r="C207" s="137"/>
      <c r="D207" s="151"/>
      <c r="E207" s="136"/>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7"/>
      <c r="B208" s="116"/>
      <c r="C208" s="137"/>
      <c r="D208" s="151"/>
      <c r="E208" s="136"/>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7"/>
      <c r="B209" s="116"/>
      <c r="C209" s="137"/>
      <c r="D209" s="151"/>
      <c r="E209" s="136"/>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7"/>
      <c r="B210" s="116"/>
      <c r="C210" s="137"/>
      <c r="D210" s="151"/>
      <c r="E210" s="136"/>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7"/>
      <c r="B211" s="116"/>
      <c r="C211" s="137"/>
      <c r="D211" s="151"/>
      <c r="E211" s="136"/>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7"/>
      <c r="B212" s="116"/>
      <c r="C212" s="137"/>
      <c r="D212" s="151"/>
      <c r="E212" s="136"/>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7"/>
      <c r="B213" s="116"/>
      <c r="C213" s="137"/>
      <c r="D213" s="151"/>
      <c r="E213" s="136"/>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7"/>
      <c r="B214" s="116"/>
      <c r="C214" s="137"/>
      <c r="D214" s="151"/>
      <c r="E214" s="136"/>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7"/>
      <c r="B215" s="116"/>
      <c r="C215" s="137"/>
      <c r="D215" s="151"/>
      <c r="E215" s="136"/>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7"/>
      <c r="B216" s="116"/>
      <c r="C216" s="137"/>
      <c r="D216" s="151"/>
      <c r="E216" s="136"/>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7"/>
      <c r="B217" s="116"/>
      <c r="C217" s="137"/>
      <c r="D217" s="151"/>
      <c r="E217" s="136"/>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7"/>
      <c r="B218" s="116"/>
      <c r="C218" s="137"/>
      <c r="D218" s="151"/>
      <c r="E218" s="136"/>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7"/>
      <c r="B219" s="116"/>
      <c r="C219" s="137"/>
      <c r="D219" s="151"/>
      <c r="E219" s="136"/>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7"/>
      <c r="B220" s="116"/>
      <c r="C220" s="137"/>
      <c r="D220" s="151"/>
      <c r="E220" s="136"/>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7"/>
      <c r="B221" s="116"/>
      <c r="C221" s="137"/>
      <c r="D221" s="151"/>
      <c r="E221" s="136"/>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7"/>
      <c r="B222" s="116"/>
      <c r="C222" s="137"/>
      <c r="D222" s="151"/>
      <c r="E222" s="136"/>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7"/>
      <c r="B223" s="116"/>
      <c r="C223" s="137"/>
      <c r="D223" s="151"/>
      <c r="E223" s="136"/>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7"/>
      <c r="B224" s="116"/>
      <c r="C224" s="137"/>
      <c r="D224" s="151"/>
      <c r="E224" s="136"/>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7"/>
      <c r="B225" s="116"/>
      <c r="C225" s="137"/>
      <c r="D225" s="151"/>
      <c r="E225" s="136"/>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7"/>
      <c r="B226" s="116"/>
      <c r="C226" s="137"/>
      <c r="D226" s="151"/>
      <c r="E226" s="136"/>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7"/>
      <c r="B227" s="116"/>
      <c r="C227" s="137"/>
      <c r="D227" s="151"/>
      <c r="E227" s="136"/>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7"/>
      <c r="B228" s="116"/>
      <c r="C228" s="137"/>
      <c r="D228" s="151"/>
      <c r="E228" s="136"/>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7"/>
      <c r="B229" s="116"/>
      <c r="C229" s="137"/>
      <c r="D229" s="151"/>
      <c r="E229" s="136"/>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7"/>
      <c r="B230" s="116"/>
      <c r="C230" s="137"/>
      <c r="D230" s="151"/>
      <c r="E230" s="136"/>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7"/>
      <c r="B231" s="116"/>
      <c r="C231" s="137"/>
      <c r="D231" s="151"/>
      <c r="E231" s="136"/>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7"/>
      <c r="B232" s="116"/>
      <c r="C232" s="137"/>
      <c r="D232" s="151"/>
      <c r="E232" s="136"/>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37"/>
      <c r="B272" s="116"/>
      <c r="C272" s="137"/>
      <c r="D272" s="151"/>
      <c r="E272" s="136"/>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37"/>
      <c r="B273" s="116"/>
      <c r="C273" s="137"/>
      <c r="D273" s="151"/>
      <c r="E273" s="136"/>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37"/>
      <c r="B274" s="116"/>
      <c r="C274" s="137"/>
      <c r="D274" s="151"/>
      <c r="E274" s="136"/>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37"/>
      <c r="B275" s="116"/>
      <c r="C275" s="137"/>
      <c r="D275" s="151"/>
      <c r="E275" s="136"/>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37"/>
      <c r="B276" s="116"/>
      <c r="C276" s="137"/>
      <c r="D276" s="151"/>
      <c r="E276" s="136"/>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37"/>
      <c r="B277" s="116"/>
      <c r="C277" s="137"/>
      <c r="D277" s="151"/>
      <c r="E277" s="136"/>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37"/>
      <c r="B278" s="116"/>
      <c r="C278" s="137"/>
      <c r="D278" s="151"/>
      <c r="E278" s="136"/>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37"/>
      <c r="B279" s="116"/>
      <c r="C279" s="137"/>
      <c r="D279" s="151"/>
      <c r="E279" s="136"/>
      <c r="F279" s="125"/>
      <c r="G279" s="125"/>
      <c r="H279" s="125"/>
      <c r="I279" s="125"/>
      <c r="J279" s="125"/>
      <c r="K279" s="125"/>
      <c r="L279" s="125"/>
      <c r="M279" s="125"/>
      <c r="N279" s="125"/>
      <c r="O279" s="125"/>
      <c r="P279" s="125"/>
      <c r="Q279" s="125"/>
      <c r="R279" s="137"/>
      <c r="S279" s="137"/>
      <c r="T279" s="137"/>
      <c r="U279" s="114"/>
      <c r="V279" s="114"/>
      <c r="W279" s="114"/>
      <c r="X279" s="114"/>
      <c r="Y279" s="114"/>
      <c r="Z279" s="114"/>
    </row>
    <row r="280" ht="13.5" customHeight="1">
      <c r="A280" s="137"/>
      <c r="B280" s="116"/>
      <c r="C280" s="137"/>
      <c r="D280" s="151"/>
      <c r="E280" s="136"/>
      <c r="F280" s="125"/>
      <c r="G280" s="125"/>
      <c r="H280" s="125"/>
      <c r="I280" s="125"/>
      <c r="J280" s="125"/>
      <c r="K280" s="125"/>
      <c r="L280" s="125"/>
      <c r="M280" s="125"/>
      <c r="N280" s="125"/>
      <c r="O280" s="125"/>
      <c r="P280" s="125"/>
      <c r="Q280" s="125"/>
      <c r="R280" s="137"/>
      <c r="S280" s="137"/>
      <c r="T280" s="137"/>
      <c r="U280" s="114"/>
      <c r="V280" s="114"/>
      <c r="W280" s="114"/>
      <c r="X280" s="114"/>
      <c r="Y280" s="114"/>
      <c r="Z280" s="114"/>
    </row>
    <row r="281" ht="13.5" customHeight="1">
      <c r="A281" s="137"/>
      <c r="B281" s="116"/>
      <c r="C281" s="137"/>
      <c r="D281" s="151"/>
      <c r="E281" s="136"/>
      <c r="F281" s="125"/>
      <c r="G281" s="125"/>
      <c r="H281" s="125"/>
      <c r="I281" s="125"/>
      <c r="J281" s="125"/>
      <c r="K281" s="125"/>
      <c r="L281" s="125"/>
      <c r="M281" s="125"/>
      <c r="N281" s="125"/>
      <c r="O281" s="125"/>
      <c r="P281" s="125"/>
      <c r="Q281" s="125"/>
      <c r="R281" s="137"/>
      <c r="S281" s="137"/>
      <c r="T281" s="137"/>
      <c r="U281" s="114"/>
      <c r="V281" s="114"/>
      <c r="W281" s="114"/>
      <c r="X281" s="114"/>
      <c r="Y281" s="114"/>
      <c r="Z281" s="114"/>
    </row>
    <row r="282" ht="13.5" customHeight="1">
      <c r="A282" s="137"/>
      <c r="B282" s="116"/>
      <c r="C282" s="137"/>
      <c r="D282" s="151"/>
      <c r="E282" s="136"/>
      <c r="F282" s="125"/>
      <c r="G282" s="125"/>
      <c r="H282" s="125"/>
      <c r="I282" s="125"/>
      <c r="J282" s="125"/>
      <c r="K282" s="125"/>
      <c r="L282" s="125"/>
      <c r="M282" s="125"/>
      <c r="N282" s="125"/>
      <c r="O282" s="125"/>
      <c r="P282" s="125"/>
      <c r="Q282" s="125"/>
      <c r="R282" s="137"/>
      <c r="S282" s="137"/>
      <c r="T282" s="137"/>
      <c r="U282" s="114"/>
      <c r="V282" s="114"/>
      <c r="W282" s="114"/>
      <c r="X282" s="114"/>
      <c r="Y282" s="114"/>
      <c r="Z282" s="114"/>
    </row>
    <row r="283" ht="13.5" customHeight="1">
      <c r="A283" s="137"/>
      <c r="B283" s="116"/>
      <c r="C283" s="137"/>
      <c r="D283" s="151"/>
      <c r="E283" s="136"/>
      <c r="F283" s="125"/>
      <c r="G283" s="125"/>
      <c r="H283" s="125"/>
      <c r="I283" s="125"/>
      <c r="J283" s="125"/>
      <c r="K283" s="125"/>
      <c r="L283" s="125"/>
      <c r="M283" s="125"/>
      <c r="N283" s="125"/>
      <c r="O283" s="125"/>
      <c r="P283" s="125"/>
      <c r="Q283" s="125"/>
      <c r="R283" s="137"/>
      <c r="S283" s="137"/>
      <c r="T283" s="137"/>
      <c r="U283" s="114"/>
      <c r="V283" s="114"/>
      <c r="W283" s="114"/>
      <c r="X283" s="114"/>
      <c r="Y283" s="114"/>
      <c r="Z283" s="114"/>
    </row>
    <row r="284" ht="13.5" customHeight="1">
      <c r="A284" s="137"/>
      <c r="B284" s="116"/>
      <c r="C284" s="137"/>
      <c r="D284" s="151"/>
      <c r="E284" s="136"/>
      <c r="F284" s="125"/>
      <c r="G284" s="125"/>
      <c r="H284" s="125"/>
      <c r="I284" s="125"/>
      <c r="J284" s="125"/>
      <c r="K284" s="125"/>
      <c r="L284" s="125"/>
      <c r="M284" s="125"/>
      <c r="N284" s="125"/>
      <c r="O284" s="125"/>
      <c r="P284" s="125"/>
      <c r="Q284" s="125"/>
      <c r="R284" s="137"/>
      <c r="S284" s="137"/>
      <c r="T284" s="137"/>
      <c r="U284" s="114"/>
      <c r="V284" s="114"/>
      <c r="W284" s="114"/>
      <c r="X284" s="114"/>
      <c r="Y284" s="114"/>
      <c r="Z284" s="114"/>
    </row>
    <row r="285" ht="13.5" customHeight="1">
      <c r="A285" s="137"/>
      <c r="B285" s="116"/>
      <c r="C285" s="137"/>
      <c r="D285" s="151"/>
      <c r="E285" s="136"/>
      <c r="F285" s="125"/>
      <c r="G285" s="125"/>
      <c r="H285" s="125"/>
      <c r="I285" s="125"/>
      <c r="J285" s="125"/>
      <c r="K285" s="125"/>
      <c r="L285" s="125"/>
      <c r="M285" s="125"/>
      <c r="N285" s="125"/>
      <c r="O285" s="125"/>
      <c r="P285" s="125"/>
      <c r="Q285" s="125"/>
      <c r="R285" s="137"/>
      <c r="S285" s="137"/>
      <c r="T285" s="137"/>
      <c r="U285" s="114"/>
      <c r="V285" s="114"/>
      <c r="W285" s="114"/>
      <c r="X285" s="114"/>
      <c r="Y285" s="114"/>
      <c r="Z285" s="114"/>
    </row>
    <row r="286" ht="13.5" customHeight="1">
      <c r="A286" s="137"/>
      <c r="B286" s="116"/>
      <c r="C286" s="137"/>
      <c r="D286" s="151"/>
      <c r="E286" s="136"/>
      <c r="F286" s="125"/>
      <c r="G286" s="125"/>
      <c r="H286" s="125"/>
      <c r="I286" s="125"/>
      <c r="J286" s="125"/>
      <c r="K286" s="125"/>
      <c r="L286" s="125"/>
      <c r="M286" s="125"/>
      <c r="N286" s="125"/>
      <c r="O286" s="125"/>
      <c r="P286" s="125"/>
      <c r="Q286" s="125"/>
      <c r="R286" s="137"/>
      <c r="S286" s="137"/>
      <c r="T286" s="137"/>
      <c r="U286" s="114"/>
      <c r="V286" s="114"/>
      <c r="W286" s="114"/>
      <c r="X286" s="114"/>
      <c r="Y286" s="114"/>
      <c r="Z286" s="114"/>
    </row>
    <row r="287" ht="13.5" customHeight="1">
      <c r="A287" s="137"/>
      <c r="B287" s="116"/>
      <c r="C287" s="137"/>
      <c r="D287" s="151"/>
      <c r="E287" s="136"/>
      <c r="F287" s="125"/>
      <c r="G287" s="125"/>
      <c r="H287" s="125"/>
      <c r="I287" s="125"/>
      <c r="J287" s="125"/>
      <c r="K287" s="125"/>
      <c r="L287" s="125"/>
      <c r="M287" s="125"/>
      <c r="N287" s="125"/>
      <c r="O287" s="125"/>
      <c r="P287" s="125"/>
      <c r="Q287" s="125"/>
      <c r="R287" s="137"/>
      <c r="S287" s="137"/>
      <c r="T287" s="137"/>
      <c r="U287" s="114"/>
      <c r="V287" s="114"/>
      <c r="W287" s="114"/>
      <c r="X287" s="114"/>
      <c r="Y287" s="114"/>
      <c r="Z287" s="114"/>
    </row>
    <row r="288" ht="13.5" customHeight="1">
      <c r="A288" s="137"/>
      <c r="B288" s="116"/>
      <c r="C288" s="137"/>
      <c r="D288" s="151"/>
      <c r="E288" s="136"/>
      <c r="F288" s="125"/>
      <c r="G288" s="125"/>
      <c r="H288" s="125"/>
      <c r="I288" s="125"/>
      <c r="J288" s="125"/>
      <c r="K288" s="125"/>
      <c r="L288" s="125"/>
      <c r="M288" s="125"/>
      <c r="N288" s="125"/>
      <c r="O288" s="125"/>
      <c r="P288" s="125"/>
      <c r="Q288" s="125"/>
      <c r="R288" s="137"/>
      <c r="S288" s="137"/>
      <c r="T288" s="137"/>
      <c r="U288" s="114"/>
      <c r="V288" s="114"/>
      <c r="W288" s="114"/>
      <c r="X288" s="114"/>
      <c r="Y288" s="114"/>
      <c r="Z288" s="114"/>
    </row>
    <row r="289" ht="13.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3.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3.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3.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3.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3.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3.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3.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3.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3.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3.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3.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3.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3.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3.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3.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3.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3.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3.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3.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3.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3.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3.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3.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3.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3.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3.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3.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3.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3.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3.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3.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3.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3.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3.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3.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3.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3.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3.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3.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3.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3.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3.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3.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3.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3.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3.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3.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3.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3.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3.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3.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3.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3.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3.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3.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3.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3.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3.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3.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3.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3.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3.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3.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3.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3.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3.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3.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3.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3.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3.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3.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3.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3.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3.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3.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3.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3.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3.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3.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3.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3.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3.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3.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3.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3.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3.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3.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3.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3.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3.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3.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3.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3.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3.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3.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3.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3.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3.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3.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3.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3.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3.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3.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3.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3.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3.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3.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3.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3.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3.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3.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3.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3.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50 F57:Q62 F73:Q83 F90:Q95 F106:Q288">
    <cfRule type="cellIs" dxfId="2" priority="1" stopIfTrue="1" operator="equal">
      <formula>"F"</formula>
    </cfRule>
  </conditionalFormatting>
  <conditionalFormatting sqref="F15:Q50 F57:Q62 F73:Q83 F90:Q95 F106:Q288">
    <cfRule type="cellIs" dxfId="3" priority="2" stopIfTrue="1" operator="equal">
      <formula>"PE"</formula>
    </cfRule>
  </conditionalFormatting>
  <conditionalFormatting sqref="F51:Q56">
    <cfRule type="cellIs" dxfId="2" priority="3" stopIfTrue="1" operator="equal">
      <formula>"F"</formula>
    </cfRule>
  </conditionalFormatting>
  <conditionalFormatting sqref="F51:Q56">
    <cfRule type="cellIs" dxfId="3" priority="4" stopIfTrue="1" operator="equal">
      <formula>"PE"</formula>
    </cfRule>
  </conditionalFormatting>
  <conditionalFormatting sqref="F63:Q72">
    <cfRule type="cellIs" dxfId="2" priority="5" stopIfTrue="1" operator="equal">
      <formula>"F"</formula>
    </cfRule>
  </conditionalFormatting>
  <conditionalFormatting sqref="F63:Q72">
    <cfRule type="cellIs" dxfId="3" priority="6" stopIfTrue="1" operator="equal">
      <formula>"PE"</formula>
    </cfRule>
  </conditionalFormatting>
  <conditionalFormatting sqref="F84:Q89">
    <cfRule type="cellIs" dxfId="2" priority="7" stopIfTrue="1" operator="equal">
      <formula>"F"</formula>
    </cfRule>
  </conditionalFormatting>
  <conditionalFormatting sqref="F84:Q89">
    <cfRule type="cellIs" dxfId="3" priority="8" stopIfTrue="1" operator="equal">
      <formula>"PE"</formula>
    </cfRule>
  </conditionalFormatting>
  <conditionalFormatting sqref="F96:Q105">
    <cfRule type="cellIs" dxfId="2" priority="9" stopIfTrue="1" operator="equal">
      <formula>"F"</formula>
    </cfRule>
  </conditionalFormatting>
  <conditionalFormatting sqref="F96:Q105">
    <cfRule type="cellIs" dxfId="3" priority="10" stopIfTrue="1" operator="equal">
      <formula>"PE"</formula>
    </cfRule>
  </conditionalFormatting>
  <dataValidations>
    <dataValidation type="list" allowBlank="1" showErrorMessage="1" sqref="F15:Q78 F80:Q111">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9.75"/>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9.1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2486</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216</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21"/>
      <c r="T11" s="121"/>
      <c r="U11" s="114"/>
      <c r="V11" s="114"/>
      <c r="W11" s="114"/>
      <c r="X11" s="114"/>
      <c r="Y11" s="114"/>
      <c r="Z11" s="114"/>
    </row>
    <row r="12" ht="13.5" customHeight="1">
      <c r="A12" s="123" t="s">
        <v>227</v>
      </c>
      <c r="B12" s="124" t="s">
        <v>2487</v>
      </c>
      <c r="C12" s="124"/>
      <c r="D12" s="124"/>
      <c r="E12" s="124"/>
      <c r="F12" s="124"/>
      <c r="G12" s="124"/>
      <c r="H12" s="124"/>
      <c r="I12" s="124"/>
      <c r="J12" s="124"/>
      <c r="K12" s="124"/>
      <c r="L12" s="124"/>
      <c r="M12" s="124"/>
      <c r="N12" s="124"/>
      <c r="O12" s="124"/>
      <c r="P12" s="124"/>
      <c r="Q12" s="124"/>
      <c r="R12" s="124"/>
      <c r="S12" s="124"/>
      <c r="T12" s="124"/>
      <c r="U12" s="114"/>
      <c r="V12" s="114"/>
      <c r="W12" s="114"/>
      <c r="X12" s="114"/>
      <c r="Y12" s="114"/>
      <c r="Z12" s="114"/>
    </row>
    <row r="13" ht="13.5" customHeight="1">
      <c r="A13" s="125"/>
      <c r="B13" s="126" t="s">
        <v>2488</v>
      </c>
      <c r="C13" s="126"/>
      <c r="D13" s="126"/>
      <c r="E13" s="126"/>
      <c r="F13" s="126"/>
      <c r="G13" s="126"/>
      <c r="H13" s="126"/>
      <c r="I13" s="126"/>
      <c r="J13" s="126"/>
      <c r="K13" s="126"/>
      <c r="L13" s="126"/>
      <c r="M13" s="126"/>
      <c r="N13" s="126"/>
      <c r="O13" s="126"/>
      <c r="P13" s="126"/>
      <c r="Q13" s="126"/>
      <c r="R13" s="126"/>
      <c r="S13" s="126"/>
      <c r="T13" s="127"/>
      <c r="U13" s="114"/>
      <c r="V13" s="114"/>
      <c r="W13" s="114"/>
      <c r="X13" s="114"/>
      <c r="Y13" s="114"/>
      <c r="Z13" s="114"/>
    </row>
    <row r="14" ht="13.5" customHeight="1">
      <c r="A14" s="128"/>
      <c r="B14" s="129" t="s">
        <v>2489</v>
      </c>
      <c r="C14" s="128"/>
      <c r="D14" s="128"/>
      <c r="E14" s="128"/>
      <c r="F14" s="128"/>
      <c r="G14" s="128"/>
      <c r="H14" s="128"/>
      <c r="I14" s="128"/>
      <c r="J14" s="128"/>
      <c r="K14" s="128"/>
      <c r="L14" s="128"/>
      <c r="M14" s="128"/>
      <c r="N14" s="128"/>
      <c r="O14" s="128"/>
      <c r="P14" s="128"/>
      <c r="Q14" s="128"/>
      <c r="R14" s="128"/>
      <c r="S14" s="130"/>
      <c r="T14" s="131"/>
      <c r="U14" s="114"/>
      <c r="V14" s="114"/>
      <c r="W14" s="114"/>
      <c r="X14" s="114"/>
      <c r="Y14" s="114"/>
      <c r="Z14" s="114"/>
    </row>
    <row r="15" ht="13.5" customHeight="1">
      <c r="A15" s="132" t="str">
        <f t="shared" ref="A15:A24" si="1">IF(E15&lt;&gt;"",$E$3&amp;"00"&amp;COUNTA($E$15:E15),"")</f>
        <v>SP001</v>
      </c>
      <c r="B15" s="133" t="s">
        <v>2490</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si="1"/>
        <v>SP002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SP003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SP004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13.5" customHeight="1">
      <c r="A19" s="132" t="str">
        <f t="shared" si="1"/>
        <v>SP005</v>
      </c>
      <c r="B19" s="133" t="s">
        <v>2491</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SP006</v>
      </c>
      <c r="B20" s="133" t="s">
        <v>2492</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39" t="s">
        <v>2493</v>
      </c>
      <c r="C21" s="140"/>
      <c r="D21" s="140"/>
      <c r="E21" s="140"/>
      <c r="F21" s="125"/>
      <c r="G21" s="125"/>
      <c r="H21" s="125"/>
      <c r="I21" s="125"/>
      <c r="J21" s="125"/>
      <c r="K21" s="125"/>
      <c r="L21" s="125"/>
      <c r="M21" s="125"/>
      <c r="N21" s="125"/>
      <c r="O21" s="125"/>
      <c r="P21" s="125"/>
      <c r="Q21" s="125"/>
      <c r="R21" s="141"/>
      <c r="S21" s="141"/>
      <c r="T21" s="141"/>
      <c r="U21" s="114"/>
      <c r="V21" s="114"/>
      <c r="W21" s="114"/>
      <c r="X21" s="114"/>
      <c r="Y21" s="114"/>
      <c r="Z21" s="114"/>
    </row>
    <row r="22" ht="13.5" customHeight="1">
      <c r="A22" s="132" t="str">
        <f t="shared" si="1"/>
        <v>SP007</v>
      </c>
      <c r="B22" s="116" t="s">
        <v>2494</v>
      </c>
      <c r="C22" s="116"/>
      <c r="D22" s="116" t="s">
        <v>2495</v>
      </c>
      <c r="E22" s="116" t="s">
        <v>2496</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SP008</v>
      </c>
      <c r="B23" s="116" t="s">
        <v>2497</v>
      </c>
      <c r="C23" s="116"/>
      <c r="D23" s="116" t="s">
        <v>2498</v>
      </c>
      <c r="E23" s="116" t="s">
        <v>2499</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SP009</v>
      </c>
      <c r="B24" s="116" t="s">
        <v>2500</v>
      </c>
      <c r="C24" s="116"/>
      <c r="D24" s="116" t="s">
        <v>2501</v>
      </c>
      <c r="E24" s="116" t="s">
        <v>2502</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ref="A25:A89" si="2">IF(E25&lt;&gt;"",$E$3&amp;"0"&amp;COUNTA($E$15:E25),"")</f>
        <v>SP010</v>
      </c>
      <c r="B25" s="116" t="s">
        <v>2503</v>
      </c>
      <c r="C25" s="116"/>
      <c r="D25" s="116" t="s">
        <v>2504</v>
      </c>
      <c r="E25" s="116" t="s">
        <v>250</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32" t="str">
        <f t="shared" si="2"/>
        <v>SP011</v>
      </c>
      <c r="B26" s="116" t="s">
        <v>2505</v>
      </c>
      <c r="C26" s="116"/>
      <c r="D26" s="116" t="s">
        <v>2506</v>
      </c>
      <c r="E26" s="116" t="s">
        <v>253</v>
      </c>
      <c r="F26" s="125"/>
      <c r="G26" s="125"/>
      <c r="H26" s="125"/>
      <c r="I26" s="125"/>
      <c r="J26" s="125"/>
      <c r="K26" s="125"/>
      <c r="L26" s="125"/>
      <c r="M26" s="125"/>
      <c r="N26" s="125"/>
      <c r="O26" s="125"/>
      <c r="P26" s="125"/>
      <c r="Q26" s="125"/>
      <c r="R26" s="141"/>
      <c r="S26" s="141"/>
      <c r="T26" s="141"/>
      <c r="U26" s="114"/>
      <c r="V26" s="114"/>
      <c r="W26" s="114"/>
      <c r="X26" s="114"/>
      <c r="Y26" s="114"/>
      <c r="Z26" s="114"/>
    </row>
    <row r="27" ht="13.5" customHeight="1">
      <c r="A27" s="132" t="str">
        <f t="shared" si="2"/>
        <v>SP012</v>
      </c>
      <c r="B27" s="116" t="s">
        <v>2507</v>
      </c>
      <c r="C27" s="116"/>
      <c r="D27" s="116" t="s">
        <v>2508</v>
      </c>
      <c r="E27" s="116" t="s">
        <v>2509</v>
      </c>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2"/>
        <v>SP013</v>
      </c>
      <c r="B28" s="142" t="s">
        <v>2510</v>
      </c>
      <c r="C28" s="142"/>
      <c r="D28" s="142" t="s">
        <v>2511</v>
      </c>
      <c r="E28" s="142" t="s">
        <v>259</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2"/>
        <v/>
      </c>
      <c r="B29" s="143" t="s">
        <v>1494</v>
      </c>
      <c r="C29" s="144"/>
      <c r="D29" s="144"/>
      <c r="E29" s="144"/>
      <c r="F29" s="1"/>
      <c r="G29" s="1"/>
      <c r="H29" s="1"/>
      <c r="I29" s="1"/>
      <c r="J29" s="1"/>
      <c r="K29" s="1"/>
      <c r="L29" s="1"/>
      <c r="M29" s="1"/>
      <c r="N29" s="1"/>
      <c r="O29" s="1"/>
      <c r="P29" s="1"/>
      <c r="Q29" s="1"/>
      <c r="R29" s="1"/>
      <c r="S29" s="1"/>
      <c r="T29" s="1"/>
      <c r="U29" s="114"/>
      <c r="V29" s="114"/>
      <c r="W29" s="114"/>
      <c r="X29" s="114"/>
      <c r="Y29" s="114"/>
      <c r="Z29" s="114"/>
    </row>
    <row r="30" ht="13.5" customHeight="1">
      <c r="A30" s="132" t="str">
        <f t="shared" si="2"/>
        <v>SP014</v>
      </c>
      <c r="B30" s="142" t="s">
        <v>2512</v>
      </c>
      <c r="C30" s="142" t="s">
        <v>227</v>
      </c>
      <c r="D30" s="142" t="s">
        <v>1496</v>
      </c>
      <c r="E30" s="142" t="s">
        <v>241</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2"/>
        <v>SP015</v>
      </c>
      <c r="B31" s="142" t="s">
        <v>2513</v>
      </c>
      <c r="C31" s="142" t="s">
        <v>227</v>
      </c>
      <c r="D31" s="142" t="s">
        <v>1497</v>
      </c>
      <c r="E31" s="142" t="s">
        <v>2514</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2"/>
        <v>SP016</v>
      </c>
      <c r="B32" s="142" t="s">
        <v>2515</v>
      </c>
      <c r="C32" s="142" t="s">
        <v>227</v>
      </c>
      <c r="D32" s="142" t="s">
        <v>1498</v>
      </c>
      <c r="E32" s="142" t="s">
        <v>247</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2"/>
        <v>SP017</v>
      </c>
      <c r="B33" s="142" t="s">
        <v>2516</v>
      </c>
      <c r="C33" s="142" t="s">
        <v>227</v>
      </c>
      <c r="D33" s="142" t="s">
        <v>1499</v>
      </c>
      <c r="E33" s="142" t="s">
        <v>250</v>
      </c>
      <c r="F33" s="125"/>
      <c r="G33" s="125"/>
      <c r="H33" s="125"/>
      <c r="I33" s="125"/>
      <c r="J33" s="125"/>
      <c r="K33" s="125"/>
      <c r="L33" s="125"/>
      <c r="M33" s="125"/>
      <c r="N33" s="125"/>
      <c r="O33" s="125"/>
      <c r="P33" s="125"/>
      <c r="Q33" s="125"/>
      <c r="R33" s="141"/>
      <c r="S33" s="141"/>
      <c r="T33" s="141"/>
      <c r="U33" s="114"/>
      <c r="V33" s="114"/>
      <c r="W33" s="114"/>
      <c r="X33" s="114"/>
      <c r="Y33" s="114"/>
      <c r="Z33" s="114"/>
    </row>
    <row r="34" ht="13.5" customHeight="1">
      <c r="A34" s="132" t="str">
        <f t="shared" si="2"/>
        <v>SP018</v>
      </c>
      <c r="B34" s="142" t="s">
        <v>2517</v>
      </c>
      <c r="C34" s="142" t="s">
        <v>227</v>
      </c>
      <c r="D34" s="142" t="s">
        <v>1500</v>
      </c>
      <c r="E34" s="142" t="s">
        <v>253</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2"/>
        <v>SP019</v>
      </c>
      <c r="B35" s="142" t="s">
        <v>2518</v>
      </c>
      <c r="C35" s="142"/>
      <c r="D35" s="142" t="s">
        <v>1501</v>
      </c>
      <c r="E35" s="142" t="s">
        <v>256</v>
      </c>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2"/>
        <v>SP020</v>
      </c>
      <c r="B36" s="142" t="s">
        <v>2519</v>
      </c>
      <c r="C36" s="142"/>
      <c r="D36" s="142" t="s">
        <v>1503</v>
      </c>
      <c r="E36" s="142" t="s">
        <v>259</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2"/>
        <v/>
      </c>
      <c r="B37" s="139" t="s">
        <v>2520</v>
      </c>
      <c r="C37" s="140"/>
      <c r="D37" s="140"/>
      <c r="E37" s="140"/>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2"/>
        <v>SP021</v>
      </c>
      <c r="B38" s="142" t="s">
        <v>2521</v>
      </c>
      <c r="C38" s="142"/>
      <c r="D38" s="142" t="s">
        <v>2522</v>
      </c>
      <c r="E38" s="142" t="s">
        <v>2523</v>
      </c>
      <c r="F38" s="125"/>
      <c r="G38" s="125"/>
      <c r="H38" s="125"/>
      <c r="I38" s="125"/>
      <c r="J38" s="125"/>
      <c r="K38" s="125"/>
      <c r="L38" s="125"/>
      <c r="M38" s="125"/>
      <c r="N38" s="125"/>
      <c r="O38" s="125"/>
      <c r="P38" s="125"/>
      <c r="Q38" s="125"/>
      <c r="R38" s="141"/>
      <c r="S38" s="141"/>
      <c r="T38" s="141"/>
      <c r="U38" s="114"/>
      <c r="V38" s="114"/>
      <c r="W38" s="114"/>
      <c r="X38" s="114"/>
      <c r="Y38" s="114"/>
      <c r="Z38" s="114"/>
    </row>
    <row r="39" ht="13.5" customHeight="1">
      <c r="A39" s="132" t="str">
        <f t="shared" si="2"/>
        <v>SP022</v>
      </c>
      <c r="B39" s="142" t="s">
        <v>2524</v>
      </c>
      <c r="C39" s="142"/>
      <c r="D39" s="142" t="s">
        <v>2525</v>
      </c>
      <c r="E39" s="142" t="s">
        <v>2526</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2"/>
        <v>SP023</v>
      </c>
      <c r="B40" s="142" t="s">
        <v>277</v>
      </c>
      <c r="C40" s="142"/>
      <c r="D40" s="142" t="s">
        <v>2525</v>
      </c>
      <c r="E40" s="142" t="s">
        <v>278</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2"/>
        <v>SP024</v>
      </c>
      <c r="B41" s="142" t="s">
        <v>2527</v>
      </c>
      <c r="C41" s="142"/>
      <c r="D41" s="142" t="s">
        <v>2528</v>
      </c>
      <c r="E41" s="142" t="s">
        <v>281</v>
      </c>
      <c r="F41" s="125"/>
      <c r="G41" s="125"/>
      <c r="H41" s="125"/>
      <c r="I41" s="125"/>
      <c r="J41" s="125"/>
      <c r="K41" s="125"/>
      <c r="L41" s="125"/>
      <c r="M41" s="125"/>
      <c r="N41" s="125"/>
      <c r="O41" s="125"/>
      <c r="P41" s="125"/>
      <c r="Q41" s="125"/>
      <c r="R41" s="141"/>
      <c r="S41" s="141"/>
      <c r="T41" s="141"/>
      <c r="U41" s="114"/>
      <c r="V41" s="114"/>
      <c r="W41" s="114"/>
      <c r="X41" s="114"/>
      <c r="Y41" s="114"/>
      <c r="Z41" s="114"/>
    </row>
    <row r="42" ht="13.5" customHeight="1">
      <c r="A42" s="132" t="str">
        <f t="shared" si="2"/>
        <v>SP025</v>
      </c>
      <c r="B42" s="142" t="s">
        <v>282</v>
      </c>
      <c r="C42" s="142"/>
      <c r="D42" s="142" t="s">
        <v>2529</v>
      </c>
      <c r="E42" s="142" t="s">
        <v>284</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2"/>
        <v/>
      </c>
      <c r="B43" s="139" t="s">
        <v>292</v>
      </c>
      <c r="C43" s="139"/>
      <c r="D43" s="139"/>
      <c r="E43" s="139"/>
      <c r="F43" s="145"/>
      <c r="G43" s="145"/>
      <c r="H43" s="145"/>
      <c r="I43" s="145"/>
      <c r="J43" s="145"/>
      <c r="K43" s="145"/>
      <c r="L43" s="145"/>
      <c r="M43" s="145"/>
      <c r="N43" s="145"/>
      <c r="O43" s="145"/>
      <c r="P43" s="145"/>
      <c r="Q43" s="145"/>
      <c r="R43" s="146"/>
      <c r="S43" s="146"/>
      <c r="T43" s="146"/>
      <c r="U43" s="114"/>
      <c r="V43" s="114"/>
      <c r="W43" s="114"/>
      <c r="X43" s="114"/>
      <c r="Y43" s="114"/>
      <c r="Z43" s="114"/>
    </row>
    <row r="44" ht="13.5" customHeight="1">
      <c r="A44" s="132" t="str">
        <f t="shared" si="2"/>
        <v>SP026</v>
      </c>
      <c r="B44" s="142" t="s">
        <v>293</v>
      </c>
      <c r="C44" s="142"/>
      <c r="D44" s="142" t="s">
        <v>294</v>
      </c>
      <c r="E44" s="142" t="s">
        <v>295</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2"/>
        <v>SP027</v>
      </c>
      <c r="B45" s="142" t="s">
        <v>296</v>
      </c>
      <c r="C45" s="142"/>
      <c r="D45" s="142" t="s">
        <v>297</v>
      </c>
      <c r="E45" s="142" t="s">
        <v>298</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32" t="str">
        <f t="shared" si="2"/>
        <v>SP028</v>
      </c>
      <c r="B46" s="142" t="s">
        <v>299</v>
      </c>
      <c r="C46" s="142"/>
      <c r="D46" s="142" t="s">
        <v>300</v>
      </c>
      <c r="E46" s="142" t="s">
        <v>301</v>
      </c>
      <c r="F46" s="125"/>
      <c r="G46" s="125"/>
      <c r="H46" s="125"/>
      <c r="I46" s="125"/>
      <c r="J46" s="125"/>
      <c r="K46" s="125"/>
      <c r="L46" s="125"/>
      <c r="M46" s="125"/>
      <c r="N46" s="125"/>
      <c r="O46" s="125"/>
      <c r="P46" s="125"/>
      <c r="Q46" s="125"/>
      <c r="R46" s="141"/>
      <c r="S46" s="141"/>
      <c r="T46" s="141"/>
      <c r="U46" s="114"/>
      <c r="V46" s="114"/>
      <c r="W46" s="114"/>
      <c r="X46" s="114"/>
      <c r="Y46" s="114"/>
      <c r="Z46" s="114"/>
    </row>
    <row r="47" ht="13.5" customHeight="1">
      <c r="A47" s="132" t="str">
        <f t="shared" si="2"/>
        <v>SP029</v>
      </c>
      <c r="B47" s="142" t="s">
        <v>302</v>
      </c>
      <c r="C47" s="142"/>
      <c r="D47" s="142" t="s">
        <v>303</v>
      </c>
      <c r="E47" s="142" t="s">
        <v>304</v>
      </c>
      <c r="F47" s="125"/>
      <c r="G47" s="125"/>
      <c r="H47" s="125"/>
      <c r="I47" s="125"/>
      <c r="J47" s="125"/>
      <c r="K47" s="125"/>
      <c r="L47" s="125"/>
      <c r="M47" s="125"/>
      <c r="N47" s="125"/>
      <c r="O47" s="125"/>
      <c r="P47" s="125"/>
      <c r="Q47" s="125"/>
      <c r="R47" s="141"/>
      <c r="S47" s="141"/>
      <c r="T47" s="141"/>
      <c r="U47" s="114"/>
      <c r="V47" s="114"/>
      <c r="W47" s="114"/>
      <c r="X47" s="114"/>
      <c r="Y47" s="114"/>
      <c r="Z47" s="114"/>
    </row>
    <row r="48" ht="13.5" customHeight="1">
      <c r="A48" s="132" t="str">
        <f t="shared" si="2"/>
        <v/>
      </c>
      <c r="B48" s="139" t="s">
        <v>305</v>
      </c>
      <c r="C48" s="139"/>
      <c r="D48" s="139"/>
      <c r="E48" s="139"/>
      <c r="F48" s="145"/>
      <c r="G48" s="145"/>
      <c r="H48" s="145"/>
      <c r="I48" s="145"/>
      <c r="J48" s="145"/>
      <c r="K48" s="145"/>
      <c r="L48" s="145"/>
      <c r="M48" s="145"/>
      <c r="N48" s="145"/>
      <c r="O48" s="145"/>
      <c r="P48" s="145"/>
      <c r="Q48" s="145"/>
      <c r="R48" s="146"/>
      <c r="S48" s="146"/>
      <c r="T48" s="146"/>
      <c r="U48" s="114"/>
      <c r="V48" s="114"/>
      <c r="W48" s="114"/>
      <c r="X48" s="114"/>
      <c r="Y48" s="114"/>
      <c r="Z48" s="114"/>
    </row>
    <row r="49" ht="13.5" customHeight="1">
      <c r="A49" s="132" t="str">
        <f t="shared" si="2"/>
        <v>SP030</v>
      </c>
      <c r="B49" s="142" t="s">
        <v>306</v>
      </c>
      <c r="C49" s="142"/>
      <c r="D49" s="142" t="s">
        <v>307</v>
      </c>
      <c r="E49" s="142" t="s">
        <v>308</v>
      </c>
      <c r="F49" s="125"/>
      <c r="G49" s="125"/>
      <c r="H49" s="125"/>
      <c r="I49" s="125"/>
      <c r="J49" s="125"/>
      <c r="K49" s="125"/>
      <c r="L49" s="125"/>
      <c r="M49" s="125"/>
      <c r="N49" s="125"/>
      <c r="O49" s="125"/>
      <c r="P49" s="125"/>
      <c r="Q49" s="125"/>
      <c r="R49" s="141"/>
      <c r="S49" s="141"/>
      <c r="T49" s="141"/>
      <c r="U49" s="114"/>
      <c r="V49" s="114"/>
      <c r="W49" s="114"/>
      <c r="X49" s="114"/>
      <c r="Y49" s="114"/>
      <c r="Z49" s="114"/>
    </row>
    <row r="50" ht="13.5" customHeight="1">
      <c r="A50" s="132" t="str">
        <f t="shared" si="2"/>
        <v>SP031</v>
      </c>
      <c r="B50" s="142" t="s">
        <v>309</v>
      </c>
      <c r="C50" s="142"/>
      <c r="D50" s="142" t="s">
        <v>310</v>
      </c>
      <c r="E50" s="142" t="s">
        <v>311</v>
      </c>
      <c r="F50" s="125"/>
      <c r="G50" s="125"/>
      <c r="H50" s="125"/>
      <c r="I50" s="125"/>
      <c r="J50" s="125"/>
      <c r="K50" s="125"/>
      <c r="L50" s="125"/>
      <c r="M50" s="125"/>
      <c r="N50" s="125"/>
      <c r="O50" s="125"/>
      <c r="P50" s="125"/>
      <c r="Q50" s="125"/>
      <c r="R50" s="141"/>
      <c r="S50" s="141"/>
      <c r="T50" s="141"/>
      <c r="U50" s="114"/>
      <c r="V50" s="114"/>
      <c r="W50" s="114"/>
      <c r="X50" s="114"/>
      <c r="Y50" s="114"/>
      <c r="Z50" s="114"/>
    </row>
    <row r="51" ht="13.5" customHeight="1">
      <c r="A51" s="132" t="str">
        <f t="shared" si="2"/>
        <v>SP032</v>
      </c>
      <c r="B51" s="142" t="s">
        <v>312</v>
      </c>
      <c r="C51" s="142"/>
      <c r="D51" s="142" t="s">
        <v>313</v>
      </c>
      <c r="E51" s="142" t="s">
        <v>2530</v>
      </c>
      <c r="F51" s="125"/>
      <c r="G51" s="125"/>
      <c r="H51" s="125"/>
      <c r="I51" s="125"/>
      <c r="J51" s="125"/>
      <c r="K51" s="125"/>
      <c r="L51" s="125"/>
      <c r="M51" s="125"/>
      <c r="N51" s="125"/>
      <c r="O51" s="125"/>
      <c r="P51" s="125"/>
      <c r="Q51" s="125"/>
      <c r="R51" s="141"/>
      <c r="S51" s="141"/>
      <c r="T51" s="141"/>
      <c r="U51" s="114"/>
      <c r="V51" s="114"/>
      <c r="W51" s="114"/>
      <c r="X51" s="114"/>
      <c r="Y51" s="114"/>
      <c r="Z51" s="114"/>
    </row>
    <row r="52" ht="13.5" customHeight="1">
      <c r="A52" s="132" t="str">
        <f t="shared" si="2"/>
        <v>SP033</v>
      </c>
      <c r="B52" s="142" t="s">
        <v>315</v>
      </c>
      <c r="C52" s="142"/>
      <c r="D52" s="142" t="s">
        <v>316</v>
      </c>
      <c r="E52" s="142" t="s">
        <v>2530</v>
      </c>
      <c r="F52" s="125"/>
      <c r="G52" s="125"/>
      <c r="H52" s="125"/>
      <c r="I52" s="125"/>
      <c r="J52" s="125"/>
      <c r="K52" s="125"/>
      <c r="L52" s="125"/>
      <c r="M52" s="125"/>
      <c r="N52" s="125"/>
      <c r="O52" s="125"/>
      <c r="P52" s="125"/>
      <c r="Q52" s="125"/>
      <c r="R52" s="141"/>
      <c r="S52" s="141"/>
      <c r="T52" s="141"/>
      <c r="U52" s="114"/>
      <c r="V52" s="114"/>
      <c r="W52" s="114"/>
      <c r="X52" s="114"/>
      <c r="Y52" s="114"/>
      <c r="Z52" s="114"/>
    </row>
    <row r="53" ht="13.5" customHeight="1">
      <c r="A53" s="132" t="str">
        <f t="shared" si="2"/>
        <v>SP034</v>
      </c>
      <c r="B53" s="142" t="s">
        <v>317</v>
      </c>
      <c r="C53" s="142"/>
      <c r="D53" s="142" t="s">
        <v>318</v>
      </c>
      <c r="E53" s="142" t="s">
        <v>319</v>
      </c>
      <c r="F53" s="125"/>
      <c r="G53" s="125"/>
      <c r="H53" s="125"/>
      <c r="I53" s="125"/>
      <c r="J53" s="125"/>
      <c r="K53" s="125"/>
      <c r="L53" s="125"/>
      <c r="M53" s="125"/>
      <c r="N53" s="125"/>
      <c r="O53" s="125"/>
      <c r="P53" s="125"/>
      <c r="Q53" s="125"/>
      <c r="R53" s="141"/>
      <c r="S53" s="141"/>
      <c r="T53" s="141"/>
      <c r="U53" s="114"/>
      <c r="V53" s="114"/>
      <c r="W53" s="114"/>
      <c r="X53" s="114"/>
      <c r="Y53" s="114"/>
      <c r="Z53" s="114"/>
    </row>
    <row r="54" ht="13.5" customHeight="1">
      <c r="A54" s="132" t="str">
        <f t="shared" si="2"/>
        <v>SP035</v>
      </c>
      <c r="B54" s="142" t="s">
        <v>320</v>
      </c>
      <c r="C54" s="142"/>
      <c r="D54" s="142" t="s">
        <v>321</v>
      </c>
      <c r="E54" s="142" t="s">
        <v>322</v>
      </c>
      <c r="F54" s="125"/>
      <c r="G54" s="125"/>
      <c r="H54" s="125"/>
      <c r="I54" s="125"/>
      <c r="J54" s="125"/>
      <c r="K54" s="125"/>
      <c r="L54" s="125"/>
      <c r="M54" s="125"/>
      <c r="N54" s="125"/>
      <c r="O54" s="125"/>
      <c r="P54" s="125"/>
      <c r="Q54" s="125"/>
      <c r="R54" s="141"/>
      <c r="S54" s="141"/>
      <c r="T54" s="141"/>
      <c r="U54" s="114"/>
      <c r="V54" s="114"/>
      <c r="W54" s="114"/>
      <c r="X54" s="114"/>
      <c r="Y54" s="114"/>
      <c r="Z54" s="114"/>
    </row>
    <row r="55" ht="13.5" customHeight="1">
      <c r="A55" s="132" t="str">
        <f t="shared" si="2"/>
        <v>SP036</v>
      </c>
      <c r="B55" s="142" t="s">
        <v>323</v>
      </c>
      <c r="C55" s="142"/>
      <c r="D55" s="142" t="s">
        <v>324</v>
      </c>
      <c r="E55" s="142" t="s">
        <v>325</v>
      </c>
      <c r="F55" s="125"/>
      <c r="G55" s="125"/>
      <c r="H55" s="125"/>
      <c r="I55" s="125"/>
      <c r="J55" s="125"/>
      <c r="K55" s="125"/>
      <c r="L55" s="125"/>
      <c r="M55" s="125"/>
      <c r="N55" s="125"/>
      <c r="O55" s="125"/>
      <c r="P55" s="125"/>
      <c r="Q55" s="125"/>
      <c r="R55" s="141"/>
      <c r="S55" s="141"/>
      <c r="T55" s="141"/>
      <c r="U55" s="114"/>
      <c r="V55" s="114"/>
      <c r="W55" s="114"/>
      <c r="X55" s="114"/>
      <c r="Y55" s="114"/>
      <c r="Z55" s="114"/>
    </row>
    <row r="56" ht="13.5" customHeight="1">
      <c r="A56" s="132" t="str">
        <f t="shared" si="2"/>
        <v/>
      </c>
      <c r="B56" s="147" t="s">
        <v>2531</v>
      </c>
      <c r="C56" s="148"/>
      <c r="D56" s="140"/>
      <c r="E56" s="140"/>
      <c r="F56" s="125"/>
      <c r="G56" s="125"/>
      <c r="H56" s="125"/>
      <c r="I56" s="125"/>
      <c r="J56" s="125"/>
      <c r="K56" s="125"/>
      <c r="L56" s="125"/>
      <c r="M56" s="125"/>
      <c r="N56" s="125"/>
      <c r="O56" s="125"/>
      <c r="P56" s="125"/>
      <c r="Q56" s="125"/>
      <c r="R56" s="137" t="s">
        <v>227</v>
      </c>
      <c r="S56" s="137"/>
      <c r="T56" s="137"/>
      <c r="U56" s="114"/>
      <c r="V56" s="114"/>
      <c r="W56" s="114"/>
      <c r="X56" s="114"/>
      <c r="Y56" s="114"/>
      <c r="Z56" s="114"/>
    </row>
    <row r="57" ht="13.5" customHeight="1">
      <c r="A57" s="132" t="str">
        <f t="shared" si="2"/>
        <v>SP037</v>
      </c>
      <c r="B57" s="133" t="s">
        <v>2490</v>
      </c>
      <c r="C57" s="149"/>
      <c r="D57" s="142" t="s">
        <v>2532</v>
      </c>
      <c r="E57" s="142" t="s">
        <v>232</v>
      </c>
      <c r="F57" s="125"/>
      <c r="G57" s="125"/>
      <c r="H57" s="125"/>
      <c r="I57" s="125"/>
      <c r="J57" s="125"/>
      <c r="K57" s="125"/>
      <c r="L57" s="125"/>
      <c r="M57" s="125"/>
      <c r="N57" s="125"/>
      <c r="O57" s="125"/>
      <c r="P57" s="125"/>
      <c r="Q57" s="125"/>
      <c r="R57" s="141"/>
      <c r="S57" s="141"/>
      <c r="T57" s="141"/>
      <c r="U57" s="150"/>
      <c r="V57" s="150"/>
      <c r="W57" s="150"/>
      <c r="X57" s="150"/>
      <c r="Y57" s="150"/>
      <c r="Z57" s="150"/>
    </row>
    <row r="58" ht="13.5" customHeight="1">
      <c r="A58" s="132" t="str">
        <f t="shared" si="2"/>
        <v>SP038</v>
      </c>
      <c r="B58" s="133" t="s">
        <v>234</v>
      </c>
      <c r="C58" s="149"/>
      <c r="D58" s="142" t="s">
        <v>2532</v>
      </c>
      <c r="E58" s="142" t="s">
        <v>232</v>
      </c>
      <c r="F58" s="125"/>
      <c r="G58" s="125"/>
      <c r="H58" s="125"/>
      <c r="I58" s="125"/>
      <c r="J58" s="125"/>
      <c r="K58" s="125"/>
      <c r="L58" s="125"/>
      <c r="M58" s="125"/>
      <c r="N58" s="125"/>
      <c r="O58" s="125"/>
      <c r="P58" s="125"/>
      <c r="Q58" s="125"/>
      <c r="R58" s="141"/>
      <c r="S58" s="141"/>
      <c r="T58" s="141"/>
      <c r="U58" s="150"/>
      <c r="V58" s="150"/>
      <c r="W58" s="150"/>
      <c r="X58" s="150"/>
      <c r="Y58" s="150"/>
      <c r="Z58" s="150"/>
    </row>
    <row r="59" ht="13.5" customHeight="1">
      <c r="A59" s="132" t="str">
        <f t="shared" si="2"/>
        <v>SP039</v>
      </c>
      <c r="B59" s="138" t="s">
        <v>328</v>
      </c>
      <c r="C59" s="149"/>
      <c r="D59" s="142" t="s">
        <v>2532</v>
      </c>
      <c r="E59" s="142" t="s">
        <v>232</v>
      </c>
      <c r="F59" s="125"/>
      <c r="G59" s="125"/>
      <c r="H59" s="125"/>
      <c r="I59" s="125"/>
      <c r="J59" s="125"/>
      <c r="K59" s="125"/>
      <c r="L59" s="125"/>
      <c r="M59" s="125"/>
      <c r="N59" s="125"/>
      <c r="O59" s="125"/>
      <c r="P59" s="125"/>
      <c r="Q59" s="125"/>
      <c r="R59" s="141"/>
      <c r="S59" s="141"/>
      <c r="T59" s="141"/>
      <c r="U59" s="150"/>
      <c r="V59" s="150"/>
      <c r="W59" s="150"/>
      <c r="X59" s="150"/>
      <c r="Y59" s="150"/>
      <c r="Z59" s="150"/>
    </row>
    <row r="60" ht="13.5" customHeight="1">
      <c r="A60" s="132" t="str">
        <f t="shared" si="2"/>
        <v>SP040</v>
      </c>
      <c r="B60" s="133" t="s">
        <v>2533</v>
      </c>
      <c r="C60" s="149"/>
      <c r="D60" s="142" t="s">
        <v>2532</v>
      </c>
      <c r="E60" s="142" t="s">
        <v>232</v>
      </c>
      <c r="F60" s="125"/>
      <c r="G60" s="125"/>
      <c r="H60" s="125"/>
      <c r="I60" s="125"/>
      <c r="J60" s="125"/>
      <c r="K60" s="125"/>
      <c r="L60" s="125"/>
      <c r="M60" s="125"/>
      <c r="N60" s="125"/>
      <c r="O60" s="125"/>
      <c r="P60" s="125"/>
      <c r="Q60" s="125"/>
      <c r="R60" s="141"/>
      <c r="S60" s="141"/>
      <c r="T60" s="141"/>
      <c r="U60" s="150"/>
      <c r="V60" s="150"/>
      <c r="W60" s="150"/>
      <c r="X60" s="150"/>
      <c r="Y60" s="150"/>
      <c r="Z60" s="150"/>
    </row>
    <row r="61" ht="13.5" customHeight="1">
      <c r="A61" s="132" t="str">
        <f t="shared" si="2"/>
        <v>SP041</v>
      </c>
      <c r="B61" s="116" t="s">
        <v>2534</v>
      </c>
      <c r="C61" s="134"/>
      <c r="D61" s="136" t="s">
        <v>2535</v>
      </c>
      <c r="E61" s="136" t="s">
        <v>2536</v>
      </c>
      <c r="F61" s="125"/>
      <c r="G61" s="125"/>
      <c r="H61" s="125"/>
      <c r="I61" s="125"/>
      <c r="J61" s="125"/>
      <c r="K61" s="125"/>
      <c r="L61" s="125"/>
      <c r="M61" s="125"/>
      <c r="N61" s="125"/>
      <c r="O61" s="125"/>
      <c r="P61" s="125"/>
      <c r="Q61" s="125"/>
      <c r="R61" s="137"/>
      <c r="S61" s="137"/>
      <c r="T61" s="137"/>
      <c r="U61" s="114"/>
      <c r="V61" s="114"/>
      <c r="W61" s="114"/>
      <c r="X61" s="114"/>
      <c r="Y61" s="114"/>
      <c r="Z61" s="114"/>
    </row>
    <row r="62" ht="13.5" customHeight="1">
      <c r="A62" s="132" t="str">
        <f t="shared" si="2"/>
        <v>SP042</v>
      </c>
      <c r="B62" s="116" t="s">
        <v>2537</v>
      </c>
      <c r="C62" s="134" t="s">
        <v>335</v>
      </c>
      <c r="D62" s="136" t="s">
        <v>2538</v>
      </c>
      <c r="E62" s="136" t="s">
        <v>337</v>
      </c>
      <c r="F62" s="125"/>
      <c r="G62" s="125"/>
      <c r="H62" s="125"/>
      <c r="I62" s="125"/>
      <c r="J62" s="125"/>
      <c r="K62" s="125"/>
      <c r="L62" s="125"/>
      <c r="M62" s="125"/>
      <c r="N62" s="125"/>
      <c r="O62" s="125"/>
      <c r="P62" s="125"/>
      <c r="Q62" s="125"/>
      <c r="R62" s="137"/>
      <c r="S62" s="137"/>
      <c r="T62" s="137"/>
      <c r="U62" s="114"/>
      <c r="V62" s="114"/>
      <c r="W62" s="114"/>
      <c r="X62" s="114"/>
      <c r="Y62" s="114"/>
      <c r="Z62" s="114"/>
    </row>
    <row r="63" ht="13.5" customHeight="1">
      <c r="A63" s="132" t="str">
        <f t="shared" si="2"/>
        <v>SP043</v>
      </c>
      <c r="B63" s="116" t="s">
        <v>2539</v>
      </c>
      <c r="C63" s="134" t="s">
        <v>339</v>
      </c>
      <c r="D63" s="136" t="s">
        <v>2538</v>
      </c>
      <c r="E63" s="136" t="s">
        <v>340</v>
      </c>
      <c r="F63" s="125"/>
      <c r="G63" s="125"/>
      <c r="H63" s="125"/>
      <c r="I63" s="125"/>
      <c r="J63" s="125"/>
      <c r="K63" s="125"/>
      <c r="L63" s="125"/>
      <c r="M63" s="125"/>
      <c r="N63" s="125"/>
      <c r="O63" s="125"/>
      <c r="P63" s="125"/>
      <c r="Q63" s="125"/>
      <c r="R63" s="137"/>
      <c r="S63" s="137"/>
      <c r="T63" s="137"/>
      <c r="U63" s="114"/>
      <c r="V63" s="114"/>
      <c r="W63" s="114"/>
      <c r="X63" s="114"/>
      <c r="Y63" s="114"/>
      <c r="Z63" s="114"/>
    </row>
    <row r="64" ht="13.5" customHeight="1">
      <c r="A64" s="132" t="str">
        <f t="shared" si="2"/>
        <v>SP044</v>
      </c>
      <c r="B64" s="116" t="s">
        <v>2540</v>
      </c>
      <c r="C64" s="134"/>
      <c r="D64" s="136" t="s">
        <v>2538</v>
      </c>
      <c r="E64" s="136" t="s">
        <v>342</v>
      </c>
      <c r="F64" s="125"/>
      <c r="G64" s="125"/>
      <c r="H64" s="125"/>
      <c r="I64" s="125"/>
      <c r="J64" s="125"/>
      <c r="K64" s="125"/>
      <c r="L64" s="125"/>
      <c r="M64" s="125"/>
      <c r="N64" s="125"/>
      <c r="O64" s="125"/>
      <c r="P64" s="125"/>
      <c r="Q64" s="125"/>
      <c r="R64" s="137"/>
      <c r="S64" s="137"/>
      <c r="T64" s="137"/>
      <c r="U64" s="114"/>
      <c r="V64" s="114"/>
      <c r="W64" s="114"/>
      <c r="X64" s="114"/>
      <c r="Y64" s="114"/>
      <c r="Z64" s="114"/>
    </row>
    <row r="65" ht="13.5" customHeight="1">
      <c r="A65" s="132" t="str">
        <f t="shared" si="2"/>
        <v>SP045</v>
      </c>
      <c r="B65" s="116" t="s">
        <v>2541</v>
      </c>
      <c r="C65" s="134"/>
      <c r="D65" s="136" t="s">
        <v>2538</v>
      </c>
      <c r="E65" s="136" t="s">
        <v>2542</v>
      </c>
      <c r="F65" s="125"/>
      <c r="G65" s="125"/>
      <c r="H65" s="125"/>
      <c r="I65" s="125"/>
      <c r="J65" s="125"/>
      <c r="K65" s="125"/>
      <c r="L65" s="125"/>
      <c r="M65" s="125"/>
      <c r="N65" s="125"/>
      <c r="O65" s="125"/>
      <c r="P65" s="125"/>
      <c r="Q65" s="125"/>
      <c r="R65" s="137"/>
      <c r="S65" s="137"/>
      <c r="T65" s="137"/>
      <c r="U65" s="114"/>
      <c r="V65" s="114"/>
      <c r="W65" s="114"/>
      <c r="X65" s="114"/>
      <c r="Y65" s="114"/>
      <c r="Z65" s="114"/>
    </row>
    <row r="66" ht="13.5" customHeight="1">
      <c r="A66" s="132" t="str">
        <f t="shared" si="2"/>
        <v>SP046</v>
      </c>
      <c r="B66" s="116" t="s">
        <v>2543</v>
      </c>
      <c r="C66" s="134"/>
      <c r="D66" s="136" t="s">
        <v>2538</v>
      </c>
      <c r="E66" s="136" t="s">
        <v>2544</v>
      </c>
      <c r="F66" s="125"/>
      <c r="G66" s="125"/>
      <c r="H66" s="125"/>
      <c r="I66" s="125"/>
      <c r="J66" s="125"/>
      <c r="K66" s="125"/>
      <c r="L66" s="125"/>
      <c r="M66" s="125"/>
      <c r="N66" s="125"/>
      <c r="O66" s="125"/>
      <c r="P66" s="125"/>
      <c r="Q66" s="125"/>
      <c r="R66" s="137"/>
      <c r="S66" s="137"/>
      <c r="T66" s="137"/>
      <c r="U66" s="114"/>
      <c r="V66" s="114"/>
      <c r="W66" s="114"/>
      <c r="X66" s="114"/>
      <c r="Y66" s="114"/>
      <c r="Z66" s="114"/>
    </row>
    <row r="67" ht="13.5" customHeight="1">
      <c r="A67" s="132" t="str">
        <f t="shared" si="2"/>
        <v>SP047</v>
      </c>
      <c r="B67" s="116" t="s">
        <v>2545</v>
      </c>
      <c r="C67" s="134"/>
      <c r="D67" s="136" t="s">
        <v>2546</v>
      </c>
      <c r="E67" s="136" t="s">
        <v>2547</v>
      </c>
      <c r="F67" s="125"/>
      <c r="G67" s="125"/>
      <c r="H67" s="125"/>
      <c r="I67" s="125"/>
      <c r="J67" s="125"/>
      <c r="K67" s="125"/>
      <c r="L67" s="125"/>
      <c r="M67" s="125"/>
      <c r="N67" s="125"/>
      <c r="O67" s="125"/>
      <c r="P67" s="125"/>
      <c r="Q67" s="125"/>
      <c r="R67" s="137"/>
      <c r="S67" s="137"/>
      <c r="T67" s="137"/>
      <c r="U67" s="114"/>
      <c r="V67" s="114"/>
      <c r="W67" s="114"/>
      <c r="X67" s="114"/>
      <c r="Y67" s="114"/>
      <c r="Z67" s="114"/>
    </row>
    <row r="68" ht="13.5" customHeight="1">
      <c r="A68" s="132" t="str">
        <f t="shared" si="2"/>
        <v>SP048</v>
      </c>
      <c r="B68" s="116" t="s">
        <v>2548</v>
      </c>
      <c r="C68" s="134"/>
      <c r="D68" s="136" t="s">
        <v>2546</v>
      </c>
      <c r="E68" s="136" t="s">
        <v>351</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2"/>
        <v>SP049</v>
      </c>
      <c r="B69" s="116" t="s">
        <v>2549</v>
      </c>
      <c r="C69" s="134"/>
      <c r="D69" s="136" t="s">
        <v>2550</v>
      </c>
      <c r="E69" s="136" t="s">
        <v>2551</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2"/>
        <v>SP050</v>
      </c>
      <c r="B70" s="116" t="s">
        <v>2552</v>
      </c>
      <c r="C70" s="134"/>
      <c r="D70" s="136" t="s">
        <v>2553</v>
      </c>
      <c r="E70" s="136" t="s">
        <v>2554</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2"/>
        <v>SP051</v>
      </c>
      <c r="B71" s="116" t="s">
        <v>2555</v>
      </c>
      <c r="C71" s="134"/>
      <c r="D71" s="136" t="s">
        <v>2556</v>
      </c>
      <c r="E71" s="136" t="s">
        <v>2557</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2"/>
        <v>SP052</v>
      </c>
      <c r="B72" s="116" t="s">
        <v>2558</v>
      </c>
      <c r="C72" s="134"/>
      <c r="D72" s="136" t="s">
        <v>2559</v>
      </c>
      <c r="E72" s="136" t="s">
        <v>2560</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2"/>
        <v>SP053</v>
      </c>
      <c r="B73" s="116" t="s">
        <v>2561</v>
      </c>
      <c r="C73" s="116" t="s">
        <v>227</v>
      </c>
      <c r="D73" s="116" t="s">
        <v>2562</v>
      </c>
      <c r="E73" s="116" t="s">
        <v>384</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2"/>
        <v>SP054</v>
      </c>
      <c r="B74" s="116" t="s">
        <v>2563</v>
      </c>
      <c r="C74" s="116" t="s">
        <v>227</v>
      </c>
      <c r="D74" s="116" t="s">
        <v>2564</v>
      </c>
      <c r="E74" s="116" t="s">
        <v>387</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2"/>
        <v>SP055</v>
      </c>
      <c r="B75" s="116" t="s">
        <v>2565</v>
      </c>
      <c r="C75" s="116" t="s">
        <v>227</v>
      </c>
      <c r="D75" s="116" t="s">
        <v>2566</v>
      </c>
      <c r="E75" s="116" t="s">
        <v>2567</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2"/>
        <v>SP056</v>
      </c>
      <c r="B76" s="116" t="s">
        <v>2568</v>
      </c>
      <c r="C76" s="116" t="s">
        <v>227</v>
      </c>
      <c r="D76" s="116" t="s">
        <v>2569</v>
      </c>
      <c r="E76" s="116" t="s">
        <v>393</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2"/>
        <v>SP057</v>
      </c>
      <c r="B77" s="116" t="s">
        <v>2570</v>
      </c>
      <c r="C77" s="116" t="s">
        <v>227</v>
      </c>
      <c r="D77" s="116" t="s">
        <v>2571</v>
      </c>
      <c r="E77" s="116" t="s">
        <v>396</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2"/>
        <v>SP058</v>
      </c>
      <c r="B78" s="116" t="s">
        <v>2572</v>
      </c>
      <c r="C78" s="116" t="s">
        <v>227</v>
      </c>
      <c r="D78" s="116" t="s">
        <v>2573</v>
      </c>
      <c r="E78" s="116" t="s">
        <v>399</v>
      </c>
      <c r="F78" s="125"/>
      <c r="G78" s="125"/>
      <c r="H78" s="125"/>
      <c r="I78" s="125"/>
      <c r="J78" s="125"/>
      <c r="K78" s="125"/>
      <c r="L78" s="125"/>
      <c r="M78" s="125"/>
      <c r="N78" s="125"/>
      <c r="O78" s="125"/>
      <c r="P78" s="125"/>
      <c r="Q78" s="125"/>
      <c r="R78" s="137"/>
      <c r="S78" s="137"/>
      <c r="T78" s="137"/>
      <c r="U78" s="114"/>
      <c r="V78" s="114"/>
      <c r="W78" s="114"/>
      <c r="X78" s="114"/>
      <c r="Y78" s="114"/>
      <c r="Z78" s="114"/>
    </row>
    <row r="79" ht="13.5" customHeight="1">
      <c r="A79" s="132" t="str">
        <f t="shared" si="2"/>
        <v>SP059</v>
      </c>
      <c r="B79" s="116" t="s">
        <v>2574</v>
      </c>
      <c r="C79" s="116" t="s">
        <v>227</v>
      </c>
      <c r="D79" s="116" t="s">
        <v>2575</v>
      </c>
      <c r="E79" s="116" t="s">
        <v>471</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2"/>
        <v>SP060</v>
      </c>
      <c r="B80" s="116" t="s">
        <v>2576</v>
      </c>
      <c r="C80" s="116" t="s">
        <v>227</v>
      </c>
      <c r="D80" s="116" t="s">
        <v>2577</v>
      </c>
      <c r="E80" s="116" t="s">
        <v>474</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2"/>
        <v>SP061</v>
      </c>
      <c r="B81" s="116" t="s">
        <v>2578</v>
      </c>
      <c r="C81" s="116" t="s">
        <v>227</v>
      </c>
      <c r="D81" s="116" t="s">
        <v>2579</v>
      </c>
      <c r="E81" s="116" t="s">
        <v>477</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2"/>
        <v>SP062</v>
      </c>
      <c r="B82" s="116" t="s">
        <v>2580</v>
      </c>
      <c r="C82" s="116" t="s">
        <v>227</v>
      </c>
      <c r="D82" s="116" t="s">
        <v>2581</v>
      </c>
      <c r="E82" s="116" t="s">
        <v>480</v>
      </c>
      <c r="F82" s="125"/>
      <c r="G82" s="125"/>
      <c r="H82" s="125"/>
      <c r="I82" s="125"/>
      <c r="J82" s="125"/>
      <c r="K82" s="125"/>
      <c r="L82" s="125"/>
      <c r="M82" s="125"/>
      <c r="N82" s="125"/>
      <c r="O82" s="125"/>
      <c r="P82" s="125"/>
      <c r="Q82" s="125"/>
      <c r="R82" s="137"/>
      <c r="S82" s="137"/>
      <c r="T82" s="137"/>
      <c r="U82" s="114"/>
      <c r="V82" s="114"/>
      <c r="W82" s="114"/>
      <c r="X82" s="114"/>
      <c r="Y82" s="114"/>
      <c r="Z82" s="114"/>
    </row>
    <row r="83" ht="13.5" customHeight="1">
      <c r="A83" s="132" t="str">
        <f t="shared" si="2"/>
        <v>SP063</v>
      </c>
      <c r="B83" s="116" t="s">
        <v>2582</v>
      </c>
      <c r="C83" s="116" t="s">
        <v>227</v>
      </c>
      <c r="D83" s="116" t="s">
        <v>2583</v>
      </c>
      <c r="E83" s="116" t="s">
        <v>483</v>
      </c>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2"/>
        <v>SP064</v>
      </c>
      <c r="B84" s="116" t="s">
        <v>2584</v>
      </c>
      <c r="C84" s="134"/>
      <c r="D84" s="136" t="s">
        <v>2535</v>
      </c>
      <c r="E84" s="136" t="s">
        <v>1936</v>
      </c>
      <c r="F84" s="125"/>
      <c r="G84" s="125"/>
      <c r="H84" s="125"/>
      <c r="I84" s="125"/>
      <c r="J84" s="125"/>
      <c r="K84" s="125"/>
      <c r="L84" s="125"/>
      <c r="M84" s="125"/>
      <c r="N84" s="125"/>
      <c r="O84" s="125"/>
      <c r="P84" s="125"/>
      <c r="Q84" s="125"/>
      <c r="R84" s="137"/>
      <c r="S84" s="137"/>
      <c r="T84" s="137"/>
      <c r="U84" s="114"/>
      <c r="V84" s="114"/>
      <c r="W84" s="114"/>
      <c r="X84" s="114"/>
      <c r="Y84" s="114"/>
      <c r="Z84" s="114"/>
    </row>
    <row r="85" ht="13.5" customHeight="1">
      <c r="A85" s="132" t="str">
        <f t="shared" si="2"/>
        <v>SP065</v>
      </c>
      <c r="B85" s="116" t="s">
        <v>2585</v>
      </c>
      <c r="C85" s="134"/>
      <c r="D85" s="136" t="s">
        <v>2535</v>
      </c>
      <c r="E85" s="136" t="s">
        <v>2567</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2"/>
        <v>SP066</v>
      </c>
      <c r="B86" s="116" t="s">
        <v>2586</v>
      </c>
      <c r="C86" s="134" t="s">
        <v>335</v>
      </c>
      <c r="D86" s="136" t="s">
        <v>2538</v>
      </c>
      <c r="E86" s="136" t="s">
        <v>337</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 t="shared" si="2"/>
        <v>SP067</v>
      </c>
      <c r="B87" s="116" t="s">
        <v>2587</v>
      </c>
      <c r="C87" s="134" t="s">
        <v>339</v>
      </c>
      <c r="D87" s="136" t="s">
        <v>2538</v>
      </c>
      <c r="E87" s="136" t="s">
        <v>340</v>
      </c>
      <c r="F87" s="125"/>
      <c r="G87" s="125"/>
      <c r="H87" s="125"/>
      <c r="I87" s="125"/>
      <c r="J87" s="125"/>
      <c r="K87" s="125"/>
      <c r="L87" s="125"/>
      <c r="M87" s="125"/>
      <c r="N87" s="125"/>
      <c r="O87" s="125"/>
      <c r="P87" s="125"/>
      <c r="Q87" s="125"/>
      <c r="R87" s="137"/>
      <c r="S87" s="137"/>
      <c r="T87" s="137"/>
      <c r="U87" s="114"/>
      <c r="V87" s="114"/>
      <c r="W87" s="114"/>
      <c r="X87" s="114"/>
      <c r="Y87" s="114"/>
      <c r="Z87" s="114"/>
    </row>
    <row r="88" ht="13.5" customHeight="1">
      <c r="A88" s="132" t="str">
        <f t="shared" si="2"/>
        <v>SP068</v>
      </c>
      <c r="B88" s="116" t="s">
        <v>2588</v>
      </c>
      <c r="C88" s="134"/>
      <c r="D88" s="136" t="s">
        <v>2538</v>
      </c>
      <c r="E88" s="136" t="s">
        <v>342</v>
      </c>
      <c r="F88" s="125"/>
      <c r="G88" s="125"/>
      <c r="H88" s="125"/>
      <c r="I88" s="125"/>
      <c r="J88" s="125"/>
      <c r="K88" s="125"/>
      <c r="L88" s="125"/>
      <c r="M88" s="125"/>
      <c r="N88" s="125"/>
      <c r="O88" s="125"/>
      <c r="P88" s="125"/>
      <c r="Q88" s="125"/>
      <c r="R88" s="137"/>
      <c r="S88" s="137"/>
      <c r="T88" s="137"/>
      <c r="U88" s="114"/>
      <c r="V88" s="114"/>
      <c r="W88" s="114"/>
      <c r="X88" s="114"/>
      <c r="Y88" s="114"/>
      <c r="Z88" s="114"/>
    </row>
    <row r="89" ht="13.5" customHeight="1">
      <c r="A89" s="132" t="str">
        <f t="shared" si="2"/>
        <v>SP069</v>
      </c>
      <c r="B89" s="116" t="s">
        <v>2589</v>
      </c>
      <c r="C89" s="134"/>
      <c r="D89" s="136" t="s">
        <v>2538</v>
      </c>
      <c r="E89" s="136" t="s">
        <v>2291</v>
      </c>
      <c r="F89" s="125"/>
      <c r="G89" s="125"/>
      <c r="H89" s="125"/>
      <c r="I89" s="125"/>
      <c r="J89" s="125"/>
      <c r="K89" s="125"/>
      <c r="L89" s="125"/>
      <c r="M89" s="125"/>
      <c r="N89" s="125"/>
      <c r="O89" s="125"/>
      <c r="P89" s="125"/>
      <c r="Q89" s="125"/>
      <c r="R89" s="137"/>
      <c r="S89" s="137"/>
      <c r="T89" s="137"/>
      <c r="U89" s="114"/>
      <c r="V89" s="114"/>
      <c r="W89" s="114"/>
      <c r="X89" s="114"/>
      <c r="Y89" s="114"/>
      <c r="Z89" s="114"/>
    </row>
    <row r="90" ht="13.5" customHeight="1">
      <c r="A90" s="132" t="str">
        <f>IF(E90&lt;&gt;"",$E$3&amp;COUNTA($E$15:E90),"")</f>
        <v/>
      </c>
      <c r="B90" s="139" t="s">
        <v>2590</v>
      </c>
      <c r="C90" s="140"/>
      <c r="D90" s="140"/>
      <c r="E90" s="140"/>
      <c r="F90" s="125"/>
      <c r="G90" s="125"/>
      <c r="H90" s="125"/>
      <c r="I90" s="125"/>
      <c r="J90" s="125"/>
      <c r="K90" s="125"/>
      <c r="L90" s="125"/>
      <c r="M90" s="125"/>
      <c r="N90" s="125"/>
      <c r="O90" s="125"/>
      <c r="P90" s="125"/>
      <c r="Q90" s="125"/>
      <c r="R90" s="137"/>
      <c r="S90" s="137"/>
      <c r="T90" s="137"/>
      <c r="U90" s="114"/>
      <c r="V90" s="114"/>
      <c r="W90" s="114"/>
      <c r="X90" s="114"/>
      <c r="Y90" s="114"/>
      <c r="Z90" s="114"/>
    </row>
    <row r="91" ht="13.5" customHeight="1">
      <c r="A91" s="132" t="str">
        <f t="shared" ref="A91:A123" si="3">IF(E91&lt;&gt;"",$E$3&amp;"0"&amp;COUNTA($E$15:E91),"")</f>
        <v>SP070</v>
      </c>
      <c r="B91" s="133" t="s">
        <v>2490</v>
      </c>
      <c r="C91" s="149"/>
      <c r="D91" s="142" t="s">
        <v>2591</v>
      </c>
      <c r="E91" s="142" t="s">
        <v>232</v>
      </c>
      <c r="F91" s="125"/>
      <c r="G91" s="125"/>
      <c r="H91" s="125"/>
      <c r="I91" s="125"/>
      <c r="J91" s="125"/>
      <c r="K91" s="125"/>
      <c r="L91" s="125"/>
      <c r="M91" s="125"/>
      <c r="N91" s="125"/>
      <c r="O91" s="125"/>
      <c r="P91" s="125"/>
      <c r="Q91" s="125"/>
      <c r="R91" s="141"/>
      <c r="S91" s="141"/>
      <c r="T91" s="141"/>
      <c r="U91" s="150"/>
      <c r="V91" s="150"/>
      <c r="W91" s="150"/>
      <c r="X91" s="150"/>
      <c r="Y91" s="150"/>
      <c r="Z91" s="150"/>
    </row>
    <row r="92" ht="13.5" customHeight="1">
      <c r="A92" s="132" t="str">
        <f t="shared" si="3"/>
        <v>SP071</v>
      </c>
      <c r="B92" s="133" t="s">
        <v>234</v>
      </c>
      <c r="C92" s="149"/>
      <c r="D92" s="142" t="s">
        <v>2591</v>
      </c>
      <c r="E92" s="142" t="s">
        <v>232</v>
      </c>
      <c r="F92" s="125"/>
      <c r="G92" s="125"/>
      <c r="H92" s="125"/>
      <c r="I92" s="125"/>
      <c r="J92" s="125"/>
      <c r="K92" s="125"/>
      <c r="L92" s="125"/>
      <c r="M92" s="125"/>
      <c r="N92" s="125"/>
      <c r="O92" s="125"/>
      <c r="P92" s="125"/>
      <c r="Q92" s="125"/>
      <c r="R92" s="141"/>
      <c r="S92" s="141"/>
      <c r="T92" s="141"/>
      <c r="U92" s="150"/>
      <c r="V92" s="150"/>
      <c r="W92" s="150"/>
      <c r="X92" s="150"/>
      <c r="Y92" s="150"/>
      <c r="Z92" s="150"/>
    </row>
    <row r="93" ht="13.5" customHeight="1">
      <c r="A93" s="132" t="str">
        <f t="shared" si="3"/>
        <v>SP072</v>
      </c>
      <c r="B93" s="138" t="s">
        <v>328</v>
      </c>
      <c r="C93" s="149"/>
      <c r="D93" s="142" t="s">
        <v>2591</v>
      </c>
      <c r="E93" s="142" t="s">
        <v>232</v>
      </c>
      <c r="F93" s="125"/>
      <c r="G93" s="125"/>
      <c r="H93" s="125"/>
      <c r="I93" s="125"/>
      <c r="J93" s="125"/>
      <c r="K93" s="125"/>
      <c r="L93" s="125"/>
      <c r="M93" s="125"/>
      <c r="N93" s="125"/>
      <c r="O93" s="125"/>
      <c r="P93" s="125"/>
      <c r="Q93" s="125"/>
      <c r="R93" s="141"/>
      <c r="S93" s="141"/>
      <c r="T93" s="141"/>
      <c r="U93" s="150"/>
      <c r="V93" s="150"/>
      <c r="W93" s="150"/>
      <c r="X93" s="150"/>
      <c r="Y93" s="150"/>
      <c r="Z93" s="150"/>
    </row>
    <row r="94" ht="13.5" customHeight="1">
      <c r="A94" s="132" t="str">
        <f t="shared" si="3"/>
        <v>SP073</v>
      </c>
      <c r="B94" s="133" t="s">
        <v>2533</v>
      </c>
      <c r="C94" s="149"/>
      <c r="D94" s="142" t="s">
        <v>2591</v>
      </c>
      <c r="E94" s="142" t="s">
        <v>232</v>
      </c>
      <c r="F94" s="125"/>
      <c r="G94" s="125"/>
      <c r="H94" s="125"/>
      <c r="I94" s="125"/>
      <c r="J94" s="125"/>
      <c r="K94" s="125"/>
      <c r="L94" s="125"/>
      <c r="M94" s="125"/>
      <c r="N94" s="125"/>
      <c r="O94" s="125"/>
      <c r="P94" s="125"/>
      <c r="Q94" s="125"/>
      <c r="R94" s="141"/>
      <c r="S94" s="141"/>
      <c r="T94" s="141"/>
      <c r="U94" s="150"/>
      <c r="V94" s="150"/>
      <c r="W94" s="150"/>
      <c r="X94" s="150"/>
      <c r="Y94" s="150"/>
      <c r="Z94" s="150"/>
    </row>
    <row r="95" ht="13.5" customHeight="1">
      <c r="A95" s="132" t="str">
        <f t="shared" si="3"/>
        <v>SP074</v>
      </c>
      <c r="B95" s="116" t="s">
        <v>2592</v>
      </c>
      <c r="C95" s="134"/>
      <c r="D95" s="136" t="s">
        <v>2593</v>
      </c>
      <c r="E95" s="136" t="s">
        <v>2536</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si="3"/>
        <v>SP075</v>
      </c>
      <c r="B96" s="116" t="s">
        <v>2594</v>
      </c>
      <c r="C96" s="134" t="s">
        <v>335</v>
      </c>
      <c r="D96" s="136" t="s">
        <v>2595</v>
      </c>
      <c r="E96" s="136" t="s">
        <v>337</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3"/>
        <v>SP076</v>
      </c>
      <c r="B97" s="116" t="s">
        <v>2596</v>
      </c>
      <c r="C97" s="134" t="s">
        <v>339</v>
      </c>
      <c r="D97" s="136" t="s">
        <v>2595</v>
      </c>
      <c r="E97" s="136" t="s">
        <v>340</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3"/>
        <v>SP077</v>
      </c>
      <c r="B98" s="116" t="s">
        <v>2597</v>
      </c>
      <c r="C98" s="134"/>
      <c r="D98" s="136" t="s">
        <v>2595</v>
      </c>
      <c r="E98" s="136" t="s">
        <v>342</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3"/>
        <v>SP078</v>
      </c>
      <c r="B99" s="116" t="s">
        <v>2598</v>
      </c>
      <c r="C99" s="134"/>
      <c r="D99" s="136" t="s">
        <v>2595</v>
      </c>
      <c r="E99" s="136" t="s">
        <v>2542</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3"/>
        <v>SP079</v>
      </c>
      <c r="B100" s="116" t="s">
        <v>2599</v>
      </c>
      <c r="C100" s="134"/>
      <c r="D100" s="136" t="s">
        <v>2595</v>
      </c>
      <c r="E100" s="136" t="s">
        <v>2544</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3"/>
        <v>SP080</v>
      </c>
      <c r="B101" s="116" t="s">
        <v>2600</v>
      </c>
      <c r="C101" s="134"/>
      <c r="D101" s="136" t="s">
        <v>2601</v>
      </c>
      <c r="E101" s="136" t="s">
        <v>2547</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3"/>
        <v>SP081</v>
      </c>
      <c r="B102" s="116" t="s">
        <v>2602</v>
      </c>
      <c r="C102" s="134"/>
      <c r="D102" s="136" t="s">
        <v>2601</v>
      </c>
      <c r="E102" s="136" t="s">
        <v>351</v>
      </c>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3"/>
        <v>SP082</v>
      </c>
      <c r="B103" s="116" t="s">
        <v>2603</v>
      </c>
      <c r="C103" s="134"/>
      <c r="D103" s="136" t="s">
        <v>2604</v>
      </c>
      <c r="E103" s="136" t="s">
        <v>2551</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3"/>
        <v>SP083</v>
      </c>
      <c r="B104" s="116" t="s">
        <v>2605</v>
      </c>
      <c r="C104" s="134"/>
      <c r="D104" s="136" t="s">
        <v>2606</v>
      </c>
      <c r="E104" s="136" t="s">
        <v>2554</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3"/>
        <v>SP084</v>
      </c>
      <c r="B105" s="116" t="s">
        <v>2607</v>
      </c>
      <c r="C105" s="134"/>
      <c r="D105" s="136" t="s">
        <v>2608</v>
      </c>
      <c r="E105" s="136" t="s">
        <v>2557</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si="3"/>
        <v>SP085</v>
      </c>
      <c r="B106" s="116" t="s">
        <v>2609</v>
      </c>
      <c r="C106" s="134"/>
      <c r="D106" s="136" t="s">
        <v>2610</v>
      </c>
      <c r="E106" s="136" t="s">
        <v>2611</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3"/>
        <v>SP086</v>
      </c>
      <c r="B107" s="116" t="s">
        <v>2612</v>
      </c>
      <c r="C107" s="116" t="s">
        <v>227</v>
      </c>
      <c r="D107" s="116" t="s">
        <v>2613</v>
      </c>
      <c r="E107" s="116" t="s">
        <v>384</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2" t="str">
        <f t="shared" si="3"/>
        <v>SP087</v>
      </c>
      <c r="B108" s="116" t="s">
        <v>2614</v>
      </c>
      <c r="C108" s="116" t="s">
        <v>227</v>
      </c>
      <c r="D108" s="116" t="s">
        <v>2615</v>
      </c>
      <c r="E108" s="116" t="s">
        <v>387</v>
      </c>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2" t="str">
        <f t="shared" si="3"/>
        <v>SP088</v>
      </c>
      <c r="B109" s="116" t="s">
        <v>2616</v>
      </c>
      <c r="C109" s="116" t="s">
        <v>227</v>
      </c>
      <c r="D109" s="116" t="s">
        <v>2617</v>
      </c>
      <c r="E109" s="116" t="s">
        <v>2567</v>
      </c>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2" t="str">
        <f t="shared" si="3"/>
        <v>SP089</v>
      </c>
      <c r="B110" s="116" t="s">
        <v>2618</v>
      </c>
      <c r="C110" s="116" t="s">
        <v>227</v>
      </c>
      <c r="D110" s="116" t="s">
        <v>2619</v>
      </c>
      <c r="E110" s="116" t="s">
        <v>393</v>
      </c>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2" t="str">
        <f t="shared" si="3"/>
        <v>SP090</v>
      </c>
      <c r="B111" s="116" t="s">
        <v>2620</v>
      </c>
      <c r="C111" s="116" t="s">
        <v>227</v>
      </c>
      <c r="D111" s="116" t="s">
        <v>2621</v>
      </c>
      <c r="E111" s="116" t="s">
        <v>396</v>
      </c>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2" t="str">
        <f t="shared" si="3"/>
        <v>SP091</v>
      </c>
      <c r="B112" s="116" t="s">
        <v>2622</v>
      </c>
      <c r="C112" s="116" t="s">
        <v>227</v>
      </c>
      <c r="D112" s="116" t="s">
        <v>2623</v>
      </c>
      <c r="E112" s="116" t="s">
        <v>399</v>
      </c>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2" t="str">
        <f t="shared" si="3"/>
        <v>SP092</v>
      </c>
      <c r="B113" s="116" t="s">
        <v>2624</v>
      </c>
      <c r="C113" s="116" t="s">
        <v>227</v>
      </c>
      <c r="D113" s="116" t="s">
        <v>2625</v>
      </c>
      <c r="E113" s="116" t="s">
        <v>471</v>
      </c>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2" t="str">
        <f t="shared" si="3"/>
        <v>SP093</v>
      </c>
      <c r="B114" s="116" t="s">
        <v>2626</v>
      </c>
      <c r="C114" s="116" t="s">
        <v>227</v>
      </c>
      <c r="D114" s="116" t="s">
        <v>2627</v>
      </c>
      <c r="E114" s="116" t="s">
        <v>474</v>
      </c>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2" t="str">
        <f t="shared" si="3"/>
        <v>SP094</v>
      </c>
      <c r="B115" s="116" t="s">
        <v>2628</v>
      </c>
      <c r="C115" s="116" t="s">
        <v>227</v>
      </c>
      <c r="D115" s="116" t="s">
        <v>2629</v>
      </c>
      <c r="E115" s="116" t="s">
        <v>477</v>
      </c>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2" t="str">
        <f t="shared" si="3"/>
        <v>SP095</v>
      </c>
      <c r="B116" s="116" t="s">
        <v>2630</v>
      </c>
      <c r="C116" s="116" t="s">
        <v>227</v>
      </c>
      <c r="D116" s="116" t="s">
        <v>2631</v>
      </c>
      <c r="E116" s="116" t="s">
        <v>480</v>
      </c>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2" t="str">
        <f t="shared" si="3"/>
        <v>SP096</v>
      </c>
      <c r="B117" s="116" t="s">
        <v>2632</v>
      </c>
      <c r="C117" s="116" t="s">
        <v>227</v>
      </c>
      <c r="D117" s="116" t="s">
        <v>2633</v>
      </c>
      <c r="E117" s="116" t="s">
        <v>483</v>
      </c>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32" t="str">
        <f t="shared" si="3"/>
        <v>SP097</v>
      </c>
      <c r="B118" s="116" t="s">
        <v>2634</v>
      </c>
      <c r="C118" s="134"/>
      <c r="D118" s="136" t="s">
        <v>2593</v>
      </c>
      <c r="E118" s="136" t="s">
        <v>1936</v>
      </c>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2" t="str">
        <f t="shared" si="3"/>
        <v>SP098</v>
      </c>
      <c r="B119" s="116" t="s">
        <v>2635</v>
      </c>
      <c r="C119" s="134"/>
      <c r="D119" s="136" t="s">
        <v>2593</v>
      </c>
      <c r="E119" s="136" t="s">
        <v>2567</v>
      </c>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2" t="str">
        <f t="shared" si="3"/>
        <v>SP099</v>
      </c>
      <c r="B120" s="116" t="s">
        <v>2636</v>
      </c>
      <c r="C120" s="134" t="s">
        <v>335</v>
      </c>
      <c r="D120" s="136" t="s">
        <v>2595</v>
      </c>
      <c r="E120" s="136" t="s">
        <v>337</v>
      </c>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2" t="str">
        <f t="shared" si="3"/>
        <v>SP0100</v>
      </c>
      <c r="B121" s="116" t="s">
        <v>2637</v>
      </c>
      <c r="C121" s="134" t="s">
        <v>339</v>
      </c>
      <c r="D121" s="136" t="s">
        <v>2595</v>
      </c>
      <c r="E121" s="136" t="s">
        <v>340</v>
      </c>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2" t="str">
        <f t="shared" si="3"/>
        <v>SP0101</v>
      </c>
      <c r="B122" s="116" t="s">
        <v>2638</v>
      </c>
      <c r="C122" s="134"/>
      <c r="D122" s="136" t="s">
        <v>2595</v>
      </c>
      <c r="E122" s="136" t="s">
        <v>342</v>
      </c>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2" t="str">
        <f t="shared" si="3"/>
        <v>SP0102</v>
      </c>
      <c r="B123" s="116" t="s">
        <v>2639</v>
      </c>
      <c r="C123" s="134"/>
      <c r="D123" s="136" t="s">
        <v>2595</v>
      </c>
      <c r="E123" s="136" t="s">
        <v>2291</v>
      </c>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2" t="str">
        <f t="shared" ref="A124:A129" si="4">IF(E124&lt;&gt;"",$E$3&amp;COUNTA($E$15:E124),"")</f>
        <v>SP103</v>
      </c>
      <c r="B124" s="153" t="s">
        <v>2640</v>
      </c>
      <c r="C124" s="153" t="s">
        <v>791</v>
      </c>
      <c r="D124" s="153" t="s">
        <v>791</v>
      </c>
      <c r="E124" s="153" t="s">
        <v>791</v>
      </c>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2" t="str">
        <f t="shared" si="4"/>
        <v>SP104</v>
      </c>
      <c r="B125" s="154" t="s">
        <v>2641</v>
      </c>
      <c r="C125" s="154" t="s">
        <v>791</v>
      </c>
      <c r="D125" s="154" t="s">
        <v>791</v>
      </c>
      <c r="E125" s="154" t="s">
        <v>793</v>
      </c>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32" t="str">
        <f t="shared" si="4"/>
        <v>SP105</v>
      </c>
      <c r="B126" s="154" t="s">
        <v>2642</v>
      </c>
      <c r="C126" s="154" t="s">
        <v>791</v>
      </c>
      <c r="D126" s="154" t="s">
        <v>2643</v>
      </c>
      <c r="E126" s="154" t="s">
        <v>796</v>
      </c>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2" t="str">
        <f t="shared" si="4"/>
        <v>SP106</v>
      </c>
      <c r="B127" s="154" t="s">
        <v>2644</v>
      </c>
      <c r="C127" s="154" t="s">
        <v>791</v>
      </c>
      <c r="D127" s="154" t="s">
        <v>798</v>
      </c>
      <c r="E127" s="154" t="s">
        <v>799</v>
      </c>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2" t="str">
        <f t="shared" si="4"/>
        <v>SP107</v>
      </c>
      <c r="B128" s="154" t="s">
        <v>2645</v>
      </c>
      <c r="C128" s="154" t="s">
        <v>791</v>
      </c>
      <c r="D128" s="154" t="s">
        <v>2646</v>
      </c>
      <c r="E128" s="154" t="s">
        <v>2647</v>
      </c>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2" t="str">
        <f t="shared" si="4"/>
        <v>SP108</v>
      </c>
      <c r="B129" s="154" t="s">
        <v>2648</v>
      </c>
      <c r="C129" s="154" t="s">
        <v>791</v>
      </c>
      <c r="D129" s="154" t="s">
        <v>804</v>
      </c>
      <c r="E129" s="154" t="s">
        <v>805</v>
      </c>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55"/>
      <c r="B130" s="155"/>
      <c r="C130" s="155"/>
      <c r="D130" s="155"/>
      <c r="E130" s="155"/>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7"/>
      <c r="B131" s="116"/>
      <c r="C131" s="137"/>
      <c r="D131" s="151"/>
      <c r="E131" s="136"/>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7"/>
      <c r="B132" s="116"/>
      <c r="C132" s="137"/>
      <c r="D132" s="151"/>
      <c r="E132" s="136"/>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7"/>
      <c r="B133" s="116"/>
      <c r="C133" s="137"/>
      <c r="D133" s="151"/>
      <c r="E133" s="136"/>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7"/>
      <c r="B134" s="116"/>
      <c r="C134" s="137"/>
      <c r="D134" s="151"/>
      <c r="E134" s="136"/>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7"/>
      <c r="B135" s="116"/>
      <c r="C135" s="137"/>
      <c r="D135" s="151"/>
      <c r="E135" s="136"/>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7"/>
      <c r="B136" s="116"/>
      <c r="C136" s="137"/>
      <c r="D136" s="151"/>
      <c r="E136" s="136"/>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7"/>
      <c r="B137" s="116"/>
      <c r="C137" s="137"/>
      <c r="D137" s="151"/>
      <c r="E137" s="136"/>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7"/>
      <c r="B138" s="116"/>
      <c r="C138" s="137"/>
      <c r="D138" s="151"/>
      <c r="E138" s="136"/>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7"/>
      <c r="B139" s="116"/>
      <c r="C139" s="137"/>
      <c r="D139" s="151"/>
      <c r="E139" s="136"/>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7"/>
      <c r="B140" s="116"/>
      <c r="C140" s="137"/>
      <c r="D140" s="151"/>
      <c r="E140" s="136"/>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7"/>
      <c r="B141" s="116"/>
      <c r="C141" s="137"/>
      <c r="D141" s="151"/>
      <c r="E141" s="136"/>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7"/>
      <c r="B142" s="116"/>
      <c r="C142" s="137"/>
      <c r="D142" s="151"/>
      <c r="E142" s="136"/>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7"/>
      <c r="B143" s="116"/>
      <c r="C143" s="137"/>
      <c r="D143" s="151"/>
      <c r="E143" s="136"/>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37"/>
      <c r="B144" s="116"/>
      <c r="C144" s="137"/>
      <c r="D144" s="151"/>
      <c r="E144" s="136"/>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37"/>
      <c r="B145" s="116"/>
      <c r="C145" s="137"/>
      <c r="D145" s="151"/>
      <c r="E145" s="136"/>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37"/>
      <c r="B146" s="116"/>
      <c r="C146" s="137"/>
      <c r="D146" s="151"/>
      <c r="E146" s="136"/>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7"/>
      <c r="B147" s="116"/>
      <c r="C147" s="137"/>
      <c r="D147" s="151"/>
      <c r="E147" s="136"/>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7"/>
      <c r="B148" s="116"/>
      <c r="C148" s="137"/>
      <c r="D148" s="151"/>
      <c r="E148" s="136"/>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7"/>
      <c r="B149" s="116"/>
      <c r="C149" s="137"/>
      <c r="D149" s="151"/>
      <c r="E149" s="136"/>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7"/>
      <c r="B150" s="116"/>
      <c r="C150" s="137"/>
      <c r="D150" s="151"/>
      <c r="E150" s="136"/>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7"/>
      <c r="B151" s="116"/>
      <c r="C151" s="137"/>
      <c r="D151" s="151"/>
      <c r="E151" s="136"/>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7"/>
      <c r="B152" s="116"/>
      <c r="C152" s="137"/>
      <c r="D152" s="151"/>
      <c r="E152" s="136"/>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7"/>
      <c r="B153" s="116"/>
      <c r="C153" s="137"/>
      <c r="D153" s="151"/>
      <c r="E153" s="136"/>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7"/>
      <c r="B154" s="116"/>
      <c r="C154" s="137"/>
      <c r="D154" s="151"/>
      <c r="E154" s="136"/>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7"/>
      <c r="B155" s="116"/>
      <c r="C155" s="137"/>
      <c r="D155" s="151"/>
      <c r="E155" s="136"/>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7"/>
      <c r="B156" s="116"/>
      <c r="C156" s="137"/>
      <c r="D156" s="151"/>
      <c r="E156" s="136"/>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7"/>
      <c r="B157" s="116"/>
      <c r="C157" s="137"/>
      <c r="D157" s="151"/>
      <c r="E157" s="136"/>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7"/>
      <c r="B158" s="116"/>
      <c r="C158" s="137"/>
      <c r="D158" s="151"/>
      <c r="E158" s="136"/>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7"/>
      <c r="B159" s="116"/>
      <c r="C159" s="137"/>
      <c r="D159" s="151"/>
      <c r="E159" s="136"/>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7"/>
      <c r="B160" s="116"/>
      <c r="C160" s="137"/>
      <c r="D160" s="151"/>
      <c r="E160" s="136"/>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7"/>
      <c r="B161" s="116"/>
      <c r="C161" s="137"/>
      <c r="D161" s="151"/>
      <c r="E161" s="136"/>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7"/>
      <c r="B162" s="116"/>
      <c r="C162" s="137"/>
      <c r="D162" s="151"/>
      <c r="E162" s="136"/>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7"/>
      <c r="B163" s="116"/>
      <c r="C163" s="137"/>
      <c r="D163" s="151"/>
      <c r="E163" s="136"/>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7"/>
      <c r="B164" s="116"/>
      <c r="C164" s="137"/>
      <c r="D164" s="151"/>
      <c r="E164" s="136"/>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7"/>
      <c r="B165" s="116"/>
      <c r="C165" s="137"/>
      <c r="D165" s="151"/>
      <c r="E165" s="136"/>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7"/>
      <c r="B166" s="116"/>
      <c r="C166" s="137"/>
      <c r="D166" s="151"/>
      <c r="E166" s="136"/>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7"/>
      <c r="B167" s="116"/>
      <c r="C167" s="137"/>
      <c r="D167" s="151"/>
      <c r="E167" s="136"/>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7"/>
      <c r="B168" s="116"/>
      <c r="C168" s="137"/>
      <c r="D168" s="151"/>
      <c r="E168" s="136"/>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7"/>
      <c r="B169" s="116"/>
      <c r="C169" s="137"/>
      <c r="D169" s="151"/>
      <c r="E169" s="136"/>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7"/>
      <c r="B170" s="116"/>
      <c r="C170" s="137"/>
      <c r="D170" s="151"/>
      <c r="E170" s="136"/>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7"/>
      <c r="B171" s="116"/>
      <c r="C171" s="137"/>
      <c r="D171" s="151"/>
      <c r="E171" s="136"/>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7"/>
      <c r="B172" s="116"/>
      <c r="C172" s="137"/>
      <c r="D172" s="151"/>
      <c r="E172" s="136"/>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7"/>
      <c r="B173" s="116"/>
      <c r="C173" s="137"/>
      <c r="D173" s="151"/>
      <c r="E173" s="136"/>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7"/>
      <c r="B174" s="116"/>
      <c r="C174" s="137"/>
      <c r="D174" s="151"/>
      <c r="E174" s="136"/>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7"/>
      <c r="B175" s="116"/>
      <c r="C175" s="137"/>
      <c r="D175" s="151"/>
      <c r="E175" s="136"/>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7"/>
      <c r="B176" s="116"/>
      <c r="C176" s="137"/>
      <c r="D176" s="151"/>
      <c r="E176" s="136"/>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7"/>
      <c r="B177" s="116"/>
      <c r="C177" s="137"/>
      <c r="D177" s="151"/>
      <c r="E177" s="136"/>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7"/>
      <c r="B178" s="116"/>
      <c r="C178" s="137"/>
      <c r="D178" s="151"/>
      <c r="E178" s="136"/>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7"/>
      <c r="B179" s="116"/>
      <c r="C179" s="137"/>
      <c r="D179" s="151"/>
      <c r="E179" s="136"/>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7"/>
      <c r="B180" s="116"/>
      <c r="C180" s="137"/>
      <c r="D180" s="151"/>
      <c r="E180" s="136"/>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7"/>
      <c r="B181" s="116"/>
      <c r="C181" s="137"/>
      <c r="D181" s="151"/>
      <c r="E181" s="136"/>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7"/>
      <c r="B182" s="116"/>
      <c r="C182" s="137"/>
      <c r="D182" s="151"/>
      <c r="E182" s="136"/>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7"/>
      <c r="B183" s="116"/>
      <c r="C183" s="137"/>
      <c r="D183" s="151"/>
      <c r="E183" s="136"/>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7"/>
      <c r="B184" s="116"/>
      <c r="C184" s="137"/>
      <c r="D184" s="151"/>
      <c r="E184" s="136"/>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7"/>
      <c r="B185" s="116"/>
      <c r="C185" s="137"/>
      <c r="D185" s="151"/>
      <c r="E185" s="136"/>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7"/>
      <c r="B186" s="116"/>
      <c r="C186" s="137"/>
      <c r="D186" s="151"/>
      <c r="E186" s="136"/>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7"/>
      <c r="B187" s="116"/>
      <c r="C187" s="137"/>
      <c r="D187" s="151"/>
      <c r="E187" s="136"/>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7"/>
      <c r="B188" s="116"/>
      <c r="C188" s="137"/>
      <c r="D188" s="151"/>
      <c r="E188" s="136"/>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7"/>
      <c r="B189" s="116"/>
      <c r="C189" s="137"/>
      <c r="D189" s="151"/>
      <c r="E189" s="136"/>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7"/>
      <c r="B190" s="116"/>
      <c r="C190" s="137"/>
      <c r="D190" s="151"/>
      <c r="E190" s="136"/>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7"/>
      <c r="B191" s="116"/>
      <c r="C191" s="137"/>
      <c r="D191" s="151"/>
      <c r="E191" s="136"/>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7"/>
      <c r="B192" s="116"/>
      <c r="C192" s="137"/>
      <c r="D192" s="151"/>
      <c r="E192" s="136"/>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7"/>
      <c r="B193" s="116"/>
      <c r="C193" s="137"/>
      <c r="D193" s="151"/>
      <c r="E193" s="136"/>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7"/>
      <c r="B194" s="116"/>
      <c r="C194" s="137"/>
      <c r="D194" s="151"/>
      <c r="E194" s="136"/>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7"/>
      <c r="B195" s="116"/>
      <c r="C195" s="137"/>
      <c r="D195" s="151"/>
      <c r="E195" s="136"/>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7"/>
      <c r="B196" s="116"/>
      <c r="C196" s="137"/>
      <c r="D196" s="151"/>
      <c r="E196" s="136"/>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7"/>
      <c r="B197" s="116"/>
      <c r="C197" s="137"/>
      <c r="D197" s="151"/>
      <c r="E197" s="136"/>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7"/>
      <c r="B198" s="116"/>
      <c r="C198" s="137"/>
      <c r="D198" s="151"/>
      <c r="E198" s="136"/>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7"/>
      <c r="B199" s="116"/>
      <c r="C199" s="137"/>
      <c r="D199" s="151"/>
      <c r="E199" s="136"/>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7"/>
      <c r="B200" s="116"/>
      <c r="C200" s="137"/>
      <c r="D200" s="151"/>
      <c r="E200" s="136"/>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7"/>
      <c r="B201" s="116"/>
      <c r="C201" s="137"/>
      <c r="D201" s="151"/>
      <c r="E201" s="136"/>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7"/>
      <c r="B202" s="116"/>
      <c r="C202" s="137"/>
      <c r="D202" s="151"/>
      <c r="E202" s="136"/>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7"/>
      <c r="B203" s="116"/>
      <c r="C203" s="137"/>
      <c r="D203" s="151"/>
      <c r="E203" s="136"/>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7"/>
      <c r="B204" s="116"/>
      <c r="C204" s="137"/>
      <c r="D204" s="151"/>
      <c r="E204" s="136"/>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7"/>
      <c r="B205" s="116"/>
      <c r="C205" s="137"/>
      <c r="D205" s="151"/>
      <c r="E205" s="136"/>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7"/>
      <c r="B206" s="116"/>
      <c r="C206" s="137"/>
      <c r="D206" s="151"/>
      <c r="E206" s="136"/>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7"/>
      <c r="B207" s="116"/>
      <c r="C207" s="137"/>
      <c r="D207" s="151"/>
      <c r="E207" s="136"/>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7"/>
      <c r="B208" s="116"/>
      <c r="C208" s="137"/>
      <c r="D208" s="151"/>
      <c r="E208" s="136"/>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7"/>
      <c r="B209" s="116"/>
      <c r="C209" s="137"/>
      <c r="D209" s="151"/>
      <c r="E209" s="136"/>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7"/>
      <c r="B210" s="116"/>
      <c r="C210" s="137"/>
      <c r="D210" s="151"/>
      <c r="E210" s="136"/>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7"/>
      <c r="B211" s="116"/>
      <c r="C211" s="137"/>
      <c r="D211" s="151"/>
      <c r="E211" s="136"/>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7"/>
      <c r="B212" s="116"/>
      <c r="C212" s="137"/>
      <c r="D212" s="151"/>
      <c r="E212" s="136"/>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7"/>
      <c r="B213" s="116"/>
      <c r="C213" s="137"/>
      <c r="D213" s="151"/>
      <c r="E213" s="136"/>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7"/>
      <c r="B214" s="116"/>
      <c r="C214" s="137"/>
      <c r="D214" s="151"/>
      <c r="E214" s="136"/>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7"/>
      <c r="B215" s="116"/>
      <c r="C215" s="137"/>
      <c r="D215" s="151"/>
      <c r="E215" s="136"/>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7"/>
      <c r="B216" s="116"/>
      <c r="C216" s="137"/>
      <c r="D216" s="151"/>
      <c r="E216" s="136"/>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7"/>
      <c r="B217" s="116"/>
      <c r="C217" s="137"/>
      <c r="D217" s="151"/>
      <c r="E217" s="136"/>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7"/>
      <c r="B218" s="116"/>
      <c r="C218" s="137"/>
      <c r="D218" s="151"/>
      <c r="E218" s="136"/>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7"/>
      <c r="B219" s="116"/>
      <c r="C219" s="137"/>
      <c r="D219" s="151"/>
      <c r="E219" s="136"/>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7"/>
      <c r="B220" s="116"/>
      <c r="C220" s="137"/>
      <c r="D220" s="151"/>
      <c r="E220" s="136"/>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7"/>
      <c r="B221" s="116"/>
      <c r="C221" s="137"/>
      <c r="D221" s="151"/>
      <c r="E221" s="136"/>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7"/>
      <c r="B222" s="116"/>
      <c r="C222" s="137"/>
      <c r="D222" s="151"/>
      <c r="E222" s="136"/>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7"/>
      <c r="B223" s="116"/>
      <c r="C223" s="137"/>
      <c r="D223" s="151"/>
      <c r="E223" s="136"/>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7"/>
      <c r="B224" s="116"/>
      <c r="C224" s="137"/>
      <c r="D224" s="151"/>
      <c r="E224" s="136"/>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7"/>
      <c r="B225" s="116"/>
      <c r="C225" s="137"/>
      <c r="D225" s="151"/>
      <c r="E225" s="136"/>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7"/>
      <c r="B226" s="116"/>
      <c r="C226" s="137"/>
      <c r="D226" s="151"/>
      <c r="E226" s="136"/>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7"/>
      <c r="B227" s="116"/>
      <c r="C227" s="137"/>
      <c r="D227" s="151"/>
      <c r="E227" s="136"/>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7"/>
      <c r="B228" s="116"/>
      <c r="C228" s="137"/>
      <c r="D228" s="151"/>
      <c r="E228" s="136"/>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7"/>
      <c r="B229" s="116"/>
      <c r="C229" s="137"/>
      <c r="D229" s="151"/>
      <c r="E229" s="136"/>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7"/>
      <c r="B230" s="116"/>
      <c r="C230" s="137"/>
      <c r="D230" s="151"/>
      <c r="E230" s="136"/>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7"/>
      <c r="B231" s="116"/>
      <c r="C231" s="137"/>
      <c r="D231" s="151"/>
      <c r="E231" s="136"/>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7"/>
      <c r="B232" s="116"/>
      <c r="C232" s="137"/>
      <c r="D232" s="151"/>
      <c r="E232" s="136"/>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37"/>
      <c r="B272" s="116"/>
      <c r="C272" s="137"/>
      <c r="D272" s="151"/>
      <c r="E272" s="136"/>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37"/>
      <c r="B273" s="116"/>
      <c r="C273" s="137"/>
      <c r="D273" s="151"/>
      <c r="E273" s="136"/>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37"/>
      <c r="B274" s="116"/>
      <c r="C274" s="137"/>
      <c r="D274" s="151"/>
      <c r="E274" s="136"/>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37"/>
      <c r="B275" s="116"/>
      <c r="C275" s="137"/>
      <c r="D275" s="151"/>
      <c r="E275" s="136"/>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37"/>
      <c r="B276" s="116"/>
      <c r="C276" s="137"/>
      <c r="D276" s="151"/>
      <c r="E276" s="136"/>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37"/>
      <c r="B277" s="116"/>
      <c r="C277" s="137"/>
      <c r="D277" s="151"/>
      <c r="E277" s="136"/>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37"/>
      <c r="B278" s="116"/>
      <c r="C278" s="137"/>
      <c r="D278" s="151"/>
      <c r="E278" s="136"/>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37"/>
      <c r="B279" s="116"/>
      <c r="C279" s="137"/>
      <c r="D279" s="151"/>
      <c r="E279" s="136"/>
      <c r="F279" s="125"/>
      <c r="G279" s="125"/>
      <c r="H279" s="125"/>
      <c r="I279" s="125"/>
      <c r="J279" s="125"/>
      <c r="K279" s="125"/>
      <c r="L279" s="125"/>
      <c r="M279" s="125"/>
      <c r="N279" s="125"/>
      <c r="O279" s="125"/>
      <c r="P279" s="125"/>
      <c r="Q279" s="125"/>
      <c r="R279" s="137"/>
      <c r="S279" s="137"/>
      <c r="T279" s="137"/>
      <c r="U279" s="114"/>
      <c r="V279" s="114"/>
      <c r="W279" s="114"/>
      <c r="X279" s="114"/>
      <c r="Y279" s="114"/>
      <c r="Z279" s="114"/>
    </row>
    <row r="280" ht="13.5" customHeight="1">
      <c r="A280" s="137"/>
      <c r="B280" s="116"/>
      <c r="C280" s="137"/>
      <c r="D280" s="151"/>
      <c r="E280" s="136"/>
      <c r="F280" s="125"/>
      <c r="G280" s="125"/>
      <c r="H280" s="125"/>
      <c r="I280" s="125"/>
      <c r="J280" s="125"/>
      <c r="K280" s="125"/>
      <c r="L280" s="125"/>
      <c r="M280" s="125"/>
      <c r="N280" s="125"/>
      <c r="O280" s="125"/>
      <c r="P280" s="125"/>
      <c r="Q280" s="125"/>
      <c r="R280" s="137"/>
      <c r="S280" s="137"/>
      <c r="T280" s="137"/>
      <c r="U280" s="114"/>
      <c r="V280" s="114"/>
      <c r="W280" s="114"/>
      <c r="X280" s="114"/>
      <c r="Y280" s="114"/>
      <c r="Z280" s="114"/>
    </row>
    <row r="281" ht="13.5" customHeight="1">
      <c r="A281" s="137"/>
      <c r="B281" s="116"/>
      <c r="C281" s="137"/>
      <c r="D281" s="151"/>
      <c r="E281" s="136"/>
      <c r="F281" s="125"/>
      <c r="G281" s="125"/>
      <c r="H281" s="125"/>
      <c r="I281" s="125"/>
      <c r="J281" s="125"/>
      <c r="K281" s="125"/>
      <c r="L281" s="125"/>
      <c r="M281" s="125"/>
      <c r="N281" s="125"/>
      <c r="O281" s="125"/>
      <c r="P281" s="125"/>
      <c r="Q281" s="125"/>
      <c r="R281" s="137"/>
      <c r="S281" s="137"/>
      <c r="T281" s="137"/>
      <c r="U281" s="114"/>
      <c r="V281" s="114"/>
      <c r="W281" s="114"/>
      <c r="X281" s="114"/>
      <c r="Y281" s="114"/>
      <c r="Z281" s="114"/>
    </row>
    <row r="282" ht="13.5" customHeight="1">
      <c r="A282" s="137"/>
      <c r="B282" s="116"/>
      <c r="C282" s="137"/>
      <c r="D282" s="151"/>
      <c r="E282" s="136"/>
      <c r="F282" s="125"/>
      <c r="G282" s="125"/>
      <c r="H282" s="125"/>
      <c r="I282" s="125"/>
      <c r="J282" s="125"/>
      <c r="K282" s="125"/>
      <c r="L282" s="125"/>
      <c r="M282" s="125"/>
      <c r="N282" s="125"/>
      <c r="O282" s="125"/>
      <c r="P282" s="125"/>
      <c r="Q282" s="125"/>
      <c r="R282" s="137"/>
      <c r="S282" s="137"/>
      <c r="T282" s="137"/>
      <c r="U282" s="114"/>
      <c r="V282" s="114"/>
      <c r="W282" s="114"/>
      <c r="X282" s="114"/>
      <c r="Y282" s="114"/>
      <c r="Z282" s="114"/>
    </row>
    <row r="283" ht="13.5" customHeight="1">
      <c r="A283" s="137"/>
      <c r="B283" s="116"/>
      <c r="C283" s="137"/>
      <c r="D283" s="151"/>
      <c r="E283" s="136"/>
      <c r="F283" s="125"/>
      <c r="G283" s="125"/>
      <c r="H283" s="125"/>
      <c r="I283" s="125"/>
      <c r="J283" s="125"/>
      <c r="K283" s="125"/>
      <c r="L283" s="125"/>
      <c r="M283" s="125"/>
      <c r="N283" s="125"/>
      <c r="O283" s="125"/>
      <c r="P283" s="125"/>
      <c r="Q283" s="125"/>
      <c r="R283" s="137"/>
      <c r="S283" s="137"/>
      <c r="T283" s="137"/>
      <c r="U283" s="114"/>
      <c r="V283" s="114"/>
      <c r="W283" s="114"/>
      <c r="X283" s="114"/>
      <c r="Y283" s="114"/>
      <c r="Z283" s="114"/>
    </row>
    <row r="284" ht="13.5" customHeight="1">
      <c r="A284" s="137"/>
      <c r="B284" s="116"/>
      <c r="C284" s="137"/>
      <c r="D284" s="151"/>
      <c r="E284" s="136"/>
      <c r="F284" s="125"/>
      <c r="G284" s="125"/>
      <c r="H284" s="125"/>
      <c r="I284" s="125"/>
      <c r="J284" s="125"/>
      <c r="K284" s="125"/>
      <c r="L284" s="125"/>
      <c r="M284" s="125"/>
      <c r="N284" s="125"/>
      <c r="O284" s="125"/>
      <c r="P284" s="125"/>
      <c r="Q284" s="125"/>
      <c r="R284" s="137"/>
      <c r="S284" s="137"/>
      <c r="T284" s="137"/>
      <c r="U284" s="114"/>
      <c r="V284" s="114"/>
      <c r="W284" s="114"/>
      <c r="X284" s="114"/>
      <c r="Y284" s="114"/>
      <c r="Z284" s="114"/>
    </row>
    <row r="285" ht="13.5" customHeight="1">
      <c r="A285" s="137"/>
      <c r="B285" s="116"/>
      <c r="C285" s="137"/>
      <c r="D285" s="151"/>
      <c r="E285" s="136"/>
      <c r="F285" s="125"/>
      <c r="G285" s="125"/>
      <c r="H285" s="125"/>
      <c r="I285" s="125"/>
      <c r="J285" s="125"/>
      <c r="K285" s="125"/>
      <c r="L285" s="125"/>
      <c r="M285" s="125"/>
      <c r="N285" s="125"/>
      <c r="O285" s="125"/>
      <c r="P285" s="125"/>
      <c r="Q285" s="125"/>
      <c r="R285" s="137"/>
      <c r="S285" s="137"/>
      <c r="T285" s="137"/>
      <c r="U285" s="114"/>
      <c r="V285" s="114"/>
      <c r="W285" s="114"/>
      <c r="X285" s="114"/>
      <c r="Y285" s="114"/>
      <c r="Z285" s="114"/>
    </row>
    <row r="286" ht="13.5" customHeight="1">
      <c r="A286" s="137"/>
      <c r="B286" s="116"/>
      <c r="C286" s="137"/>
      <c r="D286" s="151"/>
      <c r="E286" s="136"/>
      <c r="F286" s="125"/>
      <c r="G286" s="125"/>
      <c r="H286" s="125"/>
      <c r="I286" s="125"/>
      <c r="J286" s="125"/>
      <c r="K286" s="125"/>
      <c r="L286" s="125"/>
      <c r="M286" s="125"/>
      <c r="N286" s="125"/>
      <c r="O286" s="125"/>
      <c r="P286" s="125"/>
      <c r="Q286" s="125"/>
      <c r="R286" s="137"/>
      <c r="S286" s="137"/>
      <c r="T286" s="137"/>
      <c r="U286" s="114"/>
      <c r="V286" s="114"/>
      <c r="W286" s="114"/>
      <c r="X286" s="114"/>
      <c r="Y286" s="114"/>
      <c r="Z286" s="114"/>
    </row>
    <row r="287" ht="13.5" customHeight="1">
      <c r="A287" s="137"/>
      <c r="B287" s="116"/>
      <c r="C287" s="137"/>
      <c r="D287" s="151"/>
      <c r="E287" s="136"/>
      <c r="F287" s="125"/>
      <c r="G287" s="125"/>
      <c r="H287" s="125"/>
      <c r="I287" s="125"/>
      <c r="J287" s="125"/>
      <c r="K287" s="125"/>
      <c r="L287" s="125"/>
      <c r="M287" s="125"/>
      <c r="N287" s="125"/>
      <c r="O287" s="125"/>
      <c r="P287" s="125"/>
      <c r="Q287" s="125"/>
      <c r="R287" s="137"/>
      <c r="S287" s="137"/>
      <c r="T287" s="137"/>
      <c r="U287" s="114"/>
      <c r="V287" s="114"/>
      <c r="W287" s="114"/>
      <c r="X287" s="114"/>
      <c r="Y287" s="114"/>
      <c r="Z287" s="114"/>
    </row>
    <row r="288" ht="13.5" customHeight="1">
      <c r="A288" s="137"/>
      <c r="B288" s="116"/>
      <c r="C288" s="137"/>
      <c r="D288" s="151"/>
      <c r="E288" s="136"/>
      <c r="F288" s="125"/>
      <c r="G288" s="125"/>
      <c r="H288" s="125"/>
      <c r="I288" s="125"/>
      <c r="J288" s="125"/>
      <c r="K288" s="125"/>
      <c r="L288" s="125"/>
      <c r="M288" s="125"/>
      <c r="N288" s="125"/>
      <c r="O288" s="125"/>
      <c r="P288" s="125"/>
      <c r="Q288" s="125"/>
      <c r="R288" s="137"/>
      <c r="S288" s="137"/>
      <c r="T288" s="137"/>
      <c r="U288" s="114"/>
      <c r="V288" s="114"/>
      <c r="W288" s="114"/>
      <c r="X288" s="114"/>
      <c r="Y288" s="114"/>
      <c r="Z288" s="114"/>
    </row>
    <row r="289" ht="13.5" customHeight="1">
      <c r="A289" s="137"/>
      <c r="B289" s="116"/>
      <c r="C289" s="137"/>
      <c r="D289" s="151"/>
      <c r="E289" s="136"/>
      <c r="F289" s="125"/>
      <c r="G289" s="125"/>
      <c r="H289" s="125"/>
      <c r="I289" s="125"/>
      <c r="J289" s="125"/>
      <c r="K289" s="125"/>
      <c r="L289" s="125"/>
      <c r="M289" s="125"/>
      <c r="N289" s="125"/>
      <c r="O289" s="125"/>
      <c r="P289" s="125"/>
      <c r="Q289" s="125"/>
      <c r="R289" s="137"/>
      <c r="S289" s="137"/>
      <c r="T289" s="137"/>
      <c r="U289" s="114"/>
      <c r="V289" s="114"/>
      <c r="W289" s="114"/>
      <c r="X289" s="114"/>
      <c r="Y289" s="114"/>
      <c r="Z289" s="114"/>
    </row>
    <row r="290" ht="13.5" customHeight="1">
      <c r="A290" s="137"/>
      <c r="B290" s="116"/>
      <c r="C290" s="137"/>
      <c r="D290" s="151"/>
      <c r="E290" s="136"/>
      <c r="F290" s="125"/>
      <c r="G290" s="125"/>
      <c r="H290" s="125"/>
      <c r="I290" s="125"/>
      <c r="J290" s="125"/>
      <c r="K290" s="125"/>
      <c r="L290" s="125"/>
      <c r="M290" s="125"/>
      <c r="N290" s="125"/>
      <c r="O290" s="125"/>
      <c r="P290" s="125"/>
      <c r="Q290" s="125"/>
      <c r="R290" s="137"/>
      <c r="S290" s="137"/>
      <c r="T290" s="137"/>
      <c r="U290" s="114"/>
      <c r="V290" s="114"/>
      <c r="W290" s="114"/>
      <c r="X290" s="114"/>
      <c r="Y290" s="114"/>
      <c r="Z290" s="114"/>
    </row>
    <row r="291" ht="13.5" customHeight="1">
      <c r="A291" s="137"/>
      <c r="B291" s="116"/>
      <c r="C291" s="137"/>
      <c r="D291" s="151"/>
      <c r="E291" s="136"/>
      <c r="F291" s="125"/>
      <c r="G291" s="125"/>
      <c r="H291" s="125"/>
      <c r="I291" s="125"/>
      <c r="J291" s="125"/>
      <c r="K291" s="125"/>
      <c r="L291" s="125"/>
      <c r="M291" s="125"/>
      <c r="N291" s="125"/>
      <c r="O291" s="125"/>
      <c r="P291" s="125"/>
      <c r="Q291" s="125"/>
      <c r="R291" s="137"/>
      <c r="S291" s="137"/>
      <c r="T291" s="137"/>
      <c r="U291" s="114"/>
      <c r="V291" s="114"/>
      <c r="W291" s="114"/>
      <c r="X291" s="114"/>
      <c r="Y291" s="114"/>
      <c r="Z291" s="114"/>
    </row>
    <row r="292" ht="13.5" customHeight="1">
      <c r="A292" s="137"/>
      <c r="B292" s="116"/>
      <c r="C292" s="137"/>
      <c r="D292" s="151"/>
      <c r="E292" s="136"/>
      <c r="F292" s="125"/>
      <c r="G292" s="125"/>
      <c r="H292" s="125"/>
      <c r="I292" s="125"/>
      <c r="J292" s="125"/>
      <c r="K292" s="125"/>
      <c r="L292" s="125"/>
      <c r="M292" s="125"/>
      <c r="N292" s="125"/>
      <c r="O292" s="125"/>
      <c r="P292" s="125"/>
      <c r="Q292" s="125"/>
      <c r="R292" s="137"/>
      <c r="S292" s="137"/>
      <c r="T292" s="137"/>
      <c r="U292" s="114"/>
      <c r="V292" s="114"/>
      <c r="W292" s="114"/>
      <c r="X292" s="114"/>
      <c r="Y292" s="114"/>
      <c r="Z292" s="114"/>
    </row>
    <row r="293" ht="13.5" customHeight="1">
      <c r="A293" s="137"/>
      <c r="B293" s="116"/>
      <c r="C293" s="137"/>
      <c r="D293" s="151"/>
      <c r="E293" s="136"/>
      <c r="F293" s="125"/>
      <c r="G293" s="125"/>
      <c r="H293" s="125"/>
      <c r="I293" s="125"/>
      <c r="J293" s="125"/>
      <c r="K293" s="125"/>
      <c r="L293" s="125"/>
      <c r="M293" s="125"/>
      <c r="N293" s="125"/>
      <c r="O293" s="125"/>
      <c r="P293" s="125"/>
      <c r="Q293" s="125"/>
      <c r="R293" s="137"/>
      <c r="S293" s="137"/>
      <c r="T293" s="137"/>
      <c r="U293" s="114"/>
      <c r="V293" s="114"/>
      <c r="W293" s="114"/>
      <c r="X293" s="114"/>
      <c r="Y293" s="114"/>
      <c r="Z293" s="114"/>
    </row>
    <row r="294" ht="13.5" customHeight="1">
      <c r="A294" s="137"/>
      <c r="B294" s="116"/>
      <c r="C294" s="137"/>
      <c r="D294" s="151"/>
      <c r="E294" s="136"/>
      <c r="F294" s="125"/>
      <c r="G294" s="125"/>
      <c r="H294" s="125"/>
      <c r="I294" s="125"/>
      <c r="J294" s="125"/>
      <c r="K294" s="125"/>
      <c r="L294" s="125"/>
      <c r="M294" s="125"/>
      <c r="N294" s="125"/>
      <c r="O294" s="125"/>
      <c r="P294" s="125"/>
      <c r="Q294" s="125"/>
      <c r="R294" s="137"/>
      <c r="S294" s="137"/>
      <c r="T294" s="137"/>
      <c r="U294" s="114"/>
      <c r="V294" s="114"/>
      <c r="W294" s="114"/>
      <c r="X294" s="114"/>
      <c r="Y294" s="114"/>
      <c r="Z294" s="114"/>
    </row>
    <row r="295" ht="13.5" customHeight="1">
      <c r="A295" s="137"/>
      <c r="B295" s="116"/>
      <c r="C295" s="137"/>
      <c r="D295" s="151"/>
      <c r="E295" s="136"/>
      <c r="F295" s="125"/>
      <c r="G295" s="125"/>
      <c r="H295" s="125"/>
      <c r="I295" s="125"/>
      <c r="J295" s="125"/>
      <c r="K295" s="125"/>
      <c r="L295" s="125"/>
      <c r="M295" s="125"/>
      <c r="N295" s="125"/>
      <c r="O295" s="125"/>
      <c r="P295" s="125"/>
      <c r="Q295" s="125"/>
      <c r="R295" s="137"/>
      <c r="S295" s="137"/>
      <c r="T295" s="137"/>
      <c r="U295" s="114"/>
      <c r="V295" s="114"/>
      <c r="W295" s="114"/>
      <c r="X295" s="114"/>
      <c r="Y295" s="114"/>
      <c r="Z295" s="114"/>
    </row>
    <row r="296" ht="13.5" customHeight="1">
      <c r="A296" s="137"/>
      <c r="B296" s="116"/>
      <c r="C296" s="137"/>
      <c r="D296" s="151"/>
      <c r="E296" s="136"/>
      <c r="F296" s="125"/>
      <c r="G296" s="125"/>
      <c r="H296" s="125"/>
      <c r="I296" s="125"/>
      <c r="J296" s="125"/>
      <c r="K296" s="125"/>
      <c r="L296" s="125"/>
      <c r="M296" s="125"/>
      <c r="N296" s="125"/>
      <c r="O296" s="125"/>
      <c r="P296" s="125"/>
      <c r="Q296" s="125"/>
      <c r="R296" s="137"/>
      <c r="S296" s="137"/>
      <c r="T296" s="137"/>
      <c r="U296" s="114"/>
      <c r="V296" s="114"/>
      <c r="W296" s="114"/>
      <c r="X296" s="114"/>
      <c r="Y296" s="114"/>
      <c r="Z296" s="114"/>
    </row>
    <row r="297" ht="13.5" customHeight="1">
      <c r="A297" s="137"/>
      <c r="B297" s="116"/>
      <c r="C297" s="137"/>
      <c r="D297" s="151"/>
      <c r="E297" s="136"/>
      <c r="F297" s="125"/>
      <c r="G297" s="125"/>
      <c r="H297" s="125"/>
      <c r="I297" s="125"/>
      <c r="J297" s="125"/>
      <c r="K297" s="125"/>
      <c r="L297" s="125"/>
      <c r="M297" s="125"/>
      <c r="N297" s="125"/>
      <c r="O297" s="125"/>
      <c r="P297" s="125"/>
      <c r="Q297" s="125"/>
      <c r="R297" s="137"/>
      <c r="S297" s="137"/>
      <c r="T297" s="137"/>
      <c r="U297" s="114"/>
      <c r="V297" s="114"/>
      <c r="W297" s="114"/>
      <c r="X297" s="114"/>
      <c r="Y297" s="114"/>
      <c r="Z297" s="114"/>
    </row>
    <row r="298" ht="13.5" customHeight="1">
      <c r="A298" s="137"/>
      <c r="B298" s="116"/>
      <c r="C298" s="137"/>
      <c r="D298" s="151"/>
      <c r="E298" s="136"/>
      <c r="F298" s="125"/>
      <c r="G298" s="125"/>
      <c r="H298" s="125"/>
      <c r="I298" s="125"/>
      <c r="J298" s="125"/>
      <c r="K298" s="125"/>
      <c r="L298" s="125"/>
      <c r="M298" s="125"/>
      <c r="N298" s="125"/>
      <c r="O298" s="125"/>
      <c r="P298" s="125"/>
      <c r="Q298" s="125"/>
      <c r="R298" s="137"/>
      <c r="S298" s="137"/>
      <c r="T298" s="137"/>
      <c r="U298" s="114"/>
      <c r="V298" s="114"/>
      <c r="W298" s="114"/>
      <c r="X298" s="114"/>
      <c r="Y298" s="114"/>
      <c r="Z298" s="114"/>
    </row>
    <row r="299" ht="13.5" customHeight="1">
      <c r="A299" s="137"/>
      <c r="B299" s="116"/>
      <c r="C299" s="137"/>
      <c r="D299" s="151"/>
      <c r="E299" s="136"/>
      <c r="F299" s="125"/>
      <c r="G299" s="125"/>
      <c r="H299" s="125"/>
      <c r="I299" s="125"/>
      <c r="J299" s="125"/>
      <c r="K299" s="125"/>
      <c r="L299" s="125"/>
      <c r="M299" s="125"/>
      <c r="N299" s="125"/>
      <c r="O299" s="125"/>
      <c r="P299" s="125"/>
      <c r="Q299" s="125"/>
      <c r="R299" s="137"/>
      <c r="S299" s="137"/>
      <c r="T299" s="137"/>
      <c r="U299" s="114"/>
      <c r="V299" s="114"/>
      <c r="W299" s="114"/>
      <c r="X299" s="114"/>
      <c r="Y299" s="114"/>
      <c r="Z299" s="114"/>
    </row>
    <row r="300" ht="13.5" customHeight="1">
      <c r="A300" s="137"/>
      <c r="B300" s="116"/>
      <c r="C300" s="137"/>
      <c r="D300" s="151"/>
      <c r="E300" s="136"/>
      <c r="F300" s="125"/>
      <c r="G300" s="125"/>
      <c r="H300" s="125"/>
      <c r="I300" s="125"/>
      <c r="J300" s="125"/>
      <c r="K300" s="125"/>
      <c r="L300" s="125"/>
      <c r="M300" s="125"/>
      <c r="N300" s="125"/>
      <c r="O300" s="125"/>
      <c r="P300" s="125"/>
      <c r="Q300" s="125"/>
      <c r="R300" s="137"/>
      <c r="S300" s="137"/>
      <c r="T300" s="137"/>
      <c r="U300" s="114"/>
      <c r="V300" s="114"/>
      <c r="W300" s="114"/>
      <c r="X300" s="114"/>
      <c r="Y300" s="114"/>
      <c r="Z300" s="114"/>
    </row>
    <row r="301" ht="13.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3.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3.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3.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3.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3.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3.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3.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3.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3.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3.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3.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3.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3.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3.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3.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3.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3.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3.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3.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3.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3.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3.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3.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3.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3.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3.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3.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3.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3.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3.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3.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3.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3.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3.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3.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3.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3.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3.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3.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3.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3.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3.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3.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3.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3.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3.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3.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3.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3.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3.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3.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3.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3.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3.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3.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3.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3.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3.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3.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3.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3.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3.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3.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3.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3.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3.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3.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3.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3.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3.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3.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3.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3.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3.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3.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3.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3.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3.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3.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3.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3.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3.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3.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3.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3.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3.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3.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3.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3.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3.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3.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3.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3.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3.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3.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3.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3.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3.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3.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3.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3.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300">
    <cfRule type="cellIs" dxfId="2" priority="1" stopIfTrue="1" operator="equal">
      <formula>"F"</formula>
    </cfRule>
  </conditionalFormatting>
  <conditionalFormatting sqref="F15:Q300">
    <cfRule type="cellIs" dxfId="3" priority="2" stopIfTrue="1" operator="equal">
      <formula>"PE"</formula>
    </cfRule>
  </conditionalFormatting>
  <dataValidations>
    <dataValidation type="list" allowBlank="1" showErrorMessage="1" sqref="F15:Q28 F30:Q89 F91:Q123">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49.75"/>
    <col customWidth="1" min="3" max="3" width="20.25"/>
    <col customWidth="1" min="4" max="4" width="42.25"/>
    <col customWidth="1" min="5" max="5" width="47.75"/>
    <col customWidth="1" min="6" max="17" width="7.38"/>
    <col customWidth="1" min="18" max="18" width="19.0"/>
    <col customWidth="1" min="19" max="19" width="8.63"/>
    <col customWidth="1" min="20" max="20" width="10.25"/>
    <col customWidth="1" min="21" max="26" width="8.63"/>
  </cols>
  <sheetData>
    <row r="1" ht="13.5" customHeight="1">
      <c r="A1" s="109"/>
      <c r="B1" s="110"/>
      <c r="C1" s="110"/>
      <c r="D1" s="111" t="s">
        <v>212</v>
      </c>
      <c r="E1" s="112"/>
      <c r="F1" s="109"/>
      <c r="G1" s="109"/>
      <c r="H1" s="109"/>
      <c r="I1" s="109"/>
      <c r="J1" s="109"/>
      <c r="K1" s="109"/>
      <c r="L1" s="109"/>
      <c r="M1" s="109"/>
      <c r="N1" s="109"/>
      <c r="O1" s="109"/>
      <c r="P1" s="109"/>
      <c r="Q1" s="109"/>
      <c r="R1" s="109"/>
      <c r="S1" s="113"/>
      <c r="T1" s="113"/>
      <c r="U1" s="114"/>
      <c r="V1" s="114"/>
      <c r="W1" s="114"/>
      <c r="X1" s="114"/>
      <c r="Y1" s="114"/>
      <c r="Z1" s="114"/>
    </row>
    <row r="2" ht="13.5" customHeight="1">
      <c r="A2" s="109"/>
      <c r="B2" s="110"/>
      <c r="C2" s="110"/>
      <c r="D2" s="115" t="s">
        <v>213</v>
      </c>
      <c r="E2" s="116" t="s">
        <v>2649</v>
      </c>
      <c r="F2" s="109"/>
      <c r="G2" s="109"/>
      <c r="H2" s="109"/>
      <c r="I2" s="109"/>
      <c r="J2" s="109"/>
      <c r="K2" s="109"/>
      <c r="L2" s="109"/>
      <c r="M2" s="109"/>
      <c r="N2" s="109"/>
      <c r="O2" s="109"/>
      <c r="P2" s="109"/>
      <c r="Q2" s="109"/>
      <c r="R2" s="109"/>
      <c r="S2" s="113"/>
      <c r="T2" s="113"/>
      <c r="U2" s="114"/>
      <c r="V2" s="114"/>
      <c r="W2" s="114"/>
      <c r="X2" s="114"/>
      <c r="Y2" s="114"/>
      <c r="Z2" s="114"/>
    </row>
    <row r="3" ht="13.5" customHeight="1">
      <c r="A3" s="109"/>
      <c r="B3" s="110"/>
      <c r="C3" s="110"/>
      <c r="D3" s="115" t="s">
        <v>215</v>
      </c>
      <c r="E3" s="116" t="s">
        <v>2650</v>
      </c>
      <c r="F3" s="109"/>
      <c r="G3" s="109"/>
      <c r="H3" s="109"/>
      <c r="I3" s="109"/>
      <c r="J3" s="109"/>
      <c r="K3" s="109"/>
      <c r="L3" s="109"/>
      <c r="M3" s="109"/>
      <c r="N3" s="109"/>
      <c r="O3" s="109"/>
      <c r="P3" s="109"/>
      <c r="Q3" s="109"/>
      <c r="R3" s="109"/>
      <c r="S3" s="113"/>
      <c r="T3" s="113"/>
      <c r="U3" s="114"/>
      <c r="V3" s="114"/>
      <c r="W3" s="114"/>
      <c r="X3" s="114"/>
      <c r="Y3" s="114"/>
      <c r="Z3" s="114"/>
    </row>
    <row r="4" ht="13.5" customHeight="1">
      <c r="A4" s="109"/>
      <c r="B4" s="110"/>
      <c r="C4" s="110"/>
      <c r="D4" s="115" t="s">
        <v>128</v>
      </c>
      <c r="E4" s="117">
        <v>0.0</v>
      </c>
      <c r="F4" s="109"/>
      <c r="G4" s="109"/>
      <c r="H4" s="109"/>
      <c r="I4" s="109"/>
      <c r="J4" s="109"/>
      <c r="K4" s="109"/>
      <c r="L4" s="109"/>
      <c r="M4" s="109"/>
      <c r="N4" s="109"/>
      <c r="O4" s="109"/>
      <c r="P4" s="109"/>
      <c r="Q4" s="109"/>
      <c r="R4" s="109"/>
      <c r="S4" s="113"/>
      <c r="T4" s="113"/>
      <c r="U4" s="114"/>
      <c r="V4" s="114"/>
      <c r="W4" s="114"/>
      <c r="X4" s="114"/>
      <c r="Y4" s="114"/>
      <c r="Z4" s="114"/>
    </row>
    <row r="5" ht="13.5" customHeight="1">
      <c r="A5" s="109"/>
      <c r="B5" s="110"/>
      <c r="C5" s="110"/>
      <c r="D5" s="115" t="s">
        <v>129</v>
      </c>
      <c r="E5" s="117">
        <v>0.0</v>
      </c>
      <c r="F5" s="109"/>
      <c r="G5" s="109"/>
      <c r="H5" s="109"/>
      <c r="I5" s="109"/>
      <c r="J5" s="109"/>
      <c r="K5" s="109"/>
      <c r="L5" s="109"/>
      <c r="M5" s="109"/>
      <c r="N5" s="109"/>
      <c r="O5" s="109"/>
      <c r="P5" s="109"/>
      <c r="Q5" s="109"/>
      <c r="R5" s="109"/>
      <c r="S5" s="113"/>
      <c r="T5" s="113"/>
      <c r="U5" s="114"/>
      <c r="V5" s="114"/>
      <c r="W5" s="114"/>
      <c r="X5" s="114"/>
      <c r="Y5" s="114"/>
      <c r="Z5" s="114"/>
    </row>
    <row r="6" ht="13.5" customHeight="1">
      <c r="A6" s="109"/>
      <c r="B6" s="110"/>
      <c r="C6" s="110"/>
      <c r="D6" s="115" t="s">
        <v>130</v>
      </c>
      <c r="E6" s="117">
        <v>0.0</v>
      </c>
      <c r="F6" s="109"/>
      <c r="G6" s="109"/>
      <c r="H6" s="109"/>
      <c r="I6" s="109"/>
      <c r="J6" s="109"/>
      <c r="K6" s="109"/>
      <c r="L6" s="109"/>
      <c r="M6" s="109"/>
      <c r="N6" s="109"/>
      <c r="O6" s="109"/>
      <c r="P6" s="109"/>
      <c r="Q6" s="109"/>
      <c r="R6" s="109"/>
      <c r="S6" s="113"/>
      <c r="T6" s="113"/>
      <c r="U6" s="114"/>
      <c r="V6" s="114"/>
      <c r="W6" s="114"/>
      <c r="X6" s="114"/>
      <c r="Y6" s="114"/>
      <c r="Z6" s="114"/>
    </row>
    <row r="7" ht="13.5" customHeight="1">
      <c r="A7" s="109"/>
      <c r="B7" s="110"/>
      <c r="C7" s="110"/>
      <c r="D7" s="115" t="s">
        <v>132</v>
      </c>
      <c r="E7" s="117">
        <v>159.0</v>
      </c>
      <c r="F7" s="109"/>
      <c r="G7" s="109"/>
      <c r="H7" s="109"/>
      <c r="I7" s="109"/>
      <c r="J7" s="109"/>
      <c r="K7" s="109"/>
      <c r="L7" s="109"/>
      <c r="M7" s="109"/>
      <c r="N7" s="109"/>
      <c r="O7" s="109"/>
      <c r="P7" s="109"/>
      <c r="Q7" s="109"/>
      <c r="R7" s="109"/>
      <c r="S7" s="113"/>
      <c r="T7" s="113"/>
      <c r="U7" s="114"/>
      <c r="V7" s="114"/>
      <c r="W7" s="114"/>
      <c r="X7" s="114"/>
      <c r="Y7" s="114"/>
      <c r="Z7" s="114"/>
    </row>
    <row r="8" ht="13.5" customHeight="1">
      <c r="A8" s="109"/>
      <c r="B8" s="110"/>
      <c r="C8" s="110"/>
      <c r="D8" s="115" t="s">
        <v>134</v>
      </c>
      <c r="E8" s="117">
        <v>159.0</v>
      </c>
      <c r="F8" s="109"/>
      <c r="G8" s="109"/>
      <c r="H8" s="109"/>
      <c r="I8" s="109"/>
      <c r="J8" s="109"/>
      <c r="K8" s="109"/>
      <c r="L8" s="109"/>
      <c r="M8" s="109"/>
      <c r="N8" s="109"/>
      <c r="O8" s="109"/>
      <c r="P8" s="109"/>
      <c r="Q8" s="109"/>
      <c r="R8" s="109"/>
      <c r="S8" s="113"/>
      <c r="T8" s="113"/>
      <c r="U8" s="114"/>
      <c r="V8" s="114"/>
      <c r="W8" s="114"/>
      <c r="X8" s="114"/>
      <c r="Y8" s="114"/>
      <c r="Z8" s="114"/>
    </row>
    <row r="9" ht="13.5" customHeight="1">
      <c r="A9" s="109"/>
      <c r="B9" s="110"/>
      <c r="C9" s="110"/>
      <c r="D9" s="118" t="s">
        <v>142</v>
      </c>
      <c r="E9" s="113"/>
      <c r="F9" s="109"/>
      <c r="G9" s="109"/>
      <c r="H9" s="109"/>
      <c r="I9" s="109"/>
      <c r="J9" s="109"/>
      <c r="K9" s="109"/>
      <c r="L9" s="109"/>
      <c r="M9" s="109"/>
      <c r="N9" s="109"/>
      <c r="O9" s="109"/>
      <c r="P9" s="109"/>
      <c r="Q9" s="109"/>
      <c r="R9" s="109"/>
      <c r="S9" s="113"/>
      <c r="T9" s="113"/>
      <c r="U9" s="114"/>
      <c r="V9" s="114"/>
      <c r="W9" s="114"/>
      <c r="X9" s="114"/>
      <c r="Y9" s="114"/>
      <c r="Z9" s="114"/>
    </row>
    <row r="10" ht="13.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14"/>
      <c r="V10" s="114"/>
      <c r="W10" s="114"/>
      <c r="X10" s="114"/>
      <c r="Y10" s="114"/>
      <c r="Z10" s="114"/>
    </row>
    <row r="11" ht="13.5" customHeight="1">
      <c r="A11" s="19"/>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21"/>
      <c r="T11" s="121"/>
      <c r="U11" s="114"/>
      <c r="V11" s="114"/>
      <c r="W11" s="114"/>
      <c r="X11" s="114"/>
      <c r="Y11" s="114"/>
      <c r="Z11" s="114"/>
    </row>
    <row r="12" ht="13.5" customHeight="1">
      <c r="A12" s="123" t="s">
        <v>227</v>
      </c>
      <c r="B12" s="124" t="s">
        <v>2651</v>
      </c>
      <c r="C12" s="124"/>
      <c r="D12" s="124"/>
      <c r="E12" s="124"/>
      <c r="F12" s="124"/>
      <c r="G12" s="124"/>
      <c r="H12" s="124"/>
      <c r="I12" s="124"/>
      <c r="J12" s="124"/>
      <c r="K12" s="124"/>
      <c r="L12" s="124"/>
      <c r="M12" s="124"/>
      <c r="N12" s="124"/>
      <c r="O12" s="124"/>
      <c r="P12" s="124"/>
      <c r="Q12" s="124"/>
      <c r="R12" s="124"/>
      <c r="S12" s="124"/>
      <c r="T12" s="124"/>
      <c r="U12" s="114"/>
      <c r="V12" s="114"/>
      <c r="W12" s="114"/>
      <c r="X12" s="114"/>
      <c r="Y12" s="114"/>
      <c r="Z12" s="114"/>
    </row>
    <row r="13" ht="13.5" customHeight="1">
      <c r="A13" s="125"/>
      <c r="B13" s="126" t="s">
        <v>2652</v>
      </c>
      <c r="C13" s="126"/>
      <c r="D13" s="126"/>
      <c r="E13" s="126"/>
      <c r="F13" s="126"/>
      <c r="G13" s="126"/>
      <c r="H13" s="126"/>
      <c r="I13" s="126"/>
      <c r="J13" s="126"/>
      <c r="K13" s="126"/>
      <c r="L13" s="126"/>
      <c r="M13" s="126"/>
      <c r="N13" s="126"/>
      <c r="O13" s="126"/>
      <c r="P13" s="126"/>
      <c r="Q13" s="126"/>
      <c r="R13" s="126"/>
      <c r="S13" s="126"/>
      <c r="T13" s="127"/>
      <c r="U13" s="114"/>
      <c r="V13" s="114"/>
      <c r="W13" s="114"/>
      <c r="X13" s="114"/>
      <c r="Y13" s="114"/>
      <c r="Z13" s="114"/>
    </row>
    <row r="14" ht="13.5" customHeight="1">
      <c r="A14" s="128"/>
      <c r="B14" s="129" t="s">
        <v>2653</v>
      </c>
      <c r="C14" s="128"/>
      <c r="D14" s="128"/>
      <c r="E14" s="128"/>
      <c r="F14" s="128"/>
      <c r="G14" s="128"/>
      <c r="H14" s="128"/>
      <c r="I14" s="128"/>
      <c r="J14" s="128"/>
      <c r="K14" s="128"/>
      <c r="L14" s="128"/>
      <c r="M14" s="128"/>
      <c r="N14" s="128"/>
      <c r="O14" s="128"/>
      <c r="P14" s="128"/>
      <c r="Q14" s="128"/>
      <c r="R14" s="128"/>
      <c r="S14" s="130"/>
      <c r="T14" s="131"/>
      <c r="U14" s="114"/>
      <c r="V14" s="114"/>
      <c r="W14" s="114"/>
      <c r="X14" s="114"/>
      <c r="Y14" s="114"/>
      <c r="Z14" s="114"/>
    </row>
    <row r="15" ht="13.5" customHeight="1">
      <c r="A15" s="132" t="str">
        <f t="shared" ref="A15:A24" si="1">IF(E15&lt;&gt;"",$E$3&amp;"00"&amp;COUNTA($E$15:E15),"")</f>
        <v>K001</v>
      </c>
      <c r="B15" s="133" t="s">
        <v>2654</v>
      </c>
      <c r="C15" s="134"/>
      <c r="D15" s="135"/>
      <c r="E15" s="136" t="s">
        <v>232</v>
      </c>
      <c r="F15" s="125"/>
      <c r="G15" s="125"/>
      <c r="H15" s="125"/>
      <c r="I15" s="125"/>
      <c r="J15" s="125"/>
      <c r="K15" s="125"/>
      <c r="L15" s="125"/>
      <c r="M15" s="125"/>
      <c r="N15" s="125"/>
      <c r="O15" s="125"/>
      <c r="P15" s="125"/>
      <c r="Q15" s="125"/>
      <c r="R15" s="137"/>
      <c r="S15" s="137"/>
      <c r="T15" s="137"/>
      <c r="U15" s="114"/>
      <c r="V15" s="114"/>
      <c r="W15" s="114"/>
      <c r="X15" s="114"/>
      <c r="Y15" s="114"/>
      <c r="Z15" s="114"/>
    </row>
    <row r="16" ht="13.5" customHeight="1">
      <c r="A16" s="132" t="str">
        <f t="shared" si="1"/>
        <v>K002</v>
      </c>
      <c r="B16" s="133" t="s">
        <v>233</v>
      </c>
      <c r="C16" s="134"/>
      <c r="D16" s="135"/>
      <c r="E16" s="136" t="s">
        <v>232</v>
      </c>
      <c r="F16" s="125"/>
      <c r="G16" s="125"/>
      <c r="H16" s="125"/>
      <c r="I16" s="125"/>
      <c r="J16" s="125"/>
      <c r="K16" s="125"/>
      <c r="L16" s="125"/>
      <c r="M16" s="125"/>
      <c r="N16" s="125"/>
      <c r="O16" s="125"/>
      <c r="P16" s="125"/>
      <c r="Q16" s="125"/>
      <c r="R16" s="137"/>
      <c r="S16" s="137"/>
      <c r="T16" s="137"/>
      <c r="U16" s="114"/>
      <c r="V16" s="114"/>
      <c r="W16" s="114"/>
      <c r="X16" s="114"/>
      <c r="Y16" s="114"/>
      <c r="Z16" s="114"/>
    </row>
    <row r="17" ht="13.5" customHeight="1">
      <c r="A17" s="132" t="str">
        <f t="shared" si="1"/>
        <v>K003</v>
      </c>
      <c r="B17" s="133" t="s">
        <v>234</v>
      </c>
      <c r="C17" s="134"/>
      <c r="D17" s="135"/>
      <c r="E17" s="136" t="s">
        <v>232</v>
      </c>
      <c r="F17" s="125"/>
      <c r="G17" s="125"/>
      <c r="H17" s="125"/>
      <c r="I17" s="125"/>
      <c r="J17" s="125"/>
      <c r="K17" s="125"/>
      <c r="L17" s="125"/>
      <c r="M17" s="125"/>
      <c r="N17" s="125"/>
      <c r="O17" s="125"/>
      <c r="P17" s="125"/>
      <c r="Q17" s="125"/>
      <c r="R17" s="137"/>
      <c r="S17" s="137"/>
      <c r="T17" s="137"/>
      <c r="U17" s="114"/>
      <c r="V17" s="114"/>
      <c r="W17" s="114"/>
      <c r="X17" s="114"/>
      <c r="Y17" s="114"/>
      <c r="Z17" s="114"/>
    </row>
    <row r="18" ht="13.5" customHeight="1">
      <c r="A18" s="132" t="str">
        <f t="shared" si="1"/>
        <v>K004</v>
      </c>
      <c r="B18" s="138" t="s">
        <v>235</v>
      </c>
      <c r="C18" s="134"/>
      <c r="D18" s="135"/>
      <c r="E18" s="136" t="s">
        <v>232</v>
      </c>
      <c r="F18" s="125"/>
      <c r="G18" s="125"/>
      <c r="H18" s="125"/>
      <c r="I18" s="125"/>
      <c r="J18" s="125"/>
      <c r="K18" s="125"/>
      <c r="L18" s="125"/>
      <c r="M18" s="125"/>
      <c r="N18" s="125"/>
      <c r="O18" s="125"/>
      <c r="P18" s="125"/>
      <c r="Q18" s="125"/>
      <c r="R18" s="137"/>
      <c r="S18" s="137"/>
      <c r="T18" s="137"/>
      <c r="U18" s="114"/>
      <c r="V18" s="114"/>
      <c r="W18" s="114"/>
      <c r="X18" s="114"/>
      <c r="Y18" s="114"/>
      <c r="Z18" s="114"/>
    </row>
    <row r="19" ht="13.5" customHeight="1">
      <c r="A19" s="132" t="str">
        <f t="shared" si="1"/>
        <v>K005</v>
      </c>
      <c r="B19" s="133" t="s">
        <v>2655</v>
      </c>
      <c r="C19" s="134"/>
      <c r="D19" s="135"/>
      <c r="E19" s="136" t="s">
        <v>232</v>
      </c>
      <c r="F19" s="125"/>
      <c r="G19" s="125"/>
      <c r="H19" s="125"/>
      <c r="I19" s="125"/>
      <c r="J19" s="125"/>
      <c r="K19" s="125"/>
      <c r="L19" s="125"/>
      <c r="M19" s="125"/>
      <c r="N19" s="125"/>
      <c r="O19" s="125"/>
      <c r="P19" s="125"/>
      <c r="Q19" s="125"/>
      <c r="R19" s="137"/>
      <c r="S19" s="137"/>
      <c r="T19" s="137"/>
      <c r="U19" s="114"/>
      <c r="V19" s="114"/>
      <c r="W19" s="114"/>
      <c r="X19" s="114"/>
      <c r="Y19" s="114"/>
      <c r="Z19" s="114"/>
    </row>
    <row r="20" ht="13.5" customHeight="1">
      <c r="A20" s="132" t="str">
        <f t="shared" si="1"/>
        <v>K006</v>
      </c>
      <c r="B20" s="133" t="s">
        <v>2656</v>
      </c>
      <c r="C20" s="134"/>
      <c r="D20" s="135"/>
      <c r="E20" s="136" t="s">
        <v>232</v>
      </c>
      <c r="F20" s="125"/>
      <c r="G20" s="125"/>
      <c r="H20" s="125"/>
      <c r="I20" s="125"/>
      <c r="J20" s="125"/>
      <c r="K20" s="125"/>
      <c r="L20" s="125"/>
      <c r="M20" s="125"/>
      <c r="N20" s="125"/>
      <c r="O20" s="125"/>
      <c r="P20" s="125"/>
      <c r="Q20" s="125"/>
      <c r="R20" s="137"/>
      <c r="S20" s="137"/>
      <c r="T20" s="137"/>
      <c r="U20" s="114"/>
      <c r="V20" s="114"/>
      <c r="W20" s="114"/>
      <c r="X20" s="114"/>
      <c r="Y20" s="114"/>
      <c r="Z20" s="114"/>
    </row>
    <row r="21" ht="13.5" customHeight="1">
      <c r="A21" s="132" t="str">
        <f t="shared" si="1"/>
        <v/>
      </c>
      <c r="B21" s="139" t="s">
        <v>238</v>
      </c>
      <c r="C21" s="140"/>
      <c r="D21" s="140"/>
      <c r="E21" s="140"/>
      <c r="F21" s="125"/>
      <c r="G21" s="125"/>
      <c r="H21" s="125"/>
      <c r="I21" s="125"/>
      <c r="J21" s="125"/>
      <c r="K21" s="125"/>
      <c r="L21" s="125"/>
      <c r="M21" s="125"/>
      <c r="N21" s="125"/>
      <c r="O21" s="125"/>
      <c r="P21" s="125"/>
      <c r="Q21" s="125"/>
      <c r="R21" s="141"/>
      <c r="S21" s="141"/>
      <c r="T21" s="141"/>
      <c r="U21" s="114"/>
      <c r="V21" s="114"/>
      <c r="W21" s="114"/>
      <c r="X21" s="114"/>
      <c r="Y21" s="114"/>
      <c r="Z21" s="114"/>
    </row>
    <row r="22" ht="13.5" customHeight="1">
      <c r="A22" s="132" t="str">
        <f t="shared" si="1"/>
        <v>K007</v>
      </c>
      <c r="B22" s="116" t="s">
        <v>2657</v>
      </c>
      <c r="C22" s="116"/>
      <c r="D22" s="116" t="s">
        <v>240</v>
      </c>
      <c r="E22" s="116" t="s">
        <v>2658</v>
      </c>
      <c r="F22" s="125"/>
      <c r="G22" s="125"/>
      <c r="H22" s="125"/>
      <c r="I22" s="125"/>
      <c r="J22" s="125"/>
      <c r="K22" s="125"/>
      <c r="L22" s="125"/>
      <c r="M22" s="125"/>
      <c r="N22" s="125"/>
      <c r="O22" s="125"/>
      <c r="P22" s="125"/>
      <c r="Q22" s="125"/>
      <c r="R22" s="141"/>
      <c r="S22" s="141"/>
      <c r="T22" s="141"/>
      <c r="U22" s="114"/>
      <c r="V22" s="114"/>
      <c r="W22" s="114"/>
      <c r="X22" s="114"/>
      <c r="Y22" s="114"/>
      <c r="Z22" s="114"/>
    </row>
    <row r="23" ht="13.5" customHeight="1">
      <c r="A23" s="132" t="str">
        <f t="shared" si="1"/>
        <v>K008</v>
      </c>
      <c r="B23" s="116" t="s">
        <v>2659</v>
      </c>
      <c r="C23" s="116"/>
      <c r="D23" s="116" t="s">
        <v>2660</v>
      </c>
      <c r="E23" s="116" t="s">
        <v>2661</v>
      </c>
      <c r="F23" s="125"/>
      <c r="G23" s="125"/>
      <c r="H23" s="125"/>
      <c r="I23" s="125"/>
      <c r="J23" s="125"/>
      <c r="K23" s="125"/>
      <c r="L23" s="125"/>
      <c r="M23" s="125"/>
      <c r="N23" s="125"/>
      <c r="O23" s="125"/>
      <c r="P23" s="125"/>
      <c r="Q23" s="125"/>
      <c r="R23" s="141"/>
      <c r="S23" s="141"/>
      <c r="T23" s="141"/>
      <c r="U23" s="114"/>
      <c r="V23" s="114"/>
      <c r="W23" s="114"/>
      <c r="X23" s="114"/>
      <c r="Y23" s="114"/>
      <c r="Z23" s="114"/>
    </row>
    <row r="24" ht="13.5" customHeight="1">
      <c r="A24" s="132" t="str">
        <f t="shared" si="1"/>
        <v>K009</v>
      </c>
      <c r="B24" s="116" t="s">
        <v>2662</v>
      </c>
      <c r="C24" s="116"/>
      <c r="D24" s="116" t="s">
        <v>2663</v>
      </c>
      <c r="E24" s="116" t="s">
        <v>2664</v>
      </c>
      <c r="F24" s="125"/>
      <c r="G24" s="125"/>
      <c r="H24" s="125"/>
      <c r="I24" s="125"/>
      <c r="J24" s="125"/>
      <c r="K24" s="125"/>
      <c r="L24" s="125"/>
      <c r="M24" s="125"/>
      <c r="N24" s="125"/>
      <c r="O24" s="125"/>
      <c r="P24" s="125"/>
      <c r="Q24" s="125"/>
      <c r="R24" s="141"/>
      <c r="S24" s="141"/>
      <c r="T24" s="141"/>
      <c r="U24" s="114"/>
      <c r="V24" s="114"/>
      <c r="W24" s="114"/>
      <c r="X24" s="114"/>
      <c r="Y24" s="114"/>
      <c r="Z24" s="114"/>
    </row>
    <row r="25" ht="13.5" customHeight="1">
      <c r="A25" s="132" t="str">
        <f t="shared" ref="A25:A86" si="2">IF(E25&lt;&gt;"",$E$3&amp;"0"&amp;COUNTA($E$15:E25),"")</f>
        <v>K010</v>
      </c>
      <c r="B25" s="116" t="s">
        <v>2665</v>
      </c>
      <c r="C25" s="116"/>
      <c r="D25" s="116" t="s">
        <v>249</v>
      </c>
      <c r="E25" s="116" t="s">
        <v>250</v>
      </c>
      <c r="F25" s="125"/>
      <c r="G25" s="125"/>
      <c r="H25" s="125"/>
      <c r="I25" s="125"/>
      <c r="J25" s="125"/>
      <c r="K25" s="125"/>
      <c r="L25" s="125"/>
      <c r="M25" s="125"/>
      <c r="N25" s="125"/>
      <c r="O25" s="125"/>
      <c r="P25" s="125"/>
      <c r="Q25" s="125"/>
      <c r="R25" s="141"/>
      <c r="S25" s="141"/>
      <c r="T25" s="141"/>
      <c r="U25" s="114"/>
      <c r="V25" s="114"/>
      <c r="W25" s="114"/>
      <c r="X25" s="114"/>
      <c r="Y25" s="114"/>
      <c r="Z25" s="114"/>
    </row>
    <row r="26" ht="13.5" customHeight="1">
      <c r="A26" s="132" t="str">
        <f t="shared" si="2"/>
        <v>K011</v>
      </c>
      <c r="B26" s="116" t="s">
        <v>2666</v>
      </c>
      <c r="C26" s="116"/>
      <c r="D26" s="116" t="s">
        <v>2667</v>
      </c>
      <c r="E26" s="116" t="s">
        <v>253</v>
      </c>
      <c r="F26" s="125"/>
      <c r="G26" s="125"/>
      <c r="H26" s="125"/>
      <c r="I26" s="125"/>
      <c r="J26" s="125"/>
      <c r="K26" s="125"/>
      <c r="L26" s="125"/>
      <c r="M26" s="125"/>
      <c r="N26" s="125"/>
      <c r="O26" s="125"/>
      <c r="P26" s="125"/>
      <c r="Q26" s="125"/>
      <c r="R26" s="141"/>
      <c r="S26" s="141"/>
      <c r="T26" s="141"/>
      <c r="U26" s="114"/>
      <c r="V26" s="114"/>
      <c r="W26" s="114"/>
      <c r="X26" s="114"/>
      <c r="Y26" s="114"/>
      <c r="Z26" s="114"/>
    </row>
    <row r="27" ht="13.5" customHeight="1">
      <c r="A27" s="132" t="str">
        <f t="shared" si="2"/>
        <v>K012</v>
      </c>
      <c r="B27" s="116" t="s">
        <v>2668</v>
      </c>
      <c r="C27" s="116"/>
      <c r="D27" s="116" t="s">
        <v>255</v>
      </c>
      <c r="E27" s="116" t="s">
        <v>2669</v>
      </c>
      <c r="F27" s="125"/>
      <c r="G27" s="125"/>
      <c r="H27" s="125"/>
      <c r="I27" s="125"/>
      <c r="J27" s="125"/>
      <c r="K27" s="125"/>
      <c r="L27" s="125"/>
      <c r="M27" s="125"/>
      <c r="N27" s="125"/>
      <c r="O27" s="125"/>
      <c r="P27" s="125"/>
      <c r="Q27" s="125"/>
      <c r="R27" s="141"/>
      <c r="S27" s="141"/>
      <c r="T27" s="141"/>
      <c r="U27" s="114"/>
      <c r="V27" s="114"/>
      <c r="W27" s="114"/>
      <c r="X27" s="114"/>
      <c r="Y27" s="114"/>
      <c r="Z27" s="114"/>
    </row>
    <row r="28" ht="13.5" customHeight="1">
      <c r="A28" s="132" t="str">
        <f t="shared" si="2"/>
        <v>K013</v>
      </c>
      <c r="B28" s="142" t="s">
        <v>2670</v>
      </c>
      <c r="C28" s="142"/>
      <c r="D28" s="142" t="s">
        <v>258</v>
      </c>
      <c r="E28" s="142" t="s">
        <v>259</v>
      </c>
      <c r="F28" s="125"/>
      <c r="G28" s="125"/>
      <c r="H28" s="125"/>
      <c r="I28" s="125"/>
      <c r="J28" s="125"/>
      <c r="K28" s="125"/>
      <c r="L28" s="125"/>
      <c r="M28" s="125"/>
      <c r="N28" s="125"/>
      <c r="O28" s="125"/>
      <c r="P28" s="125"/>
      <c r="Q28" s="125"/>
      <c r="R28" s="141"/>
      <c r="S28" s="141"/>
      <c r="T28" s="141"/>
      <c r="U28" s="114"/>
      <c r="V28" s="114"/>
      <c r="W28" s="114"/>
      <c r="X28" s="114"/>
      <c r="Y28" s="114"/>
      <c r="Z28" s="114"/>
    </row>
    <row r="29" ht="13.5" customHeight="1">
      <c r="A29" s="132" t="str">
        <f t="shared" si="2"/>
        <v/>
      </c>
      <c r="B29" s="139" t="s">
        <v>2671</v>
      </c>
      <c r="C29" s="140"/>
      <c r="D29" s="140"/>
      <c r="E29" s="140"/>
      <c r="F29" s="125"/>
      <c r="G29" s="125"/>
      <c r="H29" s="125"/>
      <c r="I29" s="125"/>
      <c r="J29" s="125"/>
      <c r="K29" s="125"/>
      <c r="L29" s="125"/>
      <c r="M29" s="125"/>
      <c r="N29" s="125"/>
      <c r="O29" s="125"/>
      <c r="P29" s="125"/>
      <c r="Q29" s="125"/>
      <c r="R29" s="141"/>
      <c r="S29" s="141"/>
      <c r="T29" s="141"/>
      <c r="U29" s="114"/>
      <c r="V29" s="114"/>
      <c r="W29" s="114"/>
      <c r="X29" s="114"/>
      <c r="Y29" s="114"/>
      <c r="Z29" s="114"/>
    </row>
    <row r="30" ht="13.5" customHeight="1">
      <c r="A30" s="132" t="str">
        <f t="shared" si="2"/>
        <v>K014</v>
      </c>
      <c r="B30" s="142" t="s">
        <v>2672</v>
      </c>
      <c r="C30" s="142"/>
      <c r="D30" s="142" t="s">
        <v>2673</v>
      </c>
      <c r="E30" s="142" t="s">
        <v>2674</v>
      </c>
      <c r="F30" s="125"/>
      <c r="G30" s="125"/>
      <c r="H30" s="125"/>
      <c r="I30" s="125"/>
      <c r="J30" s="125"/>
      <c r="K30" s="125"/>
      <c r="L30" s="125"/>
      <c r="M30" s="125"/>
      <c r="N30" s="125"/>
      <c r="O30" s="125"/>
      <c r="P30" s="125"/>
      <c r="Q30" s="125"/>
      <c r="R30" s="141"/>
      <c r="S30" s="141"/>
      <c r="T30" s="141"/>
      <c r="U30" s="114"/>
      <c r="V30" s="114"/>
      <c r="W30" s="114"/>
      <c r="X30" s="114"/>
      <c r="Y30" s="114"/>
      <c r="Z30" s="114"/>
    </row>
    <row r="31" ht="13.5" customHeight="1">
      <c r="A31" s="132" t="str">
        <f t="shared" si="2"/>
        <v>K015</v>
      </c>
      <c r="B31" s="142" t="s">
        <v>2675</v>
      </c>
      <c r="C31" s="142"/>
      <c r="D31" s="142" t="s">
        <v>2676</v>
      </c>
      <c r="E31" s="142" t="s">
        <v>2677</v>
      </c>
      <c r="F31" s="125"/>
      <c r="G31" s="125"/>
      <c r="H31" s="125"/>
      <c r="I31" s="125"/>
      <c r="J31" s="125"/>
      <c r="K31" s="125"/>
      <c r="L31" s="125"/>
      <c r="M31" s="125"/>
      <c r="N31" s="125"/>
      <c r="O31" s="125"/>
      <c r="P31" s="125"/>
      <c r="Q31" s="125"/>
      <c r="R31" s="141"/>
      <c r="S31" s="141"/>
      <c r="T31" s="141"/>
      <c r="U31" s="114"/>
      <c r="V31" s="114"/>
      <c r="W31" s="114"/>
      <c r="X31" s="114"/>
      <c r="Y31" s="114"/>
      <c r="Z31" s="114"/>
    </row>
    <row r="32" ht="13.5" customHeight="1">
      <c r="A32" s="132" t="str">
        <f t="shared" si="2"/>
        <v>K016</v>
      </c>
      <c r="B32" s="142" t="s">
        <v>277</v>
      </c>
      <c r="C32" s="142"/>
      <c r="D32" s="142" t="s">
        <v>2676</v>
      </c>
      <c r="E32" s="142" t="s">
        <v>278</v>
      </c>
      <c r="F32" s="125"/>
      <c r="G32" s="125"/>
      <c r="H32" s="125"/>
      <c r="I32" s="125"/>
      <c r="J32" s="125"/>
      <c r="K32" s="125"/>
      <c r="L32" s="125"/>
      <c r="M32" s="125"/>
      <c r="N32" s="125"/>
      <c r="O32" s="125"/>
      <c r="P32" s="125"/>
      <c r="Q32" s="125"/>
      <c r="R32" s="141"/>
      <c r="S32" s="141"/>
      <c r="T32" s="141"/>
      <c r="U32" s="114"/>
      <c r="V32" s="114"/>
      <c r="W32" s="114"/>
      <c r="X32" s="114"/>
      <c r="Y32" s="114"/>
      <c r="Z32" s="114"/>
    </row>
    <row r="33" ht="13.5" customHeight="1">
      <c r="A33" s="132" t="str">
        <f t="shared" si="2"/>
        <v>K017</v>
      </c>
      <c r="B33" s="142" t="s">
        <v>2678</v>
      </c>
      <c r="C33" s="142"/>
      <c r="D33" s="142" t="s">
        <v>2679</v>
      </c>
      <c r="E33" s="142" t="s">
        <v>281</v>
      </c>
      <c r="F33" s="125"/>
      <c r="G33" s="125"/>
      <c r="H33" s="125"/>
      <c r="I33" s="125"/>
      <c r="J33" s="125"/>
      <c r="K33" s="125"/>
      <c r="L33" s="125"/>
      <c r="M33" s="125"/>
      <c r="N33" s="125"/>
      <c r="O33" s="125"/>
      <c r="P33" s="125"/>
      <c r="Q33" s="125"/>
      <c r="R33" s="141"/>
      <c r="S33" s="141"/>
      <c r="T33" s="141"/>
      <c r="U33" s="114"/>
      <c r="V33" s="114"/>
      <c r="W33" s="114"/>
      <c r="X33" s="114"/>
      <c r="Y33" s="114"/>
      <c r="Z33" s="114"/>
    </row>
    <row r="34" ht="13.5" customHeight="1">
      <c r="A34" s="132" t="str">
        <f t="shared" si="2"/>
        <v>K018</v>
      </c>
      <c r="B34" s="142" t="s">
        <v>282</v>
      </c>
      <c r="C34" s="142"/>
      <c r="D34" s="142" t="s">
        <v>2680</v>
      </c>
      <c r="E34" s="142" t="s">
        <v>284</v>
      </c>
      <c r="F34" s="125"/>
      <c r="G34" s="125"/>
      <c r="H34" s="125"/>
      <c r="I34" s="125"/>
      <c r="J34" s="125"/>
      <c r="K34" s="125"/>
      <c r="L34" s="125"/>
      <c r="M34" s="125"/>
      <c r="N34" s="125"/>
      <c r="O34" s="125"/>
      <c r="P34" s="125"/>
      <c r="Q34" s="125"/>
      <c r="R34" s="141"/>
      <c r="S34" s="141"/>
      <c r="T34" s="141"/>
      <c r="U34" s="114"/>
      <c r="V34" s="114"/>
      <c r="W34" s="114"/>
      <c r="X34" s="114"/>
      <c r="Y34" s="114"/>
      <c r="Z34" s="114"/>
    </row>
    <row r="35" ht="13.5" customHeight="1">
      <c r="A35" s="132" t="str">
        <f t="shared" si="2"/>
        <v/>
      </c>
      <c r="B35" s="139" t="s">
        <v>2681</v>
      </c>
      <c r="C35" s="140"/>
      <c r="D35" s="140"/>
      <c r="E35" s="140"/>
      <c r="F35" s="125"/>
      <c r="G35" s="125"/>
      <c r="H35" s="125"/>
      <c r="I35" s="125"/>
      <c r="J35" s="125"/>
      <c r="K35" s="125"/>
      <c r="L35" s="125"/>
      <c r="M35" s="125"/>
      <c r="N35" s="125"/>
      <c r="O35" s="125"/>
      <c r="P35" s="125"/>
      <c r="Q35" s="125"/>
      <c r="R35" s="141"/>
      <c r="S35" s="141"/>
      <c r="T35" s="141"/>
      <c r="U35" s="114"/>
      <c r="V35" s="114"/>
      <c r="W35" s="114"/>
      <c r="X35" s="114"/>
      <c r="Y35" s="114"/>
      <c r="Z35" s="114"/>
    </row>
    <row r="36" ht="13.5" customHeight="1">
      <c r="A36" s="132" t="str">
        <f t="shared" si="2"/>
        <v>K019</v>
      </c>
      <c r="B36" s="142" t="s">
        <v>2682</v>
      </c>
      <c r="C36" s="142"/>
      <c r="D36" s="142" t="s">
        <v>2683</v>
      </c>
      <c r="E36" s="142" t="s">
        <v>2674</v>
      </c>
      <c r="F36" s="125"/>
      <c r="G36" s="125"/>
      <c r="H36" s="125"/>
      <c r="I36" s="125"/>
      <c r="J36" s="125"/>
      <c r="K36" s="125"/>
      <c r="L36" s="125"/>
      <c r="M36" s="125"/>
      <c r="N36" s="125"/>
      <c r="O36" s="125"/>
      <c r="P36" s="125"/>
      <c r="Q36" s="125"/>
      <c r="R36" s="141"/>
      <c r="S36" s="141"/>
      <c r="T36" s="141"/>
      <c r="U36" s="114"/>
      <c r="V36" s="114"/>
      <c r="W36" s="114"/>
      <c r="X36" s="114"/>
      <c r="Y36" s="114"/>
      <c r="Z36" s="114"/>
    </row>
    <row r="37" ht="13.5" customHeight="1">
      <c r="A37" s="132" t="str">
        <f t="shared" si="2"/>
        <v>K020</v>
      </c>
      <c r="B37" s="142" t="s">
        <v>2684</v>
      </c>
      <c r="C37" s="142"/>
      <c r="D37" s="142" t="s">
        <v>2685</v>
      </c>
      <c r="E37" s="142" t="s">
        <v>2677</v>
      </c>
      <c r="F37" s="125"/>
      <c r="G37" s="125"/>
      <c r="H37" s="125"/>
      <c r="I37" s="125"/>
      <c r="J37" s="125"/>
      <c r="K37" s="125"/>
      <c r="L37" s="125"/>
      <c r="M37" s="125"/>
      <c r="N37" s="125"/>
      <c r="O37" s="125"/>
      <c r="P37" s="125"/>
      <c r="Q37" s="125"/>
      <c r="R37" s="141"/>
      <c r="S37" s="141"/>
      <c r="T37" s="141"/>
      <c r="U37" s="114"/>
      <c r="V37" s="114"/>
      <c r="W37" s="114"/>
      <c r="X37" s="114"/>
      <c r="Y37" s="114"/>
      <c r="Z37" s="114"/>
    </row>
    <row r="38" ht="13.5" customHeight="1">
      <c r="A38" s="132" t="str">
        <f t="shared" si="2"/>
        <v>K021</v>
      </c>
      <c r="B38" s="142" t="s">
        <v>277</v>
      </c>
      <c r="C38" s="142"/>
      <c r="D38" s="142" t="s">
        <v>2685</v>
      </c>
      <c r="E38" s="142" t="s">
        <v>278</v>
      </c>
      <c r="F38" s="125"/>
      <c r="G38" s="125"/>
      <c r="H38" s="125"/>
      <c r="I38" s="125"/>
      <c r="J38" s="125"/>
      <c r="K38" s="125"/>
      <c r="L38" s="125"/>
      <c r="M38" s="125"/>
      <c r="N38" s="125"/>
      <c r="O38" s="125"/>
      <c r="P38" s="125"/>
      <c r="Q38" s="125"/>
      <c r="R38" s="141"/>
      <c r="S38" s="141"/>
      <c r="T38" s="141"/>
      <c r="U38" s="114"/>
      <c r="V38" s="114"/>
      <c r="W38" s="114"/>
      <c r="X38" s="114"/>
      <c r="Y38" s="114"/>
      <c r="Z38" s="114"/>
    </row>
    <row r="39" ht="13.5" customHeight="1">
      <c r="A39" s="132" t="str">
        <f t="shared" si="2"/>
        <v>K022</v>
      </c>
      <c r="B39" s="142" t="s">
        <v>2686</v>
      </c>
      <c r="C39" s="142"/>
      <c r="D39" s="142" t="s">
        <v>2687</v>
      </c>
      <c r="E39" s="142" t="s">
        <v>281</v>
      </c>
      <c r="F39" s="125"/>
      <c r="G39" s="125"/>
      <c r="H39" s="125"/>
      <c r="I39" s="125"/>
      <c r="J39" s="125"/>
      <c r="K39" s="125"/>
      <c r="L39" s="125"/>
      <c r="M39" s="125"/>
      <c r="N39" s="125"/>
      <c r="O39" s="125"/>
      <c r="P39" s="125"/>
      <c r="Q39" s="125"/>
      <c r="R39" s="141"/>
      <c r="S39" s="141"/>
      <c r="T39" s="141"/>
      <c r="U39" s="114"/>
      <c r="V39" s="114"/>
      <c r="W39" s="114"/>
      <c r="X39" s="114"/>
      <c r="Y39" s="114"/>
      <c r="Z39" s="114"/>
    </row>
    <row r="40" ht="13.5" customHeight="1">
      <c r="A40" s="132" t="str">
        <f t="shared" si="2"/>
        <v>K023</v>
      </c>
      <c r="B40" s="142" t="s">
        <v>282</v>
      </c>
      <c r="C40" s="142"/>
      <c r="D40" s="142" t="s">
        <v>2688</v>
      </c>
      <c r="E40" s="142" t="s">
        <v>284</v>
      </c>
      <c r="F40" s="125"/>
      <c r="G40" s="125"/>
      <c r="H40" s="125"/>
      <c r="I40" s="125"/>
      <c r="J40" s="125"/>
      <c r="K40" s="125"/>
      <c r="L40" s="125"/>
      <c r="M40" s="125"/>
      <c r="N40" s="125"/>
      <c r="O40" s="125"/>
      <c r="P40" s="125"/>
      <c r="Q40" s="125"/>
      <c r="R40" s="141"/>
      <c r="S40" s="141"/>
      <c r="T40" s="141"/>
      <c r="U40" s="114"/>
      <c r="V40" s="114"/>
      <c r="W40" s="114"/>
      <c r="X40" s="114"/>
      <c r="Y40" s="114"/>
      <c r="Z40" s="114"/>
    </row>
    <row r="41" ht="13.5" customHeight="1">
      <c r="A41" s="132" t="str">
        <f t="shared" si="2"/>
        <v/>
      </c>
      <c r="B41" s="139" t="s">
        <v>292</v>
      </c>
      <c r="C41" s="139"/>
      <c r="D41" s="139"/>
      <c r="E41" s="139"/>
      <c r="F41" s="145"/>
      <c r="G41" s="145"/>
      <c r="H41" s="145"/>
      <c r="I41" s="145"/>
      <c r="J41" s="145"/>
      <c r="K41" s="145"/>
      <c r="L41" s="145"/>
      <c r="M41" s="145"/>
      <c r="N41" s="145"/>
      <c r="O41" s="145"/>
      <c r="P41" s="145"/>
      <c r="Q41" s="145"/>
      <c r="R41" s="146"/>
      <c r="S41" s="146"/>
      <c r="T41" s="146"/>
      <c r="U41" s="114"/>
      <c r="V41" s="114"/>
      <c r="W41" s="114"/>
      <c r="X41" s="114"/>
      <c r="Y41" s="114"/>
      <c r="Z41" s="114"/>
    </row>
    <row r="42" ht="13.5" customHeight="1">
      <c r="A42" s="132" t="str">
        <f t="shared" si="2"/>
        <v>K024</v>
      </c>
      <c r="B42" s="142" t="s">
        <v>293</v>
      </c>
      <c r="C42" s="142"/>
      <c r="D42" s="142" t="s">
        <v>294</v>
      </c>
      <c r="E42" s="142" t="s">
        <v>295</v>
      </c>
      <c r="F42" s="125"/>
      <c r="G42" s="125"/>
      <c r="H42" s="125"/>
      <c r="I42" s="125"/>
      <c r="J42" s="125"/>
      <c r="K42" s="125"/>
      <c r="L42" s="125"/>
      <c r="M42" s="125"/>
      <c r="N42" s="125"/>
      <c r="O42" s="125"/>
      <c r="P42" s="125"/>
      <c r="Q42" s="125"/>
      <c r="R42" s="141"/>
      <c r="S42" s="141"/>
      <c r="T42" s="141"/>
      <c r="U42" s="114"/>
      <c r="V42" s="114"/>
      <c r="W42" s="114"/>
      <c r="X42" s="114"/>
      <c r="Y42" s="114"/>
      <c r="Z42" s="114"/>
    </row>
    <row r="43" ht="13.5" customHeight="1">
      <c r="A43" s="132" t="str">
        <f t="shared" si="2"/>
        <v>K025</v>
      </c>
      <c r="B43" s="142" t="s">
        <v>296</v>
      </c>
      <c r="C43" s="142"/>
      <c r="D43" s="142" t="s">
        <v>297</v>
      </c>
      <c r="E43" s="142" t="s">
        <v>298</v>
      </c>
      <c r="F43" s="125"/>
      <c r="G43" s="125"/>
      <c r="H43" s="125"/>
      <c r="I43" s="125"/>
      <c r="J43" s="125"/>
      <c r="K43" s="125"/>
      <c r="L43" s="125"/>
      <c r="M43" s="125"/>
      <c r="N43" s="125"/>
      <c r="O43" s="125"/>
      <c r="P43" s="125"/>
      <c r="Q43" s="125"/>
      <c r="R43" s="141"/>
      <c r="S43" s="141"/>
      <c r="T43" s="141"/>
      <c r="U43" s="114"/>
      <c r="V43" s="114"/>
      <c r="W43" s="114"/>
      <c r="X43" s="114"/>
      <c r="Y43" s="114"/>
      <c r="Z43" s="114"/>
    </row>
    <row r="44" ht="13.5" customHeight="1">
      <c r="A44" s="132" t="str">
        <f t="shared" si="2"/>
        <v>K026</v>
      </c>
      <c r="B44" s="142" t="s">
        <v>299</v>
      </c>
      <c r="C44" s="142"/>
      <c r="D44" s="142" t="s">
        <v>300</v>
      </c>
      <c r="E44" s="142" t="s">
        <v>301</v>
      </c>
      <c r="F44" s="125"/>
      <c r="G44" s="125"/>
      <c r="H44" s="125"/>
      <c r="I44" s="125"/>
      <c r="J44" s="125"/>
      <c r="K44" s="125"/>
      <c r="L44" s="125"/>
      <c r="M44" s="125"/>
      <c r="N44" s="125"/>
      <c r="O44" s="125"/>
      <c r="P44" s="125"/>
      <c r="Q44" s="125"/>
      <c r="R44" s="141"/>
      <c r="S44" s="141"/>
      <c r="T44" s="141"/>
      <c r="U44" s="114"/>
      <c r="V44" s="114"/>
      <c r="W44" s="114"/>
      <c r="X44" s="114"/>
      <c r="Y44" s="114"/>
      <c r="Z44" s="114"/>
    </row>
    <row r="45" ht="13.5" customHeight="1">
      <c r="A45" s="132" t="str">
        <f t="shared" si="2"/>
        <v>K027</v>
      </c>
      <c r="B45" s="142" t="s">
        <v>302</v>
      </c>
      <c r="C45" s="142"/>
      <c r="D45" s="142" t="s">
        <v>303</v>
      </c>
      <c r="E45" s="142" t="s">
        <v>304</v>
      </c>
      <c r="F45" s="125"/>
      <c r="G45" s="125"/>
      <c r="H45" s="125"/>
      <c r="I45" s="125"/>
      <c r="J45" s="125"/>
      <c r="K45" s="125"/>
      <c r="L45" s="125"/>
      <c r="M45" s="125"/>
      <c r="N45" s="125"/>
      <c r="O45" s="125"/>
      <c r="P45" s="125"/>
      <c r="Q45" s="125"/>
      <c r="R45" s="141"/>
      <c r="S45" s="141"/>
      <c r="T45" s="141"/>
      <c r="U45" s="114"/>
      <c r="V45" s="114"/>
      <c r="W45" s="114"/>
      <c r="X45" s="114"/>
      <c r="Y45" s="114"/>
      <c r="Z45" s="114"/>
    </row>
    <row r="46" ht="13.5" customHeight="1">
      <c r="A46" s="132" t="str">
        <f t="shared" si="2"/>
        <v/>
      </c>
      <c r="B46" s="139" t="s">
        <v>305</v>
      </c>
      <c r="C46" s="139"/>
      <c r="D46" s="139"/>
      <c r="E46" s="139"/>
      <c r="F46" s="145"/>
      <c r="G46" s="145"/>
      <c r="H46" s="145"/>
      <c r="I46" s="145"/>
      <c r="J46" s="145"/>
      <c r="K46" s="145"/>
      <c r="L46" s="145"/>
      <c r="M46" s="145"/>
      <c r="N46" s="145"/>
      <c r="O46" s="145"/>
      <c r="P46" s="145"/>
      <c r="Q46" s="145"/>
      <c r="R46" s="146"/>
      <c r="S46" s="146"/>
      <c r="T46" s="146"/>
      <c r="U46" s="114"/>
      <c r="V46" s="114"/>
      <c r="W46" s="114"/>
      <c r="X46" s="114"/>
      <c r="Y46" s="114"/>
      <c r="Z46" s="114"/>
    </row>
    <row r="47" ht="13.5" customHeight="1">
      <c r="A47" s="132" t="str">
        <f t="shared" si="2"/>
        <v>K028</v>
      </c>
      <c r="B47" s="142" t="s">
        <v>306</v>
      </c>
      <c r="C47" s="142"/>
      <c r="D47" s="142" t="s">
        <v>307</v>
      </c>
      <c r="E47" s="142" t="s">
        <v>308</v>
      </c>
      <c r="F47" s="125"/>
      <c r="G47" s="125"/>
      <c r="H47" s="125"/>
      <c r="I47" s="125"/>
      <c r="J47" s="125"/>
      <c r="K47" s="125"/>
      <c r="L47" s="125"/>
      <c r="M47" s="125"/>
      <c r="N47" s="125"/>
      <c r="O47" s="125"/>
      <c r="P47" s="125"/>
      <c r="Q47" s="125"/>
      <c r="R47" s="141"/>
      <c r="S47" s="141"/>
      <c r="T47" s="141"/>
      <c r="U47" s="114"/>
      <c r="V47" s="114"/>
      <c r="W47" s="114"/>
      <c r="X47" s="114"/>
      <c r="Y47" s="114"/>
      <c r="Z47" s="114"/>
    </row>
    <row r="48" ht="13.5" customHeight="1">
      <c r="A48" s="132" t="str">
        <f t="shared" si="2"/>
        <v>K029</v>
      </c>
      <c r="B48" s="142" t="s">
        <v>309</v>
      </c>
      <c r="C48" s="142"/>
      <c r="D48" s="142" t="s">
        <v>310</v>
      </c>
      <c r="E48" s="142" t="s">
        <v>311</v>
      </c>
      <c r="F48" s="125"/>
      <c r="G48" s="125"/>
      <c r="H48" s="125"/>
      <c r="I48" s="125"/>
      <c r="J48" s="125"/>
      <c r="K48" s="125"/>
      <c r="L48" s="125"/>
      <c r="M48" s="125"/>
      <c r="N48" s="125"/>
      <c r="O48" s="125"/>
      <c r="P48" s="125"/>
      <c r="Q48" s="125"/>
      <c r="R48" s="141"/>
      <c r="S48" s="141"/>
      <c r="T48" s="141"/>
      <c r="U48" s="114"/>
      <c r="V48" s="114"/>
      <c r="W48" s="114"/>
      <c r="X48" s="114"/>
      <c r="Y48" s="114"/>
      <c r="Z48" s="114"/>
    </row>
    <row r="49" ht="13.5" customHeight="1">
      <c r="A49" s="132" t="str">
        <f t="shared" si="2"/>
        <v>K030</v>
      </c>
      <c r="B49" s="142" t="s">
        <v>312</v>
      </c>
      <c r="C49" s="142"/>
      <c r="D49" s="142" t="s">
        <v>313</v>
      </c>
      <c r="E49" s="142" t="s">
        <v>2689</v>
      </c>
      <c r="F49" s="125"/>
      <c r="G49" s="125"/>
      <c r="H49" s="125"/>
      <c r="I49" s="125"/>
      <c r="J49" s="125"/>
      <c r="K49" s="125"/>
      <c r="L49" s="125"/>
      <c r="M49" s="125"/>
      <c r="N49" s="125"/>
      <c r="O49" s="125"/>
      <c r="P49" s="125"/>
      <c r="Q49" s="125"/>
      <c r="R49" s="141"/>
      <c r="S49" s="141"/>
      <c r="T49" s="141"/>
      <c r="U49" s="114"/>
      <c r="V49" s="114"/>
      <c r="W49" s="114"/>
      <c r="X49" s="114"/>
      <c r="Y49" s="114"/>
      <c r="Z49" s="114"/>
    </row>
    <row r="50" ht="13.5" customHeight="1">
      <c r="A50" s="132" t="str">
        <f t="shared" si="2"/>
        <v>K031</v>
      </c>
      <c r="B50" s="142" t="s">
        <v>315</v>
      </c>
      <c r="C50" s="142"/>
      <c r="D50" s="142" t="s">
        <v>316</v>
      </c>
      <c r="E50" s="142" t="s">
        <v>2689</v>
      </c>
      <c r="F50" s="125"/>
      <c r="G50" s="125"/>
      <c r="H50" s="125"/>
      <c r="I50" s="125"/>
      <c r="J50" s="125"/>
      <c r="K50" s="125"/>
      <c r="L50" s="125"/>
      <c r="M50" s="125"/>
      <c r="N50" s="125"/>
      <c r="O50" s="125"/>
      <c r="P50" s="125"/>
      <c r="Q50" s="125"/>
      <c r="R50" s="141"/>
      <c r="S50" s="141"/>
      <c r="T50" s="141"/>
      <c r="U50" s="114"/>
      <c r="V50" s="114"/>
      <c r="W50" s="114"/>
      <c r="X50" s="114"/>
      <c r="Y50" s="114"/>
      <c r="Z50" s="114"/>
    </row>
    <row r="51" ht="13.5" customHeight="1">
      <c r="A51" s="132" t="str">
        <f t="shared" si="2"/>
        <v>K032</v>
      </c>
      <c r="B51" s="142" t="s">
        <v>317</v>
      </c>
      <c r="C51" s="142"/>
      <c r="D51" s="142" t="s">
        <v>318</v>
      </c>
      <c r="E51" s="142" t="s">
        <v>319</v>
      </c>
      <c r="F51" s="125"/>
      <c r="G51" s="125"/>
      <c r="H51" s="125"/>
      <c r="I51" s="125"/>
      <c r="J51" s="125"/>
      <c r="K51" s="125"/>
      <c r="L51" s="125"/>
      <c r="M51" s="125"/>
      <c r="N51" s="125"/>
      <c r="O51" s="125"/>
      <c r="P51" s="125"/>
      <c r="Q51" s="125"/>
      <c r="R51" s="141"/>
      <c r="S51" s="141"/>
      <c r="T51" s="141"/>
      <c r="U51" s="114"/>
      <c r="V51" s="114"/>
      <c r="W51" s="114"/>
      <c r="X51" s="114"/>
      <c r="Y51" s="114"/>
      <c r="Z51" s="114"/>
    </row>
    <row r="52" ht="13.5" customHeight="1">
      <c r="A52" s="132" t="str">
        <f t="shared" si="2"/>
        <v>K033</v>
      </c>
      <c r="B52" s="142" t="s">
        <v>320</v>
      </c>
      <c r="C52" s="142"/>
      <c r="D52" s="142" t="s">
        <v>321</v>
      </c>
      <c r="E52" s="142" t="s">
        <v>322</v>
      </c>
      <c r="F52" s="125"/>
      <c r="G52" s="125"/>
      <c r="H52" s="125"/>
      <c r="I52" s="125"/>
      <c r="J52" s="125"/>
      <c r="K52" s="125"/>
      <c r="L52" s="125"/>
      <c r="M52" s="125"/>
      <c r="N52" s="125"/>
      <c r="O52" s="125"/>
      <c r="P52" s="125"/>
      <c r="Q52" s="125"/>
      <c r="R52" s="141"/>
      <c r="S52" s="141"/>
      <c r="T52" s="141"/>
      <c r="U52" s="114"/>
      <c r="V52" s="114"/>
      <c r="W52" s="114"/>
      <c r="X52" s="114"/>
      <c r="Y52" s="114"/>
      <c r="Z52" s="114"/>
    </row>
    <row r="53" ht="13.5" customHeight="1">
      <c r="A53" s="132" t="str">
        <f t="shared" si="2"/>
        <v>K034</v>
      </c>
      <c r="B53" s="142" t="s">
        <v>323</v>
      </c>
      <c r="C53" s="142"/>
      <c r="D53" s="142" t="s">
        <v>324</v>
      </c>
      <c r="E53" s="142" t="s">
        <v>325</v>
      </c>
      <c r="F53" s="125"/>
      <c r="G53" s="125"/>
      <c r="H53" s="125"/>
      <c r="I53" s="125"/>
      <c r="J53" s="125"/>
      <c r="K53" s="125"/>
      <c r="L53" s="125"/>
      <c r="M53" s="125"/>
      <c r="N53" s="125"/>
      <c r="O53" s="125"/>
      <c r="P53" s="125"/>
      <c r="Q53" s="125"/>
      <c r="R53" s="141"/>
      <c r="S53" s="141"/>
      <c r="T53" s="141"/>
      <c r="U53" s="114"/>
      <c r="V53" s="114"/>
      <c r="W53" s="114"/>
      <c r="X53" s="114"/>
      <c r="Y53" s="114"/>
      <c r="Z53" s="114"/>
    </row>
    <row r="54" ht="13.5" customHeight="1">
      <c r="A54" s="132" t="str">
        <f t="shared" si="2"/>
        <v/>
      </c>
      <c r="B54" s="147" t="s">
        <v>2690</v>
      </c>
      <c r="C54" s="148"/>
      <c r="D54" s="140"/>
      <c r="E54" s="140"/>
      <c r="F54" s="125"/>
      <c r="G54" s="125"/>
      <c r="H54" s="125"/>
      <c r="I54" s="125"/>
      <c r="J54" s="125"/>
      <c r="K54" s="125"/>
      <c r="L54" s="125"/>
      <c r="M54" s="125"/>
      <c r="N54" s="125"/>
      <c r="O54" s="125"/>
      <c r="P54" s="125"/>
      <c r="Q54" s="125"/>
      <c r="R54" s="137" t="s">
        <v>227</v>
      </c>
      <c r="S54" s="137"/>
      <c r="T54" s="137"/>
      <c r="U54" s="114"/>
      <c r="V54" s="114"/>
      <c r="W54" s="114"/>
      <c r="X54" s="114"/>
      <c r="Y54" s="114"/>
      <c r="Z54" s="114"/>
    </row>
    <row r="55" ht="13.5" customHeight="1">
      <c r="A55" s="132" t="str">
        <f t="shared" si="2"/>
        <v>K035</v>
      </c>
      <c r="B55" s="133" t="s">
        <v>2654</v>
      </c>
      <c r="C55" s="149"/>
      <c r="D55" s="142" t="s">
        <v>2691</v>
      </c>
      <c r="E55" s="142" t="s">
        <v>232</v>
      </c>
      <c r="F55" s="125"/>
      <c r="G55" s="125"/>
      <c r="H55" s="125"/>
      <c r="I55" s="125"/>
      <c r="J55" s="125"/>
      <c r="K55" s="125"/>
      <c r="L55" s="125"/>
      <c r="M55" s="125"/>
      <c r="N55" s="125"/>
      <c r="O55" s="125"/>
      <c r="P55" s="125"/>
      <c r="Q55" s="125"/>
      <c r="R55" s="141"/>
      <c r="S55" s="141"/>
      <c r="T55" s="141"/>
      <c r="U55" s="150"/>
      <c r="V55" s="150"/>
      <c r="W55" s="150"/>
      <c r="X55" s="150"/>
      <c r="Y55" s="150"/>
      <c r="Z55" s="150"/>
    </row>
    <row r="56" ht="13.5" customHeight="1">
      <c r="A56" s="132" t="str">
        <f t="shared" si="2"/>
        <v>K036</v>
      </c>
      <c r="B56" s="133" t="s">
        <v>234</v>
      </c>
      <c r="C56" s="149"/>
      <c r="D56" s="142" t="s">
        <v>2691</v>
      </c>
      <c r="E56" s="142" t="s">
        <v>232</v>
      </c>
      <c r="F56" s="125"/>
      <c r="G56" s="125"/>
      <c r="H56" s="125"/>
      <c r="I56" s="125"/>
      <c r="J56" s="125"/>
      <c r="K56" s="125"/>
      <c r="L56" s="125"/>
      <c r="M56" s="125"/>
      <c r="N56" s="125"/>
      <c r="O56" s="125"/>
      <c r="P56" s="125"/>
      <c r="Q56" s="125"/>
      <c r="R56" s="141"/>
      <c r="S56" s="141"/>
      <c r="T56" s="141"/>
      <c r="U56" s="150"/>
      <c r="V56" s="150"/>
      <c r="W56" s="150"/>
      <c r="X56" s="150"/>
      <c r="Y56" s="150"/>
      <c r="Z56" s="150"/>
    </row>
    <row r="57" ht="13.5" customHeight="1">
      <c r="A57" s="132" t="str">
        <f t="shared" si="2"/>
        <v>K037</v>
      </c>
      <c r="B57" s="138" t="s">
        <v>328</v>
      </c>
      <c r="C57" s="149"/>
      <c r="D57" s="142" t="s">
        <v>2691</v>
      </c>
      <c r="E57" s="142" t="s">
        <v>232</v>
      </c>
      <c r="F57" s="125"/>
      <c r="G57" s="125"/>
      <c r="H57" s="125"/>
      <c r="I57" s="125"/>
      <c r="J57" s="125"/>
      <c r="K57" s="125"/>
      <c r="L57" s="125"/>
      <c r="M57" s="125"/>
      <c r="N57" s="125"/>
      <c r="O57" s="125"/>
      <c r="P57" s="125"/>
      <c r="Q57" s="125"/>
      <c r="R57" s="141"/>
      <c r="S57" s="141"/>
      <c r="T57" s="141"/>
      <c r="U57" s="150"/>
      <c r="V57" s="150"/>
      <c r="W57" s="150"/>
      <c r="X57" s="150"/>
      <c r="Y57" s="150"/>
      <c r="Z57" s="150"/>
    </row>
    <row r="58" ht="13.5" customHeight="1">
      <c r="A58" s="132" t="str">
        <f t="shared" si="2"/>
        <v>K038</v>
      </c>
      <c r="B58" s="133" t="s">
        <v>2692</v>
      </c>
      <c r="C58" s="149"/>
      <c r="D58" s="142" t="s">
        <v>2691</v>
      </c>
      <c r="E58" s="142" t="s">
        <v>232</v>
      </c>
      <c r="F58" s="125"/>
      <c r="G58" s="125"/>
      <c r="H58" s="125"/>
      <c r="I58" s="125"/>
      <c r="J58" s="125"/>
      <c r="K58" s="125"/>
      <c r="L58" s="125"/>
      <c r="M58" s="125"/>
      <c r="N58" s="125"/>
      <c r="O58" s="125"/>
      <c r="P58" s="125"/>
      <c r="Q58" s="125"/>
      <c r="R58" s="141"/>
      <c r="S58" s="141"/>
      <c r="T58" s="141"/>
      <c r="U58" s="150"/>
      <c r="V58" s="150"/>
      <c r="W58" s="150"/>
      <c r="X58" s="150"/>
      <c r="Y58" s="150"/>
      <c r="Z58" s="150"/>
    </row>
    <row r="59" ht="13.5" customHeight="1">
      <c r="A59" s="132" t="str">
        <f t="shared" si="2"/>
        <v>K039</v>
      </c>
      <c r="B59" s="116" t="s">
        <v>2693</v>
      </c>
      <c r="C59" s="134"/>
      <c r="D59" s="136" t="s">
        <v>2694</v>
      </c>
      <c r="E59" s="136" t="s">
        <v>2695</v>
      </c>
      <c r="F59" s="125"/>
      <c r="G59" s="125"/>
      <c r="H59" s="125"/>
      <c r="I59" s="125"/>
      <c r="J59" s="125"/>
      <c r="K59" s="125"/>
      <c r="L59" s="125"/>
      <c r="M59" s="125"/>
      <c r="N59" s="125"/>
      <c r="O59" s="125"/>
      <c r="P59" s="125"/>
      <c r="Q59" s="125"/>
      <c r="R59" s="137"/>
      <c r="S59" s="137"/>
      <c r="T59" s="137"/>
      <c r="U59" s="114"/>
      <c r="V59" s="114"/>
      <c r="W59" s="114"/>
      <c r="X59" s="114"/>
      <c r="Y59" s="114"/>
      <c r="Z59" s="114"/>
    </row>
    <row r="60" ht="13.5" customHeight="1">
      <c r="A60" s="132" t="str">
        <f t="shared" si="2"/>
        <v>K040</v>
      </c>
      <c r="B60" s="116" t="s">
        <v>2696</v>
      </c>
      <c r="C60" s="134" t="s">
        <v>335</v>
      </c>
      <c r="D60" s="136" t="s">
        <v>2697</v>
      </c>
      <c r="E60" s="136" t="s">
        <v>337</v>
      </c>
      <c r="F60" s="125"/>
      <c r="G60" s="125"/>
      <c r="H60" s="125"/>
      <c r="I60" s="125"/>
      <c r="J60" s="125"/>
      <c r="K60" s="125"/>
      <c r="L60" s="125"/>
      <c r="M60" s="125"/>
      <c r="N60" s="125"/>
      <c r="O60" s="125"/>
      <c r="P60" s="125"/>
      <c r="Q60" s="125"/>
      <c r="R60" s="137"/>
      <c r="S60" s="137"/>
      <c r="T60" s="137"/>
      <c r="U60" s="114"/>
      <c r="V60" s="114"/>
      <c r="W60" s="114"/>
      <c r="X60" s="114"/>
      <c r="Y60" s="114"/>
      <c r="Z60" s="114"/>
    </row>
    <row r="61" ht="13.5" customHeight="1">
      <c r="A61" s="132" t="str">
        <f t="shared" si="2"/>
        <v>K041</v>
      </c>
      <c r="B61" s="116" t="s">
        <v>2698</v>
      </c>
      <c r="C61" s="134" t="s">
        <v>339</v>
      </c>
      <c r="D61" s="136" t="s">
        <v>2697</v>
      </c>
      <c r="E61" s="136" t="s">
        <v>340</v>
      </c>
      <c r="F61" s="125"/>
      <c r="G61" s="125"/>
      <c r="H61" s="125"/>
      <c r="I61" s="125"/>
      <c r="J61" s="125"/>
      <c r="K61" s="125"/>
      <c r="L61" s="125"/>
      <c r="M61" s="125"/>
      <c r="N61" s="125"/>
      <c r="O61" s="125"/>
      <c r="P61" s="125"/>
      <c r="Q61" s="125"/>
      <c r="R61" s="137"/>
      <c r="S61" s="137"/>
      <c r="T61" s="137"/>
      <c r="U61" s="114"/>
      <c r="V61" s="114"/>
      <c r="W61" s="114"/>
      <c r="X61" s="114"/>
      <c r="Y61" s="114"/>
      <c r="Z61" s="114"/>
    </row>
    <row r="62" ht="13.5" customHeight="1">
      <c r="A62" s="132" t="str">
        <f t="shared" si="2"/>
        <v>K042</v>
      </c>
      <c r="B62" s="116" t="s">
        <v>2699</v>
      </c>
      <c r="C62" s="134"/>
      <c r="D62" s="136" t="s">
        <v>2697</v>
      </c>
      <c r="E62" s="136" t="s">
        <v>342</v>
      </c>
      <c r="F62" s="125"/>
      <c r="G62" s="125"/>
      <c r="H62" s="125"/>
      <c r="I62" s="125"/>
      <c r="J62" s="125"/>
      <c r="K62" s="125"/>
      <c r="L62" s="125"/>
      <c r="M62" s="125"/>
      <c r="N62" s="125"/>
      <c r="O62" s="125"/>
      <c r="P62" s="125"/>
      <c r="Q62" s="125"/>
      <c r="R62" s="137"/>
      <c r="S62" s="137"/>
      <c r="T62" s="137"/>
      <c r="U62" s="114"/>
      <c r="V62" s="114"/>
      <c r="W62" s="114"/>
      <c r="X62" s="114"/>
      <c r="Y62" s="114"/>
      <c r="Z62" s="114"/>
    </row>
    <row r="63" ht="13.5" customHeight="1">
      <c r="A63" s="132" t="str">
        <f t="shared" si="2"/>
        <v>K043</v>
      </c>
      <c r="B63" s="116" t="s">
        <v>2700</v>
      </c>
      <c r="C63" s="134"/>
      <c r="D63" s="136" t="s">
        <v>2697</v>
      </c>
      <c r="E63" s="136" t="s">
        <v>2701</v>
      </c>
      <c r="F63" s="125"/>
      <c r="G63" s="125"/>
      <c r="H63" s="125"/>
      <c r="I63" s="125"/>
      <c r="J63" s="125"/>
      <c r="K63" s="125"/>
      <c r="L63" s="125"/>
      <c r="M63" s="125"/>
      <c r="N63" s="125"/>
      <c r="O63" s="125"/>
      <c r="P63" s="125"/>
      <c r="Q63" s="125"/>
      <c r="R63" s="137"/>
      <c r="S63" s="137"/>
      <c r="T63" s="137"/>
      <c r="U63" s="114"/>
      <c r="V63" s="114"/>
      <c r="W63" s="114"/>
      <c r="X63" s="114"/>
      <c r="Y63" s="114"/>
      <c r="Z63" s="114"/>
    </row>
    <row r="64" ht="13.5" customHeight="1">
      <c r="A64" s="132" t="str">
        <f t="shared" si="2"/>
        <v>K044</v>
      </c>
      <c r="B64" s="116" t="s">
        <v>2702</v>
      </c>
      <c r="C64" s="134"/>
      <c r="D64" s="136" t="s">
        <v>2697</v>
      </c>
      <c r="E64" s="136" t="s">
        <v>2703</v>
      </c>
      <c r="F64" s="125"/>
      <c r="G64" s="125"/>
      <c r="H64" s="125"/>
      <c r="I64" s="125"/>
      <c r="J64" s="125"/>
      <c r="K64" s="125"/>
      <c r="L64" s="125"/>
      <c r="M64" s="125"/>
      <c r="N64" s="125"/>
      <c r="O64" s="125"/>
      <c r="P64" s="125"/>
      <c r="Q64" s="125"/>
      <c r="R64" s="137"/>
      <c r="S64" s="137"/>
      <c r="T64" s="137"/>
      <c r="U64" s="114"/>
      <c r="V64" s="114"/>
      <c r="W64" s="114"/>
      <c r="X64" s="114"/>
      <c r="Y64" s="114"/>
      <c r="Z64" s="114"/>
    </row>
    <row r="65" ht="13.5" customHeight="1">
      <c r="A65" s="132" t="str">
        <f t="shared" si="2"/>
        <v>K045</v>
      </c>
      <c r="B65" s="116" t="s">
        <v>2704</v>
      </c>
      <c r="C65" s="134"/>
      <c r="D65" s="136" t="s">
        <v>2705</v>
      </c>
      <c r="E65" s="136" t="s">
        <v>2706</v>
      </c>
      <c r="F65" s="125"/>
      <c r="G65" s="125"/>
      <c r="H65" s="125"/>
      <c r="I65" s="125"/>
      <c r="J65" s="125"/>
      <c r="K65" s="125"/>
      <c r="L65" s="125"/>
      <c r="M65" s="125"/>
      <c r="N65" s="125"/>
      <c r="O65" s="125"/>
      <c r="P65" s="125"/>
      <c r="Q65" s="125"/>
      <c r="R65" s="137"/>
      <c r="S65" s="137"/>
      <c r="T65" s="137"/>
      <c r="U65" s="114"/>
      <c r="V65" s="114"/>
      <c r="W65" s="114"/>
      <c r="X65" s="114"/>
      <c r="Y65" s="114"/>
      <c r="Z65" s="114"/>
    </row>
    <row r="66" ht="13.5" customHeight="1">
      <c r="A66" s="132" t="str">
        <f t="shared" si="2"/>
        <v>K046</v>
      </c>
      <c r="B66" s="116" t="s">
        <v>2707</v>
      </c>
      <c r="C66" s="134"/>
      <c r="D66" s="136" t="s">
        <v>2705</v>
      </c>
      <c r="E66" s="136" t="s">
        <v>351</v>
      </c>
      <c r="F66" s="125"/>
      <c r="G66" s="125"/>
      <c r="H66" s="125"/>
      <c r="I66" s="125"/>
      <c r="J66" s="125"/>
      <c r="K66" s="125"/>
      <c r="L66" s="125"/>
      <c r="M66" s="125"/>
      <c r="N66" s="125"/>
      <c r="O66" s="125"/>
      <c r="P66" s="125"/>
      <c r="Q66" s="125"/>
      <c r="R66" s="137"/>
      <c r="S66" s="137"/>
      <c r="T66" s="137"/>
      <c r="U66" s="114"/>
      <c r="V66" s="114"/>
      <c r="W66" s="114"/>
      <c r="X66" s="114"/>
      <c r="Y66" s="114"/>
      <c r="Z66" s="114"/>
    </row>
    <row r="67" ht="13.5" customHeight="1">
      <c r="A67" s="132" t="str">
        <f t="shared" si="2"/>
        <v>K047</v>
      </c>
      <c r="B67" s="116" t="s">
        <v>2708</v>
      </c>
      <c r="C67" s="134"/>
      <c r="D67" s="136" t="s">
        <v>2709</v>
      </c>
      <c r="E67" s="136" t="s">
        <v>2710</v>
      </c>
      <c r="F67" s="125"/>
      <c r="G67" s="125"/>
      <c r="H67" s="125"/>
      <c r="I67" s="125"/>
      <c r="J67" s="125"/>
      <c r="K67" s="125"/>
      <c r="L67" s="125"/>
      <c r="M67" s="125"/>
      <c r="N67" s="125"/>
      <c r="O67" s="125"/>
      <c r="P67" s="125"/>
      <c r="Q67" s="125"/>
      <c r="R67" s="137"/>
      <c r="S67" s="137"/>
      <c r="T67" s="137"/>
      <c r="U67" s="114"/>
      <c r="V67" s="114"/>
      <c r="W67" s="114"/>
      <c r="X67" s="114"/>
      <c r="Y67" s="114"/>
      <c r="Z67" s="114"/>
    </row>
    <row r="68" ht="13.5" customHeight="1">
      <c r="A68" s="132" t="str">
        <f t="shared" si="2"/>
        <v>K048</v>
      </c>
      <c r="B68" s="116" t="s">
        <v>2711</v>
      </c>
      <c r="C68" s="134"/>
      <c r="D68" s="136" t="s">
        <v>2712</v>
      </c>
      <c r="E68" s="136" t="s">
        <v>2713</v>
      </c>
      <c r="F68" s="125"/>
      <c r="G68" s="125"/>
      <c r="H68" s="125"/>
      <c r="I68" s="125"/>
      <c r="J68" s="125"/>
      <c r="K68" s="125"/>
      <c r="L68" s="125"/>
      <c r="M68" s="125"/>
      <c r="N68" s="125"/>
      <c r="O68" s="125"/>
      <c r="P68" s="125"/>
      <c r="Q68" s="125"/>
      <c r="R68" s="137"/>
      <c r="S68" s="137"/>
      <c r="T68" s="137"/>
      <c r="U68" s="114"/>
      <c r="V68" s="114"/>
      <c r="W68" s="114"/>
      <c r="X68" s="114"/>
      <c r="Y68" s="114"/>
      <c r="Z68" s="114"/>
    </row>
    <row r="69" ht="13.5" customHeight="1">
      <c r="A69" s="132" t="str">
        <f t="shared" si="2"/>
        <v>K049</v>
      </c>
      <c r="B69" s="116" t="s">
        <v>2714</v>
      </c>
      <c r="C69" s="134"/>
      <c r="D69" s="136" t="s">
        <v>2715</v>
      </c>
      <c r="E69" s="136" t="s">
        <v>2716</v>
      </c>
      <c r="F69" s="125"/>
      <c r="G69" s="125"/>
      <c r="H69" s="125"/>
      <c r="I69" s="125"/>
      <c r="J69" s="125"/>
      <c r="K69" s="125"/>
      <c r="L69" s="125"/>
      <c r="M69" s="125"/>
      <c r="N69" s="125"/>
      <c r="O69" s="125"/>
      <c r="P69" s="125"/>
      <c r="Q69" s="125"/>
      <c r="R69" s="137"/>
      <c r="S69" s="137"/>
      <c r="T69" s="137"/>
      <c r="U69" s="114"/>
      <c r="V69" s="114"/>
      <c r="W69" s="114"/>
      <c r="X69" s="114"/>
      <c r="Y69" s="114"/>
      <c r="Z69" s="114"/>
    </row>
    <row r="70" ht="13.5" customHeight="1">
      <c r="A70" s="132" t="str">
        <f t="shared" si="2"/>
        <v>K050</v>
      </c>
      <c r="B70" s="116" t="s">
        <v>2717</v>
      </c>
      <c r="C70" s="134"/>
      <c r="D70" s="136" t="s">
        <v>2718</v>
      </c>
      <c r="E70" s="136" t="s">
        <v>2719</v>
      </c>
      <c r="F70" s="125"/>
      <c r="G70" s="125"/>
      <c r="H70" s="125"/>
      <c r="I70" s="125"/>
      <c r="J70" s="125"/>
      <c r="K70" s="125"/>
      <c r="L70" s="125"/>
      <c r="M70" s="125"/>
      <c r="N70" s="125"/>
      <c r="O70" s="125"/>
      <c r="P70" s="125"/>
      <c r="Q70" s="125"/>
      <c r="R70" s="137"/>
      <c r="S70" s="137"/>
      <c r="T70" s="137"/>
      <c r="U70" s="114"/>
      <c r="V70" s="114"/>
      <c r="W70" s="114"/>
      <c r="X70" s="114"/>
      <c r="Y70" s="114"/>
      <c r="Z70" s="114"/>
    </row>
    <row r="71" ht="13.5" customHeight="1">
      <c r="A71" s="132" t="str">
        <f t="shared" si="2"/>
        <v>K051</v>
      </c>
      <c r="B71" s="116" t="s">
        <v>2720</v>
      </c>
      <c r="C71" s="116" t="s">
        <v>227</v>
      </c>
      <c r="D71" s="116" t="s">
        <v>2721</v>
      </c>
      <c r="E71" s="116" t="s">
        <v>384</v>
      </c>
      <c r="F71" s="125"/>
      <c r="G71" s="125"/>
      <c r="H71" s="125"/>
      <c r="I71" s="125"/>
      <c r="J71" s="125"/>
      <c r="K71" s="125"/>
      <c r="L71" s="125"/>
      <c r="M71" s="125"/>
      <c r="N71" s="125"/>
      <c r="O71" s="125"/>
      <c r="P71" s="125"/>
      <c r="Q71" s="125"/>
      <c r="R71" s="137"/>
      <c r="S71" s="137"/>
      <c r="T71" s="137"/>
      <c r="U71" s="114"/>
      <c r="V71" s="114"/>
      <c r="W71" s="114"/>
      <c r="X71" s="114"/>
      <c r="Y71" s="114"/>
      <c r="Z71" s="114"/>
    </row>
    <row r="72" ht="13.5" customHeight="1">
      <c r="A72" s="132" t="str">
        <f t="shared" si="2"/>
        <v>K052</v>
      </c>
      <c r="B72" s="116" t="s">
        <v>2722</v>
      </c>
      <c r="C72" s="116" t="s">
        <v>227</v>
      </c>
      <c r="D72" s="116" t="s">
        <v>2723</v>
      </c>
      <c r="E72" s="116" t="s">
        <v>387</v>
      </c>
      <c r="F72" s="125"/>
      <c r="G72" s="125"/>
      <c r="H72" s="125"/>
      <c r="I72" s="125"/>
      <c r="J72" s="125"/>
      <c r="K72" s="125"/>
      <c r="L72" s="125"/>
      <c r="M72" s="125"/>
      <c r="N72" s="125"/>
      <c r="O72" s="125"/>
      <c r="P72" s="125"/>
      <c r="Q72" s="125"/>
      <c r="R72" s="137"/>
      <c r="S72" s="137"/>
      <c r="T72" s="137"/>
      <c r="U72" s="114"/>
      <c r="V72" s="114"/>
      <c r="W72" s="114"/>
      <c r="X72" s="114"/>
      <c r="Y72" s="114"/>
      <c r="Z72" s="114"/>
    </row>
    <row r="73" ht="13.5" customHeight="1">
      <c r="A73" s="132" t="str">
        <f t="shared" si="2"/>
        <v>K053</v>
      </c>
      <c r="B73" s="116" t="s">
        <v>2724</v>
      </c>
      <c r="C73" s="116" t="s">
        <v>227</v>
      </c>
      <c r="D73" s="116" t="s">
        <v>2725</v>
      </c>
      <c r="E73" s="116" t="s">
        <v>2726</v>
      </c>
      <c r="F73" s="125"/>
      <c r="G73" s="125"/>
      <c r="H73" s="125"/>
      <c r="I73" s="125"/>
      <c r="J73" s="125"/>
      <c r="K73" s="125"/>
      <c r="L73" s="125"/>
      <c r="M73" s="125"/>
      <c r="N73" s="125"/>
      <c r="O73" s="125"/>
      <c r="P73" s="125"/>
      <c r="Q73" s="125"/>
      <c r="R73" s="137"/>
      <c r="S73" s="137"/>
      <c r="T73" s="137"/>
      <c r="U73" s="114"/>
      <c r="V73" s="114"/>
      <c r="W73" s="114"/>
      <c r="X73" s="114"/>
      <c r="Y73" s="114"/>
      <c r="Z73" s="114"/>
    </row>
    <row r="74" ht="13.5" customHeight="1">
      <c r="A74" s="132" t="str">
        <f t="shared" si="2"/>
        <v>K054</v>
      </c>
      <c r="B74" s="116" t="s">
        <v>2727</v>
      </c>
      <c r="C74" s="116" t="s">
        <v>227</v>
      </c>
      <c r="D74" s="116" t="s">
        <v>2728</v>
      </c>
      <c r="E74" s="116" t="s">
        <v>393</v>
      </c>
      <c r="F74" s="125"/>
      <c r="G74" s="125"/>
      <c r="H74" s="125"/>
      <c r="I74" s="125"/>
      <c r="J74" s="125"/>
      <c r="K74" s="125"/>
      <c r="L74" s="125"/>
      <c r="M74" s="125"/>
      <c r="N74" s="125"/>
      <c r="O74" s="125"/>
      <c r="P74" s="125"/>
      <c r="Q74" s="125"/>
      <c r="R74" s="137"/>
      <c r="S74" s="137"/>
      <c r="T74" s="137"/>
      <c r="U74" s="114"/>
      <c r="V74" s="114"/>
      <c r="W74" s="114"/>
      <c r="X74" s="114"/>
      <c r="Y74" s="114"/>
      <c r="Z74" s="114"/>
    </row>
    <row r="75" ht="13.5" customHeight="1">
      <c r="A75" s="132" t="str">
        <f t="shared" si="2"/>
        <v>K055</v>
      </c>
      <c r="B75" s="116" t="s">
        <v>2729</v>
      </c>
      <c r="C75" s="116" t="s">
        <v>227</v>
      </c>
      <c r="D75" s="116" t="s">
        <v>2730</v>
      </c>
      <c r="E75" s="116" t="s">
        <v>396</v>
      </c>
      <c r="F75" s="125"/>
      <c r="G75" s="125"/>
      <c r="H75" s="125"/>
      <c r="I75" s="125"/>
      <c r="J75" s="125"/>
      <c r="K75" s="125"/>
      <c r="L75" s="125"/>
      <c r="M75" s="125"/>
      <c r="N75" s="125"/>
      <c r="O75" s="125"/>
      <c r="P75" s="125"/>
      <c r="Q75" s="125"/>
      <c r="R75" s="137"/>
      <c r="S75" s="137"/>
      <c r="T75" s="137"/>
      <c r="U75" s="114"/>
      <c r="V75" s="114"/>
      <c r="W75" s="114"/>
      <c r="X75" s="114"/>
      <c r="Y75" s="114"/>
      <c r="Z75" s="114"/>
    </row>
    <row r="76" ht="13.5" customHeight="1">
      <c r="A76" s="132" t="str">
        <f t="shared" si="2"/>
        <v>K056</v>
      </c>
      <c r="B76" s="116" t="s">
        <v>2731</v>
      </c>
      <c r="C76" s="116" t="s">
        <v>227</v>
      </c>
      <c r="D76" s="116" t="s">
        <v>2732</v>
      </c>
      <c r="E76" s="116" t="s">
        <v>399</v>
      </c>
      <c r="F76" s="125"/>
      <c r="G76" s="125"/>
      <c r="H76" s="125"/>
      <c r="I76" s="125"/>
      <c r="J76" s="125"/>
      <c r="K76" s="125"/>
      <c r="L76" s="125"/>
      <c r="M76" s="125"/>
      <c r="N76" s="125"/>
      <c r="O76" s="125"/>
      <c r="P76" s="125"/>
      <c r="Q76" s="125"/>
      <c r="R76" s="137"/>
      <c r="S76" s="137"/>
      <c r="T76" s="137"/>
      <c r="U76" s="114"/>
      <c r="V76" s="114"/>
      <c r="W76" s="114"/>
      <c r="X76" s="114"/>
      <c r="Y76" s="114"/>
      <c r="Z76" s="114"/>
    </row>
    <row r="77" ht="13.5" customHeight="1">
      <c r="A77" s="132" t="str">
        <f t="shared" si="2"/>
        <v>K057</v>
      </c>
      <c r="B77" s="116" t="s">
        <v>2733</v>
      </c>
      <c r="C77" s="116" t="s">
        <v>227</v>
      </c>
      <c r="D77" s="116" t="s">
        <v>2734</v>
      </c>
      <c r="E77" s="116" t="s">
        <v>2735</v>
      </c>
      <c r="F77" s="125"/>
      <c r="G77" s="125"/>
      <c r="H77" s="125"/>
      <c r="I77" s="125"/>
      <c r="J77" s="125"/>
      <c r="K77" s="125"/>
      <c r="L77" s="125"/>
      <c r="M77" s="125"/>
      <c r="N77" s="125"/>
      <c r="O77" s="125"/>
      <c r="P77" s="125"/>
      <c r="Q77" s="125"/>
      <c r="R77" s="137"/>
      <c r="S77" s="137"/>
      <c r="T77" s="137"/>
      <c r="U77" s="114"/>
      <c r="V77" s="114"/>
      <c r="W77" s="114"/>
      <c r="X77" s="114"/>
      <c r="Y77" s="114"/>
      <c r="Z77" s="114"/>
    </row>
    <row r="78" ht="13.5" customHeight="1">
      <c r="A78" s="132" t="str">
        <f t="shared" si="2"/>
        <v>K058</v>
      </c>
      <c r="B78" s="116" t="s">
        <v>2736</v>
      </c>
      <c r="C78" s="116" t="s">
        <v>227</v>
      </c>
      <c r="D78" s="116" t="s">
        <v>2737</v>
      </c>
      <c r="E78" s="116" t="s">
        <v>2738</v>
      </c>
      <c r="F78" s="125"/>
      <c r="G78" s="125"/>
      <c r="H78" s="125"/>
      <c r="I78" s="125"/>
      <c r="J78" s="125"/>
      <c r="K78" s="125"/>
      <c r="L78" s="125"/>
      <c r="M78" s="125"/>
      <c r="N78" s="125"/>
      <c r="O78" s="125"/>
      <c r="P78" s="125"/>
      <c r="Q78" s="125"/>
      <c r="R78" s="137"/>
      <c r="S78" s="137"/>
      <c r="T78" s="137"/>
      <c r="U78" s="114"/>
      <c r="V78" s="114"/>
      <c r="W78" s="114"/>
      <c r="X78" s="114"/>
      <c r="Y78" s="114"/>
      <c r="Z78" s="114"/>
    </row>
    <row r="79" ht="13.5" customHeight="1">
      <c r="A79" s="132" t="str">
        <f t="shared" si="2"/>
        <v>K059</v>
      </c>
      <c r="B79" s="116" t="s">
        <v>2739</v>
      </c>
      <c r="C79" s="116" t="s">
        <v>227</v>
      </c>
      <c r="D79" s="116" t="s">
        <v>2740</v>
      </c>
      <c r="E79" s="116" t="s">
        <v>2741</v>
      </c>
      <c r="F79" s="125"/>
      <c r="G79" s="125"/>
      <c r="H79" s="125"/>
      <c r="I79" s="125"/>
      <c r="J79" s="125"/>
      <c r="K79" s="125"/>
      <c r="L79" s="125"/>
      <c r="M79" s="125"/>
      <c r="N79" s="125"/>
      <c r="O79" s="125"/>
      <c r="P79" s="125"/>
      <c r="Q79" s="125"/>
      <c r="R79" s="137"/>
      <c r="S79" s="137"/>
      <c r="T79" s="137"/>
      <c r="U79" s="114"/>
      <c r="V79" s="114"/>
      <c r="W79" s="114"/>
      <c r="X79" s="114"/>
      <c r="Y79" s="114"/>
      <c r="Z79" s="114"/>
    </row>
    <row r="80" ht="13.5" customHeight="1">
      <c r="A80" s="132" t="str">
        <f t="shared" si="2"/>
        <v>K060</v>
      </c>
      <c r="B80" s="116" t="s">
        <v>2742</v>
      </c>
      <c r="C80" s="116" t="s">
        <v>227</v>
      </c>
      <c r="D80" s="116" t="s">
        <v>2743</v>
      </c>
      <c r="E80" s="116" t="s">
        <v>2744</v>
      </c>
      <c r="F80" s="125"/>
      <c r="G80" s="125"/>
      <c r="H80" s="125"/>
      <c r="I80" s="125"/>
      <c r="J80" s="125"/>
      <c r="K80" s="125"/>
      <c r="L80" s="125"/>
      <c r="M80" s="125"/>
      <c r="N80" s="125"/>
      <c r="O80" s="125"/>
      <c r="P80" s="125"/>
      <c r="Q80" s="125"/>
      <c r="R80" s="137"/>
      <c r="S80" s="137"/>
      <c r="T80" s="137"/>
      <c r="U80" s="114"/>
      <c r="V80" s="114"/>
      <c r="W80" s="114"/>
      <c r="X80" s="114"/>
      <c r="Y80" s="114"/>
      <c r="Z80" s="114"/>
    </row>
    <row r="81" ht="13.5" customHeight="1">
      <c r="A81" s="132" t="str">
        <f t="shared" si="2"/>
        <v>K061</v>
      </c>
      <c r="B81" s="116" t="s">
        <v>2745</v>
      </c>
      <c r="C81" s="116" t="s">
        <v>227</v>
      </c>
      <c r="D81" s="116" t="s">
        <v>2746</v>
      </c>
      <c r="E81" s="116" t="s">
        <v>2747</v>
      </c>
      <c r="F81" s="125"/>
      <c r="G81" s="125"/>
      <c r="H81" s="125"/>
      <c r="I81" s="125"/>
      <c r="J81" s="125"/>
      <c r="K81" s="125"/>
      <c r="L81" s="125"/>
      <c r="M81" s="125"/>
      <c r="N81" s="125"/>
      <c r="O81" s="125"/>
      <c r="P81" s="125"/>
      <c r="Q81" s="125"/>
      <c r="R81" s="137"/>
      <c r="S81" s="137"/>
      <c r="T81" s="137"/>
      <c r="U81" s="114"/>
      <c r="V81" s="114"/>
      <c r="W81" s="114"/>
      <c r="X81" s="114"/>
      <c r="Y81" s="114"/>
      <c r="Z81" s="114"/>
    </row>
    <row r="82" ht="13.5" customHeight="1">
      <c r="A82" s="132" t="str">
        <f t="shared" si="2"/>
        <v>K062</v>
      </c>
      <c r="B82" s="116" t="s">
        <v>2748</v>
      </c>
      <c r="C82" s="116" t="s">
        <v>227</v>
      </c>
      <c r="D82" s="116" t="s">
        <v>2749</v>
      </c>
      <c r="E82" s="116" t="s">
        <v>2750</v>
      </c>
      <c r="F82" s="125"/>
      <c r="G82" s="125"/>
      <c r="H82" s="125"/>
      <c r="I82" s="125"/>
      <c r="J82" s="125"/>
      <c r="K82" s="125"/>
      <c r="L82" s="125"/>
      <c r="M82" s="125"/>
      <c r="N82" s="125"/>
      <c r="O82" s="125"/>
      <c r="P82" s="125"/>
      <c r="Q82" s="125"/>
      <c r="R82" s="137"/>
      <c r="S82" s="137"/>
      <c r="T82" s="137"/>
      <c r="U82" s="114"/>
      <c r="V82" s="114"/>
      <c r="W82" s="114"/>
      <c r="X82" s="114"/>
      <c r="Y82" s="114"/>
      <c r="Z82" s="114"/>
    </row>
    <row r="83" ht="13.5" customHeight="1">
      <c r="A83" s="132" t="str">
        <f t="shared" si="2"/>
        <v>K063</v>
      </c>
      <c r="B83" s="116" t="s">
        <v>2751</v>
      </c>
      <c r="C83" s="116" t="s">
        <v>227</v>
      </c>
      <c r="D83" s="116" t="s">
        <v>2752</v>
      </c>
      <c r="E83" s="116" t="s">
        <v>2753</v>
      </c>
      <c r="F83" s="125"/>
      <c r="G83" s="125"/>
      <c r="H83" s="125"/>
      <c r="I83" s="125"/>
      <c r="J83" s="125"/>
      <c r="K83" s="125"/>
      <c r="L83" s="125"/>
      <c r="M83" s="125"/>
      <c r="N83" s="125"/>
      <c r="O83" s="125"/>
      <c r="P83" s="125"/>
      <c r="Q83" s="125"/>
      <c r="R83" s="137"/>
      <c r="S83" s="137"/>
      <c r="T83" s="137"/>
      <c r="U83" s="114"/>
      <c r="V83" s="114"/>
      <c r="W83" s="114"/>
      <c r="X83" s="114"/>
      <c r="Y83" s="114"/>
      <c r="Z83" s="114"/>
    </row>
    <row r="84" ht="13.5" customHeight="1">
      <c r="A84" s="132" t="str">
        <f t="shared" si="2"/>
        <v>K064</v>
      </c>
      <c r="B84" s="116" t="s">
        <v>2754</v>
      </c>
      <c r="C84" s="116" t="s">
        <v>227</v>
      </c>
      <c r="D84" s="116" t="s">
        <v>2755</v>
      </c>
      <c r="E84" s="116" t="s">
        <v>2756</v>
      </c>
      <c r="F84" s="125"/>
      <c r="G84" s="125"/>
      <c r="H84" s="125"/>
      <c r="I84" s="125"/>
      <c r="J84" s="125"/>
      <c r="K84" s="125"/>
      <c r="L84" s="125"/>
      <c r="M84" s="125"/>
      <c r="N84" s="125"/>
      <c r="O84" s="125"/>
      <c r="P84" s="125"/>
      <c r="Q84" s="125"/>
      <c r="R84" s="137"/>
      <c r="S84" s="137"/>
      <c r="T84" s="137"/>
      <c r="U84" s="114"/>
      <c r="V84" s="114"/>
      <c r="W84" s="114"/>
      <c r="X84" s="114"/>
      <c r="Y84" s="114"/>
      <c r="Z84" s="114"/>
    </row>
    <row r="85" ht="13.5" customHeight="1">
      <c r="A85" s="132" t="str">
        <f t="shared" si="2"/>
        <v>K065</v>
      </c>
      <c r="B85" s="116" t="s">
        <v>2757</v>
      </c>
      <c r="C85" s="116" t="s">
        <v>227</v>
      </c>
      <c r="D85" s="116" t="s">
        <v>2758</v>
      </c>
      <c r="E85" s="116" t="s">
        <v>2759</v>
      </c>
      <c r="F85" s="125"/>
      <c r="G85" s="125"/>
      <c r="H85" s="125"/>
      <c r="I85" s="125"/>
      <c r="J85" s="125"/>
      <c r="K85" s="125"/>
      <c r="L85" s="125"/>
      <c r="M85" s="125"/>
      <c r="N85" s="125"/>
      <c r="O85" s="125"/>
      <c r="P85" s="125"/>
      <c r="Q85" s="125"/>
      <c r="R85" s="137"/>
      <c r="S85" s="137"/>
      <c r="T85" s="137"/>
      <c r="U85" s="114"/>
      <c r="V85" s="114"/>
      <c r="W85" s="114"/>
      <c r="X85" s="114"/>
      <c r="Y85" s="114"/>
      <c r="Z85" s="114"/>
    </row>
    <row r="86" ht="13.5" customHeight="1">
      <c r="A86" s="132" t="str">
        <f t="shared" si="2"/>
        <v>K066</v>
      </c>
      <c r="B86" s="116" t="s">
        <v>2760</v>
      </c>
      <c r="C86" s="116" t="s">
        <v>227</v>
      </c>
      <c r="D86" s="116" t="s">
        <v>2761</v>
      </c>
      <c r="E86" s="116" t="s">
        <v>2762</v>
      </c>
      <c r="F86" s="125"/>
      <c r="G86" s="125"/>
      <c r="H86" s="125"/>
      <c r="I86" s="125"/>
      <c r="J86" s="125"/>
      <c r="K86" s="125"/>
      <c r="L86" s="125"/>
      <c r="M86" s="125"/>
      <c r="N86" s="125"/>
      <c r="O86" s="125"/>
      <c r="P86" s="125"/>
      <c r="Q86" s="125"/>
      <c r="R86" s="137"/>
      <c r="S86" s="137"/>
      <c r="T86" s="137"/>
      <c r="U86" s="114"/>
      <c r="V86" s="114"/>
      <c r="W86" s="114"/>
      <c r="X86" s="114"/>
      <c r="Y86" s="114"/>
      <c r="Z86" s="114"/>
    </row>
    <row r="87" ht="13.5" customHeight="1">
      <c r="A87" s="132" t="str">
        <f>IF(E87&lt;&gt;"",$E$3&amp;COUNTA($E$15:E87),"")</f>
        <v/>
      </c>
      <c r="B87" s="139" t="s">
        <v>2763</v>
      </c>
      <c r="C87" s="140"/>
      <c r="D87" s="140"/>
      <c r="E87" s="140"/>
      <c r="F87" s="125"/>
      <c r="G87" s="125"/>
      <c r="H87" s="125"/>
      <c r="I87" s="125"/>
      <c r="J87" s="125"/>
      <c r="K87" s="125"/>
      <c r="L87" s="125"/>
      <c r="M87" s="125"/>
      <c r="N87" s="125"/>
      <c r="O87" s="125"/>
      <c r="P87" s="125"/>
      <c r="Q87" s="125"/>
      <c r="R87" s="137"/>
      <c r="S87" s="137"/>
      <c r="T87" s="137"/>
      <c r="U87" s="114"/>
      <c r="V87" s="114"/>
      <c r="W87" s="114"/>
      <c r="X87" s="114"/>
      <c r="Y87" s="114"/>
      <c r="Z87" s="114"/>
    </row>
    <row r="88" ht="13.5" customHeight="1">
      <c r="A88" s="132" t="str">
        <f t="shared" ref="A88:A119" si="3">IF(E88&lt;&gt;"",$E$3&amp;"0"&amp;COUNTA($E$15:E88),"")</f>
        <v>K067</v>
      </c>
      <c r="B88" s="133" t="s">
        <v>2654</v>
      </c>
      <c r="C88" s="149"/>
      <c r="D88" s="142" t="s">
        <v>2764</v>
      </c>
      <c r="E88" s="142" t="s">
        <v>232</v>
      </c>
      <c r="F88" s="125"/>
      <c r="G88" s="125"/>
      <c r="H88" s="125"/>
      <c r="I88" s="125"/>
      <c r="J88" s="125"/>
      <c r="K88" s="125"/>
      <c r="L88" s="125"/>
      <c r="M88" s="125"/>
      <c r="N88" s="125"/>
      <c r="O88" s="125"/>
      <c r="P88" s="125"/>
      <c r="Q88" s="125"/>
      <c r="R88" s="141"/>
      <c r="S88" s="141"/>
      <c r="T88" s="141"/>
      <c r="U88" s="150"/>
      <c r="V88" s="150"/>
      <c r="W88" s="150"/>
      <c r="X88" s="150"/>
      <c r="Y88" s="150"/>
      <c r="Z88" s="150"/>
    </row>
    <row r="89" ht="13.5" customHeight="1">
      <c r="A89" s="132" t="str">
        <f t="shared" si="3"/>
        <v>K068</v>
      </c>
      <c r="B89" s="133" t="s">
        <v>234</v>
      </c>
      <c r="C89" s="149"/>
      <c r="D89" s="142" t="s">
        <v>2764</v>
      </c>
      <c r="E89" s="142" t="s">
        <v>232</v>
      </c>
      <c r="F89" s="125"/>
      <c r="G89" s="125"/>
      <c r="H89" s="125"/>
      <c r="I89" s="125"/>
      <c r="J89" s="125"/>
      <c r="K89" s="125"/>
      <c r="L89" s="125"/>
      <c r="M89" s="125"/>
      <c r="N89" s="125"/>
      <c r="O89" s="125"/>
      <c r="P89" s="125"/>
      <c r="Q89" s="125"/>
      <c r="R89" s="141"/>
      <c r="S89" s="141"/>
      <c r="T89" s="141"/>
      <c r="U89" s="150"/>
      <c r="V89" s="150"/>
      <c r="W89" s="150"/>
      <c r="X89" s="150"/>
      <c r="Y89" s="150"/>
      <c r="Z89" s="150"/>
    </row>
    <row r="90" ht="13.5" customHeight="1">
      <c r="A90" s="132" t="str">
        <f t="shared" si="3"/>
        <v>K069</v>
      </c>
      <c r="B90" s="138" t="s">
        <v>328</v>
      </c>
      <c r="C90" s="149"/>
      <c r="D90" s="142" t="s">
        <v>2764</v>
      </c>
      <c r="E90" s="142" t="s">
        <v>232</v>
      </c>
      <c r="F90" s="125"/>
      <c r="G90" s="125"/>
      <c r="H90" s="125"/>
      <c r="I90" s="125"/>
      <c r="J90" s="125"/>
      <c r="K90" s="125"/>
      <c r="L90" s="125"/>
      <c r="M90" s="125"/>
      <c r="N90" s="125"/>
      <c r="O90" s="125"/>
      <c r="P90" s="125"/>
      <c r="Q90" s="125"/>
      <c r="R90" s="141"/>
      <c r="S90" s="141"/>
      <c r="T90" s="141"/>
      <c r="U90" s="150"/>
      <c r="V90" s="150"/>
      <c r="W90" s="150"/>
      <c r="X90" s="150"/>
      <c r="Y90" s="150"/>
      <c r="Z90" s="150"/>
    </row>
    <row r="91" ht="13.5" customHeight="1">
      <c r="A91" s="132" t="str">
        <f t="shared" si="3"/>
        <v>K070</v>
      </c>
      <c r="B91" s="133" t="s">
        <v>2692</v>
      </c>
      <c r="C91" s="149"/>
      <c r="D91" s="142" t="s">
        <v>2764</v>
      </c>
      <c r="E91" s="142" t="s">
        <v>232</v>
      </c>
      <c r="F91" s="125"/>
      <c r="G91" s="125"/>
      <c r="H91" s="125"/>
      <c r="I91" s="125"/>
      <c r="J91" s="125"/>
      <c r="K91" s="125"/>
      <c r="L91" s="125"/>
      <c r="M91" s="125"/>
      <c r="N91" s="125"/>
      <c r="O91" s="125"/>
      <c r="P91" s="125"/>
      <c r="Q91" s="125"/>
      <c r="R91" s="141"/>
      <c r="S91" s="141"/>
      <c r="T91" s="141"/>
      <c r="U91" s="150"/>
      <c r="V91" s="150"/>
      <c r="W91" s="150"/>
      <c r="X91" s="150"/>
      <c r="Y91" s="150"/>
      <c r="Z91" s="150"/>
    </row>
    <row r="92" ht="13.5" customHeight="1">
      <c r="A92" s="132" t="str">
        <f t="shared" si="3"/>
        <v>K071</v>
      </c>
      <c r="B92" s="116" t="s">
        <v>2765</v>
      </c>
      <c r="C92" s="134"/>
      <c r="D92" s="136" t="s">
        <v>2766</v>
      </c>
      <c r="E92" s="136" t="s">
        <v>2695</v>
      </c>
      <c r="F92" s="125"/>
      <c r="G92" s="125"/>
      <c r="H92" s="125"/>
      <c r="I92" s="125"/>
      <c r="J92" s="125"/>
      <c r="K92" s="125"/>
      <c r="L92" s="125"/>
      <c r="M92" s="125"/>
      <c r="N92" s="125"/>
      <c r="O92" s="125"/>
      <c r="P92" s="125"/>
      <c r="Q92" s="125"/>
      <c r="R92" s="137"/>
      <c r="S92" s="137"/>
      <c r="T92" s="137"/>
      <c r="U92" s="114"/>
      <c r="V92" s="114"/>
      <c r="W92" s="114"/>
      <c r="X92" s="114"/>
      <c r="Y92" s="114"/>
      <c r="Z92" s="114"/>
    </row>
    <row r="93" ht="13.5" customHeight="1">
      <c r="A93" s="132" t="str">
        <f t="shared" si="3"/>
        <v>K072</v>
      </c>
      <c r="B93" s="116" t="s">
        <v>2767</v>
      </c>
      <c r="C93" s="134" t="s">
        <v>335</v>
      </c>
      <c r="D93" s="136" t="s">
        <v>2768</v>
      </c>
      <c r="E93" s="136" t="s">
        <v>337</v>
      </c>
      <c r="F93" s="125"/>
      <c r="G93" s="125"/>
      <c r="H93" s="125"/>
      <c r="I93" s="125"/>
      <c r="J93" s="125"/>
      <c r="K93" s="125"/>
      <c r="L93" s="125"/>
      <c r="M93" s="125"/>
      <c r="N93" s="125"/>
      <c r="O93" s="125"/>
      <c r="P93" s="125"/>
      <c r="Q93" s="125"/>
      <c r="R93" s="137"/>
      <c r="S93" s="137"/>
      <c r="T93" s="137"/>
      <c r="U93" s="114"/>
      <c r="V93" s="114"/>
      <c r="W93" s="114"/>
      <c r="X93" s="114"/>
      <c r="Y93" s="114"/>
      <c r="Z93" s="114"/>
    </row>
    <row r="94" ht="13.5" customHeight="1">
      <c r="A94" s="132" t="str">
        <f t="shared" si="3"/>
        <v>K073</v>
      </c>
      <c r="B94" s="116" t="s">
        <v>2769</v>
      </c>
      <c r="C94" s="134" t="s">
        <v>339</v>
      </c>
      <c r="D94" s="136" t="s">
        <v>2768</v>
      </c>
      <c r="E94" s="136" t="s">
        <v>340</v>
      </c>
      <c r="F94" s="125"/>
      <c r="G94" s="125"/>
      <c r="H94" s="125"/>
      <c r="I94" s="125"/>
      <c r="J94" s="125"/>
      <c r="K94" s="125"/>
      <c r="L94" s="125"/>
      <c r="M94" s="125"/>
      <c r="N94" s="125"/>
      <c r="O94" s="125"/>
      <c r="P94" s="125"/>
      <c r="Q94" s="125"/>
      <c r="R94" s="137"/>
      <c r="S94" s="137"/>
      <c r="T94" s="137"/>
      <c r="U94" s="114"/>
      <c r="V94" s="114"/>
      <c r="W94" s="114"/>
      <c r="X94" s="114"/>
      <c r="Y94" s="114"/>
      <c r="Z94" s="114"/>
    </row>
    <row r="95" ht="13.5" customHeight="1">
      <c r="A95" s="132" t="str">
        <f t="shared" si="3"/>
        <v>K074</v>
      </c>
      <c r="B95" s="116" t="s">
        <v>2770</v>
      </c>
      <c r="C95" s="134"/>
      <c r="D95" s="136" t="s">
        <v>2768</v>
      </c>
      <c r="E95" s="136" t="s">
        <v>342</v>
      </c>
      <c r="F95" s="125"/>
      <c r="G95" s="125"/>
      <c r="H95" s="125"/>
      <c r="I95" s="125"/>
      <c r="J95" s="125"/>
      <c r="K95" s="125"/>
      <c r="L95" s="125"/>
      <c r="M95" s="125"/>
      <c r="N95" s="125"/>
      <c r="O95" s="125"/>
      <c r="P95" s="125"/>
      <c r="Q95" s="125"/>
      <c r="R95" s="137"/>
      <c r="S95" s="137"/>
      <c r="T95" s="137"/>
      <c r="U95" s="114"/>
      <c r="V95" s="114"/>
      <c r="W95" s="114"/>
      <c r="X95" s="114"/>
      <c r="Y95" s="114"/>
      <c r="Z95" s="114"/>
    </row>
    <row r="96" ht="13.5" customHeight="1">
      <c r="A96" s="132" t="str">
        <f t="shared" si="3"/>
        <v>K075</v>
      </c>
      <c r="B96" s="116" t="s">
        <v>2771</v>
      </c>
      <c r="C96" s="134"/>
      <c r="D96" s="136" t="s">
        <v>2768</v>
      </c>
      <c r="E96" s="136" t="s">
        <v>2701</v>
      </c>
      <c r="F96" s="125"/>
      <c r="G96" s="125"/>
      <c r="H96" s="125"/>
      <c r="I96" s="125"/>
      <c r="J96" s="125"/>
      <c r="K96" s="125"/>
      <c r="L96" s="125"/>
      <c r="M96" s="125"/>
      <c r="N96" s="125"/>
      <c r="O96" s="125"/>
      <c r="P96" s="125"/>
      <c r="Q96" s="125"/>
      <c r="R96" s="137"/>
      <c r="S96" s="137"/>
      <c r="T96" s="137"/>
      <c r="U96" s="114"/>
      <c r="V96" s="114"/>
      <c r="W96" s="114"/>
      <c r="X96" s="114"/>
      <c r="Y96" s="114"/>
      <c r="Z96" s="114"/>
    </row>
    <row r="97" ht="13.5" customHeight="1">
      <c r="A97" s="132" t="str">
        <f t="shared" si="3"/>
        <v>K076</v>
      </c>
      <c r="B97" s="116" t="s">
        <v>2772</v>
      </c>
      <c r="C97" s="134"/>
      <c r="D97" s="136" t="s">
        <v>2768</v>
      </c>
      <c r="E97" s="136" t="s">
        <v>2703</v>
      </c>
      <c r="F97" s="125"/>
      <c r="G97" s="125"/>
      <c r="H97" s="125"/>
      <c r="I97" s="125"/>
      <c r="J97" s="125"/>
      <c r="K97" s="125"/>
      <c r="L97" s="125"/>
      <c r="M97" s="125"/>
      <c r="N97" s="125"/>
      <c r="O97" s="125"/>
      <c r="P97" s="125"/>
      <c r="Q97" s="125"/>
      <c r="R97" s="137"/>
      <c r="S97" s="137"/>
      <c r="T97" s="137"/>
      <c r="U97" s="114"/>
      <c r="V97" s="114"/>
      <c r="W97" s="114"/>
      <c r="X97" s="114"/>
      <c r="Y97" s="114"/>
      <c r="Z97" s="114"/>
    </row>
    <row r="98" ht="13.5" customHeight="1">
      <c r="A98" s="132" t="str">
        <f t="shared" si="3"/>
        <v>K077</v>
      </c>
      <c r="B98" s="116" t="s">
        <v>2773</v>
      </c>
      <c r="C98" s="134"/>
      <c r="D98" s="136" t="s">
        <v>2774</v>
      </c>
      <c r="E98" s="136" t="s">
        <v>2706</v>
      </c>
      <c r="F98" s="125"/>
      <c r="G98" s="125"/>
      <c r="H98" s="125"/>
      <c r="I98" s="125"/>
      <c r="J98" s="125"/>
      <c r="K98" s="125"/>
      <c r="L98" s="125"/>
      <c r="M98" s="125"/>
      <c r="N98" s="125"/>
      <c r="O98" s="125"/>
      <c r="P98" s="125"/>
      <c r="Q98" s="125"/>
      <c r="R98" s="137"/>
      <c r="S98" s="137"/>
      <c r="T98" s="137"/>
      <c r="U98" s="114"/>
      <c r="V98" s="114"/>
      <c r="W98" s="114"/>
      <c r="X98" s="114"/>
      <c r="Y98" s="114"/>
      <c r="Z98" s="114"/>
    </row>
    <row r="99" ht="13.5" customHeight="1">
      <c r="A99" s="132" t="str">
        <f t="shared" si="3"/>
        <v>K078</v>
      </c>
      <c r="B99" s="116" t="s">
        <v>2775</v>
      </c>
      <c r="C99" s="134"/>
      <c r="D99" s="136" t="s">
        <v>2774</v>
      </c>
      <c r="E99" s="136" t="s">
        <v>351</v>
      </c>
      <c r="F99" s="125"/>
      <c r="G99" s="125"/>
      <c r="H99" s="125"/>
      <c r="I99" s="125"/>
      <c r="J99" s="125"/>
      <c r="K99" s="125"/>
      <c r="L99" s="125"/>
      <c r="M99" s="125"/>
      <c r="N99" s="125"/>
      <c r="O99" s="125"/>
      <c r="P99" s="125"/>
      <c r="Q99" s="125"/>
      <c r="R99" s="137"/>
      <c r="S99" s="137"/>
      <c r="T99" s="137"/>
      <c r="U99" s="114"/>
      <c r="V99" s="114"/>
      <c r="W99" s="114"/>
      <c r="X99" s="114"/>
      <c r="Y99" s="114"/>
      <c r="Z99" s="114"/>
    </row>
    <row r="100" ht="13.5" customHeight="1">
      <c r="A100" s="132" t="str">
        <f t="shared" si="3"/>
        <v>K079</v>
      </c>
      <c r="B100" s="116" t="s">
        <v>2776</v>
      </c>
      <c r="C100" s="134"/>
      <c r="D100" s="136" t="s">
        <v>2777</v>
      </c>
      <c r="E100" s="136" t="s">
        <v>2710</v>
      </c>
      <c r="F100" s="125"/>
      <c r="G100" s="125"/>
      <c r="H100" s="125"/>
      <c r="I100" s="125"/>
      <c r="J100" s="125"/>
      <c r="K100" s="125"/>
      <c r="L100" s="125"/>
      <c r="M100" s="125"/>
      <c r="N100" s="125"/>
      <c r="O100" s="125"/>
      <c r="P100" s="125"/>
      <c r="Q100" s="125"/>
      <c r="R100" s="137"/>
      <c r="S100" s="137"/>
      <c r="T100" s="137"/>
      <c r="U100" s="114"/>
      <c r="V100" s="114"/>
      <c r="W100" s="114"/>
      <c r="X100" s="114"/>
      <c r="Y100" s="114"/>
      <c r="Z100" s="114"/>
    </row>
    <row r="101" ht="13.5" customHeight="1">
      <c r="A101" s="132" t="str">
        <f t="shared" si="3"/>
        <v>K080</v>
      </c>
      <c r="B101" s="116" t="s">
        <v>2778</v>
      </c>
      <c r="C101" s="134"/>
      <c r="D101" s="136" t="s">
        <v>2779</v>
      </c>
      <c r="E101" s="136" t="s">
        <v>2713</v>
      </c>
      <c r="F101" s="125"/>
      <c r="G101" s="125"/>
      <c r="H101" s="125"/>
      <c r="I101" s="125"/>
      <c r="J101" s="125"/>
      <c r="K101" s="125"/>
      <c r="L101" s="125"/>
      <c r="M101" s="125"/>
      <c r="N101" s="125"/>
      <c r="O101" s="125"/>
      <c r="P101" s="125"/>
      <c r="Q101" s="125"/>
      <c r="R101" s="137"/>
      <c r="S101" s="137"/>
      <c r="T101" s="137"/>
      <c r="U101" s="114"/>
      <c r="V101" s="114"/>
      <c r="W101" s="114"/>
      <c r="X101" s="114"/>
      <c r="Y101" s="114"/>
      <c r="Z101" s="114"/>
    </row>
    <row r="102" ht="13.5" customHeight="1">
      <c r="A102" s="132" t="str">
        <f t="shared" si="3"/>
        <v>K081</v>
      </c>
      <c r="B102" s="116" t="s">
        <v>2780</v>
      </c>
      <c r="C102" s="134"/>
      <c r="D102" s="136" t="s">
        <v>2781</v>
      </c>
      <c r="E102" s="136" t="s">
        <v>2716</v>
      </c>
      <c r="F102" s="125"/>
      <c r="G102" s="125"/>
      <c r="H102" s="125"/>
      <c r="I102" s="125"/>
      <c r="J102" s="125"/>
      <c r="K102" s="125"/>
      <c r="L102" s="125"/>
      <c r="M102" s="125"/>
      <c r="N102" s="125"/>
      <c r="O102" s="125"/>
      <c r="P102" s="125"/>
      <c r="Q102" s="125"/>
      <c r="R102" s="137"/>
      <c r="S102" s="137"/>
      <c r="T102" s="137"/>
      <c r="U102" s="114"/>
      <c r="V102" s="114"/>
      <c r="W102" s="114"/>
      <c r="X102" s="114"/>
      <c r="Y102" s="114"/>
      <c r="Z102" s="114"/>
    </row>
    <row r="103" ht="13.5" customHeight="1">
      <c r="A103" s="132" t="str">
        <f t="shared" si="3"/>
        <v>K082</v>
      </c>
      <c r="B103" s="116" t="s">
        <v>2782</v>
      </c>
      <c r="C103" s="134"/>
      <c r="D103" s="136" t="s">
        <v>2783</v>
      </c>
      <c r="E103" s="136" t="s">
        <v>2784</v>
      </c>
      <c r="F103" s="125"/>
      <c r="G103" s="125"/>
      <c r="H103" s="125"/>
      <c r="I103" s="125"/>
      <c r="J103" s="125"/>
      <c r="K103" s="125"/>
      <c r="L103" s="125"/>
      <c r="M103" s="125"/>
      <c r="N103" s="125"/>
      <c r="O103" s="125"/>
      <c r="P103" s="125"/>
      <c r="Q103" s="125"/>
      <c r="R103" s="137"/>
      <c r="S103" s="137"/>
      <c r="T103" s="137"/>
      <c r="U103" s="114"/>
      <c r="V103" s="114"/>
      <c r="W103" s="114"/>
      <c r="X103" s="114"/>
      <c r="Y103" s="114"/>
      <c r="Z103" s="114"/>
    </row>
    <row r="104" ht="13.5" customHeight="1">
      <c r="A104" s="132" t="str">
        <f t="shared" si="3"/>
        <v>K083</v>
      </c>
      <c r="B104" s="116" t="s">
        <v>2785</v>
      </c>
      <c r="C104" s="116" t="s">
        <v>227</v>
      </c>
      <c r="D104" s="116" t="s">
        <v>2786</v>
      </c>
      <c r="E104" s="116" t="s">
        <v>384</v>
      </c>
      <c r="F104" s="125"/>
      <c r="G104" s="125"/>
      <c r="H104" s="125"/>
      <c r="I104" s="125"/>
      <c r="J104" s="125"/>
      <c r="K104" s="125"/>
      <c r="L104" s="125"/>
      <c r="M104" s="125"/>
      <c r="N104" s="125"/>
      <c r="O104" s="125"/>
      <c r="P104" s="125"/>
      <c r="Q104" s="125"/>
      <c r="R104" s="137"/>
      <c r="S104" s="137"/>
      <c r="T104" s="137"/>
      <c r="U104" s="114"/>
      <c r="V104" s="114"/>
      <c r="W104" s="114"/>
      <c r="X104" s="114"/>
      <c r="Y104" s="114"/>
      <c r="Z104" s="114"/>
    </row>
    <row r="105" ht="13.5" customHeight="1">
      <c r="A105" s="132" t="str">
        <f t="shared" si="3"/>
        <v>K084</v>
      </c>
      <c r="B105" s="116" t="s">
        <v>2787</v>
      </c>
      <c r="C105" s="116" t="s">
        <v>227</v>
      </c>
      <c r="D105" s="116" t="s">
        <v>2788</v>
      </c>
      <c r="E105" s="116" t="s">
        <v>387</v>
      </c>
      <c r="F105" s="125"/>
      <c r="G105" s="125"/>
      <c r="H105" s="125"/>
      <c r="I105" s="125"/>
      <c r="J105" s="125"/>
      <c r="K105" s="125"/>
      <c r="L105" s="125"/>
      <c r="M105" s="125"/>
      <c r="N105" s="125"/>
      <c r="O105" s="125"/>
      <c r="P105" s="125"/>
      <c r="Q105" s="125"/>
      <c r="R105" s="137"/>
      <c r="S105" s="137"/>
      <c r="T105" s="137"/>
      <c r="U105" s="114"/>
      <c r="V105" s="114"/>
      <c r="W105" s="114"/>
      <c r="X105" s="114"/>
      <c r="Y105" s="114"/>
      <c r="Z105" s="114"/>
    </row>
    <row r="106" ht="13.5" customHeight="1">
      <c r="A106" s="132" t="str">
        <f t="shared" si="3"/>
        <v>K085</v>
      </c>
      <c r="B106" s="116" t="s">
        <v>2789</v>
      </c>
      <c r="C106" s="116" t="s">
        <v>227</v>
      </c>
      <c r="D106" s="116" t="s">
        <v>2790</v>
      </c>
      <c r="E106" s="116" t="s">
        <v>2726</v>
      </c>
      <c r="F106" s="125"/>
      <c r="G106" s="125"/>
      <c r="H106" s="125"/>
      <c r="I106" s="125"/>
      <c r="J106" s="125"/>
      <c r="K106" s="125"/>
      <c r="L106" s="125"/>
      <c r="M106" s="125"/>
      <c r="N106" s="125"/>
      <c r="O106" s="125"/>
      <c r="P106" s="125"/>
      <c r="Q106" s="125"/>
      <c r="R106" s="137"/>
      <c r="S106" s="137"/>
      <c r="T106" s="137"/>
      <c r="U106" s="114"/>
      <c r="V106" s="114"/>
      <c r="W106" s="114"/>
      <c r="X106" s="114"/>
      <c r="Y106" s="114"/>
      <c r="Z106" s="114"/>
    </row>
    <row r="107" ht="13.5" customHeight="1">
      <c r="A107" s="132" t="str">
        <f t="shared" si="3"/>
        <v>K086</v>
      </c>
      <c r="B107" s="116" t="s">
        <v>2791</v>
      </c>
      <c r="C107" s="116" t="s">
        <v>227</v>
      </c>
      <c r="D107" s="116" t="s">
        <v>2792</v>
      </c>
      <c r="E107" s="116" t="s">
        <v>393</v>
      </c>
      <c r="F107" s="125"/>
      <c r="G107" s="125"/>
      <c r="H107" s="125"/>
      <c r="I107" s="125"/>
      <c r="J107" s="125"/>
      <c r="K107" s="125"/>
      <c r="L107" s="125"/>
      <c r="M107" s="125"/>
      <c r="N107" s="125"/>
      <c r="O107" s="125"/>
      <c r="P107" s="125"/>
      <c r="Q107" s="125"/>
      <c r="R107" s="137"/>
      <c r="S107" s="137"/>
      <c r="T107" s="137"/>
      <c r="U107" s="114"/>
      <c r="V107" s="114"/>
      <c r="W107" s="114"/>
      <c r="X107" s="114"/>
      <c r="Y107" s="114"/>
      <c r="Z107" s="114"/>
    </row>
    <row r="108" ht="13.5" customHeight="1">
      <c r="A108" s="132" t="str">
        <f t="shared" si="3"/>
        <v>K087</v>
      </c>
      <c r="B108" s="116" t="s">
        <v>2793</v>
      </c>
      <c r="C108" s="116" t="s">
        <v>227</v>
      </c>
      <c r="D108" s="116" t="s">
        <v>2794</v>
      </c>
      <c r="E108" s="116" t="s">
        <v>396</v>
      </c>
      <c r="F108" s="125"/>
      <c r="G108" s="125"/>
      <c r="H108" s="125"/>
      <c r="I108" s="125"/>
      <c r="J108" s="125"/>
      <c r="K108" s="125"/>
      <c r="L108" s="125"/>
      <c r="M108" s="125"/>
      <c r="N108" s="125"/>
      <c r="O108" s="125"/>
      <c r="P108" s="125"/>
      <c r="Q108" s="125"/>
      <c r="R108" s="137"/>
      <c r="S108" s="137"/>
      <c r="T108" s="137"/>
      <c r="U108" s="114"/>
      <c r="V108" s="114"/>
      <c r="W108" s="114"/>
      <c r="X108" s="114"/>
      <c r="Y108" s="114"/>
      <c r="Z108" s="114"/>
    </row>
    <row r="109" ht="13.5" customHeight="1">
      <c r="A109" s="132" t="str">
        <f t="shared" si="3"/>
        <v>K088</v>
      </c>
      <c r="B109" s="116" t="s">
        <v>2795</v>
      </c>
      <c r="C109" s="116" t="s">
        <v>227</v>
      </c>
      <c r="D109" s="116" t="s">
        <v>2796</v>
      </c>
      <c r="E109" s="116" t="s">
        <v>399</v>
      </c>
      <c r="F109" s="125"/>
      <c r="G109" s="125"/>
      <c r="H109" s="125"/>
      <c r="I109" s="125"/>
      <c r="J109" s="125"/>
      <c r="K109" s="125"/>
      <c r="L109" s="125"/>
      <c r="M109" s="125"/>
      <c r="N109" s="125"/>
      <c r="O109" s="125"/>
      <c r="P109" s="125"/>
      <c r="Q109" s="125"/>
      <c r="R109" s="137"/>
      <c r="S109" s="137"/>
      <c r="T109" s="137"/>
      <c r="U109" s="114"/>
      <c r="V109" s="114"/>
      <c r="W109" s="114"/>
      <c r="X109" s="114"/>
      <c r="Y109" s="114"/>
      <c r="Z109" s="114"/>
    </row>
    <row r="110" ht="13.5" customHeight="1">
      <c r="A110" s="132" t="str">
        <f t="shared" si="3"/>
        <v>K089</v>
      </c>
      <c r="B110" s="116" t="s">
        <v>2797</v>
      </c>
      <c r="C110" s="116" t="s">
        <v>227</v>
      </c>
      <c r="D110" s="116" t="s">
        <v>2798</v>
      </c>
      <c r="E110" s="116" t="s">
        <v>2735</v>
      </c>
      <c r="F110" s="125"/>
      <c r="G110" s="125"/>
      <c r="H110" s="125"/>
      <c r="I110" s="125"/>
      <c r="J110" s="125"/>
      <c r="K110" s="125"/>
      <c r="L110" s="125"/>
      <c r="M110" s="125"/>
      <c r="N110" s="125"/>
      <c r="O110" s="125"/>
      <c r="P110" s="125"/>
      <c r="Q110" s="125"/>
      <c r="R110" s="137"/>
      <c r="S110" s="137"/>
      <c r="T110" s="137"/>
      <c r="U110" s="114"/>
      <c r="V110" s="114"/>
      <c r="W110" s="114"/>
      <c r="X110" s="114"/>
      <c r="Y110" s="114"/>
      <c r="Z110" s="114"/>
    </row>
    <row r="111" ht="13.5" customHeight="1">
      <c r="A111" s="132" t="str">
        <f t="shared" si="3"/>
        <v>K090</v>
      </c>
      <c r="B111" s="116" t="s">
        <v>2799</v>
      </c>
      <c r="C111" s="116" t="s">
        <v>227</v>
      </c>
      <c r="D111" s="116" t="s">
        <v>2800</v>
      </c>
      <c r="E111" s="116" t="s">
        <v>2738</v>
      </c>
      <c r="F111" s="125"/>
      <c r="G111" s="125"/>
      <c r="H111" s="125"/>
      <c r="I111" s="125"/>
      <c r="J111" s="125"/>
      <c r="K111" s="125"/>
      <c r="L111" s="125"/>
      <c r="M111" s="125"/>
      <c r="N111" s="125"/>
      <c r="O111" s="125"/>
      <c r="P111" s="125"/>
      <c r="Q111" s="125"/>
      <c r="R111" s="137"/>
      <c r="S111" s="137"/>
      <c r="T111" s="137"/>
      <c r="U111" s="114"/>
      <c r="V111" s="114"/>
      <c r="W111" s="114"/>
      <c r="X111" s="114"/>
      <c r="Y111" s="114"/>
      <c r="Z111" s="114"/>
    </row>
    <row r="112" ht="13.5" customHeight="1">
      <c r="A112" s="132" t="str">
        <f t="shared" si="3"/>
        <v>K091</v>
      </c>
      <c r="B112" s="116" t="s">
        <v>2801</v>
      </c>
      <c r="C112" s="116" t="s">
        <v>227</v>
      </c>
      <c r="D112" s="116" t="s">
        <v>2802</v>
      </c>
      <c r="E112" s="116" t="s">
        <v>2741</v>
      </c>
      <c r="F112" s="125"/>
      <c r="G112" s="125"/>
      <c r="H112" s="125"/>
      <c r="I112" s="125"/>
      <c r="J112" s="125"/>
      <c r="K112" s="125"/>
      <c r="L112" s="125"/>
      <c r="M112" s="125"/>
      <c r="N112" s="125"/>
      <c r="O112" s="125"/>
      <c r="P112" s="125"/>
      <c r="Q112" s="125"/>
      <c r="R112" s="137"/>
      <c r="S112" s="137"/>
      <c r="T112" s="137"/>
      <c r="U112" s="114"/>
      <c r="V112" s="114"/>
      <c r="W112" s="114"/>
      <c r="X112" s="114"/>
      <c r="Y112" s="114"/>
      <c r="Z112" s="114"/>
    </row>
    <row r="113" ht="13.5" customHeight="1">
      <c r="A113" s="132" t="str">
        <f t="shared" si="3"/>
        <v>K092</v>
      </c>
      <c r="B113" s="116" t="s">
        <v>2803</v>
      </c>
      <c r="C113" s="116" t="s">
        <v>227</v>
      </c>
      <c r="D113" s="116" t="s">
        <v>2804</v>
      </c>
      <c r="E113" s="116" t="s">
        <v>2744</v>
      </c>
      <c r="F113" s="125"/>
      <c r="G113" s="125"/>
      <c r="H113" s="125"/>
      <c r="I113" s="125"/>
      <c r="J113" s="125"/>
      <c r="K113" s="125"/>
      <c r="L113" s="125"/>
      <c r="M113" s="125"/>
      <c r="N113" s="125"/>
      <c r="O113" s="125"/>
      <c r="P113" s="125"/>
      <c r="Q113" s="125"/>
      <c r="R113" s="137"/>
      <c r="S113" s="137"/>
      <c r="T113" s="137"/>
      <c r="U113" s="114"/>
      <c r="V113" s="114"/>
      <c r="W113" s="114"/>
      <c r="X113" s="114"/>
      <c r="Y113" s="114"/>
      <c r="Z113" s="114"/>
    </row>
    <row r="114" ht="13.5" customHeight="1">
      <c r="A114" s="132" t="str">
        <f t="shared" si="3"/>
        <v>K093</v>
      </c>
      <c r="B114" s="116" t="s">
        <v>2805</v>
      </c>
      <c r="C114" s="116" t="s">
        <v>227</v>
      </c>
      <c r="D114" s="116" t="s">
        <v>2806</v>
      </c>
      <c r="E114" s="116" t="s">
        <v>2747</v>
      </c>
      <c r="F114" s="125"/>
      <c r="G114" s="125"/>
      <c r="H114" s="125"/>
      <c r="I114" s="125"/>
      <c r="J114" s="125"/>
      <c r="K114" s="125"/>
      <c r="L114" s="125"/>
      <c r="M114" s="125"/>
      <c r="N114" s="125"/>
      <c r="O114" s="125"/>
      <c r="P114" s="125"/>
      <c r="Q114" s="125"/>
      <c r="R114" s="137"/>
      <c r="S114" s="137"/>
      <c r="T114" s="137"/>
      <c r="U114" s="114"/>
      <c r="V114" s="114"/>
      <c r="W114" s="114"/>
      <c r="X114" s="114"/>
      <c r="Y114" s="114"/>
      <c r="Z114" s="114"/>
    </row>
    <row r="115" ht="13.5" customHeight="1">
      <c r="A115" s="132" t="str">
        <f t="shared" si="3"/>
        <v>K094</v>
      </c>
      <c r="B115" s="116" t="s">
        <v>2807</v>
      </c>
      <c r="C115" s="116" t="s">
        <v>227</v>
      </c>
      <c r="D115" s="116" t="s">
        <v>2808</v>
      </c>
      <c r="E115" s="116" t="s">
        <v>2750</v>
      </c>
      <c r="F115" s="125"/>
      <c r="G115" s="125"/>
      <c r="H115" s="125"/>
      <c r="I115" s="125"/>
      <c r="J115" s="125"/>
      <c r="K115" s="125"/>
      <c r="L115" s="125"/>
      <c r="M115" s="125"/>
      <c r="N115" s="125"/>
      <c r="O115" s="125"/>
      <c r="P115" s="125"/>
      <c r="Q115" s="125"/>
      <c r="R115" s="137"/>
      <c r="S115" s="137"/>
      <c r="T115" s="137"/>
      <c r="U115" s="114"/>
      <c r="V115" s="114"/>
      <c r="W115" s="114"/>
      <c r="X115" s="114"/>
      <c r="Y115" s="114"/>
      <c r="Z115" s="114"/>
    </row>
    <row r="116" ht="13.5" customHeight="1">
      <c r="A116" s="132" t="str">
        <f t="shared" si="3"/>
        <v>K095</v>
      </c>
      <c r="B116" s="116" t="s">
        <v>2809</v>
      </c>
      <c r="C116" s="116" t="s">
        <v>227</v>
      </c>
      <c r="D116" s="116" t="s">
        <v>2810</v>
      </c>
      <c r="E116" s="116" t="s">
        <v>2753</v>
      </c>
      <c r="F116" s="125"/>
      <c r="G116" s="125"/>
      <c r="H116" s="125"/>
      <c r="I116" s="125"/>
      <c r="J116" s="125"/>
      <c r="K116" s="125"/>
      <c r="L116" s="125"/>
      <c r="M116" s="125"/>
      <c r="N116" s="125"/>
      <c r="O116" s="125"/>
      <c r="P116" s="125"/>
      <c r="Q116" s="125"/>
      <c r="R116" s="137"/>
      <c r="S116" s="137"/>
      <c r="T116" s="137"/>
      <c r="U116" s="114"/>
      <c r="V116" s="114"/>
      <c r="W116" s="114"/>
      <c r="X116" s="114"/>
      <c r="Y116" s="114"/>
      <c r="Z116" s="114"/>
    </row>
    <row r="117" ht="13.5" customHeight="1">
      <c r="A117" s="132" t="str">
        <f t="shared" si="3"/>
        <v>K096</v>
      </c>
      <c r="B117" s="116" t="s">
        <v>2811</v>
      </c>
      <c r="C117" s="116" t="s">
        <v>227</v>
      </c>
      <c r="D117" s="116" t="s">
        <v>2812</v>
      </c>
      <c r="E117" s="116" t="s">
        <v>2756</v>
      </c>
      <c r="F117" s="125"/>
      <c r="G117" s="125"/>
      <c r="H117" s="125"/>
      <c r="I117" s="125"/>
      <c r="J117" s="125"/>
      <c r="K117" s="125"/>
      <c r="L117" s="125"/>
      <c r="M117" s="125"/>
      <c r="N117" s="125"/>
      <c r="O117" s="125"/>
      <c r="P117" s="125"/>
      <c r="Q117" s="125"/>
      <c r="R117" s="137"/>
      <c r="S117" s="137"/>
      <c r="T117" s="137"/>
      <c r="U117" s="114"/>
      <c r="V117" s="114"/>
      <c r="W117" s="114"/>
      <c r="X117" s="114"/>
      <c r="Y117" s="114"/>
      <c r="Z117" s="114"/>
    </row>
    <row r="118" ht="13.5" customHeight="1">
      <c r="A118" s="132" t="str">
        <f t="shared" si="3"/>
        <v>K097</v>
      </c>
      <c r="B118" s="116" t="s">
        <v>2813</v>
      </c>
      <c r="C118" s="116" t="s">
        <v>227</v>
      </c>
      <c r="D118" s="116" t="s">
        <v>2814</v>
      </c>
      <c r="E118" s="116" t="s">
        <v>2759</v>
      </c>
      <c r="F118" s="125"/>
      <c r="G118" s="125"/>
      <c r="H118" s="125"/>
      <c r="I118" s="125"/>
      <c r="J118" s="125"/>
      <c r="K118" s="125"/>
      <c r="L118" s="125"/>
      <c r="M118" s="125"/>
      <c r="N118" s="125"/>
      <c r="O118" s="125"/>
      <c r="P118" s="125"/>
      <c r="Q118" s="125"/>
      <c r="R118" s="137"/>
      <c r="S118" s="137"/>
      <c r="T118" s="137"/>
      <c r="U118" s="114"/>
      <c r="V118" s="114"/>
      <c r="W118" s="114"/>
      <c r="X118" s="114"/>
      <c r="Y118" s="114"/>
      <c r="Z118" s="114"/>
    </row>
    <row r="119" ht="13.5" customHeight="1">
      <c r="A119" s="132" t="str">
        <f t="shared" si="3"/>
        <v>K098</v>
      </c>
      <c r="B119" s="116" t="s">
        <v>2815</v>
      </c>
      <c r="C119" s="116" t="s">
        <v>227</v>
      </c>
      <c r="D119" s="116" t="s">
        <v>2816</v>
      </c>
      <c r="E119" s="116" t="s">
        <v>2762</v>
      </c>
      <c r="F119" s="125"/>
      <c r="G119" s="125"/>
      <c r="H119" s="125"/>
      <c r="I119" s="125"/>
      <c r="J119" s="125"/>
      <c r="K119" s="125"/>
      <c r="L119" s="125"/>
      <c r="M119" s="125"/>
      <c r="N119" s="125"/>
      <c r="O119" s="125"/>
      <c r="P119" s="125"/>
      <c r="Q119" s="125"/>
      <c r="R119" s="137"/>
      <c r="S119" s="137"/>
      <c r="T119" s="137"/>
      <c r="U119" s="114"/>
      <c r="V119" s="114"/>
      <c r="W119" s="114"/>
      <c r="X119" s="114"/>
      <c r="Y119" s="114"/>
      <c r="Z119" s="114"/>
    </row>
    <row r="120" ht="13.5" customHeight="1">
      <c r="A120" s="132" t="str">
        <f t="shared" ref="A120:A125" si="4">IF(E120&lt;&gt;"",$E$3&amp;COUNTA($E$15:E120),"")</f>
        <v/>
      </c>
      <c r="B120" s="153" t="s">
        <v>2817</v>
      </c>
      <c r="C120" s="153" t="s">
        <v>791</v>
      </c>
      <c r="D120" s="153" t="s">
        <v>791</v>
      </c>
      <c r="E120" s="153"/>
      <c r="F120" s="125"/>
      <c r="G120" s="125"/>
      <c r="H120" s="125"/>
      <c r="I120" s="125"/>
      <c r="J120" s="125"/>
      <c r="K120" s="125"/>
      <c r="L120" s="125"/>
      <c r="M120" s="125"/>
      <c r="N120" s="125"/>
      <c r="O120" s="125"/>
      <c r="P120" s="125"/>
      <c r="Q120" s="125"/>
      <c r="R120" s="137"/>
      <c r="S120" s="137"/>
      <c r="T120" s="137"/>
      <c r="U120" s="114"/>
      <c r="V120" s="114"/>
      <c r="W120" s="114"/>
      <c r="X120" s="114"/>
      <c r="Y120" s="114"/>
      <c r="Z120" s="114"/>
    </row>
    <row r="121" ht="13.5" customHeight="1">
      <c r="A121" s="132" t="str">
        <f t="shared" si="4"/>
        <v>K99</v>
      </c>
      <c r="B121" s="154" t="s">
        <v>2818</v>
      </c>
      <c r="C121" s="154" t="s">
        <v>791</v>
      </c>
      <c r="D121" s="154" t="s">
        <v>791</v>
      </c>
      <c r="E121" s="154" t="s">
        <v>793</v>
      </c>
      <c r="F121" s="125"/>
      <c r="G121" s="125"/>
      <c r="H121" s="125"/>
      <c r="I121" s="125"/>
      <c r="J121" s="125"/>
      <c r="K121" s="125"/>
      <c r="L121" s="125"/>
      <c r="M121" s="125"/>
      <c r="N121" s="125"/>
      <c r="O121" s="125"/>
      <c r="P121" s="125"/>
      <c r="Q121" s="125"/>
      <c r="R121" s="137"/>
      <c r="S121" s="137"/>
      <c r="T121" s="137"/>
      <c r="U121" s="114"/>
      <c r="V121" s="114"/>
      <c r="W121" s="114"/>
      <c r="X121" s="114"/>
      <c r="Y121" s="114"/>
      <c r="Z121" s="114"/>
    </row>
    <row r="122" ht="13.5" customHeight="1">
      <c r="A122" s="132" t="str">
        <f t="shared" si="4"/>
        <v>K100</v>
      </c>
      <c r="B122" s="154" t="s">
        <v>2819</v>
      </c>
      <c r="C122" s="154" t="s">
        <v>791</v>
      </c>
      <c r="D122" s="154" t="s">
        <v>2820</v>
      </c>
      <c r="E122" s="154" t="s">
        <v>796</v>
      </c>
      <c r="F122" s="125"/>
      <c r="G122" s="125"/>
      <c r="H122" s="125"/>
      <c r="I122" s="125"/>
      <c r="J122" s="125"/>
      <c r="K122" s="125"/>
      <c r="L122" s="125"/>
      <c r="M122" s="125"/>
      <c r="N122" s="125"/>
      <c r="O122" s="125"/>
      <c r="P122" s="125"/>
      <c r="Q122" s="125"/>
      <c r="R122" s="137"/>
      <c r="S122" s="137"/>
      <c r="T122" s="137"/>
      <c r="U122" s="114"/>
      <c r="V122" s="114"/>
      <c r="W122" s="114"/>
      <c r="X122" s="114"/>
      <c r="Y122" s="114"/>
      <c r="Z122" s="114"/>
    </row>
    <row r="123" ht="13.5" customHeight="1">
      <c r="A123" s="132" t="str">
        <f t="shared" si="4"/>
        <v>K101</v>
      </c>
      <c r="B123" s="154" t="s">
        <v>2821</v>
      </c>
      <c r="C123" s="154" t="s">
        <v>791</v>
      </c>
      <c r="D123" s="154" t="s">
        <v>798</v>
      </c>
      <c r="E123" s="154" t="s">
        <v>799</v>
      </c>
      <c r="F123" s="125"/>
      <c r="G123" s="125"/>
      <c r="H123" s="125"/>
      <c r="I123" s="125"/>
      <c r="J123" s="125"/>
      <c r="K123" s="125"/>
      <c r="L123" s="125"/>
      <c r="M123" s="125"/>
      <c r="N123" s="125"/>
      <c r="O123" s="125"/>
      <c r="P123" s="125"/>
      <c r="Q123" s="125"/>
      <c r="R123" s="137"/>
      <c r="S123" s="137"/>
      <c r="T123" s="137"/>
      <c r="U123" s="114"/>
      <c r="V123" s="114"/>
      <c r="W123" s="114"/>
      <c r="X123" s="114"/>
      <c r="Y123" s="114"/>
      <c r="Z123" s="114"/>
    </row>
    <row r="124" ht="13.5" customHeight="1">
      <c r="A124" s="132" t="str">
        <f t="shared" si="4"/>
        <v>K102</v>
      </c>
      <c r="B124" s="154" t="s">
        <v>2822</v>
      </c>
      <c r="C124" s="154" t="s">
        <v>791</v>
      </c>
      <c r="D124" s="154" t="s">
        <v>2823</v>
      </c>
      <c r="E124" s="154" t="s">
        <v>2824</v>
      </c>
      <c r="F124" s="125"/>
      <c r="G124" s="125"/>
      <c r="H124" s="125"/>
      <c r="I124" s="125"/>
      <c r="J124" s="125"/>
      <c r="K124" s="125"/>
      <c r="L124" s="125"/>
      <c r="M124" s="125"/>
      <c r="N124" s="125"/>
      <c r="O124" s="125"/>
      <c r="P124" s="125"/>
      <c r="Q124" s="125"/>
      <c r="R124" s="137"/>
      <c r="S124" s="137"/>
      <c r="T124" s="137"/>
      <c r="U124" s="114"/>
      <c r="V124" s="114"/>
      <c r="W124" s="114"/>
      <c r="X124" s="114"/>
      <c r="Y124" s="114"/>
      <c r="Z124" s="114"/>
    </row>
    <row r="125" ht="13.5" customHeight="1">
      <c r="A125" s="132" t="str">
        <f t="shared" si="4"/>
        <v>K103</v>
      </c>
      <c r="B125" s="154" t="s">
        <v>2825</v>
      </c>
      <c r="C125" s="154" t="s">
        <v>791</v>
      </c>
      <c r="D125" s="154" t="s">
        <v>804</v>
      </c>
      <c r="E125" s="154" t="s">
        <v>805</v>
      </c>
      <c r="F125" s="125"/>
      <c r="G125" s="125"/>
      <c r="H125" s="125"/>
      <c r="I125" s="125"/>
      <c r="J125" s="125"/>
      <c r="K125" s="125"/>
      <c r="L125" s="125"/>
      <c r="M125" s="125"/>
      <c r="N125" s="125"/>
      <c r="O125" s="125"/>
      <c r="P125" s="125"/>
      <c r="Q125" s="125"/>
      <c r="R125" s="137"/>
      <c r="S125" s="137"/>
      <c r="T125" s="137"/>
      <c r="U125" s="114"/>
      <c r="V125" s="114"/>
      <c r="W125" s="114"/>
      <c r="X125" s="114"/>
      <c r="Y125" s="114"/>
      <c r="Z125" s="114"/>
    </row>
    <row r="126" ht="13.5" customHeight="1">
      <c r="A126" s="155"/>
      <c r="B126" s="155"/>
      <c r="C126" s="155"/>
      <c r="D126" s="155"/>
      <c r="E126" s="155"/>
      <c r="F126" s="125"/>
      <c r="G126" s="125"/>
      <c r="H126" s="125"/>
      <c r="I126" s="125"/>
      <c r="J126" s="125"/>
      <c r="K126" s="125"/>
      <c r="L126" s="125"/>
      <c r="M126" s="125"/>
      <c r="N126" s="125"/>
      <c r="O126" s="125"/>
      <c r="P126" s="125"/>
      <c r="Q126" s="125"/>
      <c r="R126" s="137"/>
      <c r="S126" s="137"/>
      <c r="T126" s="137"/>
      <c r="U126" s="114"/>
      <c r="V126" s="114"/>
      <c r="W126" s="114"/>
      <c r="X126" s="114"/>
      <c r="Y126" s="114"/>
      <c r="Z126" s="114"/>
    </row>
    <row r="127" ht="13.5" customHeight="1">
      <c r="A127" s="137"/>
      <c r="B127" s="116"/>
      <c r="C127" s="137"/>
      <c r="D127" s="151"/>
      <c r="E127" s="136"/>
      <c r="F127" s="125"/>
      <c r="G127" s="125"/>
      <c r="H127" s="125"/>
      <c r="I127" s="125"/>
      <c r="J127" s="125"/>
      <c r="K127" s="125"/>
      <c r="L127" s="125"/>
      <c r="M127" s="125"/>
      <c r="N127" s="125"/>
      <c r="O127" s="125"/>
      <c r="P127" s="125"/>
      <c r="Q127" s="125"/>
      <c r="R127" s="137"/>
      <c r="S127" s="137"/>
      <c r="T127" s="137"/>
      <c r="U127" s="114"/>
      <c r="V127" s="114"/>
      <c r="W127" s="114"/>
      <c r="X127" s="114"/>
      <c r="Y127" s="114"/>
      <c r="Z127" s="114"/>
    </row>
    <row r="128" ht="13.5" customHeight="1">
      <c r="A128" s="137"/>
      <c r="B128" s="116"/>
      <c r="C128" s="137"/>
      <c r="D128" s="151"/>
      <c r="E128" s="136"/>
      <c r="F128" s="125"/>
      <c r="G128" s="125"/>
      <c r="H128" s="125"/>
      <c r="I128" s="125"/>
      <c r="J128" s="125"/>
      <c r="K128" s="125"/>
      <c r="L128" s="125"/>
      <c r="M128" s="125"/>
      <c r="N128" s="125"/>
      <c r="O128" s="125"/>
      <c r="P128" s="125"/>
      <c r="Q128" s="125"/>
      <c r="R128" s="137"/>
      <c r="S128" s="137"/>
      <c r="T128" s="137"/>
      <c r="U128" s="114"/>
      <c r="V128" s="114"/>
      <c r="W128" s="114"/>
      <c r="X128" s="114"/>
      <c r="Y128" s="114"/>
      <c r="Z128" s="114"/>
    </row>
    <row r="129" ht="13.5" customHeight="1">
      <c r="A129" s="137"/>
      <c r="B129" s="116"/>
      <c r="C129" s="137"/>
      <c r="D129" s="151"/>
      <c r="E129" s="136"/>
      <c r="F129" s="125"/>
      <c r="G129" s="125"/>
      <c r="H129" s="125"/>
      <c r="I129" s="125"/>
      <c r="J129" s="125"/>
      <c r="K129" s="125"/>
      <c r="L129" s="125"/>
      <c r="M129" s="125"/>
      <c r="N129" s="125"/>
      <c r="O129" s="125"/>
      <c r="P129" s="125"/>
      <c r="Q129" s="125"/>
      <c r="R129" s="137"/>
      <c r="S129" s="137"/>
      <c r="T129" s="137"/>
      <c r="U129" s="114"/>
      <c r="V129" s="114"/>
      <c r="W129" s="114"/>
      <c r="X129" s="114"/>
      <c r="Y129" s="114"/>
      <c r="Z129" s="114"/>
    </row>
    <row r="130" ht="13.5" customHeight="1">
      <c r="A130" s="137"/>
      <c r="B130" s="116"/>
      <c r="C130" s="137"/>
      <c r="D130" s="151"/>
      <c r="E130" s="136"/>
      <c r="F130" s="125"/>
      <c r="G130" s="125"/>
      <c r="H130" s="125"/>
      <c r="I130" s="125"/>
      <c r="J130" s="125"/>
      <c r="K130" s="125"/>
      <c r="L130" s="125"/>
      <c r="M130" s="125"/>
      <c r="N130" s="125"/>
      <c r="O130" s="125"/>
      <c r="P130" s="125"/>
      <c r="Q130" s="125"/>
      <c r="R130" s="137"/>
      <c r="S130" s="137"/>
      <c r="T130" s="137"/>
      <c r="U130" s="114"/>
      <c r="V130" s="114"/>
      <c r="W130" s="114"/>
      <c r="X130" s="114"/>
      <c r="Y130" s="114"/>
      <c r="Z130" s="114"/>
    </row>
    <row r="131" ht="13.5" customHeight="1">
      <c r="A131" s="137"/>
      <c r="B131" s="116"/>
      <c r="C131" s="137"/>
      <c r="D131" s="151"/>
      <c r="E131" s="136"/>
      <c r="F131" s="125"/>
      <c r="G131" s="125"/>
      <c r="H131" s="125"/>
      <c r="I131" s="125"/>
      <c r="J131" s="125"/>
      <c r="K131" s="125"/>
      <c r="L131" s="125"/>
      <c r="M131" s="125"/>
      <c r="N131" s="125"/>
      <c r="O131" s="125"/>
      <c r="P131" s="125"/>
      <c r="Q131" s="125"/>
      <c r="R131" s="137"/>
      <c r="S131" s="137"/>
      <c r="T131" s="137"/>
      <c r="U131" s="114"/>
      <c r="V131" s="114"/>
      <c r="W131" s="114"/>
      <c r="X131" s="114"/>
      <c r="Y131" s="114"/>
      <c r="Z131" s="114"/>
    </row>
    <row r="132" ht="13.5" customHeight="1">
      <c r="A132" s="137"/>
      <c r="B132" s="116"/>
      <c r="C132" s="137"/>
      <c r="D132" s="151"/>
      <c r="E132" s="136"/>
      <c r="F132" s="125"/>
      <c r="G132" s="125"/>
      <c r="H132" s="125"/>
      <c r="I132" s="125"/>
      <c r="J132" s="125"/>
      <c r="K132" s="125"/>
      <c r="L132" s="125"/>
      <c r="M132" s="125"/>
      <c r="N132" s="125"/>
      <c r="O132" s="125"/>
      <c r="P132" s="125"/>
      <c r="Q132" s="125"/>
      <c r="R132" s="137"/>
      <c r="S132" s="137"/>
      <c r="T132" s="137"/>
      <c r="U132" s="114"/>
      <c r="V132" s="114"/>
      <c r="W132" s="114"/>
      <c r="X132" s="114"/>
      <c r="Y132" s="114"/>
      <c r="Z132" s="114"/>
    </row>
    <row r="133" ht="13.5" customHeight="1">
      <c r="A133" s="137"/>
      <c r="B133" s="116"/>
      <c r="C133" s="137"/>
      <c r="D133" s="151"/>
      <c r="E133" s="136"/>
      <c r="F133" s="125"/>
      <c r="G133" s="125"/>
      <c r="H133" s="125"/>
      <c r="I133" s="125"/>
      <c r="J133" s="125"/>
      <c r="K133" s="125"/>
      <c r="L133" s="125"/>
      <c r="M133" s="125"/>
      <c r="N133" s="125"/>
      <c r="O133" s="125"/>
      <c r="P133" s="125"/>
      <c r="Q133" s="125"/>
      <c r="R133" s="137"/>
      <c r="S133" s="137"/>
      <c r="T133" s="137"/>
      <c r="U133" s="114"/>
      <c r="V133" s="114"/>
      <c r="W133" s="114"/>
      <c r="X133" s="114"/>
      <c r="Y133" s="114"/>
      <c r="Z133" s="114"/>
    </row>
    <row r="134" ht="13.5" customHeight="1">
      <c r="A134" s="137"/>
      <c r="B134" s="116"/>
      <c r="C134" s="137"/>
      <c r="D134" s="151"/>
      <c r="E134" s="136"/>
      <c r="F134" s="125"/>
      <c r="G134" s="125"/>
      <c r="H134" s="125"/>
      <c r="I134" s="125"/>
      <c r="J134" s="125"/>
      <c r="K134" s="125"/>
      <c r="L134" s="125"/>
      <c r="M134" s="125"/>
      <c r="N134" s="125"/>
      <c r="O134" s="125"/>
      <c r="P134" s="125"/>
      <c r="Q134" s="125"/>
      <c r="R134" s="137"/>
      <c r="S134" s="137"/>
      <c r="T134" s="137"/>
      <c r="U134" s="114"/>
      <c r="V134" s="114"/>
      <c r="W134" s="114"/>
      <c r="X134" s="114"/>
      <c r="Y134" s="114"/>
      <c r="Z134" s="114"/>
    </row>
    <row r="135" ht="13.5" customHeight="1">
      <c r="A135" s="137"/>
      <c r="B135" s="116"/>
      <c r="C135" s="137"/>
      <c r="D135" s="151"/>
      <c r="E135" s="136"/>
      <c r="F135" s="125"/>
      <c r="G135" s="125"/>
      <c r="H135" s="125"/>
      <c r="I135" s="125"/>
      <c r="J135" s="125"/>
      <c r="K135" s="125"/>
      <c r="L135" s="125"/>
      <c r="M135" s="125"/>
      <c r="N135" s="125"/>
      <c r="O135" s="125"/>
      <c r="P135" s="125"/>
      <c r="Q135" s="125"/>
      <c r="R135" s="137"/>
      <c r="S135" s="137"/>
      <c r="T135" s="137"/>
      <c r="U135" s="114"/>
      <c r="V135" s="114"/>
      <c r="W135" s="114"/>
      <c r="X135" s="114"/>
      <c r="Y135" s="114"/>
      <c r="Z135" s="114"/>
    </row>
    <row r="136" ht="13.5" customHeight="1">
      <c r="A136" s="137"/>
      <c r="B136" s="116"/>
      <c r="C136" s="137"/>
      <c r="D136" s="151"/>
      <c r="E136" s="136"/>
      <c r="F136" s="125"/>
      <c r="G136" s="125"/>
      <c r="H136" s="125"/>
      <c r="I136" s="125"/>
      <c r="J136" s="125"/>
      <c r="K136" s="125"/>
      <c r="L136" s="125"/>
      <c r="M136" s="125"/>
      <c r="N136" s="125"/>
      <c r="O136" s="125"/>
      <c r="P136" s="125"/>
      <c r="Q136" s="125"/>
      <c r="R136" s="137"/>
      <c r="S136" s="137"/>
      <c r="T136" s="137"/>
      <c r="U136" s="114"/>
      <c r="V136" s="114"/>
      <c r="W136" s="114"/>
      <c r="X136" s="114"/>
      <c r="Y136" s="114"/>
      <c r="Z136" s="114"/>
    </row>
    <row r="137" ht="13.5" customHeight="1">
      <c r="A137" s="137"/>
      <c r="B137" s="116"/>
      <c r="C137" s="137"/>
      <c r="D137" s="151"/>
      <c r="E137" s="136"/>
      <c r="F137" s="125"/>
      <c r="G137" s="125"/>
      <c r="H137" s="125"/>
      <c r="I137" s="125"/>
      <c r="J137" s="125"/>
      <c r="K137" s="125"/>
      <c r="L137" s="125"/>
      <c r="M137" s="125"/>
      <c r="N137" s="125"/>
      <c r="O137" s="125"/>
      <c r="P137" s="125"/>
      <c r="Q137" s="125"/>
      <c r="R137" s="137"/>
      <c r="S137" s="137"/>
      <c r="T137" s="137"/>
      <c r="U137" s="114"/>
      <c r="V137" s="114"/>
      <c r="W137" s="114"/>
      <c r="X137" s="114"/>
      <c r="Y137" s="114"/>
      <c r="Z137" s="114"/>
    </row>
    <row r="138" ht="13.5" customHeight="1">
      <c r="A138" s="137"/>
      <c r="B138" s="116"/>
      <c r="C138" s="137"/>
      <c r="D138" s="151"/>
      <c r="E138" s="136"/>
      <c r="F138" s="125"/>
      <c r="G138" s="125"/>
      <c r="H138" s="125"/>
      <c r="I138" s="125"/>
      <c r="J138" s="125"/>
      <c r="K138" s="125"/>
      <c r="L138" s="125"/>
      <c r="M138" s="125"/>
      <c r="N138" s="125"/>
      <c r="O138" s="125"/>
      <c r="P138" s="125"/>
      <c r="Q138" s="125"/>
      <c r="R138" s="137"/>
      <c r="S138" s="137"/>
      <c r="T138" s="137"/>
      <c r="U138" s="114"/>
      <c r="V138" s="114"/>
      <c r="W138" s="114"/>
      <c r="X138" s="114"/>
      <c r="Y138" s="114"/>
      <c r="Z138" s="114"/>
    </row>
    <row r="139" ht="13.5" customHeight="1">
      <c r="A139" s="137"/>
      <c r="B139" s="116"/>
      <c r="C139" s="137"/>
      <c r="D139" s="151"/>
      <c r="E139" s="136"/>
      <c r="F139" s="125"/>
      <c r="G139" s="125"/>
      <c r="H139" s="125"/>
      <c r="I139" s="125"/>
      <c r="J139" s="125"/>
      <c r="K139" s="125"/>
      <c r="L139" s="125"/>
      <c r="M139" s="125"/>
      <c r="N139" s="125"/>
      <c r="O139" s="125"/>
      <c r="P139" s="125"/>
      <c r="Q139" s="125"/>
      <c r="R139" s="137"/>
      <c r="S139" s="137"/>
      <c r="T139" s="137"/>
      <c r="U139" s="114"/>
      <c r="V139" s="114"/>
      <c r="W139" s="114"/>
      <c r="X139" s="114"/>
      <c r="Y139" s="114"/>
      <c r="Z139" s="114"/>
    </row>
    <row r="140" ht="13.5" customHeight="1">
      <c r="A140" s="137"/>
      <c r="B140" s="116"/>
      <c r="C140" s="137"/>
      <c r="D140" s="151"/>
      <c r="E140" s="136"/>
      <c r="F140" s="125"/>
      <c r="G140" s="125"/>
      <c r="H140" s="125"/>
      <c r="I140" s="125"/>
      <c r="J140" s="125"/>
      <c r="K140" s="125"/>
      <c r="L140" s="125"/>
      <c r="M140" s="125"/>
      <c r="N140" s="125"/>
      <c r="O140" s="125"/>
      <c r="P140" s="125"/>
      <c r="Q140" s="125"/>
      <c r="R140" s="137"/>
      <c r="S140" s="137"/>
      <c r="T140" s="137"/>
      <c r="U140" s="114"/>
      <c r="V140" s="114"/>
      <c r="W140" s="114"/>
      <c r="X140" s="114"/>
      <c r="Y140" s="114"/>
      <c r="Z140" s="114"/>
    </row>
    <row r="141" ht="13.5" customHeight="1">
      <c r="A141" s="137"/>
      <c r="B141" s="116"/>
      <c r="C141" s="137"/>
      <c r="D141" s="151"/>
      <c r="E141" s="136"/>
      <c r="F141" s="125"/>
      <c r="G141" s="125"/>
      <c r="H141" s="125"/>
      <c r="I141" s="125"/>
      <c r="J141" s="125"/>
      <c r="K141" s="125"/>
      <c r="L141" s="125"/>
      <c r="M141" s="125"/>
      <c r="N141" s="125"/>
      <c r="O141" s="125"/>
      <c r="P141" s="125"/>
      <c r="Q141" s="125"/>
      <c r="R141" s="137"/>
      <c r="S141" s="137"/>
      <c r="T141" s="137"/>
      <c r="U141" s="114"/>
      <c r="V141" s="114"/>
      <c r="W141" s="114"/>
      <c r="X141" s="114"/>
      <c r="Y141" s="114"/>
      <c r="Z141" s="114"/>
    </row>
    <row r="142" ht="13.5" customHeight="1">
      <c r="A142" s="137"/>
      <c r="B142" s="116"/>
      <c r="C142" s="137"/>
      <c r="D142" s="151"/>
      <c r="E142" s="136"/>
      <c r="F142" s="125"/>
      <c r="G142" s="125"/>
      <c r="H142" s="125"/>
      <c r="I142" s="125"/>
      <c r="J142" s="125"/>
      <c r="K142" s="125"/>
      <c r="L142" s="125"/>
      <c r="M142" s="125"/>
      <c r="N142" s="125"/>
      <c r="O142" s="125"/>
      <c r="P142" s="125"/>
      <c r="Q142" s="125"/>
      <c r="R142" s="137"/>
      <c r="S142" s="137"/>
      <c r="T142" s="137"/>
      <c r="U142" s="114"/>
      <c r="V142" s="114"/>
      <c r="W142" s="114"/>
      <c r="X142" s="114"/>
      <c r="Y142" s="114"/>
      <c r="Z142" s="114"/>
    </row>
    <row r="143" ht="13.5" customHeight="1">
      <c r="A143" s="137"/>
      <c r="B143" s="116"/>
      <c r="C143" s="137"/>
      <c r="D143" s="151"/>
      <c r="E143" s="136"/>
      <c r="F143" s="125"/>
      <c r="G143" s="125"/>
      <c r="H143" s="125"/>
      <c r="I143" s="125"/>
      <c r="J143" s="125"/>
      <c r="K143" s="125"/>
      <c r="L143" s="125"/>
      <c r="M143" s="125"/>
      <c r="N143" s="125"/>
      <c r="O143" s="125"/>
      <c r="P143" s="125"/>
      <c r="Q143" s="125"/>
      <c r="R143" s="137"/>
      <c r="S143" s="137"/>
      <c r="T143" s="137"/>
      <c r="U143" s="114"/>
      <c r="V143" s="114"/>
      <c r="W143" s="114"/>
      <c r="X143" s="114"/>
      <c r="Y143" s="114"/>
      <c r="Z143" s="114"/>
    </row>
    <row r="144" ht="13.5" customHeight="1">
      <c r="A144" s="137"/>
      <c r="B144" s="116"/>
      <c r="C144" s="137"/>
      <c r="D144" s="151"/>
      <c r="E144" s="136"/>
      <c r="F144" s="125"/>
      <c r="G144" s="125"/>
      <c r="H144" s="125"/>
      <c r="I144" s="125"/>
      <c r="J144" s="125"/>
      <c r="K144" s="125"/>
      <c r="L144" s="125"/>
      <c r="M144" s="125"/>
      <c r="N144" s="125"/>
      <c r="O144" s="125"/>
      <c r="P144" s="125"/>
      <c r="Q144" s="125"/>
      <c r="R144" s="137"/>
      <c r="S144" s="137"/>
      <c r="T144" s="137"/>
      <c r="U144" s="114"/>
      <c r="V144" s="114"/>
      <c r="W144" s="114"/>
      <c r="X144" s="114"/>
      <c r="Y144" s="114"/>
      <c r="Z144" s="114"/>
    </row>
    <row r="145" ht="13.5" customHeight="1">
      <c r="A145" s="137"/>
      <c r="B145" s="116"/>
      <c r="C145" s="137"/>
      <c r="D145" s="151"/>
      <c r="E145" s="136"/>
      <c r="F145" s="125"/>
      <c r="G145" s="125"/>
      <c r="H145" s="125"/>
      <c r="I145" s="125"/>
      <c r="J145" s="125"/>
      <c r="K145" s="125"/>
      <c r="L145" s="125"/>
      <c r="M145" s="125"/>
      <c r="N145" s="125"/>
      <c r="O145" s="125"/>
      <c r="P145" s="125"/>
      <c r="Q145" s="125"/>
      <c r="R145" s="137"/>
      <c r="S145" s="137"/>
      <c r="T145" s="137"/>
      <c r="U145" s="114"/>
      <c r="V145" s="114"/>
      <c r="W145" s="114"/>
      <c r="X145" s="114"/>
      <c r="Y145" s="114"/>
      <c r="Z145" s="114"/>
    </row>
    <row r="146" ht="13.5" customHeight="1">
      <c r="A146" s="137"/>
      <c r="B146" s="116"/>
      <c r="C146" s="137"/>
      <c r="D146" s="151"/>
      <c r="E146" s="136"/>
      <c r="F146" s="125"/>
      <c r="G146" s="125"/>
      <c r="H146" s="125"/>
      <c r="I146" s="125"/>
      <c r="J146" s="125"/>
      <c r="K146" s="125"/>
      <c r="L146" s="125"/>
      <c r="M146" s="125"/>
      <c r="N146" s="125"/>
      <c r="O146" s="125"/>
      <c r="P146" s="125"/>
      <c r="Q146" s="125"/>
      <c r="R146" s="137"/>
      <c r="S146" s="137"/>
      <c r="T146" s="137"/>
      <c r="U146" s="114"/>
      <c r="V146" s="114"/>
      <c r="W146" s="114"/>
      <c r="X146" s="114"/>
      <c r="Y146" s="114"/>
      <c r="Z146" s="114"/>
    </row>
    <row r="147" ht="13.5" customHeight="1">
      <c r="A147" s="137"/>
      <c r="B147" s="116"/>
      <c r="C147" s="137"/>
      <c r="D147" s="151"/>
      <c r="E147" s="136"/>
      <c r="F147" s="125"/>
      <c r="G147" s="125"/>
      <c r="H147" s="125"/>
      <c r="I147" s="125"/>
      <c r="J147" s="125"/>
      <c r="K147" s="125"/>
      <c r="L147" s="125"/>
      <c r="M147" s="125"/>
      <c r="N147" s="125"/>
      <c r="O147" s="125"/>
      <c r="P147" s="125"/>
      <c r="Q147" s="125"/>
      <c r="R147" s="137"/>
      <c r="S147" s="137"/>
      <c r="T147" s="137"/>
      <c r="U147" s="114"/>
      <c r="V147" s="114"/>
      <c r="W147" s="114"/>
      <c r="X147" s="114"/>
      <c r="Y147" s="114"/>
      <c r="Z147" s="114"/>
    </row>
    <row r="148" ht="13.5" customHeight="1">
      <c r="A148" s="137"/>
      <c r="B148" s="116"/>
      <c r="C148" s="137"/>
      <c r="D148" s="151"/>
      <c r="E148" s="136"/>
      <c r="F148" s="125"/>
      <c r="G148" s="125"/>
      <c r="H148" s="125"/>
      <c r="I148" s="125"/>
      <c r="J148" s="125"/>
      <c r="K148" s="125"/>
      <c r="L148" s="125"/>
      <c r="M148" s="125"/>
      <c r="N148" s="125"/>
      <c r="O148" s="125"/>
      <c r="P148" s="125"/>
      <c r="Q148" s="125"/>
      <c r="R148" s="137"/>
      <c r="S148" s="137"/>
      <c r="T148" s="137"/>
      <c r="U148" s="114"/>
      <c r="V148" s="114"/>
      <c r="W148" s="114"/>
      <c r="X148" s="114"/>
      <c r="Y148" s="114"/>
      <c r="Z148" s="114"/>
    </row>
    <row r="149" ht="13.5" customHeight="1">
      <c r="A149" s="137"/>
      <c r="B149" s="116"/>
      <c r="C149" s="137"/>
      <c r="D149" s="151"/>
      <c r="E149" s="136"/>
      <c r="F149" s="125"/>
      <c r="G149" s="125"/>
      <c r="H149" s="125"/>
      <c r="I149" s="125"/>
      <c r="J149" s="125"/>
      <c r="K149" s="125"/>
      <c r="L149" s="125"/>
      <c r="M149" s="125"/>
      <c r="N149" s="125"/>
      <c r="O149" s="125"/>
      <c r="P149" s="125"/>
      <c r="Q149" s="125"/>
      <c r="R149" s="137"/>
      <c r="S149" s="137"/>
      <c r="T149" s="137"/>
      <c r="U149" s="114"/>
      <c r="V149" s="114"/>
      <c r="W149" s="114"/>
      <c r="X149" s="114"/>
      <c r="Y149" s="114"/>
      <c r="Z149" s="114"/>
    </row>
    <row r="150" ht="13.5" customHeight="1">
      <c r="A150" s="137"/>
      <c r="B150" s="116"/>
      <c r="C150" s="137"/>
      <c r="D150" s="151"/>
      <c r="E150" s="136"/>
      <c r="F150" s="125"/>
      <c r="G150" s="125"/>
      <c r="H150" s="125"/>
      <c r="I150" s="125"/>
      <c r="J150" s="125"/>
      <c r="K150" s="125"/>
      <c r="L150" s="125"/>
      <c r="M150" s="125"/>
      <c r="N150" s="125"/>
      <c r="O150" s="125"/>
      <c r="P150" s="125"/>
      <c r="Q150" s="125"/>
      <c r="R150" s="137"/>
      <c r="S150" s="137"/>
      <c r="T150" s="137"/>
      <c r="U150" s="114"/>
      <c r="V150" s="114"/>
      <c r="W150" s="114"/>
      <c r="X150" s="114"/>
      <c r="Y150" s="114"/>
      <c r="Z150" s="114"/>
    </row>
    <row r="151" ht="13.5" customHeight="1">
      <c r="A151" s="137"/>
      <c r="B151" s="116"/>
      <c r="C151" s="137"/>
      <c r="D151" s="151"/>
      <c r="E151" s="136"/>
      <c r="F151" s="125"/>
      <c r="G151" s="125"/>
      <c r="H151" s="125"/>
      <c r="I151" s="125"/>
      <c r="J151" s="125"/>
      <c r="K151" s="125"/>
      <c r="L151" s="125"/>
      <c r="M151" s="125"/>
      <c r="N151" s="125"/>
      <c r="O151" s="125"/>
      <c r="P151" s="125"/>
      <c r="Q151" s="125"/>
      <c r="R151" s="137"/>
      <c r="S151" s="137"/>
      <c r="T151" s="137"/>
      <c r="U151" s="114"/>
      <c r="V151" s="114"/>
      <c r="W151" s="114"/>
      <c r="X151" s="114"/>
      <c r="Y151" s="114"/>
      <c r="Z151" s="114"/>
    </row>
    <row r="152" ht="13.5" customHeight="1">
      <c r="A152" s="137"/>
      <c r="B152" s="116"/>
      <c r="C152" s="137"/>
      <c r="D152" s="151"/>
      <c r="E152" s="136"/>
      <c r="F152" s="125"/>
      <c r="G152" s="125"/>
      <c r="H152" s="125"/>
      <c r="I152" s="125"/>
      <c r="J152" s="125"/>
      <c r="K152" s="125"/>
      <c r="L152" s="125"/>
      <c r="M152" s="125"/>
      <c r="N152" s="125"/>
      <c r="O152" s="125"/>
      <c r="P152" s="125"/>
      <c r="Q152" s="125"/>
      <c r="R152" s="137"/>
      <c r="S152" s="137"/>
      <c r="T152" s="137"/>
      <c r="U152" s="114"/>
      <c r="V152" s="114"/>
      <c r="W152" s="114"/>
      <c r="X152" s="114"/>
      <c r="Y152" s="114"/>
      <c r="Z152" s="114"/>
    </row>
    <row r="153" ht="13.5" customHeight="1">
      <c r="A153" s="137"/>
      <c r="B153" s="116"/>
      <c r="C153" s="137"/>
      <c r="D153" s="151"/>
      <c r="E153" s="136"/>
      <c r="F153" s="125"/>
      <c r="G153" s="125"/>
      <c r="H153" s="125"/>
      <c r="I153" s="125"/>
      <c r="J153" s="125"/>
      <c r="K153" s="125"/>
      <c r="L153" s="125"/>
      <c r="M153" s="125"/>
      <c r="N153" s="125"/>
      <c r="O153" s="125"/>
      <c r="P153" s="125"/>
      <c r="Q153" s="125"/>
      <c r="R153" s="137"/>
      <c r="S153" s="137"/>
      <c r="T153" s="137"/>
      <c r="U153" s="114"/>
      <c r="V153" s="114"/>
      <c r="W153" s="114"/>
      <c r="X153" s="114"/>
      <c r="Y153" s="114"/>
      <c r="Z153" s="114"/>
    </row>
    <row r="154" ht="13.5" customHeight="1">
      <c r="A154" s="137"/>
      <c r="B154" s="116"/>
      <c r="C154" s="137"/>
      <c r="D154" s="151"/>
      <c r="E154" s="136"/>
      <c r="F154" s="125"/>
      <c r="G154" s="125"/>
      <c r="H154" s="125"/>
      <c r="I154" s="125"/>
      <c r="J154" s="125"/>
      <c r="K154" s="125"/>
      <c r="L154" s="125"/>
      <c r="M154" s="125"/>
      <c r="N154" s="125"/>
      <c r="O154" s="125"/>
      <c r="P154" s="125"/>
      <c r="Q154" s="125"/>
      <c r="R154" s="137"/>
      <c r="S154" s="137"/>
      <c r="T154" s="137"/>
      <c r="U154" s="114"/>
      <c r="V154" s="114"/>
      <c r="W154" s="114"/>
      <c r="X154" s="114"/>
      <c r="Y154" s="114"/>
      <c r="Z154" s="114"/>
    </row>
    <row r="155" ht="13.5" customHeight="1">
      <c r="A155" s="137"/>
      <c r="B155" s="116"/>
      <c r="C155" s="137"/>
      <c r="D155" s="151"/>
      <c r="E155" s="136"/>
      <c r="F155" s="125"/>
      <c r="G155" s="125"/>
      <c r="H155" s="125"/>
      <c r="I155" s="125"/>
      <c r="J155" s="125"/>
      <c r="K155" s="125"/>
      <c r="L155" s="125"/>
      <c r="M155" s="125"/>
      <c r="N155" s="125"/>
      <c r="O155" s="125"/>
      <c r="P155" s="125"/>
      <c r="Q155" s="125"/>
      <c r="R155" s="137"/>
      <c r="S155" s="137"/>
      <c r="T155" s="137"/>
      <c r="U155" s="114"/>
      <c r="V155" s="114"/>
      <c r="W155" s="114"/>
      <c r="X155" s="114"/>
      <c r="Y155" s="114"/>
      <c r="Z155" s="114"/>
    </row>
    <row r="156" ht="13.5" customHeight="1">
      <c r="A156" s="137"/>
      <c r="B156" s="116"/>
      <c r="C156" s="137"/>
      <c r="D156" s="151"/>
      <c r="E156" s="136"/>
      <c r="F156" s="125"/>
      <c r="G156" s="125"/>
      <c r="H156" s="125"/>
      <c r="I156" s="125"/>
      <c r="J156" s="125"/>
      <c r="K156" s="125"/>
      <c r="L156" s="125"/>
      <c r="M156" s="125"/>
      <c r="N156" s="125"/>
      <c r="O156" s="125"/>
      <c r="P156" s="125"/>
      <c r="Q156" s="125"/>
      <c r="R156" s="137"/>
      <c r="S156" s="137"/>
      <c r="T156" s="137"/>
      <c r="U156" s="114"/>
      <c r="V156" s="114"/>
      <c r="W156" s="114"/>
      <c r="X156" s="114"/>
      <c r="Y156" s="114"/>
      <c r="Z156" s="114"/>
    </row>
    <row r="157" ht="13.5" customHeight="1">
      <c r="A157" s="137"/>
      <c r="B157" s="116"/>
      <c r="C157" s="137"/>
      <c r="D157" s="151"/>
      <c r="E157" s="136"/>
      <c r="F157" s="125"/>
      <c r="G157" s="125"/>
      <c r="H157" s="125"/>
      <c r="I157" s="125"/>
      <c r="J157" s="125"/>
      <c r="K157" s="125"/>
      <c r="L157" s="125"/>
      <c r="M157" s="125"/>
      <c r="N157" s="125"/>
      <c r="O157" s="125"/>
      <c r="P157" s="125"/>
      <c r="Q157" s="125"/>
      <c r="R157" s="137"/>
      <c r="S157" s="137"/>
      <c r="T157" s="137"/>
      <c r="U157" s="114"/>
      <c r="V157" s="114"/>
      <c r="W157" s="114"/>
      <c r="X157" s="114"/>
      <c r="Y157" s="114"/>
      <c r="Z157" s="114"/>
    </row>
    <row r="158" ht="13.5" customHeight="1">
      <c r="A158" s="137"/>
      <c r="B158" s="116"/>
      <c r="C158" s="137"/>
      <c r="D158" s="151"/>
      <c r="E158" s="136"/>
      <c r="F158" s="125"/>
      <c r="G158" s="125"/>
      <c r="H158" s="125"/>
      <c r="I158" s="125"/>
      <c r="J158" s="125"/>
      <c r="K158" s="125"/>
      <c r="L158" s="125"/>
      <c r="M158" s="125"/>
      <c r="N158" s="125"/>
      <c r="O158" s="125"/>
      <c r="P158" s="125"/>
      <c r="Q158" s="125"/>
      <c r="R158" s="137"/>
      <c r="S158" s="137"/>
      <c r="T158" s="137"/>
      <c r="U158" s="114"/>
      <c r="V158" s="114"/>
      <c r="W158" s="114"/>
      <c r="X158" s="114"/>
      <c r="Y158" s="114"/>
      <c r="Z158" s="114"/>
    </row>
    <row r="159" ht="13.5" customHeight="1">
      <c r="A159" s="137"/>
      <c r="B159" s="116"/>
      <c r="C159" s="137"/>
      <c r="D159" s="151"/>
      <c r="E159" s="136"/>
      <c r="F159" s="125"/>
      <c r="G159" s="125"/>
      <c r="H159" s="125"/>
      <c r="I159" s="125"/>
      <c r="J159" s="125"/>
      <c r="K159" s="125"/>
      <c r="L159" s="125"/>
      <c r="M159" s="125"/>
      <c r="N159" s="125"/>
      <c r="O159" s="125"/>
      <c r="P159" s="125"/>
      <c r="Q159" s="125"/>
      <c r="R159" s="137"/>
      <c r="S159" s="137"/>
      <c r="T159" s="137"/>
      <c r="U159" s="114"/>
      <c r="V159" s="114"/>
      <c r="W159" s="114"/>
      <c r="X159" s="114"/>
      <c r="Y159" s="114"/>
      <c r="Z159" s="114"/>
    </row>
    <row r="160" ht="13.5" customHeight="1">
      <c r="A160" s="137"/>
      <c r="B160" s="116"/>
      <c r="C160" s="137"/>
      <c r="D160" s="151"/>
      <c r="E160" s="136"/>
      <c r="F160" s="125"/>
      <c r="G160" s="125"/>
      <c r="H160" s="125"/>
      <c r="I160" s="125"/>
      <c r="J160" s="125"/>
      <c r="K160" s="125"/>
      <c r="L160" s="125"/>
      <c r="M160" s="125"/>
      <c r="N160" s="125"/>
      <c r="O160" s="125"/>
      <c r="P160" s="125"/>
      <c r="Q160" s="125"/>
      <c r="R160" s="137"/>
      <c r="S160" s="137"/>
      <c r="T160" s="137"/>
      <c r="U160" s="114"/>
      <c r="V160" s="114"/>
      <c r="W160" s="114"/>
      <c r="X160" s="114"/>
      <c r="Y160" s="114"/>
      <c r="Z160" s="114"/>
    </row>
    <row r="161" ht="13.5" customHeight="1">
      <c r="A161" s="137"/>
      <c r="B161" s="116"/>
      <c r="C161" s="137"/>
      <c r="D161" s="151"/>
      <c r="E161" s="136"/>
      <c r="F161" s="125"/>
      <c r="G161" s="125"/>
      <c r="H161" s="125"/>
      <c r="I161" s="125"/>
      <c r="J161" s="125"/>
      <c r="K161" s="125"/>
      <c r="L161" s="125"/>
      <c r="M161" s="125"/>
      <c r="N161" s="125"/>
      <c r="O161" s="125"/>
      <c r="P161" s="125"/>
      <c r="Q161" s="125"/>
      <c r="R161" s="137"/>
      <c r="S161" s="137"/>
      <c r="T161" s="137"/>
      <c r="U161" s="114"/>
      <c r="V161" s="114"/>
      <c r="W161" s="114"/>
      <c r="X161" s="114"/>
      <c r="Y161" s="114"/>
      <c r="Z161" s="114"/>
    </row>
    <row r="162" ht="13.5" customHeight="1">
      <c r="A162" s="137"/>
      <c r="B162" s="116"/>
      <c r="C162" s="137"/>
      <c r="D162" s="151"/>
      <c r="E162" s="136"/>
      <c r="F162" s="125"/>
      <c r="G162" s="125"/>
      <c r="H162" s="125"/>
      <c r="I162" s="125"/>
      <c r="J162" s="125"/>
      <c r="K162" s="125"/>
      <c r="L162" s="125"/>
      <c r="M162" s="125"/>
      <c r="N162" s="125"/>
      <c r="O162" s="125"/>
      <c r="P162" s="125"/>
      <c r="Q162" s="125"/>
      <c r="R162" s="137"/>
      <c r="S162" s="137"/>
      <c r="T162" s="137"/>
      <c r="U162" s="114"/>
      <c r="V162" s="114"/>
      <c r="W162" s="114"/>
      <c r="X162" s="114"/>
      <c r="Y162" s="114"/>
      <c r="Z162" s="114"/>
    </row>
    <row r="163" ht="13.5" customHeight="1">
      <c r="A163" s="137"/>
      <c r="B163" s="116"/>
      <c r="C163" s="137"/>
      <c r="D163" s="151"/>
      <c r="E163" s="136"/>
      <c r="F163" s="125"/>
      <c r="G163" s="125"/>
      <c r="H163" s="125"/>
      <c r="I163" s="125"/>
      <c r="J163" s="125"/>
      <c r="K163" s="125"/>
      <c r="L163" s="125"/>
      <c r="M163" s="125"/>
      <c r="N163" s="125"/>
      <c r="O163" s="125"/>
      <c r="P163" s="125"/>
      <c r="Q163" s="125"/>
      <c r="R163" s="137"/>
      <c r="S163" s="137"/>
      <c r="T163" s="137"/>
      <c r="U163" s="114"/>
      <c r="V163" s="114"/>
      <c r="W163" s="114"/>
      <c r="X163" s="114"/>
      <c r="Y163" s="114"/>
      <c r="Z163" s="114"/>
    </row>
    <row r="164" ht="13.5" customHeight="1">
      <c r="A164" s="137"/>
      <c r="B164" s="116"/>
      <c r="C164" s="137"/>
      <c r="D164" s="151"/>
      <c r="E164" s="136"/>
      <c r="F164" s="125"/>
      <c r="G164" s="125"/>
      <c r="H164" s="125"/>
      <c r="I164" s="125"/>
      <c r="J164" s="125"/>
      <c r="K164" s="125"/>
      <c r="L164" s="125"/>
      <c r="M164" s="125"/>
      <c r="N164" s="125"/>
      <c r="O164" s="125"/>
      <c r="P164" s="125"/>
      <c r="Q164" s="125"/>
      <c r="R164" s="137"/>
      <c r="S164" s="137"/>
      <c r="T164" s="137"/>
      <c r="U164" s="114"/>
      <c r="V164" s="114"/>
      <c r="W164" s="114"/>
      <c r="X164" s="114"/>
      <c r="Y164" s="114"/>
      <c r="Z164" s="114"/>
    </row>
    <row r="165" ht="13.5" customHeight="1">
      <c r="A165" s="137"/>
      <c r="B165" s="116"/>
      <c r="C165" s="137"/>
      <c r="D165" s="151"/>
      <c r="E165" s="136"/>
      <c r="F165" s="125"/>
      <c r="G165" s="125"/>
      <c r="H165" s="125"/>
      <c r="I165" s="125"/>
      <c r="J165" s="125"/>
      <c r="K165" s="125"/>
      <c r="L165" s="125"/>
      <c r="M165" s="125"/>
      <c r="N165" s="125"/>
      <c r="O165" s="125"/>
      <c r="P165" s="125"/>
      <c r="Q165" s="125"/>
      <c r="R165" s="137"/>
      <c r="S165" s="137"/>
      <c r="T165" s="137"/>
      <c r="U165" s="114"/>
      <c r="V165" s="114"/>
      <c r="W165" s="114"/>
      <c r="X165" s="114"/>
      <c r="Y165" s="114"/>
      <c r="Z165" s="114"/>
    </row>
    <row r="166" ht="13.5" customHeight="1">
      <c r="A166" s="137"/>
      <c r="B166" s="116"/>
      <c r="C166" s="137"/>
      <c r="D166" s="151"/>
      <c r="E166" s="136"/>
      <c r="F166" s="125"/>
      <c r="G166" s="125"/>
      <c r="H166" s="125"/>
      <c r="I166" s="125"/>
      <c r="J166" s="125"/>
      <c r="K166" s="125"/>
      <c r="L166" s="125"/>
      <c r="M166" s="125"/>
      <c r="N166" s="125"/>
      <c r="O166" s="125"/>
      <c r="P166" s="125"/>
      <c r="Q166" s="125"/>
      <c r="R166" s="137"/>
      <c r="S166" s="137"/>
      <c r="T166" s="137"/>
      <c r="U166" s="114"/>
      <c r="V166" s="114"/>
      <c r="W166" s="114"/>
      <c r="X166" s="114"/>
      <c r="Y166" s="114"/>
      <c r="Z166" s="114"/>
    </row>
    <row r="167" ht="13.5" customHeight="1">
      <c r="A167" s="137"/>
      <c r="B167" s="116"/>
      <c r="C167" s="137"/>
      <c r="D167" s="151"/>
      <c r="E167" s="136"/>
      <c r="F167" s="125"/>
      <c r="G167" s="125"/>
      <c r="H167" s="125"/>
      <c r="I167" s="125"/>
      <c r="J167" s="125"/>
      <c r="K167" s="125"/>
      <c r="L167" s="125"/>
      <c r="M167" s="125"/>
      <c r="N167" s="125"/>
      <c r="O167" s="125"/>
      <c r="P167" s="125"/>
      <c r="Q167" s="125"/>
      <c r="R167" s="137"/>
      <c r="S167" s="137"/>
      <c r="T167" s="137"/>
      <c r="U167" s="114"/>
      <c r="V167" s="114"/>
      <c r="W167" s="114"/>
      <c r="X167" s="114"/>
      <c r="Y167" s="114"/>
      <c r="Z167" s="114"/>
    </row>
    <row r="168" ht="13.5" customHeight="1">
      <c r="A168" s="137"/>
      <c r="B168" s="116"/>
      <c r="C168" s="137"/>
      <c r="D168" s="151"/>
      <c r="E168" s="136"/>
      <c r="F168" s="125"/>
      <c r="G168" s="125"/>
      <c r="H168" s="125"/>
      <c r="I168" s="125"/>
      <c r="J168" s="125"/>
      <c r="K168" s="125"/>
      <c r="L168" s="125"/>
      <c r="M168" s="125"/>
      <c r="N168" s="125"/>
      <c r="O168" s="125"/>
      <c r="P168" s="125"/>
      <c r="Q168" s="125"/>
      <c r="R168" s="137"/>
      <c r="S168" s="137"/>
      <c r="T168" s="137"/>
      <c r="U168" s="114"/>
      <c r="V168" s="114"/>
      <c r="W168" s="114"/>
      <c r="X168" s="114"/>
      <c r="Y168" s="114"/>
      <c r="Z168" s="114"/>
    </row>
    <row r="169" ht="13.5" customHeight="1">
      <c r="A169" s="137"/>
      <c r="B169" s="116"/>
      <c r="C169" s="137"/>
      <c r="D169" s="151"/>
      <c r="E169" s="136"/>
      <c r="F169" s="125"/>
      <c r="G169" s="125"/>
      <c r="H169" s="125"/>
      <c r="I169" s="125"/>
      <c r="J169" s="125"/>
      <c r="K169" s="125"/>
      <c r="L169" s="125"/>
      <c r="M169" s="125"/>
      <c r="N169" s="125"/>
      <c r="O169" s="125"/>
      <c r="P169" s="125"/>
      <c r="Q169" s="125"/>
      <c r="R169" s="137"/>
      <c r="S169" s="137"/>
      <c r="T169" s="137"/>
      <c r="U169" s="114"/>
      <c r="V169" s="114"/>
      <c r="W169" s="114"/>
      <c r="X169" s="114"/>
      <c r="Y169" s="114"/>
      <c r="Z169" s="114"/>
    </row>
    <row r="170" ht="13.5" customHeight="1">
      <c r="A170" s="137"/>
      <c r="B170" s="116"/>
      <c r="C170" s="137"/>
      <c r="D170" s="151"/>
      <c r="E170" s="136"/>
      <c r="F170" s="125"/>
      <c r="G170" s="125"/>
      <c r="H170" s="125"/>
      <c r="I170" s="125"/>
      <c r="J170" s="125"/>
      <c r="K170" s="125"/>
      <c r="L170" s="125"/>
      <c r="M170" s="125"/>
      <c r="N170" s="125"/>
      <c r="O170" s="125"/>
      <c r="P170" s="125"/>
      <c r="Q170" s="125"/>
      <c r="R170" s="137"/>
      <c r="S170" s="137"/>
      <c r="T170" s="137"/>
      <c r="U170" s="114"/>
      <c r="V170" s="114"/>
      <c r="W170" s="114"/>
      <c r="X170" s="114"/>
      <c r="Y170" s="114"/>
      <c r="Z170" s="114"/>
    </row>
    <row r="171" ht="13.5" customHeight="1">
      <c r="A171" s="137"/>
      <c r="B171" s="116"/>
      <c r="C171" s="137"/>
      <c r="D171" s="151"/>
      <c r="E171" s="136"/>
      <c r="F171" s="125"/>
      <c r="G171" s="125"/>
      <c r="H171" s="125"/>
      <c r="I171" s="125"/>
      <c r="J171" s="125"/>
      <c r="K171" s="125"/>
      <c r="L171" s="125"/>
      <c r="M171" s="125"/>
      <c r="N171" s="125"/>
      <c r="O171" s="125"/>
      <c r="P171" s="125"/>
      <c r="Q171" s="125"/>
      <c r="R171" s="137"/>
      <c r="S171" s="137"/>
      <c r="T171" s="137"/>
      <c r="U171" s="114"/>
      <c r="V171" s="114"/>
      <c r="W171" s="114"/>
      <c r="X171" s="114"/>
      <c r="Y171" s="114"/>
      <c r="Z171" s="114"/>
    </row>
    <row r="172" ht="13.5" customHeight="1">
      <c r="A172" s="137"/>
      <c r="B172" s="116"/>
      <c r="C172" s="137"/>
      <c r="D172" s="151"/>
      <c r="E172" s="136"/>
      <c r="F172" s="125"/>
      <c r="G172" s="125"/>
      <c r="H172" s="125"/>
      <c r="I172" s="125"/>
      <c r="J172" s="125"/>
      <c r="K172" s="125"/>
      <c r="L172" s="125"/>
      <c r="M172" s="125"/>
      <c r="N172" s="125"/>
      <c r="O172" s="125"/>
      <c r="P172" s="125"/>
      <c r="Q172" s="125"/>
      <c r="R172" s="137"/>
      <c r="S172" s="137"/>
      <c r="T172" s="137"/>
      <c r="U172" s="114"/>
      <c r="V172" s="114"/>
      <c r="W172" s="114"/>
      <c r="X172" s="114"/>
      <c r="Y172" s="114"/>
      <c r="Z172" s="114"/>
    </row>
    <row r="173" ht="13.5" customHeight="1">
      <c r="A173" s="137"/>
      <c r="B173" s="116"/>
      <c r="C173" s="137"/>
      <c r="D173" s="151"/>
      <c r="E173" s="136"/>
      <c r="F173" s="125"/>
      <c r="G173" s="125"/>
      <c r="H173" s="125"/>
      <c r="I173" s="125"/>
      <c r="J173" s="125"/>
      <c r="K173" s="125"/>
      <c r="L173" s="125"/>
      <c r="M173" s="125"/>
      <c r="N173" s="125"/>
      <c r="O173" s="125"/>
      <c r="P173" s="125"/>
      <c r="Q173" s="125"/>
      <c r="R173" s="137"/>
      <c r="S173" s="137"/>
      <c r="T173" s="137"/>
      <c r="U173" s="114"/>
      <c r="V173" s="114"/>
      <c r="W173" s="114"/>
      <c r="X173" s="114"/>
      <c r="Y173" s="114"/>
      <c r="Z173" s="114"/>
    </row>
    <row r="174" ht="13.5" customHeight="1">
      <c r="A174" s="137"/>
      <c r="B174" s="116"/>
      <c r="C174" s="137"/>
      <c r="D174" s="151"/>
      <c r="E174" s="136"/>
      <c r="F174" s="125"/>
      <c r="G174" s="125"/>
      <c r="H174" s="125"/>
      <c r="I174" s="125"/>
      <c r="J174" s="125"/>
      <c r="K174" s="125"/>
      <c r="L174" s="125"/>
      <c r="M174" s="125"/>
      <c r="N174" s="125"/>
      <c r="O174" s="125"/>
      <c r="P174" s="125"/>
      <c r="Q174" s="125"/>
      <c r="R174" s="137"/>
      <c r="S174" s="137"/>
      <c r="T174" s="137"/>
      <c r="U174" s="114"/>
      <c r="V174" s="114"/>
      <c r="W174" s="114"/>
      <c r="X174" s="114"/>
      <c r="Y174" s="114"/>
      <c r="Z174" s="114"/>
    </row>
    <row r="175" ht="13.5" customHeight="1">
      <c r="A175" s="137"/>
      <c r="B175" s="116"/>
      <c r="C175" s="137"/>
      <c r="D175" s="151"/>
      <c r="E175" s="136"/>
      <c r="F175" s="125"/>
      <c r="G175" s="125"/>
      <c r="H175" s="125"/>
      <c r="I175" s="125"/>
      <c r="J175" s="125"/>
      <c r="K175" s="125"/>
      <c r="L175" s="125"/>
      <c r="M175" s="125"/>
      <c r="N175" s="125"/>
      <c r="O175" s="125"/>
      <c r="P175" s="125"/>
      <c r="Q175" s="125"/>
      <c r="R175" s="137"/>
      <c r="S175" s="137"/>
      <c r="T175" s="137"/>
      <c r="U175" s="114"/>
      <c r="V175" s="114"/>
      <c r="W175" s="114"/>
      <c r="X175" s="114"/>
      <c r="Y175" s="114"/>
      <c r="Z175" s="114"/>
    </row>
    <row r="176" ht="13.5" customHeight="1">
      <c r="A176" s="137"/>
      <c r="B176" s="116"/>
      <c r="C176" s="137"/>
      <c r="D176" s="151"/>
      <c r="E176" s="136"/>
      <c r="F176" s="125"/>
      <c r="G176" s="125"/>
      <c r="H176" s="125"/>
      <c r="I176" s="125"/>
      <c r="J176" s="125"/>
      <c r="K176" s="125"/>
      <c r="L176" s="125"/>
      <c r="M176" s="125"/>
      <c r="N176" s="125"/>
      <c r="O176" s="125"/>
      <c r="P176" s="125"/>
      <c r="Q176" s="125"/>
      <c r="R176" s="137"/>
      <c r="S176" s="137"/>
      <c r="T176" s="137"/>
      <c r="U176" s="114"/>
      <c r="V176" s="114"/>
      <c r="W176" s="114"/>
      <c r="X176" s="114"/>
      <c r="Y176" s="114"/>
      <c r="Z176" s="114"/>
    </row>
    <row r="177" ht="13.5" customHeight="1">
      <c r="A177" s="137"/>
      <c r="B177" s="116"/>
      <c r="C177" s="137"/>
      <c r="D177" s="151"/>
      <c r="E177" s="136"/>
      <c r="F177" s="125"/>
      <c r="G177" s="125"/>
      <c r="H177" s="125"/>
      <c r="I177" s="125"/>
      <c r="J177" s="125"/>
      <c r="K177" s="125"/>
      <c r="L177" s="125"/>
      <c r="M177" s="125"/>
      <c r="N177" s="125"/>
      <c r="O177" s="125"/>
      <c r="P177" s="125"/>
      <c r="Q177" s="125"/>
      <c r="R177" s="137"/>
      <c r="S177" s="137"/>
      <c r="T177" s="137"/>
      <c r="U177" s="114"/>
      <c r="V177" s="114"/>
      <c r="W177" s="114"/>
      <c r="X177" s="114"/>
      <c r="Y177" s="114"/>
      <c r="Z177" s="114"/>
    </row>
    <row r="178" ht="13.5" customHeight="1">
      <c r="A178" s="137"/>
      <c r="B178" s="116"/>
      <c r="C178" s="137"/>
      <c r="D178" s="151"/>
      <c r="E178" s="136"/>
      <c r="F178" s="125"/>
      <c r="G178" s="125"/>
      <c r="H178" s="125"/>
      <c r="I178" s="125"/>
      <c r="J178" s="125"/>
      <c r="K178" s="125"/>
      <c r="L178" s="125"/>
      <c r="M178" s="125"/>
      <c r="N178" s="125"/>
      <c r="O178" s="125"/>
      <c r="P178" s="125"/>
      <c r="Q178" s="125"/>
      <c r="R178" s="137"/>
      <c r="S178" s="137"/>
      <c r="T178" s="137"/>
      <c r="U178" s="114"/>
      <c r="V178" s="114"/>
      <c r="W178" s="114"/>
      <c r="X178" s="114"/>
      <c r="Y178" s="114"/>
      <c r="Z178" s="114"/>
    </row>
    <row r="179" ht="13.5" customHeight="1">
      <c r="A179" s="137"/>
      <c r="B179" s="116"/>
      <c r="C179" s="137"/>
      <c r="D179" s="151"/>
      <c r="E179" s="136"/>
      <c r="F179" s="125"/>
      <c r="G179" s="125"/>
      <c r="H179" s="125"/>
      <c r="I179" s="125"/>
      <c r="J179" s="125"/>
      <c r="K179" s="125"/>
      <c r="L179" s="125"/>
      <c r="M179" s="125"/>
      <c r="N179" s="125"/>
      <c r="O179" s="125"/>
      <c r="P179" s="125"/>
      <c r="Q179" s="125"/>
      <c r="R179" s="137"/>
      <c r="S179" s="137"/>
      <c r="T179" s="137"/>
      <c r="U179" s="114"/>
      <c r="V179" s="114"/>
      <c r="W179" s="114"/>
      <c r="X179" s="114"/>
      <c r="Y179" s="114"/>
      <c r="Z179" s="114"/>
    </row>
    <row r="180" ht="13.5" customHeight="1">
      <c r="A180" s="137"/>
      <c r="B180" s="116"/>
      <c r="C180" s="137"/>
      <c r="D180" s="151"/>
      <c r="E180" s="136"/>
      <c r="F180" s="125"/>
      <c r="G180" s="125"/>
      <c r="H180" s="125"/>
      <c r="I180" s="125"/>
      <c r="J180" s="125"/>
      <c r="K180" s="125"/>
      <c r="L180" s="125"/>
      <c r="M180" s="125"/>
      <c r="N180" s="125"/>
      <c r="O180" s="125"/>
      <c r="P180" s="125"/>
      <c r="Q180" s="125"/>
      <c r="R180" s="137"/>
      <c r="S180" s="137"/>
      <c r="T180" s="137"/>
      <c r="U180" s="114"/>
      <c r="V180" s="114"/>
      <c r="W180" s="114"/>
      <c r="X180" s="114"/>
      <c r="Y180" s="114"/>
      <c r="Z180" s="114"/>
    </row>
    <row r="181" ht="13.5" customHeight="1">
      <c r="A181" s="137"/>
      <c r="B181" s="116"/>
      <c r="C181" s="137"/>
      <c r="D181" s="151"/>
      <c r="E181" s="136"/>
      <c r="F181" s="125"/>
      <c r="G181" s="125"/>
      <c r="H181" s="125"/>
      <c r="I181" s="125"/>
      <c r="J181" s="125"/>
      <c r="K181" s="125"/>
      <c r="L181" s="125"/>
      <c r="M181" s="125"/>
      <c r="N181" s="125"/>
      <c r="O181" s="125"/>
      <c r="P181" s="125"/>
      <c r="Q181" s="125"/>
      <c r="R181" s="137"/>
      <c r="S181" s="137"/>
      <c r="T181" s="137"/>
      <c r="U181" s="114"/>
      <c r="V181" s="114"/>
      <c r="W181" s="114"/>
      <c r="X181" s="114"/>
      <c r="Y181" s="114"/>
      <c r="Z181" s="114"/>
    </row>
    <row r="182" ht="13.5" customHeight="1">
      <c r="A182" s="137"/>
      <c r="B182" s="116"/>
      <c r="C182" s="137"/>
      <c r="D182" s="151"/>
      <c r="E182" s="136"/>
      <c r="F182" s="125"/>
      <c r="G182" s="125"/>
      <c r="H182" s="125"/>
      <c r="I182" s="125"/>
      <c r="J182" s="125"/>
      <c r="K182" s="125"/>
      <c r="L182" s="125"/>
      <c r="M182" s="125"/>
      <c r="N182" s="125"/>
      <c r="O182" s="125"/>
      <c r="P182" s="125"/>
      <c r="Q182" s="125"/>
      <c r="R182" s="137"/>
      <c r="S182" s="137"/>
      <c r="T182" s="137"/>
      <c r="U182" s="114"/>
      <c r="V182" s="114"/>
      <c r="W182" s="114"/>
      <c r="X182" s="114"/>
      <c r="Y182" s="114"/>
      <c r="Z182" s="114"/>
    </row>
    <row r="183" ht="13.5" customHeight="1">
      <c r="A183" s="137"/>
      <c r="B183" s="116"/>
      <c r="C183" s="137"/>
      <c r="D183" s="151"/>
      <c r="E183" s="136"/>
      <c r="F183" s="125"/>
      <c r="G183" s="125"/>
      <c r="H183" s="125"/>
      <c r="I183" s="125"/>
      <c r="J183" s="125"/>
      <c r="K183" s="125"/>
      <c r="L183" s="125"/>
      <c r="M183" s="125"/>
      <c r="N183" s="125"/>
      <c r="O183" s="125"/>
      <c r="P183" s="125"/>
      <c r="Q183" s="125"/>
      <c r="R183" s="137"/>
      <c r="S183" s="137"/>
      <c r="T183" s="137"/>
      <c r="U183" s="114"/>
      <c r="V183" s="114"/>
      <c r="W183" s="114"/>
      <c r="X183" s="114"/>
      <c r="Y183" s="114"/>
      <c r="Z183" s="114"/>
    </row>
    <row r="184" ht="13.5" customHeight="1">
      <c r="A184" s="137"/>
      <c r="B184" s="116"/>
      <c r="C184" s="137"/>
      <c r="D184" s="151"/>
      <c r="E184" s="136"/>
      <c r="F184" s="125"/>
      <c r="G184" s="125"/>
      <c r="H184" s="125"/>
      <c r="I184" s="125"/>
      <c r="J184" s="125"/>
      <c r="K184" s="125"/>
      <c r="L184" s="125"/>
      <c r="M184" s="125"/>
      <c r="N184" s="125"/>
      <c r="O184" s="125"/>
      <c r="P184" s="125"/>
      <c r="Q184" s="125"/>
      <c r="R184" s="137"/>
      <c r="S184" s="137"/>
      <c r="T184" s="137"/>
      <c r="U184" s="114"/>
      <c r="V184" s="114"/>
      <c r="W184" s="114"/>
      <c r="X184" s="114"/>
      <c r="Y184" s="114"/>
      <c r="Z184" s="114"/>
    </row>
    <row r="185" ht="13.5" customHeight="1">
      <c r="A185" s="137"/>
      <c r="B185" s="116"/>
      <c r="C185" s="137"/>
      <c r="D185" s="151"/>
      <c r="E185" s="136"/>
      <c r="F185" s="125"/>
      <c r="G185" s="125"/>
      <c r="H185" s="125"/>
      <c r="I185" s="125"/>
      <c r="J185" s="125"/>
      <c r="K185" s="125"/>
      <c r="L185" s="125"/>
      <c r="M185" s="125"/>
      <c r="N185" s="125"/>
      <c r="O185" s="125"/>
      <c r="P185" s="125"/>
      <c r="Q185" s="125"/>
      <c r="R185" s="137"/>
      <c r="S185" s="137"/>
      <c r="T185" s="137"/>
      <c r="U185" s="114"/>
      <c r="V185" s="114"/>
      <c r="W185" s="114"/>
      <c r="X185" s="114"/>
      <c r="Y185" s="114"/>
      <c r="Z185" s="114"/>
    </row>
    <row r="186" ht="13.5" customHeight="1">
      <c r="A186" s="137"/>
      <c r="B186" s="116"/>
      <c r="C186" s="137"/>
      <c r="D186" s="151"/>
      <c r="E186" s="136"/>
      <c r="F186" s="125"/>
      <c r="G186" s="125"/>
      <c r="H186" s="125"/>
      <c r="I186" s="125"/>
      <c r="J186" s="125"/>
      <c r="K186" s="125"/>
      <c r="L186" s="125"/>
      <c r="M186" s="125"/>
      <c r="N186" s="125"/>
      <c r="O186" s="125"/>
      <c r="P186" s="125"/>
      <c r="Q186" s="125"/>
      <c r="R186" s="137"/>
      <c r="S186" s="137"/>
      <c r="T186" s="137"/>
      <c r="U186" s="114"/>
      <c r="V186" s="114"/>
      <c r="W186" s="114"/>
      <c r="X186" s="114"/>
      <c r="Y186" s="114"/>
      <c r="Z186" s="114"/>
    </row>
    <row r="187" ht="13.5" customHeight="1">
      <c r="A187" s="137"/>
      <c r="B187" s="116"/>
      <c r="C187" s="137"/>
      <c r="D187" s="151"/>
      <c r="E187" s="136"/>
      <c r="F187" s="125"/>
      <c r="G187" s="125"/>
      <c r="H187" s="125"/>
      <c r="I187" s="125"/>
      <c r="J187" s="125"/>
      <c r="K187" s="125"/>
      <c r="L187" s="125"/>
      <c r="M187" s="125"/>
      <c r="N187" s="125"/>
      <c r="O187" s="125"/>
      <c r="P187" s="125"/>
      <c r="Q187" s="125"/>
      <c r="R187" s="137"/>
      <c r="S187" s="137"/>
      <c r="T187" s="137"/>
      <c r="U187" s="114"/>
      <c r="V187" s="114"/>
      <c r="W187" s="114"/>
      <c r="X187" s="114"/>
      <c r="Y187" s="114"/>
      <c r="Z187" s="114"/>
    </row>
    <row r="188" ht="13.5" customHeight="1">
      <c r="A188" s="137"/>
      <c r="B188" s="116"/>
      <c r="C188" s="137"/>
      <c r="D188" s="151"/>
      <c r="E188" s="136"/>
      <c r="F188" s="125"/>
      <c r="G188" s="125"/>
      <c r="H188" s="125"/>
      <c r="I188" s="125"/>
      <c r="J188" s="125"/>
      <c r="K188" s="125"/>
      <c r="L188" s="125"/>
      <c r="M188" s="125"/>
      <c r="N188" s="125"/>
      <c r="O188" s="125"/>
      <c r="P188" s="125"/>
      <c r="Q188" s="125"/>
      <c r="R188" s="137"/>
      <c r="S188" s="137"/>
      <c r="T188" s="137"/>
      <c r="U188" s="114"/>
      <c r="V188" s="114"/>
      <c r="W188" s="114"/>
      <c r="X188" s="114"/>
      <c r="Y188" s="114"/>
      <c r="Z188" s="114"/>
    </row>
    <row r="189" ht="13.5" customHeight="1">
      <c r="A189" s="137"/>
      <c r="B189" s="116"/>
      <c r="C189" s="137"/>
      <c r="D189" s="151"/>
      <c r="E189" s="136"/>
      <c r="F189" s="125"/>
      <c r="G189" s="125"/>
      <c r="H189" s="125"/>
      <c r="I189" s="125"/>
      <c r="J189" s="125"/>
      <c r="K189" s="125"/>
      <c r="L189" s="125"/>
      <c r="M189" s="125"/>
      <c r="N189" s="125"/>
      <c r="O189" s="125"/>
      <c r="P189" s="125"/>
      <c r="Q189" s="125"/>
      <c r="R189" s="137"/>
      <c r="S189" s="137"/>
      <c r="T189" s="137"/>
      <c r="U189" s="114"/>
      <c r="V189" s="114"/>
      <c r="W189" s="114"/>
      <c r="X189" s="114"/>
      <c r="Y189" s="114"/>
      <c r="Z189" s="114"/>
    </row>
    <row r="190" ht="13.5" customHeight="1">
      <c r="A190" s="137"/>
      <c r="B190" s="116"/>
      <c r="C190" s="137"/>
      <c r="D190" s="151"/>
      <c r="E190" s="136"/>
      <c r="F190" s="125"/>
      <c r="G190" s="125"/>
      <c r="H190" s="125"/>
      <c r="I190" s="125"/>
      <c r="J190" s="125"/>
      <c r="K190" s="125"/>
      <c r="L190" s="125"/>
      <c r="M190" s="125"/>
      <c r="N190" s="125"/>
      <c r="O190" s="125"/>
      <c r="P190" s="125"/>
      <c r="Q190" s="125"/>
      <c r="R190" s="137"/>
      <c r="S190" s="137"/>
      <c r="T190" s="137"/>
      <c r="U190" s="114"/>
      <c r="V190" s="114"/>
      <c r="W190" s="114"/>
      <c r="X190" s="114"/>
      <c r="Y190" s="114"/>
      <c r="Z190" s="114"/>
    </row>
    <row r="191" ht="13.5" customHeight="1">
      <c r="A191" s="137"/>
      <c r="B191" s="116"/>
      <c r="C191" s="137"/>
      <c r="D191" s="151"/>
      <c r="E191" s="136"/>
      <c r="F191" s="125"/>
      <c r="G191" s="125"/>
      <c r="H191" s="125"/>
      <c r="I191" s="125"/>
      <c r="J191" s="125"/>
      <c r="K191" s="125"/>
      <c r="L191" s="125"/>
      <c r="M191" s="125"/>
      <c r="N191" s="125"/>
      <c r="O191" s="125"/>
      <c r="P191" s="125"/>
      <c r="Q191" s="125"/>
      <c r="R191" s="137"/>
      <c r="S191" s="137"/>
      <c r="T191" s="137"/>
      <c r="U191" s="114"/>
      <c r="V191" s="114"/>
      <c r="W191" s="114"/>
      <c r="X191" s="114"/>
      <c r="Y191" s="114"/>
      <c r="Z191" s="114"/>
    </row>
    <row r="192" ht="13.5" customHeight="1">
      <c r="A192" s="137"/>
      <c r="B192" s="116"/>
      <c r="C192" s="137"/>
      <c r="D192" s="151"/>
      <c r="E192" s="136"/>
      <c r="F192" s="125"/>
      <c r="G192" s="125"/>
      <c r="H192" s="125"/>
      <c r="I192" s="125"/>
      <c r="J192" s="125"/>
      <c r="K192" s="125"/>
      <c r="L192" s="125"/>
      <c r="M192" s="125"/>
      <c r="N192" s="125"/>
      <c r="O192" s="125"/>
      <c r="P192" s="125"/>
      <c r="Q192" s="125"/>
      <c r="R192" s="137"/>
      <c r="S192" s="137"/>
      <c r="T192" s="137"/>
      <c r="U192" s="114"/>
      <c r="V192" s="114"/>
      <c r="W192" s="114"/>
      <c r="X192" s="114"/>
      <c r="Y192" s="114"/>
      <c r="Z192" s="114"/>
    </row>
    <row r="193" ht="13.5" customHeight="1">
      <c r="A193" s="137"/>
      <c r="B193" s="116"/>
      <c r="C193" s="137"/>
      <c r="D193" s="151"/>
      <c r="E193" s="136"/>
      <c r="F193" s="125"/>
      <c r="G193" s="125"/>
      <c r="H193" s="125"/>
      <c r="I193" s="125"/>
      <c r="J193" s="125"/>
      <c r="K193" s="125"/>
      <c r="L193" s="125"/>
      <c r="M193" s="125"/>
      <c r="N193" s="125"/>
      <c r="O193" s="125"/>
      <c r="P193" s="125"/>
      <c r="Q193" s="125"/>
      <c r="R193" s="137"/>
      <c r="S193" s="137"/>
      <c r="T193" s="137"/>
      <c r="U193" s="114"/>
      <c r="V193" s="114"/>
      <c r="W193" s="114"/>
      <c r="X193" s="114"/>
      <c r="Y193" s="114"/>
      <c r="Z193" s="114"/>
    </row>
    <row r="194" ht="13.5" customHeight="1">
      <c r="A194" s="137"/>
      <c r="B194" s="116"/>
      <c r="C194" s="137"/>
      <c r="D194" s="151"/>
      <c r="E194" s="136"/>
      <c r="F194" s="125"/>
      <c r="G194" s="125"/>
      <c r="H194" s="125"/>
      <c r="I194" s="125"/>
      <c r="J194" s="125"/>
      <c r="K194" s="125"/>
      <c r="L194" s="125"/>
      <c r="M194" s="125"/>
      <c r="N194" s="125"/>
      <c r="O194" s="125"/>
      <c r="P194" s="125"/>
      <c r="Q194" s="125"/>
      <c r="R194" s="137"/>
      <c r="S194" s="137"/>
      <c r="T194" s="137"/>
      <c r="U194" s="114"/>
      <c r="V194" s="114"/>
      <c r="W194" s="114"/>
      <c r="X194" s="114"/>
      <c r="Y194" s="114"/>
      <c r="Z194" s="114"/>
    </row>
    <row r="195" ht="13.5" customHeight="1">
      <c r="A195" s="137"/>
      <c r="B195" s="116"/>
      <c r="C195" s="137"/>
      <c r="D195" s="151"/>
      <c r="E195" s="136"/>
      <c r="F195" s="125"/>
      <c r="G195" s="125"/>
      <c r="H195" s="125"/>
      <c r="I195" s="125"/>
      <c r="J195" s="125"/>
      <c r="K195" s="125"/>
      <c r="L195" s="125"/>
      <c r="M195" s="125"/>
      <c r="N195" s="125"/>
      <c r="O195" s="125"/>
      <c r="P195" s="125"/>
      <c r="Q195" s="125"/>
      <c r="R195" s="137"/>
      <c r="S195" s="137"/>
      <c r="T195" s="137"/>
      <c r="U195" s="114"/>
      <c r="V195" s="114"/>
      <c r="W195" s="114"/>
      <c r="X195" s="114"/>
      <c r="Y195" s="114"/>
      <c r="Z195" s="114"/>
    </row>
    <row r="196" ht="13.5" customHeight="1">
      <c r="A196" s="137"/>
      <c r="B196" s="116"/>
      <c r="C196" s="137"/>
      <c r="D196" s="151"/>
      <c r="E196" s="136"/>
      <c r="F196" s="125"/>
      <c r="G196" s="125"/>
      <c r="H196" s="125"/>
      <c r="I196" s="125"/>
      <c r="J196" s="125"/>
      <c r="K196" s="125"/>
      <c r="L196" s="125"/>
      <c r="M196" s="125"/>
      <c r="N196" s="125"/>
      <c r="O196" s="125"/>
      <c r="P196" s="125"/>
      <c r="Q196" s="125"/>
      <c r="R196" s="137"/>
      <c r="S196" s="137"/>
      <c r="T196" s="137"/>
      <c r="U196" s="114"/>
      <c r="V196" s="114"/>
      <c r="W196" s="114"/>
      <c r="X196" s="114"/>
      <c r="Y196" s="114"/>
      <c r="Z196" s="114"/>
    </row>
    <row r="197" ht="13.5" customHeight="1">
      <c r="A197" s="137"/>
      <c r="B197" s="116"/>
      <c r="C197" s="137"/>
      <c r="D197" s="151"/>
      <c r="E197" s="136"/>
      <c r="F197" s="125"/>
      <c r="G197" s="125"/>
      <c r="H197" s="125"/>
      <c r="I197" s="125"/>
      <c r="J197" s="125"/>
      <c r="K197" s="125"/>
      <c r="L197" s="125"/>
      <c r="M197" s="125"/>
      <c r="N197" s="125"/>
      <c r="O197" s="125"/>
      <c r="P197" s="125"/>
      <c r="Q197" s="125"/>
      <c r="R197" s="137"/>
      <c r="S197" s="137"/>
      <c r="T197" s="137"/>
      <c r="U197" s="114"/>
      <c r="V197" s="114"/>
      <c r="W197" s="114"/>
      <c r="X197" s="114"/>
      <c r="Y197" s="114"/>
      <c r="Z197" s="114"/>
    </row>
    <row r="198" ht="13.5" customHeight="1">
      <c r="A198" s="137"/>
      <c r="B198" s="116"/>
      <c r="C198" s="137"/>
      <c r="D198" s="151"/>
      <c r="E198" s="136"/>
      <c r="F198" s="125"/>
      <c r="G198" s="125"/>
      <c r="H198" s="125"/>
      <c r="I198" s="125"/>
      <c r="J198" s="125"/>
      <c r="K198" s="125"/>
      <c r="L198" s="125"/>
      <c r="M198" s="125"/>
      <c r="N198" s="125"/>
      <c r="O198" s="125"/>
      <c r="P198" s="125"/>
      <c r="Q198" s="125"/>
      <c r="R198" s="137"/>
      <c r="S198" s="137"/>
      <c r="T198" s="137"/>
      <c r="U198" s="114"/>
      <c r="V198" s="114"/>
      <c r="W198" s="114"/>
      <c r="X198" s="114"/>
      <c r="Y198" s="114"/>
      <c r="Z198" s="114"/>
    </row>
    <row r="199" ht="13.5" customHeight="1">
      <c r="A199" s="137"/>
      <c r="B199" s="116"/>
      <c r="C199" s="137"/>
      <c r="D199" s="151"/>
      <c r="E199" s="136"/>
      <c r="F199" s="125"/>
      <c r="G199" s="125"/>
      <c r="H199" s="125"/>
      <c r="I199" s="125"/>
      <c r="J199" s="125"/>
      <c r="K199" s="125"/>
      <c r="L199" s="125"/>
      <c r="M199" s="125"/>
      <c r="N199" s="125"/>
      <c r="O199" s="125"/>
      <c r="P199" s="125"/>
      <c r="Q199" s="125"/>
      <c r="R199" s="137"/>
      <c r="S199" s="137"/>
      <c r="T199" s="137"/>
      <c r="U199" s="114"/>
      <c r="V199" s="114"/>
      <c r="W199" s="114"/>
      <c r="X199" s="114"/>
      <c r="Y199" s="114"/>
      <c r="Z199" s="114"/>
    </row>
    <row r="200" ht="13.5" customHeight="1">
      <c r="A200" s="137"/>
      <c r="B200" s="116"/>
      <c r="C200" s="137"/>
      <c r="D200" s="151"/>
      <c r="E200" s="136"/>
      <c r="F200" s="125"/>
      <c r="G200" s="125"/>
      <c r="H200" s="125"/>
      <c r="I200" s="125"/>
      <c r="J200" s="125"/>
      <c r="K200" s="125"/>
      <c r="L200" s="125"/>
      <c r="M200" s="125"/>
      <c r="N200" s="125"/>
      <c r="O200" s="125"/>
      <c r="P200" s="125"/>
      <c r="Q200" s="125"/>
      <c r="R200" s="137"/>
      <c r="S200" s="137"/>
      <c r="T200" s="137"/>
      <c r="U200" s="114"/>
      <c r="V200" s="114"/>
      <c r="W200" s="114"/>
      <c r="X200" s="114"/>
      <c r="Y200" s="114"/>
      <c r="Z200" s="114"/>
    </row>
    <row r="201" ht="13.5" customHeight="1">
      <c r="A201" s="137"/>
      <c r="B201" s="116"/>
      <c r="C201" s="137"/>
      <c r="D201" s="151"/>
      <c r="E201" s="136"/>
      <c r="F201" s="125"/>
      <c r="G201" s="125"/>
      <c r="H201" s="125"/>
      <c r="I201" s="125"/>
      <c r="J201" s="125"/>
      <c r="K201" s="125"/>
      <c r="L201" s="125"/>
      <c r="M201" s="125"/>
      <c r="N201" s="125"/>
      <c r="O201" s="125"/>
      <c r="P201" s="125"/>
      <c r="Q201" s="125"/>
      <c r="R201" s="137"/>
      <c r="S201" s="137"/>
      <c r="T201" s="137"/>
      <c r="U201" s="114"/>
      <c r="V201" s="114"/>
      <c r="W201" s="114"/>
      <c r="X201" s="114"/>
      <c r="Y201" s="114"/>
      <c r="Z201" s="114"/>
    </row>
    <row r="202" ht="13.5" customHeight="1">
      <c r="A202" s="137"/>
      <c r="B202" s="116"/>
      <c r="C202" s="137"/>
      <c r="D202" s="151"/>
      <c r="E202" s="136"/>
      <c r="F202" s="125"/>
      <c r="G202" s="125"/>
      <c r="H202" s="125"/>
      <c r="I202" s="125"/>
      <c r="J202" s="125"/>
      <c r="K202" s="125"/>
      <c r="L202" s="125"/>
      <c r="M202" s="125"/>
      <c r="N202" s="125"/>
      <c r="O202" s="125"/>
      <c r="P202" s="125"/>
      <c r="Q202" s="125"/>
      <c r="R202" s="137"/>
      <c r="S202" s="137"/>
      <c r="T202" s="137"/>
      <c r="U202" s="114"/>
      <c r="V202" s="114"/>
      <c r="W202" s="114"/>
      <c r="X202" s="114"/>
      <c r="Y202" s="114"/>
      <c r="Z202" s="114"/>
    </row>
    <row r="203" ht="13.5" customHeight="1">
      <c r="A203" s="137"/>
      <c r="B203" s="116"/>
      <c r="C203" s="137"/>
      <c r="D203" s="151"/>
      <c r="E203" s="136"/>
      <c r="F203" s="125"/>
      <c r="G203" s="125"/>
      <c r="H203" s="125"/>
      <c r="I203" s="125"/>
      <c r="J203" s="125"/>
      <c r="K203" s="125"/>
      <c r="L203" s="125"/>
      <c r="M203" s="125"/>
      <c r="N203" s="125"/>
      <c r="O203" s="125"/>
      <c r="P203" s="125"/>
      <c r="Q203" s="125"/>
      <c r="R203" s="137"/>
      <c r="S203" s="137"/>
      <c r="T203" s="137"/>
      <c r="U203" s="114"/>
      <c r="V203" s="114"/>
      <c r="W203" s="114"/>
      <c r="X203" s="114"/>
      <c r="Y203" s="114"/>
      <c r="Z203" s="114"/>
    </row>
    <row r="204" ht="13.5" customHeight="1">
      <c r="A204" s="137"/>
      <c r="B204" s="116"/>
      <c r="C204" s="137"/>
      <c r="D204" s="151"/>
      <c r="E204" s="136"/>
      <c r="F204" s="125"/>
      <c r="G204" s="125"/>
      <c r="H204" s="125"/>
      <c r="I204" s="125"/>
      <c r="J204" s="125"/>
      <c r="K204" s="125"/>
      <c r="L204" s="125"/>
      <c r="M204" s="125"/>
      <c r="N204" s="125"/>
      <c r="O204" s="125"/>
      <c r="P204" s="125"/>
      <c r="Q204" s="125"/>
      <c r="R204" s="137"/>
      <c r="S204" s="137"/>
      <c r="T204" s="137"/>
      <c r="U204" s="114"/>
      <c r="V204" s="114"/>
      <c r="W204" s="114"/>
      <c r="X204" s="114"/>
      <c r="Y204" s="114"/>
      <c r="Z204" s="114"/>
    </row>
    <row r="205" ht="13.5" customHeight="1">
      <c r="A205" s="137"/>
      <c r="B205" s="116"/>
      <c r="C205" s="137"/>
      <c r="D205" s="151"/>
      <c r="E205" s="136"/>
      <c r="F205" s="125"/>
      <c r="G205" s="125"/>
      <c r="H205" s="125"/>
      <c r="I205" s="125"/>
      <c r="J205" s="125"/>
      <c r="K205" s="125"/>
      <c r="L205" s="125"/>
      <c r="M205" s="125"/>
      <c r="N205" s="125"/>
      <c r="O205" s="125"/>
      <c r="P205" s="125"/>
      <c r="Q205" s="125"/>
      <c r="R205" s="137"/>
      <c r="S205" s="137"/>
      <c r="T205" s="137"/>
      <c r="U205" s="114"/>
      <c r="V205" s="114"/>
      <c r="W205" s="114"/>
      <c r="X205" s="114"/>
      <c r="Y205" s="114"/>
      <c r="Z205" s="114"/>
    </row>
    <row r="206" ht="13.5" customHeight="1">
      <c r="A206" s="137"/>
      <c r="B206" s="116"/>
      <c r="C206" s="137"/>
      <c r="D206" s="151"/>
      <c r="E206" s="136"/>
      <c r="F206" s="125"/>
      <c r="G206" s="125"/>
      <c r="H206" s="125"/>
      <c r="I206" s="125"/>
      <c r="J206" s="125"/>
      <c r="K206" s="125"/>
      <c r="L206" s="125"/>
      <c r="M206" s="125"/>
      <c r="N206" s="125"/>
      <c r="O206" s="125"/>
      <c r="P206" s="125"/>
      <c r="Q206" s="125"/>
      <c r="R206" s="137"/>
      <c r="S206" s="137"/>
      <c r="T206" s="137"/>
      <c r="U206" s="114"/>
      <c r="V206" s="114"/>
      <c r="W206" s="114"/>
      <c r="X206" s="114"/>
      <c r="Y206" s="114"/>
      <c r="Z206" s="114"/>
    </row>
    <row r="207" ht="13.5" customHeight="1">
      <c r="A207" s="137"/>
      <c r="B207" s="116"/>
      <c r="C207" s="137"/>
      <c r="D207" s="151"/>
      <c r="E207" s="136"/>
      <c r="F207" s="125"/>
      <c r="G207" s="125"/>
      <c r="H207" s="125"/>
      <c r="I207" s="125"/>
      <c r="J207" s="125"/>
      <c r="K207" s="125"/>
      <c r="L207" s="125"/>
      <c r="M207" s="125"/>
      <c r="N207" s="125"/>
      <c r="O207" s="125"/>
      <c r="P207" s="125"/>
      <c r="Q207" s="125"/>
      <c r="R207" s="137"/>
      <c r="S207" s="137"/>
      <c r="T207" s="137"/>
      <c r="U207" s="114"/>
      <c r="V207" s="114"/>
      <c r="W207" s="114"/>
      <c r="X207" s="114"/>
      <c r="Y207" s="114"/>
      <c r="Z207" s="114"/>
    </row>
    <row r="208" ht="13.5" customHeight="1">
      <c r="A208" s="137"/>
      <c r="B208" s="116"/>
      <c r="C208" s="137"/>
      <c r="D208" s="151"/>
      <c r="E208" s="136"/>
      <c r="F208" s="125"/>
      <c r="G208" s="125"/>
      <c r="H208" s="125"/>
      <c r="I208" s="125"/>
      <c r="J208" s="125"/>
      <c r="K208" s="125"/>
      <c r="L208" s="125"/>
      <c r="M208" s="125"/>
      <c r="N208" s="125"/>
      <c r="O208" s="125"/>
      <c r="P208" s="125"/>
      <c r="Q208" s="125"/>
      <c r="R208" s="137"/>
      <c r="S208" s="137"/>
      <c r="T208" s="137"/>
      <c r="U208" s="114"/>
      <c r="V208" s="114"/>
      <c r="W208" s="114"/>
      <c r="X208" s="114"/>
      <c r="Y208" s="114"/>
      <c r="Z208" s="114"/>
    </row>
    <row r="209" ht="13.5" customHeight="1">
      <c r="A209" s="137"/>
      <c r="B209" s="116"/>
      <c r="C209" s="137"/>
      <c r="D209" s="151"/>
      <c r="E209" s="136"/>
      <c r="F209" s="125"/>
      <c r="G209" s="125"/>
      <c r="H209" s="125"/>
      <c r="I209" s="125"/>
      <c r="J209" s="125"/>
      <c r="K209" s="125"/>
      <c r="L209" s="125"/>
      <c r="M209" s="125"/>
      <c r="N209" s="125"/>
      <c r="O209" s="125"/>
      <c r="P209" s="125"/>
      <c r="Q209" s="125"/>
      <c r="R209" s="137"/>
      <c r="S209" s="137"/>
      <c r="T209" s="137"/>
      <c r="U209" s="114"/>
      <c r="V209" s="114"/>
      <c r="W209" s="114"/>
      <c r="X209" s="114"/>
      <c r="Y209" s="114"/>
      <c r="Z209" s="114"/>
    </row>
    <row r="210" ht="13.5" customHeight="1">
      <c r="A210" s="137"/>
      <c r="B210" s="116"/>
      <c r="C210" s="137"/>
      <c r="D210" s="151"/>
      <c r="E210" s="136"/>
      <c r="F210" s="125"/>
      <c r="G210" s="125"/>
      <c r="H210" s="125"/>
      <c r="I210" s="125"/>
      <c r="J210" s="125"/>
      <c r="K210" s="125"/>
      <c r="L210" s="125"/>
      <c r="M210" s="125"/>
      <c r="N210" s="125"/>
      <c r="O210" s="125"/>
      <c r="P210" s="125"/>
      <c r="Q210" s="125"/>
      <c r="R210" s="137"/>
      <c r="S210" s="137"/>
      <c r="T210" s="137"/>
      <c r="U210" s="114"/>
      <c r="V210" s="114"/>
      <c r="W210" s="114"/>
      <c r="X210" s="114"/>
      <c r="Y210" s="114"/>
      <c r="Z210" s="114"/>
    </row>
    <row r="211" ht="13.5" customHeight="1">
      <c r="A211" s="137"/>
      <c r="B211" s="116"/>
      <c r="C211" s="137"/>
      <c r="D211" s="151"/>
      <c r="E211" s="136"/>
      <c r="F211" s="125"/>
      <c r="G211" s="125"/>
      <c r="H211" s="125"/>
      <c r="I211" s="125"/>
      <c r="J211" s="125"/>
      <c r="K211" s="125"/>
      <c r="L211" s="125"/>
      <c r="M211" s="125"/>
      <c r="N211" s="125"/>
      <c r="O211" s="125"/>
      <c r="P211" s="125"/>
      <c r="Q211" s="125"/>
      <c r="R211" s="137"/>
      <c r="S211" s="137"/>
      <c r="T211" s="137"/>
      <c r="U211" s="114"/>
      <c r="V211" s="114"/>
      <c r="W211" s="114"/>
      <c r="X211" s="114"/>
      <c r="Y211" s="114"/>
      <c r="Z211" s="114"/>
    </row>
    <row r="212" ht="13.5" customHeight="1">
      <c r="A212" s="137"/>
      <c r="B212" s="116"/>
      <c r="C212" s="137"/>
      <c r="D212" s="151"/>
      <c r="E212" s="136"/>
      <c r="F212" s="125"/>
      <c r="G212" s="125"/>
      <c r="H212" s="125"/>
      <c r="I212" s="125"/>
      <c r="J212" s="125"/>
      <c r="K212" s="125"/>
      <c r="L212" s="125"/>
      <c r="M212" s="125"/>
      <c r="N212" s="125"/>
      <c r="O212" s="125"/>
      <c r="P212" s="125"/>
      <c r="Q212" s="125"/>
      <c r="R212" s="137"/>
      <c r="S212" s="137"/>
      <c r="T212" s="137"/>
      <c r="U212" s="114"/>
      <c r="V212" s="114"/>
      <c r="W212" s="114"/>
      <c r="X212" s="114"/>
      <c r="Y212" s="114"/>
      <c r="Z212" s="114"/>
    </row>
    <row r="213" ht="13.5" customHeight="1">
      <c r="A213" s="137"/>
      <c r="B213" s="116"/>
      <c r="C213" s="137"/>
      <c r="D213" s="151"/>
      <c r="E213" s="136"/>
      <c r="F213" s="125"/>
      <c r="G213" s="125"/>
      <c r="H213" s="125"/>
      <c r="I213" s="125"/>
      <c r="J213" s="125"/>
      <c r="K213" s="125"/>
      <c r="L213" s="125"/>
      <c r="M213" s="125"/>
      <c r="N213" s="125"/>
      <c r="O213" s="125"/>
      <c r="P213" s="125"/>
      <c r="Q213" s="125"/>
      <c r="R213" s="137"/>
      <c r="S213" s="137"/>
      <c r="T213" s="137"/>
      <c r="U213" s="114"/>
      <c r="V213" s="114"/>
      <c r="W213" s="114"/>
      <c r="X213" s="114"/>
      <c r="Y213" s="114"/>
      <c r="Z213" s="114"/>
    </row>
    <row r="214" ht="13.5" customHeight="1">
      <c r="A214" s="137"/>
      <c r="B214" s="116"/>
      <c r="C214" s="137"/>
      <c r="D214" s="151"/>
      <c r="E214" s="136"/>
      <c r="F214" s="125"/>
      <c r="G214" s="125"/>
      <c r="H214" s="125"/>
      <c r="I214" s="125"/>
      <c r="J214" s="125"/>
      <c r="K214" s="125"/>
      <c r="L214" s="125"/>
      <c r="M214" s="125"/>
      <c r="N214" s="125"/>
      <c r="O214" s="125"/>
      <c r="P214" s="125"/>
      <c r="Q214" s="125"/>
      <c r="R214" s="137"/>
      <c r="S214" s="137"/>
      <c r="T214" s="137"/>
      <c r="U214" s="114"/>
      <c r="V214" s="114"/>
      <c r="W214" s="114"/>
      <c r="X214" s="114"/>
      <c r="Y214" s="114"/>
      <c r="Z214" s="114"/>
    </row>
    <row r="215" ht="13.5" customHeight="1">
      <c r="A215" s="137"/>
      <c r="B215" s="116"/>
      <c r="C215" s="137"/>
      <c r="D215" s="151"/>
      <c r="E215" s="136"/>
      <c r="F215" s="125"/>
      <c r="G215" s="125"/>
      <c r="H215" s="125"/>
      <c r="I215" s="125"/>
      <c r="J215" s="125"/>
      <c r="K215" s="125"/>
      <c r="L215" s="125"/>
      <c r="M215" s="125"/>
      <c r="N215" s="125"/>
      <c r="O215" s="125"/>
      <c r="P215" s="125"/>
      <c r="Q215" s="125"/>
      <c r="R215" s="137"/>
      <c r="S215" s="137"/>
      <c r="T215" s="137"/>
      <c r="U215" s="114"/>
      <c r="V215" s="114"/>
      <c r="W215" s="114"/>
      <c r="X215" s="114"/>
      <c r="Y215" s="114"/>
      <c r="Z215" s="114"/>
    </row>
    <row r="216" ht="13.5" customHeight="1">
      <c r="A216" s="137"/>
      <c r="B216" s="116"/>
      <c r="C216" s="137"/>
      <c r="D216" s="151"/>
      <c r="E216" s="136"/>
      <c r="F216" s="125"/>
      <c r="G216" s="125"/>
      <c r="H216" s="125"/>
      <c r="I216" s="125"/>
      <c r="J216" s="125"/>
      <c r="K216" s="125"/>
      <c r="L216" s="125"/>
      <c r="M216" s="125"/>
      <c r="N216" s="125"/>
      <c r="O216" s="125"/>
      <c r="P216" s="125"/>
      <c r="Q216" s="125"/>
      <c r="R216" s="137"/>
      <c r="S216" s="137"/>
      <c r="T216" s="137"/>
      <c r="U216" s="114"/>
      <c r="V216" s="114"/>
      <c r="W216" s="114"/>
      <c r="X216" s="114"/>
      <c r="Y216" s="114"/>
      <c r="Z216" s="114"/>
    </row>
    <row r="217" ht="13.5" customHeight="1">
      <c r="A217" s="137"/>
      <c r="B217" s="116"/>
      <c r="C217" s="137"/>
      <c r="D217" s="151"/>
      <c r="E217" s="136"/>
      <c r="F217" s="125"/>
      <c r="G217" s="125"/>
      <c r="H217" s="125"/>
      <c r="I217" s="125"/>
      <c r="J217" s="125"/>
      <c r="K217" s="125"/>
      <c r="L217" s="125"/>
      <c r="M217" s="125"/>
      <c r="N217" s="125"/>
      <c r="O217" s="125"/>
      <c r="P217" s="125"/>
      <c r="Q217" s="125"/>
      <c r="R217" s="137"/>
      <c r="S217" s="137"/>
      <c r="T217" s="137"/>
      <c r="U217" s="114"/>
      <c r="V217" s="114"/>
      <c r="W217" s="114"/>
      <c r="X217" s="114"/>
      <c r="Y217" s="114"/>
      <c r="Z217" s="114"/>
    </row>
    <row r="218" ht="13.5" customHeight="1">
      <c r="A218" s="137"/>
      <c r="B218" s="116"/>
      <c r="C218" s="137"/>
      <c r="D218" s="151"/>
      <c r="E218" s="136"/>
      <c r="F218" s="125"/>
      <c r="G218" s="125"/>
      <c r="H218" s="125"/>
      <c r="I218" s="125"/>
      <c r="J218" s="125"/>
      <c r="K218" s="125"/>
      <c r="L218" s="125"/>
      <c r="M218" s="125"/>
      <c r="N218" s="125"/>
      <c r="O218" s="125"/>
      <c r="P218" s="125"/>
      <c r="Q218" s="125"/>
      <c r="R218" s="137"/>
      <c r="S218" s="137"/>
      <c r="T218" s="137"/>
      <c r="U218" s="114"/>
      <c r="V218" s="114"/>
      <c r="W218" s="114"/>
      <c r="X218" s="114"/>
      <c r="Y218" s="114"/>
      <c r="Z218" s="114"/>
    </row>
    <row r="219" ht="13.5" customHeight="1">
      <c r="A219" s="137"/>
      <c r="B219" s="116"/>
      <c r="C219" s="137"/>
      <c r="D219" s="151"/>
      <c r="E219" s="136"/>
      <c r="F219" s="125"/>
      <c r="G219" s="125"/>
      <c r="H219" s="125"/>
      <c r="I219" s="125"/>
      <c r="J219" s="125"/>
      <c r="K219" s="125"/>
      <c r="L219" s="125"/>
      <c r="M219" s="125"/>
      <c r="N219" s="125"/>
      <c r="O219" s="125"/>
      <c r="P219" s="125"/>
      <c r="Q219" s="125"/>
      <c r="R219" s="137"/>
      <c r="S219" s="137"/>
      <c r="T219" s="137"/>
      <c r="U219" s="114"/>
      <c r="V219" s="114"/>
      <c r="W219" s="114"/>
      <c r="X219" s="114"/>
      <c r="Y219" s="114"/>
      <c r="Z219" s="114"/>
    </row>
    <row r="220" ht="13.5" customHeight="1">
      <c r="A220" s="137"/>
      <c r="B220" s="116"/>
      <c r="C220" s="137"/>
      <c r="D220" s="151"/>
      <c r="E220" s="136"/>
      <c r="F220" s="125"/>
      <c r="G220" s="125"/>
      <c r="H220" s="125"/>
      <c r="I220" s="125"/>
      <c r="J220" s="125"/>
      <c r="K220" s="125"/>
      <c r="L220" s="125"/>
      <c r="M220" s="125"/>
      <c r="N220" s="125"/>
      <c r="O220" s="125"/>
      <c r="P220" s="125"/>
      <c r="Q220" s="125"/>
      <c r="R220" s="137"/>
      <c r="S220" s="137"/>
      <c r="T220" s="137"/>
      <c r="U220" s="114"/>
      <c r="V220" s="114"/>
      <c r="W220" s="114"/>
      <c r="X220" s="114"/>
      <c r="Y220" s="114"/>
      <c r="Z220" s="114"/>
    </row>
    <row r="221" ht="13.5" customHeight="1">
      <c r="A221" s="137"/>
      <c r="B221" s="116"/>
      <c r="C221" s="137"/>
      <c r="D221" s="151"/>
      <c r="E221" s="136"/>
      <c r="F221" s="125"/>
      <c r="G221" s="125"/>
      <c r="H221" s="125"/>
      <c r="I221" s="125"/>
      <c r="J221" s="125"/>
      <c r="K221" s="125"/>
      <c r="L221" s="125"/>
      <c r="M221" s="125"/>
      <c r="N221" s="125"/>
      <c r="O221" s="125"/>
      <c r="P221" s="125"/>
      <c r="Q221" s="125"/>
      <c r="R221" s="137"/>
      <c r="S221" s="137"/>
      <c r="T221" s="137"/>
      <c r="U221" s="114"/>
      <c r="V221" s="114"/>
      <c r="W221" s="114"/>
      <c r="X221" s="114"/>
      <c r="Y221" s="114"/>
      <c r="Z221" s="114"/>
    </row>
    <row r="222" ht="13.5" customHeight="1">
      <c r="A222" s="137"/>
      <c r="B222" s="116"/>
      <c r="C222" s="137"/>
      <c r="D222" s="151"/>
      <c r="E222" s="136"/>
      <c r="F222" s="125"/>
      <c r="G222" s="125"/>
      <c r="H222" s="125"/>
      <c r="I222" s="125"/>
      <c r="J222" s="125"/>
      <c r="K222" s="125"/>
      <c r="L222" s="125"/>
      <c r="M222" s="125"/>
      <c r="N222" s="125"/>
      <c r="O222" s="125"/>
      <c r="P222" s="125"/>
      <c r="Q222" s="125"/>
      <c r="R222" s="137"/>
      <c r="S222" s="137"/>
      <c r="T222" s="137"/>
      <c r="U222" s="114"/>
      <c r="V222" s="114"/>
      <c r="W222" s="114"/>
      <c r="X222" s="114"/>
      <c r="Y222" s="114"/>
      <c r="Z222" s="114"/>
    </row>
    <row r="223" ht="13.5" customHeight="1">
      <c r="A223" s="137"/>
      <c r="B223" s="116"/>
      <c r="C223" s="137"/>
      <c r="D223" s="151"/>
      <c r="E223" s="136"/>
      <c r="F223" s="125"/>
      <c r="G223" s="125"/>
      <c r="H223" s="125"/>
      <c r="I223" s="125"/>
      <c r="J223" s="125"/>
      <c r="K223" s="125"/>
      <c r="L223" s="125"/>
      <c r="M223" s="125"/>
      <c r="N223" s="125"/>
      <c r="O223" s="125"/>
      <c r="P223" s="125"/>
      <c r="Q223" s="125"/>
      <c r="R223" s="137"/>
      <c r="S223" s="137"/>
      <c r="T223" s="137"/>
      <c r="U223" s="114"/>
      <c r="V223" s="114"/>
      <c r="W223" s="114"/>
      <c r="X223" s="114"/>
      <c r="Y223" s="114"/>
      <c r="Z223" s="114"/>
    </row>
    <row r="224" ht="13.5" customHeight="1">
      <c r="A224" s="137"/>
      <c r="B224" s="116"/>
      <c r="C224" s="137"/>
      <c r="D224" s="151"/>
      <c r="E224" s="136"/>
      <c r="F224" s="125"/>
      <c r="G224" s="125"/>
      <c r="H224" s="125"/>
      <c r="I224" s="125"/>
      <c r="J224" s="125"/>
      <c r="K224" s="125"/>
      <c r="L224" s="125"/>
      <c r="M224" s="125"/>
      <c r="N224" s="125"/>
      <c r="O224" s="125"/>
      <c r="P224" s="125"/>
      <c r="Q224" s="125"/>
      <c r="R224" s="137"/>
      <c r="S224" s="137"/>
      <c r="T224" s="137"/>
      <c r="U224" s="114"/>
      <c r="V224" s="114"/>
      <c r="W224" s="114"/>
      <c r="X224" s="114"/>
      <c r="Y224" s="114"/>
      <c r="Z224" s="114"/>
    </row>
    <row r="225" ht="13.5" customHeight="1">
      <c r="A225" s="137"/>
      <c r="B225" s="116"/>
      <c r="C225" s="137"/>
      <c r="D225" s="151"/>
      <c r="E225" s="136"/>
      <c r="F225" s="125"/>
      <c r="G225" s="125"/>
      <c r="H225" s="125"/>
      <c r="I225" s="125"/>
      <c r="J225" s="125"/>
      <c r="K225" s="125"/>
      <c r="L225" s="125"/>
      <c r="M225" s="125"/>
      <c r="N225" s="125"/>
      <c r="O225" s="125"/>
      <c r="P225" s="125"/>
      <c r="Q225" s="125"/>
      <c r="R225" s="137"/>
      <c r="S225" s="137"/>
      <c r="T225" s="137"/>
      <c r="U225" s="114"/>
      <c r="V225" s="114"/>
      <c r="W225" s="114"/>
      <c r="X225" s="114"/>
      <c r="Y225" s="114"/>
      <c r="Z225" s="114"/>
    </row>
    <row r="226" ht="13.5" customHeight="1">
      <c r="A226" s="137"/>
      <c r="B226" s="116"/>
      <c r="C226" s="137"/>
      <c r="D226" s="151"/>
      <c r="E226" s="136"/>
      <c r="F226" s="125"/>
      <c r="G226" s="125"/>
      <c r="H226" s="125"/>
      <c r="I226" s="125"/>
      <c r="J226" s="125"/>
      <c r="K226" s="125"/>
      <c r="L226" s="125"/>
      <c r="M226" s="125"/>
      <c r="N226" s="125"/>
      <c r="O226" s="125"/>
      <c r="P226" s="125"/>
      <c r="Q226" s="125"/>
      <c r="R226" s="137"/>
      <c r="S226" s="137"/>
      <c r="T226" s="137"/>
      <c r="U226" s="114"/>
      <c r="V226" s="114"/>
      <c r="W226" s="114"/>
      <c r="X226" s="114"/>
      <c r="Y226" s="114"/>
      <c r="Z226" s="114"/>
    </row>
    <row r="227" ht="13.5" customHeight="1">
      <c r="A227" s="137"/>
      <c r="B227" s="116"/>
      <c r="C227" s="137"/>
      <c r="D227" s="151"/>
      <c r="E227" s="136"/>
      <c r="F227" s="125"/>
      <c r="G227" s="125"/>
      <c r="H227" s="125"/>
      <c r="I227" s="125"/>
      <c r="J227" s="125"/>
      <c r="K227" s="125"/>
      <c r="L227" s="125"/>
      <c r="M227" s="125"/>
      <c r="N227" s="125"/>
      <c r="O227" s="125"/>
      <c r="P227" s="125"/>
      <c r="Q227" s="125"/>
      <c r="R227" s="137"/>
      <c r="S227" s="137"/>
      <c r="T227" s="137"/>
      <c r="U227" s="114"/>
      <c r="V227" s="114"/>
      <c r="W227" s="114"/>
      <c r="X227" s="114"/>
      <c r="Y227" s="114"/>
      <c r="Z227" s="114"/>
    </row>
    <row r="228" ht="13.5" customHeight="1">
      <c r="A228" s="137"/>
      <c r="B228" s="116"/>
      <c r="C228" s="137"/>
      <c r="D228" s="151"/>
      <c r="E228" s="136"/>
      <c r="F228" s="125"/>
      <c r="G228" s="125"/>
      <c r="H228" s="125"/>
      <c r="I228" s="125"/>
      <c r="J228" s="125"/>
      <c r="K228" s="125"/>
      <c r="L228" s="125"/>
      <c r="M228" s="125"/>
      <c r="N228" s="125"/>
      <c r="O228" s="125"/>
      <c r="P228" s="125"/>
      <c r="Q228" s="125"/>
      <c r="R228" s="137"/>
      <c r="S228" s="137"/>
      <c r="T228" s="137"/>
      <c r="U228" s="114"/>
      <c r="V228" s="114"/>
      <c r="W228" s="114"/>
      <c r="X228" s="114"/>
      <c r="Y228" s="114"/>
      <c r="Z228" s="114"/>
    </row>
    <row r="229" ht="13.5" customHeight="1">
      <c r="A229" s="137"/>
      <c r="B229" s="116"/>
      <c r="C229" s="137"/>
      <c r="D229" s="151"/>
      <c r="E229" s="136"/>
      <c r="F229" s="125"/>
      <c r="G229" s="125"/>
      <c r="H229" s="125"/>
      <c r="I229" s="125"/>
      <c r="J229" s="125"/>
      <c r="K229" s="125"/>
      <c r="L229" s="125"/>
      <c r="M229" s="125"/>
      <c r="N229" s="125"/>
      <c r="O229" s="125"/>
      <c r="P229" s="125"/>
      <c r="Q229" s="125"/>
      <c r="R229" s="137"/>
      <c r="S229" s="137"/>
      <c r="T229" s="137"/>
      <c r="U229" s="114"/>
      <c r="V229" s="114"/>
      <c r="W229" s="114"/>
      <c r="X229" s="114"/>
      <c r="Y229" s="114"/>
      <c r="Z229" s="114"/>
    </row>
    <row r="230" ht="13.5" customHeight="1">
      <c r="A230" s="137"/>
      <c r="B230" s="116"/>
      <c r="C230" s="137"/>
      <c r="D230" s="151"/>
      <c r="E230" s="136"/>
      <c r="F230" s="125"/>
      <c r="G230" s="125"/>
      <c r="H230" s="125"/>
      <c r="I230" s="125"/>
      <c r="J230" s="125"/>
      <c r="K230" s="125"/>
      <c r="L230" s="125"/>
      <c r="M230" s="125"/>
      <c r="N230" s="125"/>
      <c r="O230" s="125"/>
      <c r="P230" s="125"/>
      <c r="Q230" s="125"/>
      <c r="R230" s="137"/>
      <c r="S230" s="137"/>
      <c r="T230" s="137"/>
      <c r="U230" s="114"/>
      <c r="V230" s="114"/>
      <c r="W230" s="114"/>
      <c r="X230" s="114"/>
      <c r="Y230" s="114"/>
      <c r="Z230" s="114"/>
    </row>
    <row r="231" ht="13.5" customHeight="1">
      <c r="A231" s="137"/>
      <c r="B231" s="116"/>
      <c r="C231" s="137"/>
      <c r="D231" s="151"/>
      <c r="E231" s="136"/>
      <c r="F231" s="125"/>
      <c r="G231" s="125"/>
      <c r="H231" s="125"/>
      <c r="I231" s="125"/>
      <c r="J231" s="125"/>
      <c r="K231" s="125"/>
      <c r="L231" s="125"/>
      <c r="M231" s="125"/>
      <c r="N231" s="125"/>
      <c r="O231" s="125"/>
      <c r="P231" s="125"/>
      <c r="Q231" s="125"/>
      <c r="R231" s="137"/>
      <c r="S231" s="137"/>
      <c r="T231" s="137"/>
      <c r="U231" s="114"/>
      <c r="V231" s="114"/>
      <c r="W231" s="114"/>
      <c r="X231" s="114"/>
      <c r="Y231" s="114"/>
      <c r="Z231" s="114"/>
    </row>
    <row r="232" ht="13.5" customHeight="1">
      <c r="A232" s="137"/>
      <c r="B232" s="116"/>
      <c r="C232" s="137"/>
      <c r="D232" s="151"/>
      <c r="E232" s="136"/>
      <c r="F232" s="125"/>
      <c r="G232" s="125"/>
      <c r="H232" s="125"/>
      <c r="I232" s="125"/>
      <c r="J232" s="125"/>
      <c r="K232" s="125"/>
      <c r="L232" s="125"/>
      <c r="M232" s="125"/>
      <c r="N232" s="125"/>
      <c r="O232" s="125"/>
      <c r="P232" s="125"/>
      <c r="Q232" s="125"/>
      <c r="R232" s="137"/>
      <c r="S232" s="137"/>
      <c r="T232" s="137"/>
      <c r="U232" s="114"/>
      <c r="V232" s="114"/>
      <c r="W232" s="114"/>
      <c r="X232" s="114"/>
      <c r="Y232" s="114"/>
      <c r="Z232" s="114"/>
    </row>
    <row r="233" ht="13.5" customHeight="1">
      <c r="A233" s="137"/>
      <c r="B233" s="116"/>
      <c r="C233" s="137"/>
      <c r="D233" s="151"/>
      <c r="E233" s="136"/>
      <c r="F233" s="125"/>
      <c r="G233" s="125"/>
      <c r="H233" s="125"/>
      <c r="I233" s="125"/>
      <c r="J233" s="125"/>
      <c r="K233" s="125"/>
      <c r="L233" s="125"/>
      <c r="M233" s="125"/>
      <c r="N233" s="125"/>
      <c r="O233" s="125"/>
      <c r="P233" s="125"/>
      <c r="Q233" s="125"/>
      <c r="R233" s="137"/>
      <c r="S233" s="137"/>
      <c r="T233" s="137"/>
      <c r="U233" s="114"/>
      <c r="V233" s="114"/>
      <c r="W233" s="114"/>
      <c r="X233" s="114"/>
      <c r="Y233" s="114"/>
      <c r="Z233" s="114"/>
    </row>
    <row r="234" ht="13.5" customHeight="1">
      <c r="A234" s="137"/>
      <c r="B234" s="116"/>
      <c r="C234" s="137"/>
      <c r="D234" s="151"/>
      <c r="E234" s="136"/>
      <c r="F234" s="125"/>
      <c r="G234" s="125"/>
      <c r="H234" s="125"/>
      <c r="I234" s="125"/>
      <c r="J234" s="125"/>
      <c r="K234" s="125"/>
      <c r="L234" s="125"/>
      <c r="M234" s="125"/>
      <c r="N234" s="125"/>
      <c r="O234" s="125"/>
      <c r="P234" s="125"/>
      <c r="Q234" s="125"/>
      <c r="R234" s="137"/>
      <c r="S234" s="137"/>
      <c r="T234" s="137"/>
      <c r="U234" s="114"/>
      <c r="V234" s="114"/>
      <c r="W234" s="114"/>
      <c r="X234" s="114"/>
      <c r="Y234" s="114"/>
      <c r="Z234" s="114"/>
    </row>
    <row r="235" ht="13.5" customHeight="1">
      <c r="A235" s="137"/>
      <c r="B235" s="116"/>
      <c r="C235" s="137"/>
      <c r="D235" s="151"/>
      <c r="E235" s="136"/>
      <c r="F235" s="125"/>
      <c r="G235" s="125"/>
      <c r="H235" s="125"/>
      <c r="I235" s="125"/>
      <c r="J235" s="125"/>
      <c r="K235" s="125"/>
      <c r="L235" s="125"/>
      <c r="M235" s="125"/>
      <c r="N235" s="125"/>
      <c r="O235" s="125"/>
      <c r="P235" s="125"/>
      <c r="Q235" s="125"/>
      <c r="R235" s="137"/>
      <c r="S235" s="137"/>
      <c r="T235" s="137"/>
      <c r="U235" s="114"/>
      <c r="V235" s="114"/>
      <c r="W235" s="114"/>
      <c r="X235" s="114"/>
      <c r="Y235" s="114"/>
      <c r="Z235" s="114"/>
    </row>
    <row r="236" ht="13.5" customHeight="1">
      <c r="A236" s="137"/>
      <c r="B236" s="116"/>
      <c r="C236" s="137"/>
      <c r="D236" s="151"/>
      <c r="E236" s="136"/>
      <c r="F236" s="125"/>
      <c r="G236" s="125"/>
      <c r="H236" s="125"/>
      <c r="I236" s="125"/>
      <c r="J236" s="125"/>
      <c r="K236" s="125"/>
      <c r="L236" s="125"/>
      <c r="M236" s="125"/>
      <c r="N236" s="125"/>
      <c r="O236" s="125"/>
      <c r="P236" s="125"/>
      <c r="Q236" s="125"/>
      <c r="R236" s="137"/>
      <c r="S236" s="137"/>
      <c r="T236" s="137"/>
      <c r="U236" s="114"/>
      <c r="V236" s="114"/>
      <c r="W236" s="114"/>
      <c r="X236" s="114"/>
      <c r="Y236" s="114"/>
      <c r="Z236" s="114"/>
    </row>
    <row r="237" ht="13.5" customHeight="1">
      <c r="A237" s="137"/>
      <c r="B237" s="116"/>
      <c r="C237" s="137"/>
      <c r="D237" s="151"/>
      <c r="E237" s="136"/>
      <c r="F237" s="125"/>
      <c r="G237" s="125"/>
      <c r="H237" s="125"/>
      <c r="I237" s="125"/>
      <c r="J237" s="125"/>
      <c r="K237" s="125"/>
      <c r="L237" s="125"/>
      <c r="M237" s="125"/>
      <c r="N237" s="125"/>
      <c r="O237" s="125"/>
      <c r="P237" s="125"/>
      <c r="Q237" s="125"/>
      <c r="R237" s="137"/>
      <c r="S237" s="137"/>
      <c r="T237" s="137"/>
      <c r="U237" s="114"/>
      <c r="V237" s="114"/>
      <c r="W237" s="114"/>
      <c r="X237" s="114"/>
      <c r="Y237" s="114"/>
      <c r="Z237" s="114"/>
    </row>
    <row r="238" ht="13.5" customHeight="1">
      <c r="A238" s="137"/>
      <c r="B238" s="116"/>
      <c r="C238" s="137"/>
      <c r="D238" s="151"/>
      <c r="E238" s="136"/>
      <c r="F238" s="125"/>
      <c r="G238" s="125"/>
      <c r="H238" s="125"/>
      <c r="I238" s="125"/>
      <c r="J238" s="125"/>
      <c r="K238" s="125"/>
      <c r="L238" s="125"/>
      <c r="M238" s="125"/>
      <c r="N238" s="125"/>
      <c r="O238" s="125"/>
      <c r="P238" s="125"/>
      <c r="Q238" s="125"/>
      <c r="R238" s="137"/>
      <c r="S238" s="137"/>
      <c r="T238" s="137"/>
      <c r="U238" s="114"/>
      <c r="V238" s="114"/>
      <c r="W238" s="114"/>
      <c r="X238" s="114"/>
      <c r="Y238" s="114"/>
      <c r="Z238" s="114"/>
    </row>
    <row r="239" ht="13.5" customHeight="1">
      <c r="A239" s="137"/>
      <c r="B239" s="116"/>
      <c r="C239" s="137"/>
      <c r="D239" s="151"/>
      <c r="E239" s="136"/>
      <c r="F239" s="125"/>
      <c r="G239" s="125"/>
      <c r="H239" s="125"/>
      <c r="I239" s="125"/>
      <c r="J239" s="125"/>
      <c r="K239" s="125"/>
      <c r="L239" s="125"/>
      <c r="M239" s="125"/>
      <c r="N239" s="125"/>
      <c r="O239" s="125"/>
      <c r="P239" s="125"/>
      <c r="Q239" s="125"/>
      <c r="R239" s="137"/>
      <c r="S239" s="137"/>
      <c r="T239" s="137"/>
      <c r="U239" s="114"/>
      <c r="V239" s="114"/>
      <c r="W239" s="114"/>
      <c r="X239" s="114"/>
      <c r="Y239" s="114"/>
      <c r="Z239" s="114"/>
    </row>
    <row r="240" ht="13.5" customHeight="1">
      <c r="A240" s="137"/>
      <c r="B240" s="116"/>
      <c r="C240" s="137"/>
      <c r="D240" s="151"/>
      <c r="E240" s="136"/>
      <c r="F240" s="125"/>
      <c r="G240" s="125"/>
      <c r="H240" s="125"/>
      <c r="I240" s="125"/>
      <c r="J240" s="125"/>
      <c r="K240" s="125"/>
      <c r="L240" s="125"/>
      <c r="M240" s="125"/>
      <c r="N240" s="125"/>
      <c r="O240" s="125"/>
      <c r="P240" s="125"/>
      <c r="Q240" s="125"/>
      <c r="R240" s="137"/>
      <c r="S240" s="137"/>
      <c r="T240" s="137"/>
      <c r="U240" s="114"/>
      <c r="V240" s="114"/>
      <c r="W240" s="114"/>
      <c r="X240" s="114"/>
      <c r="Y240" s="114"/>
      <c r="Z240" s="114"/>
    </row>
    <row r="241" ht="13.5" customHeight="1">
      <c r="A241" s="137"/>
      <c r="B241" s="116"/>
      <c r="C241" s="137"/>
      <c r="D241" s="151"/>
      <c r="E241" s="136"/>
      <c r="F241" s="125"/>
      <c r="G241" s="125"/>
      <c r="H241" s="125"/>
      <c r="I241" s="125"/>
      <c r="J241" s="125"/>
      <c r="K241" s="125"/>
      <c r="L241" s="125"/>
      <c r="M241" s="125"/>
      <c r="N241" s="125"/>
      <c r="O241" s="125"/>
      <c r="P241" s="125"/>
      <c r="Q241" s="125"/>
      <c r="R241" s="137"/>
      <c r="S241" s="137"/>
      <c r="T241" s="137"/>
      <c r="U241" s="114"/>
      <c r="V241" s="114"/>
      <c r="W241" s="114"/>
      <c r="X241" s="114"/>
      <c r="Y241" s="114"/>
      <c r="Z241" s="114"/>
    </row>
    <row r="242" ht="13.5" customHeight="1">
      <c r="A242" s="137"/>
      <c r="B242" s="116"/>
      <c r="C242" s="137"/>
      <c r="D242" s="151"/>
      <c r="E242" s="136"/>
      <c r="F242" s="125"/>
      <c r="G242" s="125"/>
      <c r="H242" s="125"/>
      <c r="I242" s="125"/>
      <c r="J242" s="125"/>
      <c r="K242" s="125"/>
      <c r="L242" s="125"/>
      <c r="M242" s="125"/>
      <c r="N242" s="125"/>
      <c r="O242" s="125"/>
      <c r="P242" s="125"/>
      <c r="Q242" s="125"/>
      <c r="R242" s="137"/>
      <c r="S242" s="137"/>
      <c r="T242" s="137"/>
      <c r="U242" s="114"/>
      <c r="V242" s="114"/>
      <c r="W242" s="114"/>
      <c r="X242" s="114"/>
      <c r="Y242" s="114"/>
      <c r="Z242" s="114"/>
    </row>
    <row r="243" ht="13.5" customHeight="1">
      <c r="A243" s="137"/>
      <c r="B243" s="116"/>
      <c r="C243" s="137"/>
      <c r="D243" s="151"/>
      <c r="E243" s="136"/>
      <c r="F243" s="125"/>
      <c r="G243" s="125"/>
      <c r="H243" s="125"/>
      <c r="I243" s="125"/>
      <c r="J243" s="125"/>
      <c r="K243" s="125"/>
      <c r="L243" s="125"/>
      <c r="M243" s="125"/>
      <c r="N243" s="125"/>
      <c r="O243" s="125"/>
      <c r="P243" s="125"/>
      <c r="Q243" s="125"/>
      <c r="R243" s="137"/>
      <c r="S243" s="137"/>
      <c r="T243" s="137"/>
      <c r="U243" s="114"/>
      <c r="V243" s="114"/>
      <c r="W243" s="114"/>
      <c r="X243" s="114"/>
      <c r="Y243" s="114"/>
      <c r="Z243" s="114"/>
    </row>
    <row r="244" ht="13.5" customHeight="1">
      <c r="A244" s="137"/>
      <c r="B244" s="116"/>
      <c r="C244" s="137"/>
      <c r="D244" s="151"/>
      <c r="E244" s="136"/>
      <c r="F244" s="125"/>
      <c r="G244" s="125"/>
      <c r="H244" s="125"/>
      <c r="I244" s="125"/>
      <c r="J244" s="125"/>
      <c r="K244" s="125"/>
      <c r="L244" s="125"/>
      <c r="M244" s="125"/>
      <c r="N244" s="125"/>
      <c r="O244" s="125"/>
      <c r="P244" s="125"/>
      <c r="Q244" s="125"/>
      <c r="R244" s="137"/>
      <c r="S244" s="137"/>
      <c r="T244" s="137"/>
      <c r="U244" s="114"/>
      <c r="V244" s="114"/>
      <c r="W244" s="114"/>
      <c r="X244" s="114"/>
      <c r="Y244" s="114"/>
      <c r="Z244" s="114"/>
    </row>
    <row r="245" ht="13.5" customHeight="1">
      <c r="A245" s="137"/>
      <c r="B245" s="116"/>
      <c r="C245" s="137"/>
      <c r="D245" s="151"/>
      <c r="E245" s="136"/>
      <c r="F245" s="125"/>
      <c r="G245" s="125"/>
      <c r="H245" s="125"/>
      <c r="I245" s="125"/>
      <c r="J245" s="125"/>
      <c r="K245" s="125"/>
      <c r="L245" s="125"/>
      <c r="M245" s="125"/>
      <c r="N245" s="125"/>
      <c r="O245" s="125"/>
      <c r="P245" s="125"/>
      <c r="Q245" s="125"/>
      <c r="R245" s="137"/>
      <c r="S245" s="137"/>
      <c r="T245" s="137"/>
      <c r="U245" s="114"/>
      <c r="V245" s="114"/>
      <c r="W245" s="114"/>
      <c r="X245" s="114"/>
      <c r="Y245" s="114"/>
      <c r="Z245" s="114"/>
    </row>
    <row r="246" ht="13.5" customHeight="1">
      <c r="A246" s="137"/>
      <c r="B246" s="116"/>
      <c r="C246" s="137"/>
      <c r="D246" s="151"/>
      <c r="E246" s="136"/>
      <c r="F246" s="125"/>
      <c r="G246" s="125"/>
      <c r="H246" s="125"/>
      <c r="I246" s="125"/>
      <c r="J246" s="125"/>
      <c r="K246" s="125"/>
      <c r="L246" s="125"/>
      <c r="M246" s="125"/>
      <c r="N246" s="125"/>
      <c r="O246" s="125"/>
      <c r="P246" s="125"/>
      <c r="Q246" s="125"/>
      <c r="R246" s="137"/>
      <c r="S246" s="137"/>
      <c r="T246" s="137"/>
      <c r="U246" s="114"/>
      <c r="V246" s="114"/>
      <c r="W246" s="114"/>
      <c r="X246" s="114"/>
      <c r="Y246" s="114"/>
      <c r="Z246" s="114"/>
    </row>
    <row r="247" ht="13.5" customHeight="1">
      <c r="A247" s="137"/>
      <c r="B247" s="116"/>
      <c r="C247" s="137"/>
      <c r="D247" s="151"/>
      <c r="E247" s="136"/>
      <c r="F247" s="125"/>
      <c r="G247" s="125"/>
      <c r="H247" s="125"/>
      <c r="I247" s="125"/>
      <c r="J247" s="125"/>
      <c r="K247" s="125"/>
      <c r="L247" s="125"/>
      <c r="M247" s="125"/>
      <c r="N247" s="125"/>
      <c r="O247" s="125"/>
      <c r="P247" s="125"/>
      <c r="Q247" s="125"/>
      <c r="R247" s="137"/>
      <c r="S247" s="137"/>
      <c r="T247" s="137"/>
      <c r="U247" s="114"/>
      <c r="V247" s="114"/>
      <c r="W247" s="114"/>
      <c r="X247" s="114"/>
      <c r="Y247" s="114"/>
      <c r="Z247" s="114"/>
    </row>
    <row r="248" ht="13.5" customHeight="1">
      <c r="A248" s="137"/>
      <c r="B248" s="116"/>
      <c r="C248" s="137"/>
      <c r="D248" s="151"/>
      <c r="E248" s="136"/>
      <c r="F248" s="125"/>
      <c r="G248" s="125"/>
      <c r="H248" s="125"/>
      <c r="I248" s="125"/>
      <c r="J248" s="125"/>
      <c r="K248" s="125"/>
      <c r="L248" s="125"/>
      <c r="M248" s="125"/>
      <c r="N248" s="125"/>
      <c r="O248" s="125"/>
      <c r="P248" s="125"/>
      <c r="Q248" s="125"/>
      <c r="R248" s="137"/>
      <c r="S248" s="137"/>
      <c r="T248" s="137"/>
      <c r="U248" s="114"/>
      <c r="V248" s="114"/>
      <c r="W248" s="114"/>
      <c r="X248" s="114"/>
      <c r="Y248" s="114"/>
      <c r="Z248" s="114"/>
    </row>
    <row r="249" ht="13.5" customHeight="1">
      <c r="A249" s="137"/>
      <c r="B249" s="116"/>
      <c r="C249" s="137"/>
      <c r="D249" s="151"/>
      <c r="E249" s="136"/>
      <c r="F249" s="125"/>
      <c r="G249" s="125"/>
      <c r="H249" s="125"/>
      <c r="I249" s="125"/>
      <c r="J249" s="125"/>
      <c r="K249" s="125"/>
      <c r="L249" s="125"/>
      <c r="M249" s="125"/>
      <c r="N249" s="125"/>
      <c r="O249" s="125"/>
      <c r="P249" s="125"/>
      <c r="Q249" s="125"/>
      <c r="R249" s="137"/>
      <c r="S249" s="137"/>
      <c r="T249" s="137"/>
      <c r="U249" s="114"/>
      <c r="V249" s="114"/>
      <c r="W249" s="114"/>
      <c r="X249" s="114"/>
      <c r="Y249" s="114"/>
      <c r="Z249" s="114"/>
    </row>
    <row r="250" ht="13.5" customHeight="1">
      <c r="A250" s="137"/>
      <c r="B250" s="116"/>
      <c r="C250" s="137"/>
      <c r="D250" s="151"/>
      <c r="E250" s="136"/>
      <c r="F250" s="125"/>
      <c r="G250" s="125"/>
      <c r="H250" s="125"/>
      <c r="I250" s="125"/>
      <c r="J250" s="125"/>
      <c r="K250" s="125"/>
      <c r="L250" s="125"/>
      <c r="M250" s="125"/>
      <c r="N250" s="125"/>
      <c r="O250" s="125"/>
      <c r="P250" s="125"/>
      <c r="Q250" s="125"/>
      <c r="R250" s="137"/>
      <c r="S250" s="137"/>
      <c r="T250" s="137"/>
      <c r="U250" s="114"/>
      <c r="V250" s="114"/>
      <c r="W250" s="114"/>
      <c r="X250" s="114"/>
      <c r="Y250" s="114"/>
      <c r="Z250" s="114"/>
    </row>
    <row r="251" ht="13.5" customHeight="1">
      <c r="A251" s="137"/>
      <c r="B251" s="116"/>
      <c r="C251" s="137"/>
      <c r="D251" s="151"/>
      <c r="E251" s="136"/>
      <c r="F251" s="125"/>
      <c r="G251" s="125"/>
      <c r="H251" s="125"/>
      <c r="I251" s="125"/>
      <c r="J251" s="125"/>
      <c r="K251" s="125"/>
      <c r="L251" s="125"/>
      <c r="M251" s="125"/>
      <c r="N251" s="125"/>
      <c r="O251" s="125"/>
      <c r="P251" s="125"/>
      <c r="Q251" s="125"/>
      <c r="R251" s="137"/>
      <c r="S251" s="137"/>
      <c r="T251" s="137"/>
      <c r="U251" s="114"/>
      <c r="V251" s="114"/>
      <c r="W251" s="114"/>
      <c r="X251" s="114"/>
      <c r="Y251" s="114"/>
      <c r="Z251" s="114"/>
    </row>
    <row r="252" ht="13.5" customHeight="1">
      <c r="A252" s="137"/>
      <c r="B252" s="116"/>
      <c r="C252" s="137"/>
      <c r="D252" s="151"/>
      <c r="E252" s="136"/>
      <c r="F252" s="125"/>
      <c r="G252" s="125"/>
      <c r="H252" s="125"/>
      <c r="I252" s="125"/>
      <c r="J252" s="125"/>
      <c r="K252" s="125"/>
      <c r="L252" s="125"/>
      <c r="M252" s="125"/>
      <c r="N252" s="125"/>
      <c r="O252" s="125"/>
      <c r="P252" s="125"/>
      <c r="Q252" s="125"/>
      <c r="R252" s="137"/>
      <c r="S252" s="137"/>
      <c r="T252" s="137"/>
      <c r="U252" s="114"/>
      <c r="V252" s="114"/>
      <c r="W252" s="114"/>
      <c r="X252" s="114"/>
      <c r="Y252" s="114"/>
      <c r="Z252" s="114"/>
    </row>
    <row r="253" ht="13.5" customHeight="1">
      <c r="A253" s="137"/>
      <c r="B253" s="116"/>
      <c r="C253" s="137"/>
      <c r="D253" s="151"/>
      <c r="E253" s="136"/>
      <c r="F253" s="125"/>
      <c r="G253" s="125"/>
      <c r="H253" s="125"/>
      <c r="I253" s="125"/>
      <c r="J253" s="125"/>
      <c r="K253" s="125"/>
      <c r="L253" s="125"/>
      <c r="M253" s="125"/>
      <c r="N253" s="125"/>
      <c r="O253" s="125"/>
      <c r="P253" s="125"/>
      <c r="Q253" s="125"/>
      <c r="R253" s="137"/>
      <c r="S253" s="137"/>
      <c r="T253" s="137"/>
      <c r="U253" s="114"/>
      <c r="V253" s="114"/>
      <c r="W253" s="114"/>
      <c r="X253" s="114"/>
      <c r="Y253" s="114"/>
      <c r="Z253" s="114"/>
    </row>
    <row r="254" ht="13.5" customHeight="1">
      <c r="A254" s="137"/>
      <c r="B254" s="116"/>
      <c r="C254" s="137"/>
      <c r="D254" s="151"/>
      <c r="E254" s="136"/>
      <c r="F254" s="125"/>
      <c r="G254" s="125"/>
      <c r="H254" s="125"/>
      <c r="I254" s="125"/>
      <c r="J254" s="125"/>
      <c r="K254" s="125"/>
      <c r="L254" s="125"/>
      <c r="M254" s="125"/>
      <c r="N254" s="125"/>
      <c r="O254" s="125"/>
      <c r="P254" s="125"/>
      <c r="Q254" s="125"/>
      <c r="R254" s="137"/>
      <c r="S254" s="137"/>
      <c r="T254" s="137"/>
      <c r="U254" s="114"/>
      <c r="V254" s="114"/>
      <c r="W254" s="114"/>
      <c r="X254" s="114"/>
      <c r="Y254" s="114"/>
      <c r="Z254" s="114"/>
    </row>
    <row r="255" ht="13.5" customHeight="1">
      <c r="A255" s="137"/>
      <c r="B255" s="116"/>
      <c r="C255" s="137"/>
      <c r="D255" s="151"/>
      <c r="E255" s="136"/>
      <c r="F255" s="125"/>
      <c r="G255" s="125"/>
      <c r="H255" s="125"/>
      <c r="I255" s="125"/>
      <c r="J255" s="125"/>
      <c r="K255" s="125"/>
      <c r="L255" s="125"/>
      <c r="M255" s="125"/>
      <c r="N255" s="125"/>
      <c r="O255" s="125"/>
      <c r="P255" s="125"/>
      <c r="Q255" s="125"/>
      <c r="R255" s="137"/>
      <c r="S255" s="137"/>
      <c r="T255" s="137"/>
      <c r="U255" s="114"/>
      <c r="V255" s="114"/>
      <c r="W255" s="114"/>
      <c r="X255" s="114"/>
      <c r="Y255" s="114"/>
      <c r="Z255" s="114"/>
    </row>
    <row r="256" ht="13.5" customHeight="1">
      <c r="A256" s="137"/>
      <c r="B256" s="116"/>
      <c r="C256" s="137"/>
      <c r="D256" s="151"/>
      <c r="E256" s="136"/>
      <c r="F256" s="125"/>
      <c r="G256" s="125"/>
      <c r="H256" s="125"/>
      <c r="I256" s="125"/>
      <c r="J256" s="125"/>
      <c r="K256" s="125"/>
      <c r="L256" s="125"/>
      <c r="M256" s="125"/>
      <c r="N256" s="125"/>
      <c r="O256" s="125"/>
      <c r="P256" s="125"/>
      <c r="Q256" s="125"/>
      <c r="R256" s="137"/>
      <c r="S256" s="137"/>
      <c r="T256" s="137"/>
      <c r="U256" s="114"/>
      <c r="V256" s="114"/>
      <c r="W256" s="114"/>
      <c r="X256" s="114"/>
      <c r="Y256" s="114"/>
      <c r="Z256" s="114"/>
    </row>
    <row r="257" ht="13.5" customHeight="1">
      <c r="A257" s="137"/>
      <c r="B257" s="116"/>
      <c r="C257" s="137"/>
      <c r="D257" s="151"/>
      <c r="E257" s="136"/>
      <c r="F257" s="125"/>
      <c r="G257" s="125"/>
      <c r="H257" s="125"/>
      <c r="I257" s="125"/>
      <c r="J257" s="125"/>
      <c r="K257" s="125"/>
      <c r="L257" s="125"/>
      <c r="M257" s="125"/>
      <c r="N257" s="125"/>
      <c r="O257" s="125"/>
      <c r="P257" s="125"/>
      <c r="Q257" s="125"/>
      <c r="R257" s="137"/>
      <c r="S257" s="137"/>
      <c r="T257" s="137"/>
      <c r="U257" s="114"/>
      <c r="V257" s="114"/>
      <c r="W257" s="114"/>
      <c r="X257" s="114"/>
      <c r="Y257" s="114"/>
      <c r="Z257" s="114"/>
    </row>
    <row r="258" ht="13.5" customHeight="1">
      <c r="A258" s="137"/>
      <c r="B258" s="116"/>
      <c r="C258" s="137"/>
      <c r="D258" s="151"/>
      <c r="E258" s="136"/>
      <c r="F258" s="125"/>
      <c r="G258" s="125"/>
      <c r="H258" s="125"/>
      <c r="I258" s="125"/>
      <c r="J258" s="125"/>
      <c r="K258" s="125"/>
      <c r="L258" s="125"/>
      <c r="M258" s="125"/>
      <c r="N258" s="125"/>
      <c r="O258" s="125"/>
      <c r="P258" s="125"/>
      <c r="Q258" s="125"/>
      <c r="R258" s="137"/>
      <c r="S258" s="137"/>
      <c r="T258" s="137"/>
      <c r="U258" s="114"/>
      <c r="V258" s="114"/>
      <c r="W258" s="114"/>
      <c r="X258" s="114"/>
      <c r="Y258" s="114"/>
      <c r="Z258" s="114"/>
    </row>
    <row r="259" ht="13.5" customHeight="1">
      <c r="A259" s="137"/>
      <c r="B259" s="116"/>
      <c r="C259" s="137"/>
      <c r="D259" s="151"/>
      <c r="E259" s="136"/>
      <c r="F259" s="125"/>
      <c r="G259" s="125"/>
      <c r="H259" s="125"/>
      <c r="I259" s="125"/>
      <c r="J259" s="125"/>
      <c r="K259" s="125"/>
      <c r="L259" s="125"/>
      <c r="M259" s="125"/>
      <c r="N259" s="125"/>
      <c r="O259" s="125"/>
      <c r="P259" s="125"/>
      <c r="Q259" s="125"/>
      <c r="R259" s="137"/>
      <c r="S259" s="137"/>
      <c r="T259" s="137"/>
      <c r="U259" s="114"/>
      <c r="V259" s="114"/>
      <c r="W259" s="114"/>
      <c r="X259" s="114"/>
      <c r="Y259" s="114"/>
      <c r="Z259" s="114"/>
    </row>
    <row r="260" ht="13.5" customHeight="1">
      <c r="A260" s="137"/>
      <c r="B260" s="116"/>
      <c r="C260" s="137"/>
      <c r="D260" s="151"/>
      <c r="E260" s="136"/>
      <c r="F260" s="125"/>
      <c r="G260" s="125"/>
      <c r="H260" s="125"/>
      <c r="I260" s="125"/>
      <c r="J260" s="125"/>
      <c r="K260" s="125"/>
      <c r="L260" s="125"/>
      <c r="M260" s="125"/>
      <c r="N260" s="125"/>
      <c r="O260" s="125"/>
      <c r="P260" s="125"/>
      <c r="Q260" s="125"/>
      <c r="R260" s="137"/>
      <c r="S260" s="137"/>
      <c r="T260" s="137"/>
      <c r="U260" s="114"/>
      <c r="V260" s="114"/>
      <c r="W260" s="114"/>
      <c r="X260" s="114"/>
      <c r="Y260" s="114"/>
      <c r="Z260" s="114"/>
    </row>
    <row r="261" ht="13.5" customHeight="1">
      <c r="A261" s="137"/>
      <c r="B261" s="116"/>
      <c r="C261" s="137"/>
      <c r="D261" s="151"/>
      <c r="E261" s="136"/>
      <c r="F261" s="125"/>
      <c r="G261" s="125"/>
      <c r="H261" s="125"/>
      <c r="I261" s="125"/>
      <c r="J261" s="125"/>
      <c r="K261" s="125"/>
      <c r="L261" s="125"/>
      <c r="M261" s="125"/>
      <c r="N261" s="125"/>
      <c r="O261" s="125"/>
      <c r="P261" s="125"/>
      <c r="Q261" s="125"/>
      <c r="R261" s="137"/>
      <c r="S261" s="137"/>
      <c r="T261" s="137"/>
      <c r="U261" s="114"/>
      <c r="V261" s="114"/>
      <c r="W261" s="114"/>
      <c r="X261" s="114"/>
      <c r="Y261" s="114"/>
      <c r="Z261" s="114"/>
    </row>
    <row r="262" ht="13.5" customHeight="1">
      <c r="A262" s="137"/>
      <c r="B262" s="116"/>
      <c r="C262" s="137"/>
      <c r="D262" s="151"/>
      <c r="E262" s="136"/>
      <c r="F262" s="125"/>
      <c r="G262" s="125"/>
      <c r="H262" s="125"/>
      <c r="I262" s="125"/>
      <c r="J262" s="125"/>
      <c r="K262" s="125"/>
      <c r="L262" s="125"/>
      <c r="M262" s="125"/>
      <c r="N262" s="125"/>
      <c r="O262" s="125"/>
      <c r="P262" s="125"/>
      <c r="Q262" s="125"/>
      <c r="R262" s="137"/>
      <c r="S262" s="137"/>
      <c r="T262" s="137"/>
      <c r="U262" s="114"/>
      <c r="V262" s="114"/>
      <c r="W262" s="114"/>
      <c r="X262" s="114"/>
      <c r="Y262" s="114"/>
      <c r="Z262" s="114"/>
    </row>
    <row r="263" ht="13.5" customHeight="1">
      <c r="A263" s="137"/>
      <c r="B263" s="116"/>
      <c r="C263" s="137"/>
      <c r="D263" s="151"/>
      <c r="E263" s="136"/>
      <c r="F263" s="125"/>
      <c r="G263" s="125"/>
      <c r="H263" s="125"/>
      <c r="I263" s="125"/>
      <c r="J263" s="125"/>
      <c r="K263" s="125"/>
      <c r="L263" s="125"/>
      <c r="M263" s="125"/>
      <c r="N263" s="125"/>
      <c r="O263" s="125"/>
      <c r="P263" s="125"/>
      <c r="Q263" s="125"/>
      <c r="R263" s="137"/>
      <c r="S263" s="137"/>
      <c r="T263" s="137"/>
      <c r="U263" s="114"/>
      <c r="V263" s="114"/>
      <c r="W263" s="114"/>
      <c r="X263" s="114"/>
      <c r="Y263" s="114"/>
      <c r="Z263" s="114"/>
    </row>
    <row r="264" ht="13.5" customHeight="1">
      <c r="A264" s="137"/>
      <c r="B264" s="116"/>
      <c r="C264" s="137"/>
      <c r="D264" s="151"/>
      <c r="E264" s="136"/>
      <c r="F264" s="125"/>
      <c r="G264" s="125"/>
      <c r="H264" s="125"/>
      <c r="I264" s="125"/>
      <c r="J264" s="125"/>
      <c r="K264" s="125"/>
      <c r="L264" s="125"/>
      <c r="M264" s="125"/>
      <c r="N264" s="125"/>
      <c r="O264" s="125"/>
      <c r="P264" s="125"/>
      <c r="Q264" s="125"/>
      <c r="R264" s="137"/>
      <c r="S264" s="137"/>
      <c r="T264" s="137"/>
      <c r="U264" s="114"/>
      <c r="V264" s="114"/>
      <c r="W264" s="114"/>
      <c r="X264" s="114"/>
      <c r="Y264" s="114"/>
      <c r="Z264" s="114"/>
    </row>
    <row r="265" ht="13.5" customHeight="1">
      <c r="A265" s="137"/>
      <c r="B265" s="116"/>
      <c r="C265" s="137"/>
      <c r="D265" s="151"/>
      <c r="E265" s="136"/>
      <c r="F265" s="125"/>
      <c r="G265" s="125"/>
      <c r="H265" s="125"/>
      <c r="I265" s="125"/>
      <c r="J265" s="125"/>
      <c r="K265" s="125"/>
      <c r="L265" s="125"/>
      <c r="M265" s="125"/>
      <c r="N265" s="125"/>
      <c r="O265" s="125"/>
      <c r="P265" s="125"/>
      <c r="Q265" s="125"/>
      <c r="R265" s="137"/>
      <c r="S265" s="137"/>
      <c r="T265" s="137"/>
      <c r="U265" s="114"/>
      <c r="V265" s="114"/>
      <c r="W265" s="114"/>
      <c r="X265" s="114"/>
      <c r="Y265" s="114"/>
      <c r="Z265" s="114"/>
    </row>
    <row r="266" ht="13.5" customHeight="1">
      <c r="A266" s="137"/>
      <c r="B266" s="116"/>
      <c r="C266" s="137"/>
      <c r="D266" s="151"/>
      <c r="E266" s="136"/>
      <c r="F266" s="125"/>
      <c r="G266" s="125"/>
      <c r="H266" s="125"/>
      <c r="I266" s="125"/>
      <c r="J266" s="125"/>
      <c r="K266" s="125"/>
      <c r="L266" s="125"/>
      <c r="M266" s="125"/>
      <c r="N266" s="125"/>
      <c r="O266" s="125"/>
      <c r="P266" s="125"/>
      <c r="Q266" s="125"/>
      <c r="R266" s="137"/>
      <c r="S266" s="137"/>
      <c r="T266" s="137"/>
      <c r="U266" s="114"/>
      <c r="V266" s="114"/>
      <c r="W266" s="114"/>
      <c r="X266" s="114"/>
      <c r="Y266" s="114"/>
      <c r="Z266" s="114"/>
    </row>
    <row r="267" ht="13.5" customHeight="1">
      <c r="A267" s="137"/>
      <c r="B267" s="116"/>
      <c r="C267" s="137"/>
      <c r="D267" s="151"/>
      <c r="E267" s="136"/>
      <c r="F267" s="125"/>
      <c r="G267" s="125"/>
      <c r="H267" s="125"/>
      <c r="I267" s="125"/>
      <c r="J267" s="125"/>
      <c r="K267" s="125"/>
      <c r="L267" s="125"/>
      <c r="M267" s="125"/>
      <c r="N267" s="125"/>
      <c r="O267" s="125"/>
      <c r="P267" s="125"/>
      <c r="Q267" s="125"/>
      <c r="R267" s="137"/>
      <c r="S267" s="137"/>
      <c r="T267" s="137"/>
      <c r="U267" s="114"/>
      <c r="V267" s="114"/>
      <c r="W267" s="114"/>
      <c r="X267" s="114"/>
      <c r="Y267" s="114"/>
      <c r="Z267" s="114"/>
    </row>
    <row r="268" ht="13.5" customHeight="1">
      <c r="A268" s="137"/>
      <c r="B268" s="116"/>
      <c r="C268" s="137"/>
      <c r="D268" s="151"/>
      <c r="E268" s="136"/>
      <c r="F268" s="125"/>
      <c r="G268" s="125"/>
      <c r="H268" s="125"/>
      <c r="I268" s="125"/>
      <c r="J268" s="125"/>
      <c r="K268" s="125"/>
      <c r="L268" s="125"/>
      <c r="M268" s="125"/>
      <c r="N268" s="125"/>
      <c r="O268" s="125"/>
      <c r="P268" s="125"/>
      <c r="Q268" s="125"/>
      <c r="R268" s="137"/>
      <c r="S268" s="137"/>
      <c r="T268" s="137"/>
      <c r="U268" s="114"/>
      <c r="V268" s="114"/>
      <c r="W268" s="114"/>
      <c r="X268" s="114"/>
      <c r="Y268" s="114"/>
      <c r="Z268" s="114"/>
    </row>
    <row r="269" ht="13.5" customHeight="1">
      <c r="A269" s="137"/>
      <c r="B269" s="116"/>
      <c r="C269" s="137"/>
      <c r="D269" s="151"/>
      <c r="E269" s="136"/>
      <c r="F269" s="125"/>
      <c r="G269" s="125"/>
      <c r="H269" s="125"/>
      <c r="I269" s="125"/>
      <c r="J269" s="125"/>
      <c r="K269" s="125"/>
      <c r="L269" s="125"/>
      <c r="M269" s="125"/>
      <c r="N269" s="125"/>
      <c r="O269" s="125"/>
      <c r="P269" s="125"/>
      <c r="Q269" s="125"/>
      <c r="R269" s="137"/>
      <c r="S269" s="137"/>
      <c r="T269" s="137"/>
      <c r="U269" s="114"/>
      <c r="V269" s="114"/>
      <c r="W269" s="114"/>
      <c r="X269" s="114"/>
      <c r="Y269" s="114"/>
      <c r="Z269" s="114"/>
    </row>
    <row r="270" ht="13.5" customHeight="1">
      <c r="A270" s="137"/>
      <c r="B270" s="116"/>
      <c r="C270" s="137"/>
      <c r="D270" s="151"/>
      <c r="E270" s="136"/>
      <c r="F270" s="125"/>
      <c r="G270" s="125"/>
      <c r="H270" s="125"/>
      <c r="I270" s="125"/>
      <c r="J270" s="125"/>
      <c r="K270" s="125"/>
      <c r="L270" s="125"/>
      <c r="M270" s="125"/>
      <c r="N270" s="125"/>
      <c r="O270" s="125"/>
      <c r="P270" s="125"/>
      <c r="Q270" s="125"/>
      <c r="R270" s="137"/>
      <c r="S270" s="137"/>
      <c r="T270" s="137"/>
      <c r="U270" s="114"/>
      <c r="V270" s="114"/>
      <c r="W270" s="114"/>
      <c r="X270" s="114"/>
      <c r="Y270" s="114"/>
      <c r="Z270" s="114"/>
    </row>
    <row r="271" ht="13.5" customHeight="1">
      <c r="A271" s="137"/>
      <c r="B271" s="116"/>
      <c r="C271" s="137"/>
      <c r="D271" s="151"/>
      <c r="E271" s="136"/>
      <c r="F271" s="125"/>
      <c r="G271" s="125"/>
      <c r="H271" s="125"/>
      <c r="I271" s="125"/>
      <c r="J271" s="125"/>
      <c r="K271" s="125"/>
      <c r="L271" s="125"/>
      <c r="M271" s="125"/>
      <c r="N271" s="125"/>
      <c r="O271" s="125"/>
      <c r="P271" s="125"/>
      <c r="Q271" s="125"/>
      <c r="R271" s="137"/>
      <c r="S271" s="137"/>
      <c r="T271" s="137"/>
      <c r="U271" s="114"/>
      <c r="V271" s="114"/>
      <c r="W271" s="114"/>
      <c r="X271" s="114"/>
      <c r="Y271" s="114"/>
      <c r="Z271" s="114"/>
    </row>
    <row r="272" ht="13.5" customHeight="1">
      <c r="A272" s="137"/>
      <c r="B272" s="116"/>
      <c r="C272" s="137"/>
      <c r="D272" s="151"/>
      <c r="E272" s="136"/>
      <c r="F272" s="125"/>
      <c r="G272" s="125"/>
      <c r="H272" s="125"/>
      <c r="I272" s="125"/>
      <c r="J272" s="125"/>
      <c r="K272" s="125"/>
      <c r="L272" s="125"/>
      <c r="M272" s="125"/>
      <c r="N272" s="125"/>
      <c r="O272" s="125"/>
      <c r="P272" s="125"/>
      <c r="Q272" s="125"/>
      <c r="R272" s="137"/>
      <c r="S272" s="137"/>
      <c r="T272" s="137"/>
      <c r="U272" s="114"/>
      <c r="V272" s="114"/>
      <c r="W272" s="114"/>
      <c r="X272" s="114"/>
      <c r="Y272" s="114"/>
      <c r="Z272" s="114"/>
    </row>
    <row r="273" ht="13.5" customHeight="1">
      <c r="A273" s="137"/>
      <c r="B273" s="116"/>
      <c r="C273" s="137"/>
      <c r="D273" s="151"/>
      <c r="E273" s="136"/>
      <c r="F273" s="125"/>
      <c r="G273" s="125"/>
      <c r="H273" s="125"/>
      <c r="I273" s="125"/>
      <c r="J273" s="125"/>
      <c r="K273" s="125"/>
      <c r="L273" s="125"/>
      <c r="M273" s="125"/>
      <c r="N273" s="125"/>
      <c r="O273" s="125"/>
      <c r="P273" s="125"/>
      <c r="Q273" s="125"/>
      <c r="R273" s="137"/>
      <c r="S273" s="137"/>
      <c r="T273" s="137"/>
      <c r="U273" s="114"/>
      <c r="V273" s="114"/>
      <c r="W273" s="114"/>
      <c r="X273" s="114"/>
      <c r="Y273" s="114"/>
      <c r="Z273" s="114"/>
    </row>
    <row r="274" ht="13.5" customHeight="1">
      <c r="A274" s="137"/>
      <c r="B274" s="116"/>
      <c r="C274" s="137"/>
      <c r="D274" s="151"/>
      <c r="E274" s="136"/>
      <c r="F274" s="125"/>
      <c r="G274" s="125"/>
      <c r="H274" s="125"/>
      <c r="I274" s="125"/>
      <c r="J274" s="125"/>
      <c r="K274" s="125"/>
      <c r="L274" s="125"/>
      <c r="M274" s="125"/>
      <c r="N274" s="125"/>
      <c r="O274" s="125"/>
      <c r="P274" s="125"/>
      <c r="Q274" s="125"/>
      <c r="R274" s="137"/>
      <c r="S274" s="137"/>
      <c r="T274" s="137"/>
      <c r="U274" s="114"/>
      <c r="V274" s="114"/>
      <c r="W274" s="114"/>
      <c r="X274" s="114"/>
      <c r="Y274" s="114"/>
      <c r="Z274" s="114"/>
    </row>
    <row r="275" ht="13.5" customHeight="1">
      <c r="A275" s="137"/>
      <c r="B275" s="116"/>
      <c r="C275" s="137"/>
      <c r="D275" s="151"/>
      <c r="E275" s="136"/>
      <c r="F275" s="125"/>
      <c r="G275" s="125"/>
      <c r="H275" s="125"/>
      <c r="I275" s="125"/>
      <c r="J275" s="125"/>
      <c r="K275" s="125"/>
      <c r="L275" s="125"/>
      <c r="M275" s="125"/>
      <c r="N275" s="125"/>
      <c r="O275" s="125"/>
      <c r="P275" s="125"/>
      <c r="Q275" s="125"/>
      <c r="R275" s="137"/>
      <c r="S275" s="137"/>
      <c r="T275" s="137"/>
      <c r="U275" s="114"/>
      <c r="V275" s="114"/>
      <c r="W275" s="114"/>
      <c r="X275" s="114"/>
      <c r="Y275" s="114"/>
      <c r="Z275" s="114"/>
    </row>
    <row r="276" ht="13.5" customHeight="1">
      <c r="A276" s="137"/>
      <c r="B276" s="116"/>
      <c r="C276" s="137"/>
      <c r="D276" s="151"/>
      <c r="E276" s="136"/>
      <c r="F276" s="125"/>
      <c r="G276" s="125"/>
      <c r="H276" s="125"/>
      <c r="I276" s="125"/>
      <c r="J276" s="125"/>
      <c r="K276" s="125"/>
      <c r="L276" s="125"/>
      <c r="M276" s="125"/>
      <c r="N276" s="125"/>
      <c r="O276" s="125"/>
      <c r="P276" s="125"/>
      <c r="Q276" s="125"/>
      <c r="R276" s="137"/>
      <c r="S276" s="137"/>
      <c r="T276" s="137"/>
      <c r="U276" s="114"/>
      <c r="V276" s="114"/>
      <c r="W276" s="114"/>
      <c r="X276" s="114"/>
      <c r="Y276" s="114"/>
      <c r="Z276" s="114"/>
    </row>
    <row r="277" ht="13.5" customHeight="1">
      <c r="A277" s="137"/>
      <c r="B277" s="116"/>
      <c r="C277" s="137"/>
      <c r="D277" s="151"/>
      <c r="E277" s="136"/>
      <c r="F277" s="125"/>
      <c r="G277" s="125"/>
      <c r="H277" s="125"/>
      <c r="I277" s="125"/>
      <c r="J277" s="125"/>
      <c r="K277" s="125"/>
      <c r="L277" s="125"/>
      <c r="M277" s="125"/>
      <c r="N277" s="125"/>
      <c r="O277" s="125"/>
      <c r="P277" s="125"/>
      <c r="Q277" s="125"/>
      <c r="R277" s="137"/>
      <c r="S277" s="137"/>
      <c r="T277" s="137"/>
      <c r="U277" s="114"/>
      <c r="V277" s="114"/>
      <c r="W277" s="114"/>
      <c r="X277" s="114"/>
      <c r="Y277" s="114"/>
      <c r="Z277" s="114"/>
    </row>
    <row r="278" ht="13.5" customHeight="1">
      <c r="A278" s="137"/>
      <c r="B278" s="116"/>
      <c r="C278" s="137"/>
      <c r="D278" s="151"/>
      <c r="E278" s="136"/>
      <c r="F278" s="125"/>
      <c r="G278" s="125"/>
      <c r="H278" s="125"/>
      <c r="I278" s="125"/>
      <c r="J278" s="125"/>
      <c r="K278" s="125"/>
      <c r="L278" s="125"/>
      <c r="M278" s="125"/>
      <c r="N278" s="125"/>
      <c r="O278" s="125"/>
      <c r="P278" s="125"/>
      <c r="Q278" s="125"/>
      <c r="R278" s="137"/>
      <c r="S278" s="137"/>
      <c r="T278" s="137"/>
      <c r="U278" s="114"/>
      <c r="V278" s="114"/>
      <c r="W278" s="114"/>
      <c r="X278" s="114"/>
      <c r="Y278" s="114"/>
      <c r="Z278" s="114"/>
    </row>
    <row r="279" ht="13.5" customHeight="1">
      <c r="A279" s="137"/>
      <c r="B279" s="116"/>
      <c r="C279" s="137"/>
      <c r="D279" s="151"/>
      <c r="E279" s="136"/>
      <c r="F279" s="125"/>
      <c r="G279" s="125"/>
      <c r="H279" s="125"/>
      <c r="I279" s="125"/>
      <c r="J279" s="125"/>
      <c r="K279" s="125"/>
      <c r="L279" s="125"/>
      <c r="M279" s="125"/>
      <c r="N279" s="125"/>
      <c r="O279" s="125"/>
      <c r="P279" s="125"/>
      <c r="Q279" s="125"/>
      <c r="R279" s="137"/>
      <c r="S279" s="137"/>
      <c r="T279" s="137"/>
      <c r="U279" s="114"/>
      <c r="V279" s="114"/>
      <c r="W279" s="114"/>
      <c r="X279" s="114"/>
      <c r="Y279" s="114"/>
      <c r="Z279" s="114"/>
    </row>
    <row r="280" ht="13.5" customHeight="1">
      <c r="A280" s="137"/>
      <c r="B280" s="116"/>
      <c r="C280" s="137"/>
      <c r="D280" s="151"/>
      <c r="E280" s="136"/>
      <c r="F280" s="125"/>
      <c r="G280" s="125"/>
      <c r="H280" s="125"/>
      <c r="I280" s="125"/>
      <c r="J280" s="125"/>
      <c r="K280" s="125"/>
      <c r="L280" s="125"/>
      <c r="M280" s="125"/>
      <c r="N280" s="125"/>
      <c r="O280" s="125"/>
      <c r="P280" s="125"/>
      <c r="Q280" s="125"/>
      <c r="R280" s="137"/>
      <c r="S280" s="137"/>
      <c r="T280" s="137"/>
      <c r="U280" s="114"/>
      <c r="V280" s="114"/>
      <c r="W280" s="114"/>
      <c r="X280" s="114"/>
      <c r="Y280" s="114"/>
      <c r="Z280" s="114"/>
    </row>
    <row r="281" ht="13.5" customHeight="1">
      <c r="A281" s="137"/>
      <c r="B281" s="116"/>
      <c r="C281" s="137"/>
      <c r="D281" s="151"/>
      <c r="E281" s="136"/>
      <c r="F281" s="125"/>
      <c r="G281" s="125"/>
      <c r="H281" s="125"/>
      <c r="I281" s="125"/>
      <c r="J281" s="125"/>
      <c r="K281" s="125"/>
      <c r="L281" s="125"/>
      <c r="M281" s="125"/>
      <c r="N281" s="125"/>
      <c r="O281" s="125"/>
      <c r="P281" s="125"/>
      <c r="Q281" s="125"/>
      <c r="R281" s="137"/>
      <c r="S281" s="137"/>
      <c r="T281" s="137"/>
      <c r="U281" s="114"/>
      <c r="V281" s="114"/>
      <c r="W281" s="114"/>
      <c r="X281" s="114"/>
      <c r="Y281" s="114"/>
      <c r="Z281" s="114"/>
    </row>
    <row r="282" ht="13.5" customHeight="1">
      <c r="A282" s="137"/>
      <c r="B282" s="116"/>
      <c r="C282" s="137"/>
      <c r="D282" s="151"/>
      <c r="E282" s="136"/>
      <c r="F282" s="125"/>
      <c r="G282" s="125"/>
      <c r="H282" s="125"/>
      <c r="I282" s="125"/>
      <c r="J282" s="125"/>
      <c r="K282" s="125"/>
      <c r="L282" s="125"/>
      <c r="M282" s="125"/>
      <c r="N282" s="125"/>
      <c r="O282" s="125"/>
      <c r="P282" s="125"/>
      <c r="Q282" s="125"/>
      <c r="R282" s="137"/>
      <c r="S282" s="137"/>
      <c r="T282" s="137"/>
      <c r="U282" s="114"/>
      <c r="V282" s="114"/>
      <c r="W282" s="114"/>
      <c r="X282" s="114"/>
      <c r="Y282" s="114"/>
      <c r="Z282" s="114"/>
    </row>
    <row r="283" ht="13.5" customHeight="1">
      <c r="A283" s="137"/>
      <c r="B283" s="116"/>
      <c r="C283" s="137"/>
      <c r="D283" s="151"/>
      <c r="E283" s="136"/>
      <c r="F283" s="125"/>
      <c r="G283" s="125"/>
      <c r="H283" s="125"/>
      <c r="I283" s="125"/>
      <c r="J283" s="125"/>
      <c r="K283" s="125"/>
      <c r="L283" s="125"/>
      <c r="M283" s="125"/>
      <c r="N283" s="125"/>
      <c r="O283" s="125"/>
      <c r="P283" s="125"/>
      <c r="Q283" s="125"/>
      <c r="R283" s="137"/>
      <c r="S283" s="137"/>
      <c r="T283" s="137"/>
      <c r="U283" s="114"/>
      <c r="V283" s="114"/>
      <c r="W283" s="114"/>
      <c r="X283" s="114"/>
      <c r="Y283" s="114"/>
      <c r="Z283" s="114"/>
    </row>
    <row r="284" ht="13.5" customHeight="1">
      <c r="A284" s="137"/>
      <c r="B284" s="116"/>
      <c r="C284" s="137"/>
      <c r="D284" s="151"/>
      <c r="E284" s="136"/>
      <c r="F284" s="125"/>
      <c r="G284" s="125"/>
      <c r="H284" s="125"/>
      <c r="I284" s="125"/>
      <c r="J284" s="125"/>
      <c r="K284" s="125"/>
      <c r="L284" s="125"/>
      <c r="M284" s="125"/>
      <c r="N284" s="125"/>
      <c r="O284" s="125"/>
      <c r="P284" s="125"/>
      <c r="Q284" s="125"/>
      <c r="R284" s="137"/>
      <c r="S284" s="137"/>
      <c r="T284" s="137"/>
      <c r="U284" s="114"/>
      <c r="V284" s="114"/>
      <c r="W284" s="114"/>
      <c r="X284" s="114"/>
      <c r="Y284" s="114"/>
      <c r="Z284" s="114"/>
    </row>
    <row r="285" ht="13.5" customHeight="1">
      <c r="A285" s="137"/>
      <c r="B285" s="116"/>
      <c r="C285" s="137"/>
      <c r="D285" s="151"/>
      <c r="E285" s="136"/>
      <c r="F285" s="125"/>
      <c r="G285" s="125"/>
      <c r="H285" s="125"/>
      <c r="I285" s="125"/>
      <c r="J285" s="125"/>
      <c r="K285" s="125"/>
      <c r="L285" s="125"/>
      <c r="M285" s="125"/>
      <c r="N285" s="125"/>
      <c r="O285" s="125"/>
      <c r="P285" s="125"/>
      <c r="Q285" s="125"/>
      <c r="R285" s="137"/>
      <c r="S285" s="137"/>
      <c r="T285" s="137"/>
      <c r="U285" s="114"/>
      <c r="V285" s="114"/>
      <c r="W285" s="114"/>
      <c r="X285" s="114"/>
      <c r="Y285" s="114"/>
      <c r="Z285" s="114"/>
    </row>
    <row r="286" ht="13.5" customHeight="1">
      <c r="A286" s="137"/>
      <c r="B286" s="116"/>
      <c r="C286" s="137"/>
      <c r="D286" s="151"/>
      <c r="E286" s="136"/>
      <c r="F286" s="125"/>
      <c r="G286" s="125"/>
      <c r="H286" s="125"/>
      <c r="I286" s="125"/>
      <c r="J286" s="125"/>
      <c r="K286" s="125"/>
      <c r="L286" s="125"/>
      <c r="M286" s="125"/>
      <c r="N286" s="125"/>
      <c r="O286" s="125"/>
      <c r="P286" s="125"/>
      <c r="Q286" s="125"/>
      <c r="R286" s="137"/>
      <c r="S286" s="137"/>
      <c r="T286" s="137"/>
      <c r="U286" s="114"/>
      <c r="V286" s="114"/>
      <c r="W286" s="114"/>
      <c r="X286" s="114"/>
      <c r="Y286" s="114"/>
      <c r="Z286" s="114"/>
    </row>
    <row r="287" ht="13.5" customHeight="1">
      <c r="A287" s="137"/>
      <c r="B287" s="116"/>
      <c r="C287" s="137"/>
      <c r="D287" s="151"/>
      <c r="E287" s="136"/>
      <c r="F287" s="125"/>
      <c r="G287" s="125"/>
      <c r="H287" s="125"/>
      <c r="I287" s="125"/>
      <c r="J287" s="125"/>
      <c r="K287" s="125"/>
      <c r="L287" s="125"/>
      <c r="M287" s="125"/>
      <c r="N287" s="125"/>
      <c r="O287" s="125"/>
      <c r="P287" s="125"/>
      <c r="Q287" s="125"/>
      <c r="R287" s="137"/>
      <c r="S287" s="137"/>
      <c r="T287" s="137"/>
      <c r="U287" s="114"/>
      <c r="V287" s="114"/>
      <c r="W287" s="114"/>
      <c r="X287" s="114"/>
      <c r="Y287" s="114"/>
      <c r="Z287" s="114"/>
    </row>
    <row r="288" ht="13.5" customHeight="1">
      <c r="A288" s="137"/>
      <c r="B288" s="116"/>
      <c r="C288" s="137"/>
      <c r="D288" s="151"/>
      <c r="E288" s="136"/>
      <c r="F288" s="125"/>
      <c r="G288" s="125"/>
      <c r="H288" s="125"/>
      <c r="I288" s="125"/>
      <c r="J288" s="125"/>
      <c r="K288" s="125"/>
      <c r="L288" s="125"/>
      <c r="M288" s="125"/>
      <c r="N288" s="125"/>
      <c r="O288" s="125"/>
      <c r="P288" s="125"/>
      <c r="Q288" s="125"/>
      <c r="R288" s="137"/>
      <c r="S288" s="137"/>
      <c r="T288" s="137"/>
      <c r="U288" s="114"/>
      <c r="V288" s="114"/>
      <c r="W288" s="114"/>
      <c r="X288" s="114"/>
      <c r="Y288" s="114"/>
      <c r="Z288" s="114"/>
    </row>
    <row r="289" ht="13.5" customHeight="1">
      <c r="A289" s="137"/>
      <c r="B289" s="116"/>
      <c r="C289" s="137"/>
      <c r="D289" s="151"/>
      <c r="E289" s="136"/>
      <c r="F289" s="125"/>
      <c r="G289" s="125"/>
      <c r="H289" s="125"/>
      <c r="I289" s="125"/>
      <c r="J289" s="125"/>
      <c r="K289" s="125"/>
      <c r="L289" s="125"/>
      <c r="M289" s="125"/>
      <c r="N289" s="125"/>
      <c r="O289" s="125"/>
      <c r="P289" s="125"/>
      <c r="Q289" s="125"/>
      <c r="R289" s="137"/>
      <c r="S289" s="137"/>
      <c r="T289" s="137"/>
      <c r="U289" s="114"/>
      <c r="V289" s="114"/>
      <c r="W289" s="114"/>
      <c r="X289" s="114"/>
      <c r="Y289" s="114"/>
      <c r="Z289" s="114"/>
    </row>
    <row r="290" ht="13.5" customHeight="1">
      <c r="A290" s="137"/>
      <c r="B290" s="116"/>
      <c r="C290" s="137"/>
      <c r="D290" s="151"/>
      <c r="E290" s="136"/>
      <c r="F290" s="125"/>
      <c r="G290" s="125"/>
      <c r="H290" s="125"/>
      <c r="I290" s="125"/>
      <c r="J290" s="125"/>
      <c r="K290" s="125"/>
      <c r="L290" s="125"/>
      <c r="M290" s="125"/>
      <c r="N290" s="125"/>
      <c r="O290" s="125"/>
      <c r="P290" s="125"/>
      <c r="Q290" s="125"/>
      <c r="R290" s="137"/>
      <c r="S290" s="137"/>
      <c r="T290" s="137"/>
      <c r="U290" s="114"/>
      <c r="V290" s="114"/>
      <c r="W290" s="114"/>
      <c r="X290" s="114"/>
      <c r="Y290" s="114"/>
      <c r="Z290" s="114"/>
    </row>
    <row r="291" ht="13.5" customHeight="1">
      <c r="A291" s="137"/>
      <c r="B291" s="116"/>
      <c r="C291" s="137"/>
      <c r="D291" s="151"/>
      <c r="E291" s="136"/>
      <c r="F291" s="125"/>
      <c r="G291" s="125"/>
      <c r="H291" s="125"/>
      <c r="I291" s="125"/>
      <c r="J291" s="125"/>
      <c r="K291" s="125"/>
      <c r="L291" s="125"/>
      <c r="M291" s="125"/>
      <c r="N291" s="125"/>
      <c r="O291" s="125"/>
      <c r="P291" s="125"/>
      <c r="Q291" s="125"/>
      <c r="R291" s="137"/>
      <c r="S291" s="137"/>
      <c r="T291" s="137"/>
      <c r="U291" s="114"/>
      <c r="V291" s="114"/>
      <c r="W291" s="114"/>
      <c r="X291" s="114"/>
      <c r="Y291" s="114"/>
      <c r="Z291" s="114"/>
    </row>
    <row r="292" ht="13.5" customHeight="1">
      <c r="A292" s="137"/>
      <c r="B292" s="116"/>
      <c r="C292" s="137"/>
      <c r="D292" s="151"/>
      <c r="E292" s="136"/>
      <c r="F292" s="125"/>
      <c r="G292" s="125"/>
      <c r="H292" s="125"/>
      <c r="I292" s="125"/>
      <c r="J292" s="125"/>
      <c r="K292" s="125"/>
      <c r="L292" s="125"/>
      <c r="M292" s="125"/>
      <c r="N292" s="125"/>
      <c r="O292" s="125"/>
      <c r="P292" s="125"/>
      <c r="Q292" s="125"/>
      <c r="R292" s="137"/>
      <c r="S292" s="137"/>
      <c r="T292" s="137"/>
      <c r="U292" s="114"/>
      <c r="V292" s="114"/>
      <c r="W292" s="114"/>
      <c r="X292" s="114"/>
      <c r="Y292" s="114"/>
      <c r="Z292" s="114"/>
    </row>
    <row r="293" ht="13.5" customHeight="1">
      <c r="A293" s="137"/>
      <c r="B293" s="116"/>
      <c r="C293" s="137"/>
      <c r="D293" s="151"/>
      <c r="E293" s="136"/>
      <c r="F293" s="125"/>
      <c r="G293" s="125"/>
      <c r="H293" s="125"/>
      <c r="I293" s="125"/>
      <c r="J293" s="125"/>
      <c r="K293" s="125"/>
      <c r="L293" s="125"/>
      <c r="M293" s="125"/>
      <c r="N293" s="125"/>
      <c r="O293" s="125"/>
      <c r="P293" s="125"/>
      <c r="Q293" s="125"/>
      <c r="R293" s="137"/>
      <c r="S293" s="137"/>
      <c r="T293" s="137"/>
      <c r="U293" s="114"/>
      <c r="V293" s="114"/>
      <c r="W293" s="114"/>
      <c r="X293" s="114"/>
      <c r="Y293" s="114"/>
      <c r="Z293" s="114"/>
    </row>
    <row r="294" ht="13.5" customHeight="1">
      <c r="A294" s="137"/>
      <c r="B294" s="116"/>
      <c r="C294" s="137"/>
      <c r="D294" s="151"/>
      <c r="E294" s="136"/>
      <c r="F294" s="125"/>
      <c r="G294" s="125"/>
      <c r="H294" s="125"/>
      <c r="I294" s="125"/>
      <c r="J294" s="125"/>
      <c r="K294" s="125"/>
      <c r="L294" s="125"/>
      <c r="M294" s="125"/>
      <c r="N294" s="125"/>
      <c r="O294" s="125"/>
      <c r="P294" s="125"/>
      <c r="Q294" s="125"/>
      <c r="R294" s="137"/>
      <c r="S294" s="137"/>
      <c r="T294" s="137"/>
      <c r="U294" s="114"/>
      <c r="V294" s="114"/>
      <c r="W294" s="114"/>
      <c r="X294" s="114"/>
      <c r="Y294" s="114"/>
      <c r="Z294" s="114"/>
    </row>
    <row r="295" ht="13.5" customHeight="1">
      <c r="A295" s="137"/>
      <c r="B295" s="116"/>
      <c r="C295" s="137"/>
      <c r="D295" s="151"/>
      <c r="E295" s="136"/>
      <c r="F295" s="125"/>
      <c r="G295" s="125"/>
      <c r="H295" s="125"/>
      <c r="I295" s="125"/>
      <c r="J295" s="125"/>
      <c r="K295" s="125"/>
      <c r="L295" s="125"/>
      <c r="M295" s="125"/>
      <c r="N295" s="125"/>
      <c r="O295" s="125"/>
      <c r="P295" s="125"/>
      <c r="Q295" s="125"/>
      <c r="R295" s="137"/>
      <c r="S295" s="137"/>
      <c r="T295" s="137"/>
      <c r="U295" s="114"/>
      <c r="V295" s="114"/>
      <c r="W295" s="114"/>
      <c r="X295" s="114"/>
      <c r="Y295" s="114"/>
      <c r="Z295" s="114"/>
    </row>
    <row r="296" ht="13.5" customHeight="1">
      <c r="A296" s="137"/>
      <c r="B296" s="116"/>
      <c r="C296" s="137"/>
      <c r="D296" s="151"/>
      <c r="E296" s="136"/>
      <c r="F296" s="125"/>
      <c r="G296" s="125"/>
      <c r="H296" s="125"/>
      <c r="I296" s="125"/>
      <c r="J296" s="125"/>
      <c r="K296" s="125"/>
      <c r="L296" s="125"/>
      <c r="M296" s="125"/>
      <c r="N296" s="125"/>
      <c r="O296" s="125"/>
      <c r="P296" s="125"/>
      <c r="Q296" s="125"/>
      <c r="R296" s="137"/>
      <c r="S296" s="137"/>
      <c r="T296" s="137"/>
      <c r="U296" s="114"/>
      <c r="V296" s="114"/>
      <c r="W296" s="114"/>
      <c r="X296" s="114"/>
      <c r="Y296" s="114"/>
      <c r="Z296" s="114"/>
    </row>
    <row r="297" ht="13.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3.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3.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3.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3.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3.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3.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3.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3.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3.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3.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3.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3.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3.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3.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3.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3.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3.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3.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3.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3.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3.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3.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3.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3.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3.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3.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3.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3.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3.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3.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3.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3.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3.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3.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3.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3.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3.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3.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3.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3.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3.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3.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3.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3.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3.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3.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3.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3.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3.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3.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3.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3.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3.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3.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3.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3.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3.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3.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3.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3.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3.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3.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3.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3.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3.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3.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3.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3.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3.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3.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3.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3.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3.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3.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3.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3.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3.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3.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3.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3.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3.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3.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3.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3.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3.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3.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3.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3.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3.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3.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3.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3.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3.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3.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3.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3.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3.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3.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3.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3.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3.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3.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3.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3.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3.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3.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3.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3.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3.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3.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3.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3.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3.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3.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3.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3.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3.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3.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3.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3.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3.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3.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3.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3.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3.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3.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3.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3.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3.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3.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3.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3.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3.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3.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3.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3.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3.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3.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3.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3.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3.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3.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3.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3.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3.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3.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3.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3.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3.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3.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3.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3.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3.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3.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3.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3.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3.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3.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3.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3.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3.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3.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3.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3.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3.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3.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3.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3.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3.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3.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3.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3.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3.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3.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3.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3.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3.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3.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3.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3.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3.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3.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3.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3.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3.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3.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3.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3.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3.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3.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3.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3.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3.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3.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3.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3.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3.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3.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3.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3.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3.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3.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3.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3.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3.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3.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3.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3.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3.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3.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3.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3.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3.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3.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3.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3.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3.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3.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3.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3.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3.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3.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3.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3.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3.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3.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3.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3.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3.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3.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3.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3.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3.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3.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3.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3.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3.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3.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3.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3.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3.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3.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3.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3.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3.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3.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3.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3.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3.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3.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3.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3.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3.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3.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3.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3.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3.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3.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3.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3.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3.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3.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3.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3.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3.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3.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3.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3.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3.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3.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3.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3.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3.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3.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3.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3.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3.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3.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3.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3.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3.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3.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3.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3.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3.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3.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3.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3.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3.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3.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3.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3.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3.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3.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3.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3.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3.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3.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3.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3.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3.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3.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3.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3.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3.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3.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3.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3.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3.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3.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3.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3.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3.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3.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3.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3.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3.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3.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3.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3.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3.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3.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3.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3.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3.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3.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3.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3.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3.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3.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3.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3.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3.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3.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3.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3.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3.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3.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3.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3.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3.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3.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3.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3.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3.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3.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3.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3.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3.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3.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3.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3.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3.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3.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3.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3.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3.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3.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3.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3.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3.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3.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3.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3.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3.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3.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3.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3.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3.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3.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3.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3.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3.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3.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3.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3.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3.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3.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3.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3.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3.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3.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3.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3.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3.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3.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3.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3.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3.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3.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3.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3.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3.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3.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3.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3.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3.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3.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3.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3.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3.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3.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3.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3.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3.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3.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3.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3.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3.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3.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3.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3.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3.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3.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3.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3.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3.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3.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3.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3.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3.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3.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3.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3.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3.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3.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3.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3.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3.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3.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3.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3.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3.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3.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3.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3.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3.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3.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3.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3.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3.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3.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3.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3.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3.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3.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3.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3.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3.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3.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3.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3.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3.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3.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3.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3.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3.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3.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3.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3.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3.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3.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3.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3.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3.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3.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3.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3.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3.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3.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3.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3.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3.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3.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3.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3.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3.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3.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3.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3.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3.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3.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3.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3.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3.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3.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3.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3.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3.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3.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3.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3.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3.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3.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3.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3.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3.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3.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3.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3.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3.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3.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3.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3.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3.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3.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3.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3.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3.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3.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3.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3.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3.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3.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3.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3.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3.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3.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3.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3.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3.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3.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3.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3.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3.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3.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3.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3.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3.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3.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3.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3.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3.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3.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3.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3.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3.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3.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3.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3.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3.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3.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3.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3.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3.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3.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3.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3.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3.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3.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3.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3.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3.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3.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3.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3.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3.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3.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3.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3.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3.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3.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3.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3.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3.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3.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3.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3.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3.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3.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3.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3.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3.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3.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3.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3.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3.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3.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3.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3.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3.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3.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3.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3.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3.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3.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3.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3.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3.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3.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3.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3.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3.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3.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3.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3.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3.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3.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3.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3.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3.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3.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3.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3.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3.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3.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3.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3.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3.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3.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3.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3.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3.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3.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3.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3.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3.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3.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3.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3.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3.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3.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3.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3.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3.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3.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3.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3.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3.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3.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3.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3.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3.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3.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3.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3.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3.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3.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3.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3.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3.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3.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3.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3.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3.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3.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3.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3.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3.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3.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3.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3.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3.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3.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3.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3.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3.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3.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3.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3.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3.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3.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3.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3.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3.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3.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3.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3.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3.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3.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3.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3.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3.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3.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3.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3.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3.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3.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3.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3.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3.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3.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3.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3.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3.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3.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3.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3.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3.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3.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3.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3.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3.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3.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3.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3.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3.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3.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3.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3.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3.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3.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3.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28 F41:Q296">
    <cfRule type="cellIs" dxfId="2" priority="1" stopIfTrue="1" operator="equal">
      <formula>"F"</formula>
    </cfRule>
  </conditionalFormatting>
  <conditionalFormatting sqref="F15:Q28 F41:Q296">
    <cfRule type="cellIs" dxfId="3" priority="2" stopIfTrue="1" operator="equal">
      <formula>"PE"</formula>
    </cfRule>
  </conditionalFormatting>
  <conditionalFormatting sqref="F29:Q40">
    <cfRule type="cellIs" dxfId="2" priority="3" stopIfTrue="1" operator="equal">
      <formula>"F"</formula>
    </cfRule>
  </conditionalFormatting>
  <conditionalFormatting sqref="F29:Q40">
    <cfRule type="cellIs" dxfId="3" priority="4" stopIfTrue="1" operator="equal">
      <formula>"PE"</formula>
    </cfRule>
  </conditionalFormatting>
  <dataValidations>
    <dataValidation type="list" allowBlank="1" showErrorMessage="1" sqref="F15:Q86 F88:Q119">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2" width="41.25"/>
    <col customWidth="1" min="3" max="3" width="28.38"/>
    <col customWidth="1" min="4" max="4" width="50.0"/>
    <col customWidth="1" min="5" max="5" width="43.75"/>
    <col customWidth="1" min="6" max="17" width="12.0"/>
    <col customWidth="1" min="18" max="19" width="13.25"/>
    <col customWidth="1" min="20" max="20" width="26.75"/>
    <col customWidth="1" min="21" max="26" width="12.75"/>
  </cols>
  <sheetData>
    <row r="1" ht="39.75"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75" customHeight="1">
      <c r="A2" s="109"/>
      <c r="B2" s="110"/>
      <c r="C2" s="110"/>
      <c r="D2" s="115" t="s">
        <v>213</v>
      </c>
      <c r="E2" s="116" t="s">
        <v>51</v>
      </c>
      <c r="F2" s="109"/>
      <c r="G2" s="109"/>
      <c r="H2" s="109"/>
      <c r="I2" s="109"/>
      <c r="J2" s="109"/>
      <c r="K2" s="109"/>
      <c r="L2" s="109"/>
      <c r="M2" s="109"/>
      <c r="N2" s="109"/>
      <c r="O2" s="109"/>
      <c r="P2" s="109"/>
      <c r="Q2" s="109"/>
      <c r="R2" s="109"/>
      <c r="S2" s="113"/>
      <c r="T2" s="113"/>
      <c r="U2" s="1"/>
      <c r="V2" s="1"/>
      <c r="W2" s="1"/>
      <c r="X2" s="1"/>
      <c r="Y2" s="1"/>
      <c r="Z2" s="1"/>
    </row>
    <row r="3" ht="18.75" customHeight="1">
      <c r="A3" s="109"/>
      <c r="B3" s="110"/>
      <c r="C3" s="110"/>
      <c r="D3" s="115" t="s">
        <v>215</v>
      </c>
      <c r="E3" s="116" t="s">
        <v>2826</v>
      </c>
      <c r="F3" s="109"/>
      <c r="G3" s="109"/>
      <c r="H3" s="109"/>
      <c r="I3" s="109"/>
      <c r="J3" s="109"/>
      <c r="K3" s="109"/>
      <c r="L3" s="109"/>
      <c r="M3" s="109"/>
      <c r="N3" s="109"/>
      <c r="O3" s="109"/>
      <c r="P3" s="109"/>
      <c r="Q3" s="109"/>
      <c r="R3" s="109"/>
      <c r="S3" s="113"/>
      <c r="T3" s="113"/>
      <c r="U3" s="1"/>
      <c r="V3" s="1"/>
      <c r="W3" s="1"/>
      <c r="X3" s="1"/>
      <c r="Y3" s="1"/>
      <c r="Z3" s="1"/>
    </row>
    <row r="4" ht="18.75" customHeight="1">
      <c r="A4" s="109"/>
      <c r="B4" s="110"/>
      <c r="C4" s="110"/>
      <c r="D4" s="115" t="s">
        <v>128</v>
      </c>
      <c r="E4" s="117">
        <f>COUNTIF($R$12:$R$1154,"P")</f>
        <v>4</v>
      </c>
      <c r="F4" s="109"/>
      <c r="G4" s="109"/>
      <c r="H4" s="109"/>
      <c r="I4" s="109"/>
      <c r="J4" s="109"/>
      <c r="K4" s="109"/>
      <c r="L4" s="109"/>
      <c r="M4" s="109"/>
      <c r="N4" s="109"/>
      <c r="O4" s="109"/>
      <c r="P4" s="109"/>
      <c r="Q4" s="109"/>
      <c r="R4" s="109"/>
      <c r="S4" s="113"/>
      <c r="T4" s="113"/>
      <c r="U4" s="1"/>
      <c r="V4" s="1"/>
      <c r="W4" s="1"/>
      <c r="X4" s="1"/>
      <c r="Y4" s="1"/>
      <c r="Z4" s="1"/>
    </row>
    <row r="5" ht="18.75" customHeight="1">
      <c r="A5" s="109"/>
      <c r="B5" s="110"/>
      <c r="C5" s="110"/>
      <c r="D5" s="115" t="s">
        <v>129</v>
      </c>
      <c r="E5" s="117">
        <f>COUNTIF($R$12:$R$1154,"F")</f>
        <v>0</v>
      </c>
      <c r="F5" s="109"/>
      <c r="G5" s="109"/>
      <c r="H5" s="109"/>
      <c r="I5" s="109"/>
      <c r="J5" s="109"/>
      <c r="K5" s="109"/>
      <c r="L5" s="109"/>
      <c r="M5" s="109"/>
      <c r="N5" s="109"/>
      <c r="O5" s="109"/>
      <c r="P5" s="109"/>
      <c r="Q5" s="109"/>
      <c r="R5" s="109"/>
      <c r="S5" s="113"/>
      <c r="T5" s="113"/>
      <c r="U5" s="1"/>
      <c r="V5" s="1"/>
      <c r="W5" s="1"/>
      <c r="X5" s="1"/>
      <c r="Y5" s="1"/>
      <c r="Z5" s="1"/>
    </row>
    <row r="6" ht="18.75" customHeight="1">
      <c r="A6" s="109"/>
      <c r="B6" s="110"/>
      <c r="C6" s="110"/>
      <c r="D6" s="115" t="s">
        <v>130</v>
      </c>
      <c r="E6" s="117">
        <f>COUNTIF($R$12:$R$1154,"PE")</f>
        <v>0</v>
      </c>
      <c r="F6" s="109"/>
      <c r="G6" s="109"/>
      <c r="H6" s="109"/>
      <c r="I6" s="109"/>
      <c r="J6" s="109"/>
      <c r="K6" s="109"/>
      <c r="L6" s="109"/>
      <c r="M6" s="109"/>
      <c r="N6" s="109"/>
      <c r="O6" s="109"/>
      <c r="P6" s="109"/>
      <c r="Q6" s="109"/>
      <c r="R6" s="109"/>
      <c r="S6" s="113"/>
      <c r="T6" s="113"/>
      <c r="U6" s="1"/>
      <c r="V6" s="1"/>
      <c r="W6" s="1"/>
      <c r="X6" s="1"/>
      <c r="Y6" s="1"/>
      <c r="Z6" s="1"/>
    </row>
    <row r="7" ht="18.75" customHeight="1">
      <c r="A7" s="109"/>
      <c r="B7" s="110"/>
      <c r="C7" s="110"/>
      <c r="D7" s="115" t="s">
        <v>132</v>
      </c>
      <c r="E7" s="117">
        <f>E8-E4-E5-E6</f>
        <v>183</v>
      </c>
      <c r="F7" s="109"/>
      <c r="G7" s="109"/>
      <c r="H7" s="109"/>
      <c r="I7" s="109"/>
      <c r="J7" s="109"/>
      <c r="K7" s="109"/>
      <c r="L7" s="109"/>
      <c r="M7" s="109"/>
      <c r="N7" s="109"/>
      <c r="O7" s="109"/>
      <c r="P7" s="109"/>
      <c r="Q7" s="109"/>
      <c r="R7" s="109"/>
      <c r="S7" s="113"/>
      <c r="T7" s="113"/>
      <c r="U7" s="1"/>
      <c r="V7" s="1"/>
      <c r="W7" s="1"/>
      <c r="X7" s="1"/>
      <c r="Y7" s="1"/>
      <c r="Z7" s="1"/>
    </row>
    <row r="8" ht="24.75" customHeight="1">
      <c r="A8" s="109"/>
      <c r="B8" s="110"/>
      <c r="C8" s="110"/>
      <c r="D8" s="115" t="s">
        <v>134</v>
      </c>
      <c r="E8" s="117">
        <f>COUNTA($E$12:$E$1766)</f>
        <v>187</v>
      </c>
      <c r="F8" s="109"/>
      <c r="G8" s="109"/>
      <c r="H8" s="109"/>
      <c r="I8" s="109"/>
      <c r="J8" s="109"/>
      <c r="K8" s="109"/>
      <c r="L8" s="109"/>
      <c r="M8" s="109"/>
      <c r="N8" s="109"/>
      <c r="O8" s="109"/>
      <c r="P8" s="109"/>
      <c r="Q8" s="109"/>
      <c r="R8" s="109"/>
      <c r="S8" s="113"/>
      <c r="T8" s="113"/>
      <c r="U8" s="1"/>
      <c r="V8" s="1"/>
      <c r="W8" s="1"/>
      <c r="X8" s="1"/>
      <c r="Y8" s="1"/>
      <c r="Z8" s="1"/>
    </row>
    <row r="9" ht="24.75" customHeight="1">
      <c r="A9" s="109"/>
      <c r="B9" s="110" t="s">
        <v>52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24.7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30.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45.75" customHeight="1">
      <c r="A12" s="185" t="str">
        <f>IF(AND(E12="",E12=""),"",$E$3&amp;"_"&amp;ROW()-11-COUNTBLANK($E$12:E12))</f>
        <v/>
      </c>
      <c r="B12" s="186" t="s">
        <v>2827</v>
      </c>
      <c r="C12" s="186"/>
      <c r="D12" s="186"/>
      <c r="E12" s="186"/>
      <c r="F12" s="186"/>
      <c r="G12" s="186"/>
      <c r="H12" s="186"/>
      <c r="I12" s="186"/>
      <c r="J12" s="186"/>
      <c r="K12" s="186"/>
      <c r="L12" s="186"/>
      <c r="M12" s="186"/>
      <c r="N12" s="186"/>
      <c r="O12" s="186"/>
      <c r="P12" s="186"/>
      <c r="Q12" s="186"/>
      <c r="R12" s="186"/>
      <c r="S12" s="186"/>
      <c r="T12" s="186"/>
      <c r="U12" s="1"/>
      <c r="V12" s="1"/>
      <c r="W12" s="1"/>
      <c r="X12" s="1"/>
      <c r="Y12" s="1"/>
      <c r="Z12" s="1"/>
    </row>
    <row r="13" ht="45.75" customHeight="1">
      <c r="A13" s="185"/>
      <c r="B13" s="186" t="s">
        <v>2828</v>
      </c>
      <c r="C13" s="186"/>
      <c r="D13" s="186"/>
      <c r="E13" s="186"/>
      <c r="F13" s="186"/>
      <c r="G13" s="186"/>
      <c r="H13" s="186"/>
      <c r="I13" s="186"/>
      <c r="J13" s="186"/>
      <c r="K13" s="186"/>
      <c r="L13" s="186"/>
      <c r="M13" s="186"/>
      <c r="N13" s="186"/>
      <c r="O13" s="186"/>
      <c r="P13" s="186"/>
      <c r="Q13" s="186"/>
      <c r="R13" s="186"/>
      <c r="S13" s="186"/>
      <c r="T13" s="186"/>
      <c r="U13" s="1"/>
      <c r="V13" s="1"/>
      <c r="W13" s="1"/>
      <c r="X13" s="1"/>
      <c r="Y13" s="1"/>
      <c r="Z13" s="1"/>
    </row>
    <row r="14" ht="18.75" customHeight="1">
      <c r="A14" s="187" t="s">
        <v>2829</v>
      </c>
      <c r="B14" s="188" t="s">
        <v>2830</v>
      </c>
      <c r="C14" s="189"/>
      <c r="D14" s="190"/>
      <c r="E14" s="191"/>
      <c r="F14" s="191"/>
      <c r="G14" s="192"/>
      <c r="H14" s="193"/>
      <c r="I14" s="193"/>
      <c r="J14" s="193"/>
      <c r="K14" s="193"/>
      <c r="L14" s="194"/>
      <c r="M14" s="193"/>
      <c r="N14" s="192"/>
      <c r="O14" s="193"/>
      <c r="P14" s="137"/>
      <c r="Q14" s="137"/>
      <c r="R14" s="195"/>
      <c r="S14" s="137"/>
      <c r="T14" s="137"/>
      <c r="U14" s="1"/>
      <c r="V14" s="1"/>
      <c r="W14" s="1"/>
      <c r="X14" s="1"/>
      <c r="Y14" s="1"/>
      <c r="Z14" s="1"/>
    </row>
    <row r="15" ht="18.75" customHeight="1">
      <c r="A15" s="196" t="str">
        <f t="shared" ref="A15:A77" si="1">IF(E15&lt;&gt;"",$E$3&amp;"00"&amp;COUNTA($E$15:E15),"")</f>
        <v>HĐSX001</v>
      </c>
      <c r="B15" s="134" t="s">
        <v>2831</v>
      </c>
      <c r="C15" s="134"/>
      <c r="D15" s="136"/>
      <c r="E15" s="136" t="s">
        <v>2832</v>
      </c>
      <c r="F15" s="197"/>
      <c r="G15" s="197"/>
      <c r="H15" s="197"/>
      <c r="I15" s="197"/>
      <c r="J15" s="197"/>
      <c r="K15" s="197"/>
      <c r="L15" s="197"/>
      <c r="M15" s="197"/>
      <c r="N15" s="197"/>
      <c r="O15" s="197"/>
      <c r="P15" s="197"/>
      <c r="Q15" s="197"/>
      <c r="R15" s="195" t="str">
        <f t="shared" ref="R15:R16" si="2">IF(OR(IF(H15="",IF(G15="",IF(F15="","",F15),G15),H15)="F",IF(K15="",IF(J15="",IF(I15="","",I15),J15),K15)="F",IF(N15="",IF(M15="",IF(L15="","",L15),M15),N15)="F",IF(Q15="",IF(P15="",IF(O15="","",O15),P15),Q15)="F")=TRUE,"F",IF(OR(IF(H15="",IF(G15="",IF(F15="","",F15),G15),H15)="PE",IF(K15="",IF(J15="",IF(I15="","",I15),J15),K15)="PE",IF(N15="",IF(M15="",IF(L15="","",L15),M15),N15)="PE",IF(Q15="",IF(P15="",IF(O15="","",O15),P15),Q15)="PE")=TRUE,"PE",IF(AND(IF(H15="",IF(G15="",IF(F15="","",F15),G15),H15)="",IF(K15="",IF(J15="",IF(I15="","",I15),J15),K15)="",IF(N15="",IF(M15="",IF(L15="","",L15),M15),N15)="",IF(Q15="",IF(P15="",IF(O15="","",O15),P15),Q15)="")=TRUE,"","P")))</f>
        <v/>
      </c>
      <c r="S15" s="137"/>
      <c r="T15" s="137"/>
      <c r="U15" s="1"/>
      <c r="V15" s="1"/>
      <c r="W15" s="1"/>
      <c r="X15" s="1"/>
      <c r="Y15" s="1"/>
      <c r="Z15" s="1"/>
    </row>
    <row r="16" ht="45.0" customHeight="1">
      <c r="A16" s="196" t="str">
        <f t="shared" si="1"/>
        <v/>
      </c>
      <c r="B16" s="198" t="s">
        <v>2833</v>
      </c>
      <c r="C16" s="198"/>
      <c r="D16" s="199"/>
      <c r="E16" s="199"/>
      <c r="F16" s="197"/>
      <c r="G16" s="197"/>
      <c r="H16" s="197"/>
      <c r="I16" s="197"/>
      <c r="J16" s="197"/>
      <c r="K16" s="197"/>
      <c r="L16" s="197"/>
      <c r="M16" s="197"/>
      <c r="N16" s="197"/>
      <c r="O16" s="197"/>
      <c r="P16" s="197"/>
      <c r="Q16" s="197"/>
      <c r="R16" s="195" t="str">
        <f t="shared" si="2"/>
        <v/>
      </c>
      <c r="S16" s="137"/>
      <c r="T16" s="137"/>
      <c r="U16" s="1"/>
      <c r="V16" s="1"/>
      <c r="W16" s="1"/>
      <c r="X16" s="1"/>
      <c r="Y16" s="1"/>
      <c r="Z16" s="1"/>
    </row>
    <row r="17" ht="45.0" customHeight="1">
      <c r="A17" s="196" t="str">
        <f t="shared" si="1"/>
        <v>HĐSX002</v>
      </c>
      <c r="B17" s="196" t="s">
        <v>2834</v>
      </c>
      <c r="C17" s="196" t="s">
        <v>2835</v>
      </c>
      <c r="D17" s="196" t="s">
        <v>2836</v>
      </c>
      <c r="E17" s="196" t="s">
        <v>2837</v>
      </c>
      <c r="F17" s="197"/>
      <c r="G17" s="197"/>
      <c r="H17" s="197"/>
      <c r="I17" s="197"/>
      <c r="J17" s="197"/>
      <c r="K17" s="197"/>
      <c r="L17" s="197"/>
      <c r="M17" s="197"/>
      <c r="N17" s="197"/>
      <c r="O17" s="197"/>
      <c r="P17" s="197"/>
      <c r="Q17" s="197"/>
      <c r="R17" s="195"/>
      <c r="S17" s="137"/>
      <c r="T17" s="137"/>
      <c r="U17" s="1"/>
      <c r="V17" s="1"/>
      <c r="W17" s="1"/>
      <c r="X17" s="1"/>
      <c r="Y17" s="1"/>
      <c r="Z17" s="1"/>
    </row>
    <row r="18" ht="45.0" customHeight="1">
      <c r="A18" s="196" t="str">
        <f t="shared" si="1"/>
        <v>HĐSX003</v>
      </c>
      <c r="B18" s="196" t="s">
        <v>2838</v>
      </c>
      <c r="C18" s="196" t="s">
        <v>2835</v>
      </c>
      <c r="D18" s="196" t="s">
        <v>2839</v>
      </c>
      <c r="E18" s="196" t="s">
        <v>2840</v>
      </c>
      <c r="F18" s="197"/>
      <c r="G18" s="197"/>
      <c r="H18" s="197"/>
      <c r="I18" s="197"/>
      <c r="J18" s="197"/>
      <c r="K18" s="197"/>
      <c r="L18" s="197"/>
      <c r="M18" s="197"/>
      <c r="N18" s="197"/>
      <c r="O18" s="197"/>
      <c r="P18" s="197"/>
      <c r="Q18" s="197"/>
      <c r="R18" s="195"/>
      <c r="S18" s="137"/>
      <c r="T18" s="137"/>
      <c r="U18" s="1"/>
      <c r="V18" s="1"/>
      <c r="W18" s="1"/>
      <c r="X18" s="1"/>
      <c r="Y18" s="1"/>
      <c r="Z18" s="1"/>
    </row>
    <row r="19" ht="45.0" customHeight="1">
      <c r="A19" s="196" t="str">
        <f t="shared" si="1"/>
        <v>HĐSX004</v>
      </c>
      <c r="B19" s="196" t="s">
        <v>2841</v>
      </c>
      <c r="C19" s="196" t="s">
        <v>2835</v>
      </c>
      <c r="D19" s="196" t="s">
        <v>2842</v>
      </c>
      <c r="E19" s="196" t="s">
        <v>2843</v>
      </c>
      <c r="F19" s="197"/>
      <c r="G19" s="197"/>
      <c r="H19" s="197"/>
      <c r="I19" s="197"/>
      <c r="J19" s="197"/>
      <c r="K19" s="197"/>
      <c r="L19" s="197"/>
      <c r="M19" s="197"/>
      <c r="N19" s="197"/>
      <c r="O19" s="197"/>
      <c r="P19" s="197"/>
      <c r="Q19" s="197"/>
      <c r="R19" s="195"/>
      <c r="S19" s="137"/>
      <c r="T19" s="137"/>
      <c r="U19" s="1"/>
      <c r="V19" s="1"/>
      <c r="W19" s="1"/>
      <c r="X19" s="1"/>
      <c r="Y19" s="1"/>
      <c r="Z19" s="1"/>
    </row>
    <row r="20" ht="45.0" customHeight="1">
      <c r="A20" s="196" t="str">
        <f t="shared" si="1"/>
        <v>HĐSX005</v>
      </c>
      <c r="B20" s="196" t="s">
        <v>2844</v>
      </c>
      <c r="C20" s="196" t="s">
        <v>2835</v>
      </c>
      <c r="D20" s="196" t="s">
        <v>2845</v>
      </c>
      <c r="E20" s="196" t="s">
        <v>2846</v>
      </c>
      <c r="F20" s="197"/>
      <c r="G20" s="197"/>
      <c r="H20" s="197"/>
      <c r="I20" s="197"/>
      <c r="J20" s="197"/>
      <c r="K20" s="197"/>
      <c r="L20" s="197"/>
      <c r="M20" s="197"/>
      <c r="N20" s="197"/>
      <c r="O20" s="197"/>
      <c r="P20" s="197"/>
      <c r="Q20" s="197"/>
      <c r="R20" s="195"/>
      <c r="S20" s="137"/>
      <c r="T20" s="137"/>
      <c r="U20" s="1"/>
      <c r="V20" s="1"/>
      <c r="W20" s="1"/>
      <c r="X20" s="1"/>
      <c r="Y20" s="1"/>
      <c r="Z20" s="1"/>
    </row>
    <row r="21" ht="45.0" customHeight="1">
      <c r="A21" s="196" t="str">
        <f t="shared" si="1"/>
        <v>HĐSX006</v>
      </c>
      <c r="B21" s="196" t="s">
        <v>2847</v>
      </c>
      <c r="C21" s="196" t="s">
        <v>2835</v>
      </c>
      <c r="D21" s="196" t="s">
        <v>2848</v>
      </c>
      <c r="E21" s="196" t="s">
        <v>2849</v>
      </c>
      <c r="F21" s="197"/>
      <c r="G21" s="197"/>
      <c r="H21" s="197"/>
      <c r="I21" s="197"/>
      <c r="J21" s="197"/>
      <c r="K21" s="197"/>
      <c r="L21" s="197"/>
      <c r="M21" s="197"/>
      <c r="N21" s="197"/>
      <c r="O21" s="197"/>
      <c r="P21" s="197"/>
      <c r="Q21" s="197"/>
      <c r="R21" s="195"/>
      <c r="S21" s="137"/>
      <c r="T21" s="137"/>
      <c r="U21" s="1"/>
      <c r="V21" s="1"/>
      <c r="W21" s="1"/>
      <c r="X21" s="1"/>
      <c r="Y21" s="1"/>
      <c r="Z21" s="1"/>
    </row>
    <row r="22" ht="45.0" customHeight="1">
      <c r="A22" s="196" t="str">
        <f t="shared" si="1"/>
        <v>HĐSX007</v>
      </c>
      <c r="B22" s="196" t="s">
        <v>2850</v>
      </c>
      <c r="C22" s="196" t="s">
        <v>2835</v>
      </c>
      <c r="D22" s="196" t="s">
        <v>2848</v>
      </c>
      <c r="E22" s="196" t="s">
        <v>2851</v>
      </c>
      <c r="F22" s="197"/>
      <c r="G22" s="197"/>
      <c r="H22" s="197"/>
      <c r="I22" s="197"/>
      <c r="J22" s="197"/>
      <c r="K22" s="197"/>
      <c r="L22" s="197"/>
      <c r="M22" s="197"/>
      <c r="N22" s="197"/>
      <c r="O22" s="197"/>
      <c r="P22" s="197"/>
      <c r="Q22" s="197"/>
      <c r="R22" s="195"/>
      <c r="S22" s="137"/>
      <c r="T22" s="137"/>
      <c r="U22" s="1"/>
      <c r="V22" s="1"/>
      <c r="W22" s="1"/>
      <c r="X22" s="1"/>
      <c r="Y22" s="1"/>
      <c r="Z22" s="1"/>
    </row>
    <row r="23" ht="45.0" customHeight="1">
      <c r="A23" s="196" t="str">
        <f t="shared" si="1"/>
        <v>HĐSX008</v>
      </c>
      <c r="B23" s="196" t="s">
        <v>2852</v>
      </c>
      <c r="C23" s="196" t="s">
        <v>2853</v>
      </c>
      <c r="D23" s="196" t="s">
        <v>2854</v>
      </c>
      <c r="E23" s="196" t="s">
        <v>2855</v>
      </c>
      <c r="F23" s="197"/>
      <c r="G23" s="197"/>
      <c r="H23" s="197"/>
      <c r="I23" s="197"/>
      <c r="J23" s="197"/>
      <c r="K23" s="197"/>
      <c r="L23" s="197"/>
      <c r="M23" s="197"/>
      <c r="N23" s="197"/>
      <c r="O23" s="197"/>
      <c r="P23" s="197"/>
      <c r="Q23" s="197"/>
      <c r="R23" s="195"/>
      <c r="S23" s="137"/>
      <c r="T23" s="137"/>
      <c r="U23" s="1"/>
      <c r="V23" s="1"/>
      <c r="W23" s="1"/>
      <c r="X23" s="1"/>
      <c r="Y23" s="1"/>
      <c r="Z23" s="1"/>
    </row>
    <row r="24" ht="45.0" customHeight="1">
      <c r="A24" s="196" t="str">
        <f t="shared" si="1"/>
        <v>HĐSX009</v>
      </c>
      <c r="B24" s="196" t="s">
        <v>2856</v>
      </c>
      <c r="C24" s="196" t="s">
        <v>2853</v>
      </c>
      <c r="D24" s="196" t="s">
        <v>2854</v>
      </c>
      <c r="E24" s="196" t="s">
        <v>2857</v>
      </c>
      <c r="F24" s="197"/>
      <c r="G24" s="197"/>
      <c r="H24" s="197"/>
      <c r="I24" s="197"/>
      <c r="J24" s="197"/>
      <c r="K24" s="197"/>
      <c r="L24" s="197"/>
      <c r="M24" s="197"/>
      <c r="N24" s="197"/>
      <c r="O24" s="197"/>
      <c r="P24" s="197"/>
      <c r="Q24" s="197"/>
      <c r="R24" s="195"/>
      <c r="S24" s="137"/>
      <c r="T24" s="137"/>
      <c r="U24" s="1"/>
      <c r="V24" s="1"/>
      <c r="W24" s="1"/>
      <c r="X24" s="1"/>
      <c r="Y24" s="1"/>
      <c r="Z24" s="1"/>
    </row>
    <row r="25" ht="45.0" customHeight="1">
      <c r="A25" s="196" t="str">
        <f t="shared" si="1"/>
        <v>HĐSX0010</v>
      </c>
      <c r="B25" s="196" t="s">
        <v>2858</v>
      </c>
      <c r="C25" s="196" t="s">
        <v>2835</v>
      </c>
      <c r="D25" s="196" t="s">
        <v>2859</v>
      </c>
      <c r="E25" s="196" t="s">
        <v>2860</v>
      </c>
      <c r="F25" s="197"/>
      <c r="G25" s="197"/>
      <c r="H25" s="197"/>
      <c r="I25" s="197"/>
      <c r="J25" s="197"/>
      <c r="K25" s="197"/>
      <c r="L25" s="197"/>
      <c r="M25" s="197"/>
      <c r="N25" s="197"/>
      <c r="O25" s="197"/>
      <c r="P25" s="197"/>
      <c r="Q25" s="197"/>
      <c r="R25" s="195"/>
      <c r="S25" s="137"/>
      <c r="T25" s="137"/>
      <c r="U25" s="1"/>
      <c r="V25" s="1"/>
      <c r="W25" s="1"/>
      <c r="X25" s="1"/>
      <c r="Y25" s="1"/>
      <c r="Z25" s="1"/>
    </row>
    <row r="26" ht="45.0" customHeight="1">
      <c r="A26" s="196" t="str">
        <f t="shared" si="1"/>
        <v>HĐSX0011</v>
      </c>
      <c r="B26" s="196" t="s">
        <v>2858</v>
      </c>
      <c r="C26" s="196" t="s">
        <v>2835</v>
      </c>
      <c r="D26" s="196" t="s">
        <v>2861</v>
      </c>
      <c r="E26" s="196" t="s">
        <v>2862</v>
      </c>
      <c r="F26" s="197"/>
      <c r="G26" s="197"/>
      <c r="H26" s="197"/>
      <c r="I26" s="197"/>
      <c r="J26" s="197"/>
      <c r="K26" s="197"/>
      <c r="L26" s="197"/>
      <c r="M26" s="197"/>
      <c r="N26" s="197"/>
      <c r="O26" s="197"/>
      <c r="P26" s="197"/>
      <c r="Q26" s="197"/>
      <c r="R26" s="195"/>
      <c r="S26" s="137"/>
      <c r="T26" s="137"/>
      <c r="U26" s="1"/>
      <c r="V26" s="1"/>
      <c r="W26" s="1"/>
      <c r="X26" s="1"/>
      <c r="Y26" s="1"/>
      <c r="Z26" s="1"/>
    </row>
    <row r="27" ht="45.0" customHeight="1">
      <c r="A27" s="196" t="str">
        <f t="shared" si="1"/>
        <v>HĐSX0012</v>
      </c>
      <c r="B27" s="196" t="s">
        <v>2863</v>
      </c>
      <c r="C27" s="196" t="s">
        <v>2835</v>
      </c>
      <c r="D27" s="196" t="s">
        <v>2864</v>
      </c>
      <c r="E27" s="196" t="s">
        <v>2865</v>
      </c>
      <c r="F27" s="197"/>
      <c r="G27" s="197"/>
      <c r="H27" s="197"/>
      <c r="I27" s="197"/>
      <c r="J27" s="197"/>
      <c r="K27" s="197"/>
      <c r="L27" s="197"/>
      <c r="M27" s="197"/>
      <c r="N27" s="197"/>
      <c r="O27" s="197"/>
      <c r="P27" s="197"/>
      <c r="Q27" s="197"/>
      <c r="R27" s="195"/>
      <c r="S27" s="137"/>
      <c r="T27" s="137"/>
      <c r="U27" s="1"/>
      <c r="V27" s="1"/>
      <c r="W27" s="1"/>
      <c r="X27" s="1"/>
      <c r="Y27" s="1"/>
      <c r="Z27" s="1"/>
    </row>
    <row r="28" ht="45.0" customHeight="1">
      <c r="A28" s="196" t="str">
        <f t="shared" si="1"/>
        <v>HĐSX0013</v>
      </c>
      <c r="B28" s="196" t="s">
        <v>2866</v>
      </c>
      <c r="C28" s="196" t="s">
        <v>2867</v>
      </c>
      <c r="D28" s="196" t="s">
        <v>2868</v>
      </c>
      <c r="E28" s="196" t="s">
        <v>2869</v>
      </c>
      <c r="F28" s="197"/>
      <c r="G28" s="197"/>
      <c r="H28" s="197"/>
      <c r="I28" s="197"/>
      <c r="J28" s="197"/>
      <c r="K28" s="197"/>
      <c r="L28" s="197"/>
      <c r="M28" s="197"/>
      <c r="N28" s="197"/>
      <c r="O28" s="197"/>
      <c r="P28" s="197"/>
      <c r="Q28" s="197"/>
      <c r="R28" s="195"/>
      <c r="S28" s="137"/>
      <c r="T28" s="137"/>
      <c r="U28" s="1"/>
      <c r="V28" s="1"/>
      <c r="W28" s="1"/>
      <c r="X28" s="1"/>
      <c r="Y28" s="1"/>
      <c r="Z28" s="1"/>
    </row>
    <row r="29" ht="45.0" customHeight="1">
      <c r="A29" s="196" t="str">
        <f t="shared" si="1"/>
        <v>HĐSX0014</v>
      </c>
      <c r="B29" s="196" t="s">
        <v>2870</v>
      </c>
      <c r="C29" s="196" t="s">
        <v>2871</v>
      </c>
      <c r="D29" s="196" t="s">
        <v>2872</v>
      </c>
      <c r="E29" s="196" t="s">
        <v>2873</v>
      </c>
      <c r="F29" s="197"/>
      <c r="G29" s="197"/>
      <c r="H29" s="197"/>
      <c r="I29" s="197"/>
      <c r="J29" s="197"/>
      <c r="K29" s="197"/>
      <c r="L29" s="197"/>
      <c r="M29" s="197"/>
      <c r="N29" s="197"/>
      <c r="O29" s="197"/>
      <c r="P29" s="197"/>
      <c r="Q29" s="197"/>
      <c r="R29" s="195"/>
      <c r="S29" s="137"/>
      <c r="T29" s="137"/>
      <c r="U29" s="1"/>
      <c r="V29" s="1"/>
      <c r="W29" s="1"/>
      <c r="X29" s="1"/>
      <c r="Y29" s="1"/>
      <c r="Z29" s="1"/>
    </row>
    <row r="30" ht="45.0" customHeight="1">
      <c r="A30" s="196" t="str">
        <f t="shared" si="1"/>
        <v>HĐSX0015</v>
      </c>
      <c r="B30" s="196" t="s">
        <v>2874</v>
      </c>
      <c r="C30" s="196" t="s">
        <v>2875</v>
      </c>
      <c r="D30" s="196" t="s">
        <v>2872</v>
      </c>
      <c r="E30" s="196" t="s">
        <v>2876</v>
      </c>
      <c r="F30" s="197"/>
      <c r="G30" s="197"/>
      <c r="H30" s="197"/>
      <c r="I30" s="197"/>
      <c r="J30" s="197"/>
      <c r="K30" s="197"/>
      <c r="L30" s="197"/>
      <c r="M30" s="197"/>
      <c r="N30" s="197"/>
      <c r="O30" s="197"/>
      <c r="P30" s="197"/>
      <c r="Q30" s="197"/>
      <c r="R30" s="195"/>
      <c r="S30" s="137"/>
      <c r="T30" s="137"/>
      <c r="U30" s="1"/>
      <c r="V30" s="1"/>
      <c r="W30" s="1"/>
      <c r="X30" s="1"/>
      <c r="Y30" s="1"/>
      <c r="Z30" s="1"/>
    </row>
    <row r="31" ht="45.0" customHeight="1">
      <c r="A31" s="196" t="str">
        <f t="shared" si="1"/>
        <v/>
      </c>
      <c r="B31" s="198" t="s">
        <v>2877</v>
      </c>
      <c r="C31" s="198"/>
      <c r="D31" s="199"/>
      <c r="E31" s="199"/>
      <c r="F31" s="197"/>
      <c r="G31" s="197"/>
      <c r="H31" s="197"/>
      <c r="I31" s="197"/>
      <c r="J31" s="197"/>
      <c r="K31" s="197"/>
      <c r="L31" s="197"/>
      <c r="M31" s="197"/>
      <c r="N31" s="197"/>
      <c r="O31" s="197"/>
      <c r="P31" s="197"/>
      <c r="Q31" s="197"/>
      <c r="R31" s="195" t="str">
        <f t="shared" ref="R31:R206" si="3">IF(OR(IF(H31="",IF(G31="",IF(F31="","",F31),G31),H31)="F",IF(K31="",IF(J31="",IF(I31="","",I31),J31),K31)="F",IF(N31="",IF(M31="",IF(L31="","",L31),M31),N31)="F",IF(Q31="",IF(P31="",IF(O31="","",O31),P31),Q31)="F")=TRUE,"F",IF(OR(IF(H31="",IF(G31="",IF(F31="","",F31),G31),H31)="PE",IF(K31="",IF(J31="",IF(I31="","",I31),J31),K31)="PE",IF(N31="",IF(M31="",IF(L31="","",L31),M31),N31)="PE",IF(Q31="",IF(P31="",IF(O31="","",O31),P31),Q31)="PE")=TRUE,"PE",IF(AND(IF(H31="",IF(G31="",IF(F31="","",F31),G31),H31)="",IF(K31="",IF(J31="",IF(I31="","",I31),J31),K31)="",IF(N31="",IF(M31="",IF(L31="","",L31),M31),N31)="",IF(Q31="",IF(P31="",IF(O31="","",O31),P31),Q31)="")=TRUE,"","P")))</f>
        <v/>
      </c>
      <c r="S31" s="137"/>
      <c r="T31" s="137"/>
      <c r="U31" s="1"/>
      <c r="V31" s="1"/>
      <c r="W31" s="1"/>
      <c r="X31" s="1"/>
      <c r="Y31" s="1"/>
      <c r="Z31" s="1"/>
    </row>
    <row r="32" ht="18.75" customHeight="1">
      <c r="A32" s="196" t="str">
        <f t="shared" si="1"/>
        <v>HĐSX0016</v>
      </c>
      <c r="B32" s="134" t="s">
        <v>2878</v>
      </c>
      <c r="C32" s="134"/>
      <c r="D32" s="136" t="s">
        <v>2879</v>
      </c>
      <c r="E32" s="136" t="s">
        <v>2880</v>
      </c>
      <c r="F32" s="197" t="s">
        <v>2881</v>
      </c>
      <c r="G32" s="197"/>
      <c r="H32" s="197"/>
      <c r="I32" s="197"/>
      <c r="J32" s="197"/>
      <c r="K32" s="197"/>
      <c r="L32" s="197"/>
      <c r="M32" s="197"/>
      <c r="N32" s="197"/>
      <c r="O32" s="197"/>
      <c r="P32" s="197"/>
      <c r="Q32" s="197"/>
      <c r="R32" s="195" t="str">
        <f t="shared" si="3"/>
        <v>P</v>
      </c>
      <c r="S32" s="137"/>
      <c r="T32" s="137"/>
      <c r="U32" s="1"/>
      <c r="V32" s="1"/>
      <c r="W32" s="1"/>
      <c r="X32" s="1"/>
      <c r="Y32" s="1"/>
      <c r="Z32" s="1"/>
    </row>
    <row r="33" ht="18.75" customHeight="1">
      <c r="A33" s="196" t="str">
        <f t="shared" si="1"/>
        <v>HĐSX0017</v>
      </c>
      <c r="B33" s="134" t="s">
        <v>2882</v>
      </c>
      <c r="C33" s="134" t="s">
        <v>2883</v>
      </c>
      <c r="D33" s="136" t="s">
        <v>2879</v>
      </c>
      <c r="E33" s="136" t="s">
        <v>2884</v>
      </c>
      <c r="F33" s="197" t="s">
        <v>2881</v>
      </c>
      <c r="G33" s="197"/>
      <c r="H33" s="197"/>
      <c r="I33" s="197"/>
      <c r="J33" s="197"/>
      <c r="K33" s="197"/>
      <c r="L33" s="197"/>
      <c r="M33" s="197"/>
      <c r="N33" s="197"/>
      <c r="O33" s="197"/>
      <c r="P33" s="197"/>
      <c r="Q33" s="197"/>
      <c r="R33" s="195" t="str">
        <f t="shared" si="3"/>
        <v>P</v>
      </c>
      <c r="S33" s="137"/>
      <c r="T33" s="137"/>
      <c r="U33" s="1"/>
      <c r="V33" s="1"/>
      <c r="W33" s="1"/>
      <c r="X33" s="1"/>
      <c r="Y33" s="1"/>
      <c r="Z33" s="1"/>
    </row>
    <row r="34" ht="18.75" customHeight="1">
      <c r="A34" s="196" t="str">
        <f t="shared" si="1"/>
        <v>HĐSX0018</v>
      </c>
      <c r="B34" s="134" t="s">
        <v>2885</v>
      </c>
      <c r="C34" s="134" t="s">
        <v>2883</v>
      </c>
      <c r="D34" s="136" t="s">
        <v>2886</v>
      </c>
      <c r="E34" s="136" t="s">
        <v>2887</v>
      </c>
      <c r="F34" s="197" t="s">
        <v>2881</v>
      </c>
      <c r="G34" s="197"/>
      <c r="H34" s="197"/>
      <c r="I34" s="197"/>
      <c r="J34" s="197"/>
      <c r="K34" s="197"/>
      <c r="L34" s="197"/>
      <c r="M34" s="197"/>
      <c r="N34" s="197"/>
      <c r="O34" s="197"/>
      <c r="P34" s="197"/>
      <c r="Q34" s="197"/>
      <c r="R34" s="195" t="str">
        <f t="shared" si="3"/>
        <v>P</v>
      </c>
      <c r="S34" s="137"/>
      <c r="T34" s="137"/>
      <c r="U34" s="1"/>
      <c r="V34" s="1"/>
      <c r="W34" s="1"/>
      <c r="X34" s="1"/>
      <c r="Y34" s="1"/>
      <c r="Z34" s="1"/>
    </row>
    <row r="35" ht="18.75" customHeight="1">
      <c r="A35" s="196" t="str">
        <f t="shared" si="1"/>
        <v>HĐSX0019</v>
      </c>
      <c r="B35" s="134" t="s">
        <v>2888</v>
      </c>
      <c r="C35" s="134" t="s">
        <v>2883</v>
      </c>
      <c r="D35" s="136" t="s">
        <v>2889</v>
      </c>
      <c r="E35" s="136" t="s">
        <v>2890</v>
      </c>
      <c r="F35" s="197" t="s">
        <v>2881</v>
      </c>
      <c r="G35" s="197"/>
      <c r="H35" s="197"/>
      <c r="I35" s="197"/>
      <c r="J35" s="197"/>
      <c r="K35" s="197"/>
      <c r="L35" s="197"/>
      <c r="M35" s="197"/>
      <c r="N35" s="197"/>
      <c r="O35" s="197"/>
      <c r="P35" s="197"/>
      <c r="Q35" s="197"/>
      <c r="R35" s="195" t="str">
        <f t="shared" si="3"/>
        <v>P</v>
      </c>
      <c r="S35" s="137"/>
      <c r="T35" s="137"/>
      <c r="U35" s="1"/>
      <c r="V35" s="1"/>
      <c r="W35" s="1"/>
      <c r="X35" s="1"/>
      <c r="Y35" s="1"/>
      <c r="Z35" s="1"/>
    </row>
    <row r="36" ht="18.75" customHeight="1">
      <c r="A36" s="196" t="str">
        <f t="shared" si="1"/>
        <v>HĐSX0020</v>
      </c>
      <c r="B36" s="134" t="str">
        <f>"Kiểm tra thêm mới "&amp;$B$9&amp;" thất bại khi bỏ trống Khu vực sản xuất"</f>
        <v>Kiểm tra thêm mới Hoạt động sản xuất thất bại khi bỏ trống Khu vực sản xuất</v>
      </c>
      <c r="C36" s="134" t="s">
        <v>2891</v>
      </c>
      <c r="D36" s="200" t="s">
        <v>2892</v>
      </c>
      <c r="E36" s="136" t="s">
        <v>2893</v>
      </c>
      <c r="F36" s="197"/>
      <c r="G36" s="197"/>
      <c r="H36" s="197"/>
      <c r="I36" s="197"/>
      <c r="J36" s="197"/>
      <c r="K36" s="197"/>
      <c r="L36" s="197"/>
      <c r="M36" s="197"/>
      <c r="N36" s="197"/>
      <c r="O36" s="197"/>
      <c r="P36" s="197"/>
      <c r="Q36" s="197"/>
      <c r="R36" s="195" t="str">
        <f t="shared" si="3"/>
        <v/>
      </c>
      <c r="S36" s="137"/>
      <c r="T36" s="137"/>
      <c r="U36" s="1"/>
      <c r="V36" s="1"/>
      <c r="W36" s="1"/>
      <c r="X36" s="1"/>
      <c r="Y36" s="1"/>
      <c r="Z36" s="1"/>
    </row>
    <row r="37" ht="18.75" customHeight="1">
      <c r="A37" s="196" t="str">
        <f t="shared" si="1"/>
        <v>HĐSX0021</v>
      </c>
      <c r="B37" s="134" t="s">
        <v>2894</v>
      </c>
      <c r="C37" s="134" t="s">
        <v>2891</v>
      </c>
      <c r="D37" s="200" t="s">
        <v>2895</v>
      </c>
      <c r="E37" s="136" t="s">
        <v>2896</v>
      </c>
      <c r="F37" s="197"/>
      <c r="G37" s="197"/>
      <c r="H37" s="197"/>
      <c r="I37" s="197"/>
      <c r="J37" s="197"/>
      <c r="K37" s="197"/>
      <c r="L37" s="197"/>
      <c r="M37" s="197"/>
      <c r="N37" s="197"/>
      <c r="O37" s="197"/>
      <c r="P37" s="197"/>
      <c r="Q37" s="197"/>
      <c r="R37" s="195" t="str">
        <f t="shared" si="3"/>
        <v/>
      </c>
      <c r="S37" s="137"/>
      <c r="T37" s="137"/>
      <c r="U37" s="1"/>
      <c r="V37" s="1"/>
      <c r="W37" s="1"/>
      <c r="X37" s="1"/>
      <c r="Y37" s="1"/>
      <c r="Z37" s="1"/>
    </row>
    <row r="38" ht="18.75" customHeight="1">
      <c r="A38" s="196" t="str">
        <f t="shared" si="1"/>
        <v>HĐSX0022</v>
      </c>
      <c r="B38" s="134" t="s">
        <v>2897</v>
      </c>
      <c r="C38" s="134" t="s">
        <v>2898</v>
      </c>
      <c r="D38" s="200" t="s">
        <v>2899</v>
      </c>
      <c r="E38" s="136" t="s">
        <v>2900</v>
      </c>
      <c r="F38" s="197"/>
      <c r="G38" s="197"/>
      <c r="H38" s="197"/>
      <c r="I38" s="197"/>
      <c r="J38" s="197"/>
      <c r="K38" s="197"/>
      <c r="L38" s="197"/>
      <c r="M38" s="197"/>
      <c r="N38" s="197"/>
      <c r="O38" s="197"/>
      <c r="P38" s="197"/>
      <c r="Q38" s="197"/>
      <c r="R38" s="195" t="str">
        <f t="shared" si="3"/>
        <v/>
      </c>
      <c r="S38" s="137"/>
      <c r="T38" s="137"/>
      <c r="U38" s="1"/>
      <c r="V38" s="1"/>
      <c r="W38" s="1"/>
      <c r="X38" s="1"/>
      <c r="Y38" s="1"/>
      <c r="Z38" s="1"/>
    </row>
    <row r="39" ht="18.75" customHeight="1">
      <c r="A39" s="196" t="str">
        <f t="shared" si="1"/>
        <v>HĐSX0023</v>
      </c>
      <c r="B39" s="134" t="s">
        <v>2901</v>
      </c>
      <c r="C39" s="134" t="s">
        <v>2891</v>
      </c>
      <c r="D39" s="200" t="s">
        <v>2902</v>
      </c>
      <c r="E39" s="136" t="s">
        <v>2903</v>
      </c>
      <c r="F39" s="197"/>
      <c r="G39" s="197"/>
      <c r="H39" s="197"/>
      <c r="I39" s="197"/>
      <c r="J39" s="197"/>
      <c r="K39" s="197"/>
      <c r="L39" s="197"/>
      <c r="M39" s="197"/>
      <c r="N39" s="197"/>
      <c r="O39" s="197"/>
      <c r="P39" s="197"/>
      <c r="Q39" s="197"/>
      <c r="R39" s="195" t="str">
        <f t="shared" si="3"/>
        <v/>
      </c>
      <c r="S39" s="137"/>
      <c r="T39" s="137"/>
      <c r="U39" s="1"/>
      <c r="V39" s="1"/>
      <c r="W39" s="1"/>
      <c r="X39" s="1"/>
      <c r="Y39" s="1"/>
      <c r="Z39" s="1"/>
    </row>
    <row r="40" ht="18.75" customHeight="1">
      <c r="A40" s="196" t="str">
        <f t="shared" si="1"/>
        <v>HĐSX0024</v>
      </c>
      <c r="B40" s="134" t="s">
        <v>2901</v>
      </c>
      <c r="C40" s="134" t="s">
        <v>2891</v>
      </c>
      <c r="D40" s="200" t="s">
        <v>2902</v>
      </c>
      <c r="E40" s="136" t="s">
        <v>2903</v>
      </c>
      <c r="F40" s="197"/>
      <c r="G40" s="197"/>
      <c r="H40" s="197"/>
      <c r="I40" s="197"/>
      <c r="J40" s="197"/>
      <c r="K40" s="197"/>
      <c r="L40" s="197"/>
      <c r="M40" s="197"/>
      <c r="N40" s="197"/>
      <c r="O40" s="197"/>
      <c r="P40" s="197"/>
      <c r="Q40" s="197"/>
      <c r="R40" s="195" t="str">
        <f t="shared" si="3"/>
        <v/>
      </c>
      <c r="S40" s="137"/>
      <c r="T40" s="137"/>
      <c r="U40" s="1"/>
      <c r="V40" s="1"/>
      <c r="W40" s="1"/>
      <c r="X40" s="1"/>
      <c r="Y40" s="1"/>
      <c r="Z40" s="1"/>
    </row>
    <row r="41" ht="18.75" customHeight="1">
      <c r="A41" s="196" t="str">
        <f t="shared" si="1"/>
        <v>HĐSX0025</v>
      </c>
      <c r="B41" s="134" t="s">
        <v>2904</v>
      </c>
      <c r="C41" s="134" t="s">
        <v>2891</v>
      </c>
      <c r="D41" s="200" t="s">
        <v>2905</v>
      </c>
      <c r="E41" s="136" t="s">
        <v>2906</v>
      </c>
      <c r="F41" s="197"/>
      <c r="G41" s="197"/>
      <c r="H41" s="197"/>
      <c r="I41" s="197"/>
      <c r="J41" s="197"/>
      <c r="K41" s="197"/>
      <c r="L41" s="197"/>
      <c r="M41" s="197"/>
      <c r="N41" s="197"/>
      <c r="O41" s="197"/>
      <c r="P41" s="197"/>
      <c r="Q41" s="197"/>
      <c r="R41" s="195" t="str">
        <f t="shared" si="3"/>
        <v/>
      </c>
      <c r="S41" s="137"/>
      <c r="T41" s="137"/>
      <c r="U41" s="1"/>
      <c r="V41" s="1"/>
      <c r="W41" s="1"/>
      <c r="X41" s="1"/>
      <c r="Y41" s="1"/>
      <c r="Z41" s="1"/>
    </row>
    <row r="42" ht="18.75" customHeight="1">
      <c r="A42" s="196" t="str">
        <f t="shared" si="1"/>
        <v>HĐSX0026</v>
      </c>
      <c r="B42" s="134" t="str">
        <f>"Kiểm tra thêm mới "&amp;$B$9&amp;" thất bại khi chọn nhiều giá trị của trường Khu vực sản xuất"</f>
        <v>Kiểm tra thêm mới Hoạt động sản xuất thất bại khi chọn nhiều giá trị của trường Khu vực sản xuất</v>
      </c>
      <c r="C42" s="134" t="s">
        <v>2891</v>
      </c>
      <c r="D42" s="200" t="s">
        <v>2907</v>
      </c>
      <c r="E42" s="136" t="s">
        <v>2908</v>
      </c>
      <c r="F42" s="197"/>
      <c r="G42" s="197"/>
      <c r="H42" s="197"/>
      <c r="I42" s="197"/>
      <c r="J42" s="197"/>
      <c r="K42" s="197"/>
      <c r="L42" s="197"/>
      <c r="M42" s="197"/>
      <c r="N42" s="197"/>
      <c r="O42" s="197"/>
      <c r="P42" s="197"/>
      <c r="Q42" s="197"/>
      <c r="R42" s="195" t="str">
        <f t="shared" si="3"/>
        <v/>
      </c>
      <c r="S42" s="137"/>
      <c r="T42" s="137"/>
      <c r="U42" s="1"/>
      <c r="V42" s="1"/>
      <c r="W42" s="1"/>
      <c r="X42" s="1"/>
      <c r="Y42" s="1"/>
      <c r="Z42" s="1"/>
    </row>
    <row r="43" ht="18.75" customHeight="1">
      <c r="A43" s="196" t="str">
        <f t="shared" si="1"/>
        <v>HĐSX0027</v>
      </c>
      <c r="B43" s="134" t="s">
        <v>2909</v>
      </c>
      <c r="C43" s="134" t="s">
        <v>2891</v>
      </c>
      <c r="D43" s="200" t="s">
        <v>2910</v>
      </c>
      <c r="E43" s="136" t="s">
        <v>2911</v>
      </c>
      <c r="F43" s="197"/>
      <c r="G43" s="197"/>
      <c r="H43" s="197"/>
      <c r="I43" s="197"/>
      <c r="J43" s="197"/>
      <c r="K43" s="197"/>
      <c r="L43" s="197"/>
      <c r="M43" s="197"/>
      <c r="N43" s="197"/>
      <c r="O43" s="197"/>
      <c r="P43" s="197"/>
      <c r="Q43" s="197"/>
      <c r="R43" s="195" t="str">
        <f t="shared" si="3"/>
        <v/>
      </c>
      <c r="S43" s="137"/>
      <c r="T43" s="137"/>
      <c r="U43" s="1"/>
      <c r="V43" s="1"/>
      <c r="W43" s="1"/>
      <c r="X43" s="1"/>
      <c r="Y43" s="1"/>
      <c r="Z43" s="1"/>
    </row>
    <row r="44" ht="18.75" customHeight="1">
      <c r="A44" s="196" t="str">
        <f t="shared" si="1"/>
        <v>HĐSX0028</v>
      </c>
      <c r="B44" s="134" t="s">
        <v>2912</v>
      </c>
      <c r="C44" s="134" t="s">
        <v>2891</v>
      </c>
      <c r="D44" s="200" t="s">
        <v>2913</v>
      </c>
      <c r="E44" s="136" t="s">
        <v>2914</v>
      </c>
      <c r="F44" s="197"/>
      <c r="G44" s="197"/>
      <c r="H44" s="197"/>
      <c r="I44" s="197"/>
      <c r="J44" s="197"/>
      <c r="K44" s="197"/>
      <c r="L44" s="197"/>
      <c r="M44" s="197"/>
      <c r="N44" s="197"/>
      <c r="O44" s="197"/>
      <c r="P44" s="197"/>
      <c r="Q44" s="197"/>
      <c r="R44" s="195" t="str">
        <f t="shared" si="3"/>
        <v/>
      </c>
      <c r="S44" s="137"/>
      <c r="T44" s="137"/>
      <c r="U44" s="1"/>
      <c r="V44" s="1"/>
      <c r="W44" s="1"/>
      <c r="X44" s="1"/>
      <c r="Y44" s="1"/>
      <c r="Z44" s="1"/>
    </row>
    <row r="45" ht="18.75" customHeight="1">
      <c r="A45" s="196" t="str">
        <f t="shared" si="1"/>
        <v>HĐSX0029</v>
      </c>
      <c r="B45" s="134" t="s">
        <v>2915</v>
      </c>
      <c r="C45" s="134" t="s">
        <v>2916</v>
      </c>
      <c r="D45" s="200" t="s">
        <v>2917</v>
      </c>
      <c r="E45" s="136" t="s">
        <v>2918</v>
      </c>
      <c r="F45" s="197"/>
      <c r="G45" s="197"/>
      <c r="H45" s="197"/>
      <c r="I45" s="197"/>
      <c r="J45" s="197"/>
      <c r="K45" s="197"/>
      <c r="L45" s="197"/>
      <c r="M45" s="197"/>
      <c r="N45" s="197"/>
      <c r="O45" s="197"/>
      <c r="P45" s="197"/>
      <c r="Q45" s="197"/>
      <c r="R45" s="195" t="str">
        <f t="shared" si="3"/>
        <v/>
      </c>
      <c r="S45" s="137"/>
      <c r="T45" s="137"/>
      <c r="U45" s="1"/>
      <c r="V45" s="1"/>
      <c r="W45" s="1"/>
      <c r="X45" s="1"/>
      <c r="Y45" s="1"/>
      <c r="Z45" s="1"/>
    </row>
    <row r="46" ht="18.75" customHeight="1">
      <c r="A46" s="196" t="str">
        <f t="shared" si="1"/>
        <v>HĐSX0030</v>
      </c>
      <c r="B46" s="134" t="s">
        <v>2919</v>
      </c>
      <c r="C46" s="134" t="s">
        <v>2920</v>
      </c>
      <c r="D46" s="200" t="s">
        <v>2921</v>
      </c>
      <c r="E46" s="136" t="s">
        <v>2922</v>
      </c>
      <c r="F46" s="197"/>
      <c r="G46" s="197"/>
      <c r="H46" s="197"/>
      <c r="I46" s="197"/>
      <c r="J46" s="197"/>
      <c r="K46" s="197"/>
      <c r="L46" s="197"/>
      <c r="M46" s="197"/>
      <c r="N46" s="197"/>
      <c r="O46" s="197"/>
      <c r="P46" s="197"/>
      <c r="Q46" s="197"/>
      <c r="R46" s="195" t="str">
        <f t="shared" si="3"/>
        <v/>
      </c>
      <c r="S46" s="137"/>
      <c r="T46" s="137"/>
      <c r="U46" s="1"/>
      <c r="V46" s="1"/>
      <c r="W46" s="1"/>
      <c r="X46" s="1"/>
      <c r="Y46" s="1"/>
      <c r="Z46" s="1"/>
    </row>
    <row r="47" ht="18.75" customHeight="1">
      <c r="A47" s="196" t="str">
        <f t="shared" si="1"/>
        <v>HĐSX0031</v>
      </c>
      <c r="B47" s="134" t="s">
        <v>2923</v>
      </c>
      <c r="C47" s="134" t="s">
        <v>2924</v>
      </c>
      <c r="D47" s="200" t="s">
        <v>2925</v>
      </c>
      <c r="E47" s="136" t="s">
        <v>2926</v>
      </c>
      <c r="F47" s="197"/>
      <c r="G47" s="197"/>
      <c r="H47" s="197"/>
      <c r="I47" s="197"/>
      <c r="J47" s="197"/>
      <c r="K47" s="197"/>
      <c r="L47" s="197"/>
      <c r="M47" s="197"/>
      <c r="N47" s="197"/>
      <c r="O47" s="197"/>
      <c r="P47" s="197"/>
      <c r="Q47" s="197"/>
      <c r="R47" s="195" t="str">
        <f t="shared" si="3"/>
        <v/>
      </c>
      <c r="S47" s="137"/>
      <c r="T47" s="137"/>
      <c r="U47" s="1"/>
      <c r="V47" s="1"/>
      <c r="W47" s="1"/>
      <c r="X47" s="1"/>
      <c r="Y47" s="1"/>
      <c r="Z47" s="1"/>
    </row>
    <row r="48" ht="18.75" customHeight="1">
      <c r="A48" s="196" t="str">
        <f t="shared" si="1"/>
        <v>HĐSX0032</v>
      </c>
      <c r="B48" s="134" t="s">
        <v>2927</v>
      </c>
      <c r="C48" s="134" t="s">
        <v>2924</v>
      </c>
      <c r="D48" s="200" t="s">
        <v>2925</v>
      </c>
      <c r="E48" s="136" t="s">
        <v>2928</v>
      </c>
      <c r="F48" s="197"/>
      <c r="G48" s="197"/>
      <c r="H48" s="197"/>
      <c r="I48" s="197"/>
      <c r="J48" s="197"/>
      <c r="K48" s="197"/>
      <c r="L48" s="197"/>
      <c r="M48" s="197"/>
      <c r="N48" s="197"/>
      <c r="O48" s="197"/>
      <c r="P48" s="197"/>
      <c r="Q48" s="197"/>
      <c r="R48" s="195" t="str">
        <f t="shared" si="3"/>
        <v/>
      </c>
      <c r="S48" s="137"/>
      <c r="T48" s="137"/>
      <c r="U48" s="1"/>
      <c r="V48" s="1"/>
      <c r="W48" s="1"/>
      <c r="X48" s="1"/>
      <c r="Y48" s="1"/>
      <c r="Z48" s="1"/>
    </row>
    <row r="49" ht="18.75" customHeight="1">
      <c r="A49" s="196" t="str">
        <f t="shared" si="1"/>
        <v>HĐSX0033</v>
      </c>
      <c r="B49" s="134" t="s">
        <v>2929</v>
      </c>
      <c r="C49" s="134" t="s">
        <v>2930</v>
      </c>
      <c r="D49" s="200" t="s">
        <v>2931</v>
      </c>
      <c r="E49" s="136" t="s">
        <v>2932</v>
      </c>
      <c r="F49" s="197"/>
      <c r="G49" s="197"/>
      <c r="H49" s="197"/>
      <c r="I49" s="197"/>
      <c r="J49" s="197"/>
      <c r="K49" s="197"/>
      <c r="L49" s="197"/>
      <c r="M49" s="197"/>
      <c r="N49" s="197"/>
      <c r="O49" s="197"/>
      <c r="P49" s="197"/>
      <c r="Q49" s="197"/>
      <c r="R49" s="195" t="str">
        <f t="shared" si="3"/>
        <v/>
      </c>
      <c r="S49" s="137"/>
      <c r="T49" s="137"/>
      <c r="U49" s="1"/>
      <c r="V49" s="1"/>
      <c r="W49" s="1"/>
      <c r="X49" s="1"/>
      <c r="Y49" s="1"/>
      <c r="Z49" s="1"/>
    </row>
    <row r="50" ht="18.75" customHeight="1">
      <c r="A50" s="196" t="str">
        <f t="shared" si="1"/>
        <v>HĐSX0034</v>
      </c>
      <c r="B50" s="134" t="s">
        <v>2933</v>
      </c>
      <c r="C50" s="134" t="s">
        <v>2934</v>
      </c>
      <c r="D50" s="200" t="s">
        <v>2935</v>
      </c>
      <c r="E50" s="136" t="s">
        <v>2936</v>
      </c>
      <c r="F50" s="197"/>
      <c r="G50" s="197"/>
      <c r="H50" s="197"/>
      <c r="I50" s="197"/>
      <c r="J50" s="197"/>
      <c r="K50" s="197"/>
      <c r="L50" s="197"/>
      <c r="M50" s="197"/>
      <c r="N50" s="197"/>
      <c r="O50" s="197"/>
      <c r="P50" s="197"/>
      <c r="Q50" s="197"/>
      <c r="R50" s="195" t="str">
        <f t="shared" si="3"/>
        <v/>
      </c>
      <c r="S50" s="137"/>
      <c r="T50" s="137"/>
      <c r="U50" s="1"/>
      <c r="V50" s="1"/>
      <c r="W50" s="1"/>
      <c r="X50" s="1"/>
      <c r="Y50" s="1"/>
      <c r="Z50" s="1"/>
    </row>
    <row r="51" ht="18.75" customHeight="1">
      <c r="A51" s="196" t="str">
        <f t="shared" si="1"/>
        <v>HĐSX0035</v>
      </c>
      <c r="B51" s="134" t="s">
        <v>2937</v>
      </c>
      <c r="C51" s="134" t="s">
        <v>2938</v>
      </c>
      <c r="D51" s="200" t="s">
        <v>2939</v>
      </c>
      <c r="E51" s="136" t="s">
        <v>2940</v>
      </c>
      <c r="F51" s="197"/>
      <c r="G51" s="197"/>
      <c r="H51" s="197"/>
      <c r="I51" s="197"/>
      <c r="J51" s="197"/>
      <c r="K51" s="197"/>
      <c r="L51" s="197"/>
      <c r="M51" s="197"/>
      <c r="N51" s="197"/>
      <c r="O51" s="197"/>
      <c r="P51" s="197"/>
      <c r="Q51" s="197"/>
      <c r="R51" s="195" t="str">
        <f t="shared" si="3"/>
        <v/>
      </c>
      <c r="S51" s="137"/>
      <c r="T51" s="137"/>
      <c r="U51" s="1"/>
      <c r="V51" s="1"/>
      <c r="W51" s="1"/>
      <c r="X51" s="1"/>
      <c r="Y51" s="1"/>
      <c r="Z51" s="1"/>
    </row>
    <row r="52" ht="18.75" customHeight="1">
      <c r="A52" s="196" t="str">
        <f t="shared" si="1"/>
        <v>HĐSX0036</v>
      </c>
      <c r="B52" s="134" t="s">
        <v>2941</v>
      </c>
      <c r="C52" s="134" t="s">
        <v>2942</v>
      </c>
      <c r="D52" s="200" t="s">
        <v>2943</v>
      </c>
      <c r="E52" s="136" t="s">
        <v>2944</v>
      </c>
      <c r="F52" s="197"/>
      <c r="G52" s="197"/>
      <c r="H52" s="197"/>
      <c r="I52" s="197"/>
      <c r="J52" s="197"/>
      <c r="K52" s="197"/>
      <c r="L52" s="197"/>
      <c r="M52" s="197"/>
      <c r="N52" s="197"/>
      <c r="O52" s="197"/>
      <c r="P52" s="197"/>
      <c r="Q52" s="197"/>
      <c r="R52" s="195" t="str">
        <f t="shared" si="3"/>
        <v/>
      </c>
      <c r="S52" s="137"/>
      <c r="T52" s="137"/>
      <c r="U52" s="1"/>
      <c r="V52" s="1"/>
      <c r="W52" s="1"/>
      <c r="X52" s="1"/>
      <c r="Y52" s="1"/>
      <c r="Z52" s="1"/>
    </row>
    <row r="53" ht="18.75" customHeight="1">
      <c r="A53" s="196" t="str">
        <f t="shared" si="1"/>
        <v>HĐSX0037</v>
      </c>
      <c r="B53" s="134" t="s">
        <v>2945</v>
      </c>
      <c r="C53" s="134" t="s">
        <v>2946</v>
      </c>
      <c r="D53" s="200" t="s">
        <v>2947</v>
      </c>
      <c r="E53" s="136" t="s">
        <v>2948</v>
      </c>
      <c r="F53" s="197"/>
      <c r="G53" s="197"/>
      <c r="H53" s="197"/>
      <c r="I53" s="197"/>
      <c r="J53" s="197"/>
      <c r="K53" s="197"/>
      <c r="L53" s="197"/>
      <c r="M53" s="197"/>
      <c r="N53" s="197"/>
      <c r="O53" s="197"/>
      <c r="P53" s="197"/>
      <c r="Q53" s="197"/>
      <c r="R53" s="195" t="str">
        <f t="shared" si="3"/>
        <v/>
      </c>
      <c r="S53" s="137"/>
      <c r="T53" s="137"/>
      <c r="U53" s="1"/>
      <c r="V53" s="1"/>
      <c r="W53" s="1"/>
      <c r="X53" s="1"/>
      <c r="Y53" s="1"/>
      <c r="Z53" s="1"/>
    </row>
    <row r="54" ht="18.75" customHeight="1">
      <c r="A54" s="196" t="str">
        <f t="shared" si="1"/>
        <v>HĐSX0038</v>
      </c>
      <c r="B54" s="134" t="s">
        <v>2949</v>
      </c>
      <c r="C54" s="134" t="s">
        <v>2950</v>
      </c>
      <c r="D54" s="200" t="s">
        <v>2951</v>
      </c>
      <c r="E54" s="136" t="s">
        <v>2952</v>
      </c>
      <c r="F54" s="197"/>
      <c r="G54" s="197"/>
      <c r="H54" s="197"/>
      <c r="I54" s="197"/>
      <c r="J54" s="197"/>
      <c r="K54" s="197"/>
      <c r="L54" s="197"/>
      <c r="M54" s="197"/>
      <c r="N54" s="197"/>
      <c r="O54" s="197"/>
      <c r="P54" s="197"/>
      <c r="Q54" s="197"/>
      <c r="R54" s="195" t="str">
        <f t="shared" si="3"/>
        <v/>
      </c>
      <c r="S54" s="137"/>
      <c r="T54" s="137"/>
      <c r="U54" s="1"/>
      <c r="V54" s="1"/>
      <c r="W54" s="1"/>
      <c r="X54" s="1"/>
      <c r="Y54" s="1"/>
      <c r="Z54" s="1"/>
    </row>
    <row r="55" ht="18.75" customHeight="1">
      <c r="A55" s="196" t="str">
        <f t="shared" si="1"/>
        <v>HĐSX0039</v>
      </c>
      <c r="B55" s="134" t="s">
        <v>2953</v>
      </c>
      <c r="C55" s="134" t="s">
        <v>2930</v>
      </c>
      <c r="D55" s="200" t="s">
        <v>2954</v>
      </c>
      <c r="E55" s="136" t="s">
        <v>2955</v>
      </c>
      <c r="F55" s="197"/>
      <c r="G55" s="197"/>
      <c r="H55" s="197"/>
      <c r="I55" s="197"/>
      <c r="J55" s="197"/>
      <c r="K55" s="197"/>
      <c r="L55" s="197"/>
      <c r="M55" s="197"/>
      <c r="N55" s="197"/>
      <c r="O55" s="197"/>
      <c r="P55" s="197"/>
      <c r="Q55" s="197"/>
      <c r="R55" s="195" t="str">
        <f t="shared" si="3"/>
        <v/>
      </c>
      <c r="S55" s="137"/>
      <c r="T55" s="137"/>
      <c r="U55" s="1"/>
      <c r="V55" s="1"/>
      <c r="W55" s="1"/>
      <c r="X55" s="1"/>
      <c r="Y55" s="1"/>
      <c r="Z55" s="1"/>
    </row>
    <row r="56" ht="18.75" customHeight="1">
      <c r="A56" s="196" t="str">
        <f t="shared" si="1"/>
        <v>HĐSX0040</v>
      </c>
      <c r="B56" s="134" t="s">
        <v>2956</v>
      </c>
      <c r="C56" s="134" t="s">
        <v>2957</v>
      </c>
      <c r="D56" s="200" t="s">
        <v>2958</v>
      </c>
      <c r="E56" s="136" t="s">
        <v>2959</v>
      </c>
      <c r="F56" s="197"/>
      <c r="G56" s="197"/>
      <c r="H56" s="197"/>
      <c r="I56" s="197"/>
      <c r="J56" s="197"/>
      <c r="K56" s="197"/>
      <c r="L56" s="197"/>
      <c r="M56" s="197"/>
      <c r="N56" s="197"/>
      <c r="O56" s="197"/>
      <c r="P56" s="197"/>
      <c r="Q56" s="197"/>
      <c r="R56" s="195" t="str">
        <f t="shared" si="3"/>
        <v/>
      </c>
      <c r="S56" s="137"/>
      <c r="T56" s="137"/>
      <c r="U56" s="1"/>
      <c r="V56" s="1"/>
      <c r="W56" s="1"/>
      <c r="X56" s="1"/>
      <c r="Y56" s="1"/>
      <c r="Z56" s="1"/>
    </row>
    <row r="57" ht="18.75" customHeight="1">
      <c r="A57" s="196" t="str">
        <f t="shared" si="1"/>
        <v>HĐSX0041</v>
      </c>
      <c r="B57" s="134" t="s">
        <v>2960</v>
      </c>
      <c r="C57" s="134" t="s">
        <v>2961</v>
      </c>
      <c r="D57" s="200" t="s">
        <v>2962</v>
      </c>
      <c r="E57" s="136" t="s">
        <v>2963</v>
      </c>
      <c r="F57" s="197"/>
      <c r="G57" s="197"/>
      <c r="H57" s="197"/>
      <c r="I57" s="197"/>
      <c r="J57" s="197"/>
      <c r="K57" s="197"/>
      <c r="L57" s="197"/>
      <c r="M57" s="197"/>
      <c r="N57" s="197"/>
      <c r="O57" s="197"/>
      <c r="P57" s="197"/>
      <c r="Q57" s="197"/>
      <c r="R57" s="195" t="str">
        <f t="shared" si="3"/>
        <v/>
      </c>
      <c r="S57" s="137"/>
      <c r="T57" s="137"/>
      <c r="U57" s="1"/>
      <c r="V57" s="1"/>
      <c r="W57" s="1"/>
      <c r="X57" s="1"/>
      <c r="Y57" s="1"/>
      <c r="Z57" s="1"/>
    </row>
    <row r="58" ht="18.75" customHeight="1">
      <c r="A58" s="196" t="str">
        <f t="shared" si="1"/>
        <v>HĐSX0042</v>
      </c>
      <c r="B58" s="134" t="s">
        <v>2964</v>
      </c>
      <c r="C58" s="134" t="s">
        <v>2965</v>
      </c>
      <c r="D58" s="200" t="s">
        <v>2966</v>
      </c>
      <c r="E58" s="136" t="s">
        <v>2967</v>
      </c>
      <c r="F58" s="197"/>
      <c r="G58" s="197"/>
      <c r="H58" s="197"/>
      <c r="I58" s="197"/>
      <c r="J58" s="197"/>
      <c r="K58" s="197"/>
      <c r="L58" s="197"/>
      <c r="M58" s="197"/>
      <c r="N58" s="197"/>
      <c r="O58" s="197"/>
      <c r="P58" s="197"/>
      <c r="Q58" s="197"/>
      <c r="R58" s="195" t="str">
        <f t="shared" si="3"/>
        <v/>
      </c>
      <c r="S58" s="137"/>
      <c r="T58" s="137"/>
      <c r="U58" s="1"/>
      <c r="V58" s="1"/>
      <c r="W58" s="1"/>
      <c r="X58" s="1"/>
      <c r="Y58" s="1"/>
      <c r="Z58" s="1"/>
    </row>
    <row r="59" ht="18.75" customHeight="1">
      <c r="A59" s="196" t="str">
        <f t="shared" si="1"/>
        <v>HĐSX0043</v>
      </c>
      <c r="B59" s="134" t="s">
        <v>2968</v>
      </c>
      <c r="C59" s="134" t="s">
        <v>2969</v>
      </c>
      <c r="D59" s="200" t="s">
        <v>2970</v>
      </c>
      <c r="E59" s="136" t="s">
        <v>2967</v>
      </c>
      <c r="F59" s="197"/>
      <c r="G59" s="197"/>
      <c r="H59" s="197"/>
      <c r="I59" s="197"/>
      <c r="J59" s="197"/>
      <c r="K59" s="197"/>
      <c r="L59" s="197"/>
      <c r="M59" s="197"/>
      <c r="N59" s="197"/>
      <c r="O59" s="197"/>
      <c r="P59" s="197"/>
      <c r="Q59" s="197"/>
      <c r="R59" s="195" t="str">
        <f t="shared" si="3"/>
        <v/>
      </c>
      <c r="S59" s="137"/>
      <c r="T59" s="137"/>
      <c r="U59" s="1"/>
      <c r="V59" s="1"/>
      <c r="W59" s="1"/>
      <c r="X59" s="1"/>
      <c r="Y59" s="1"/>
      <c r="Z59" s="1"/>
    </row>
    <row r="60" ht="18.75" customHeight="1">
      <c r="A60" s="196" t="str">
        <f t="shared" si="1"/>
        <v>HĐSX0044</v>
      </c>
      <c r="B60" s="134" t="s">
        <v>2971</v>
      </c>
      <c r="C60" s="134" t="s">
        <v>2972</v>
      </c>
      <c r="D60" s="200" t="s">
        <v>2973</v>
      </c>
      <c r="E60" s="136" t="s">
        <v>2974</v>
      </c>
      <c r="F60" s="197"/>
      <c r="G60" s="197"/>
      <c r="H60" s="197"/>
      <c r="I60" s="197"/>
      <c r="J60" s="197"/>
      <c r="K60" s="197"/>
      <c r="L60" s="197"/>
      <c r="M60" s="197"/>
      <c r="N60" s="197"/>
      <c r="O60" s="197"/>
      <c r="P60" s="197"/>
      <c r="Q60" s="197"/>
      <c r="R60" s="195" t="str">
        <f t="shared" si="3"/>
        <v/>
      </c>
      <c r="S60" s="137"/>
      <c r="T60" s="137"/>
      <c r="U60" s="1"/>
      <c r="V60" s="1"/>
      <c r="W60" s="1"/>
      <c r="X60" s="1"/>
      <c r="Y60" s="1"/>
      <c r="Z60" s="1"/>
    </row>
    <row r="61" ht="18.75" customHeight="1">
      <c r="A61" s="196" t="str">
        <f t="shared" si="1"/>
        <v>HĐSX0045</v>
      </c>
      <c r="B61" s="134" t="s">
        <v>2975</v>
      </c>
      <c r="C61" s="134" t="s">
        <v>2976</v>
      </c>
      <c r="D61" s="200" t="s">
        <v>2977</v>
      </c>
      <c r="E61" s="136" t="s">
        <v>2978</v>
      </c>
      <c r="F61" s="197"/>
      <c r="G61" s="197"/>
      <c r="H61" s="197"/>
      <c r="I61" s="197"/>
      <c r="J61" s="197"/>
      <c r="K61" s="197"/>
      <c r="L61" s="197"/>
      <c r="M61" s="197"/>
      <c r="N61" s="197"/>
      <c r="O61" s="197"/>
      <c r="P61" s="197"/>
      <c r="Q61" s="197"/>
      <c r="R61" s="195" t="str">
        <f t="shared" si="3"/>
        <v/>
      </c>
      <c r="S61" s="137"/>
      <c r="T61" s="137"/>
      <c r="U61" s="1"/>
      <c r="V61" s="1"/>
      <c r="W61" s="1"/>
      <c r="X61" s="1"/>
      <c r="Y61" s="1"/>
      <c r="Z61" s="1"/>
    </row>
    <row r="62" ht="18.75" customHeight="1">
      <c r="A62" s="196" t="str">
        <f t="shared" si="1"/>
        <v>HĐSX0046</v>
      </c>
      <c r="B62" s="134" t="s">
        <v>2979</v>
      </c>
      <c r="C62" s="134" t="s">
        <v>2980</v>
      </c>
      <c r="D62" s="200" t="s">
        <v>2981</v>
      </c>
      <c r="E62" s="136" t="s">
        <v>2982</v>
      </c>
      <c r="F62" s="197"/>
      <c r="G62" s="197"/>
      <c r="H62" s="197"/>
      <c r="I62" s="197"/>
      <c r="J62" s="197"/>
      <c r="K62" s="197"/>
      <c r="L62" s="197"/>
      <c r="M62" s="197"/>
      <c r="N62" s="197"/>
      <c r="O62" s="197"/>
      <c r="P62" s="197"/>
      <c r="Q62" s="197"/>
      <c r="R62" s="195" t="str">
        <f t="shared" si="3"/>
        <v/>
      </c>
      <c r="S62" s="137"/>
      <c r="T62" s="137"/>
      <c r="U62" s="1"/>
      <c r="V62" s="1"/>
      <c r="W62" s="1"/>
      <c r="X62" s="1"/>
      <c r="Y62" s="1"/>
      <c r="Z62" s="1"/>
    </row>
    <row r="63" ht="18.75" customHeight="1">
      <c r="A63" s="196" t="str">
        <f t="shared" si="1"/>
        <v>HĐSX0047</v>
      </c>
      <c r="B63" s="134" t="s">
        <v>2979</v>
      </c>
      <c r="C63" s="134" t="s">
        <v>2983</v>
      </c>
      <c r="D63" s="200" t="s">
        <v>2984</v>
      </c>
      <c r="E63" s="136" t="s">
        <v>2985</v>
      </c>
      <c r="F63" s="197"/>
      <c r="G63" s="197"/>
      <c r="H63" s="197"/>
      <c r="I63" s="197"/>
      <c r="J63" s="197"/>
      <c r="K63" s="197"/>
      <c r="L63" s="197"/>
      <c r="M63" s="197"/>
      <c r="N63" s="197"/>
      <c r="O63" s="197"/>
      <c r="P63" s="197"/>
      <c r="Q63" s="197"/>
      <c r="R63" s="195" t="str">
        <f t="shared" si="3"/>
        <v/>
      </c>
      <c r="S63" s="137"/>
      <c r="T63" s="137"/>
      <c r="U63" s="1"/>
      <c r="V63" s="1"/>
      <c r="W63" s="1"/>
      <c r="X63" s="1"/>
      <c r="Y63" s="1"/>
      <c r="Z63" s="1"/>
    </row>
    <row r="64" ht="18.75" customHeight="1">
      <c r="A64" s="196" t="str">
        <f t="shared" si="1"/>
        <v>HĐSX0048</v>
      </c>
      <c r="B64" s="134" t="s">
        <v>2986</v>
      </c>
      <c r="C64" s="134" t="s">
        <v>2987</v>
      </c>
      <c r="D64" s="200" t="s">
        <v>2988</v>
      </c>
      <c r="E64" s="136" t="s">
        <v>2989</v>
      </c>
      <c r="F64" s="197"/>
      <c r="G64" s="197"/>
      <c r="H64" s="197"/>
      <c r="I64" s="197"/>
      <c r="J64" s="197"/>
      <c r="K64" s="197"/>
      <c r="L64" s="197"/>
      <c r="M64" s="197"/>
      <c r="N64" s="197"/>
      <c r="O64" s="197"/>
      <c r="P64" s="197"/>
      <c r="Q64" s="197"/>
      <c r="R64" s="195" t="str">
        <f t="shared" si="3"/>
        <v/>
      </c>
      <c r="S64" s="137"/>
      <c r="T64" s="137"/>
      <c r="U64" s="1"/>
      <c r="V64" s="1"/>
      <c r="W64" s="1"/>
      <c r="X64" s="1"/>
      <c r="Y64" s="1"/>
      <c r="Z64" s="1"/>
    </row>
    <row r="65" ht="18.75" customHeight="1">
      <c r="A65" s="196" t="str">
        <f t="shared" si="1"/>
        <v>HĐSX0049</v>
      </c>
      <c r="B65" s="134" t="s">
        <v>2990</v>
      </c>
      <c r="C65" s="134" t="s">
        <v>2991</v>
      </c>
      <c r="D65" s="200" t="s">
        <v>2992</v>
      </c>
      <c r="E65" s="136" t="s">
        <v>2993</v>
      </c>
      <c r="F65" s="197"/>
      <c r="G65" s="197"/>
      <c r="H65" s="197"/>
      <c r="I65" s="197"/>
      <c r="J65" s="197"/>
      <c r="K65" s="197"/>
      <c r="L65" s="197"/>
      <c r="M65" s="197"/>
      <c r="N65" s="197"/>
      <c r="O65" s="197"/>
      <c r="P65" s="197"/>
      <c r="Q65" s="197"/>
      <c r="R65" s="195" t="str">
        <f t="shared" si="3"/>
        <v/>
      </c>
      <c r="S65" s="137"/>
      <c r="T65" s="137"/>
      <c r="U65" s="1"/>
      <c r="V65" s="1"/>
      <c r="W65" s="1"/>
      <c r="X65" s="1"/>
      <c r="Y65" s="1"/>
      <c r="Z65" s="1"/>
    </row>
    <row r="66" ht="18.75" customHeight="1">
      <c r="A66" s="196" t="str">
        <f t="shared" si="1"/>
        <v>HĐSX0050</v>
      </c>
      <c r="B66" s="134" t="s">
        <v>2994</v>
      </c>
      <c r="C66" s="134" t="s">
        <v>2995</v>
      </c>
      <c r="D66" s="200" t="s">
        <v>2996</v>
      </c>
      <c r="E66" s="136" t="s">
        <v>2997</v>
      </c>
      <c r="F66" s="197"/>
      <c r="G66" s="197"/>
      <c r="H66" s="197"/>
      <c r="I66" s="197"/>
      <c r="J66" s="197"/>
      <c r="K66" s="197"/>
      <c r="L66" s="197"/>
      <c r="M66" s="197"/>
      <c r="N66" s="197"/>
      <c r="O66" s="197"/>
      <c r="P66" s="197"/>
      <c r="Q66" s="197"/>
      <c r="R66" s="195" t="str">
        <f t="shared" si="3"/>
        <v/>
      </c>
      <c r="S66" s="137"/>
      <c r="T66" s="137"/>
      <c r="U66" s="1"/>
      <c r="V66" s="1"/>
      <c r="W66" s="1"/>
      <c r="X66" s="1"/>
      <c r="Y66" s="1"/>
      <c r="Z66" s="1"/>
    </row>
    <row r="67" ht="18.75" customHeight="1">
      <c r="A67" s="196" t="str">
        <f t="shared" si="1"/>
        <v>HĐSX0051</v>
      </c>
      <c r="B67" s="134" t="s">
        <v>2998</v>
      </c>
      <c r="C67" s="134" t="s">
        <v>2999</v>
      </c>
      <c r="D67" s="200" t="s">
        <v>3000</v>
      </c>
      <c r="E67" s="136" t="s">
        <v>3001</v>
      </c>
      <c r="F67" s="197"/>
      <c r="G67" s="197"/>
      <c r="H67" s="197"/>
      <c r="I67" s="197"/>
      <c r="J67" s="197"/>
      <c r="K67" s="197"/>
      <c r="L67" s="197"/>
      <c r="M67" s="197"/>
      <c r="N67" s="197"/>
      <c r="O67" s="197"/>
      <c r="P67" s="197"/>
      <c r="Q67" s="197"/>
      <c r="R67" s="195" t="str">
        <f t="shared" si="3"/>
        <v/>
      </c>
      <c r="S67" s="137"/>
      <c r="T67" s="137"/>
      <c r="U67" s="1"/>
      <c r="V67" s="1"/>
      <c r="W67" s="1"/>
      <c r="X67" s="1"/>
      <c r="Y67" s="1"/>
      <c r="Z67" s="1"/>
    </row>
    <row r="68" ht="18.75" customHeight="1">
      <c r="A68" s="196" t="str">
        <f t="shared" si="1"/>
        <v>HĐSX0052</v>
      </c>
      <c r="B68" s="134" t="s">
        <v>3002</v>
      </c>
      <c r="C68" s="134" t="s">
        <v>3003</v>
      </c>
      <c r="D68" s="200" t="s">
        <v>3004</v>
      </c>
      <c r="E68" s="136" t="s">
        <v>3005</v>
      </c>
      <c r="F68" s="197"/>
      <c r="G68" s="197"/>
      <c r="H68" s="197"/>
      <c r="I68" s="197"/>
      <c r="J68" s="197"/>
      <c r="K68" s="197"/>
      <c r="L68" s="197"/>
      <c r="M68" s="197"/>
      <c r="N68" s="197"/>
      <c r="O68" s="197"/>
      <c r="P68" s="197"/>
      <c r="Q68" s="197"/>
      <c r="R68" s="195" t="str">
        <f t="shared" si="3"/>
        <v/>
      </c>
      <c r="S68" s="137"/>
      <c r="T68" s="137"/>
      <c r="U68" s="1"/>
      <c r="V68" s="1"/>
      <c r="W68" s="1"/>
      <c r="X68" s="1"/>
      <c r="Y68" s="1"/>
      <c r="Z68" s="1"/>
    </row>
    <row r="69" ht="18.75" customHeight="1">
      <c r="A69" s="196" t="str">
        <f t="shared" si="1"/>
        <v>HĐSX0053</v>
      </c>
      <c r="B69" s="134" t="s">
        <v>3006</v>
      </c>
      <c r="C69" s="134" t="s">
        <v>3007</v>
      </c>
      <c r="D69" s="200" t="s">
        <v>3008</v>
      </c>
      <c r="E69" s="136" t="s">
        <v>3009</v>
      </c>
      <c r="F69" s="197"/>
      <c r="G69" s="197"/>
      <c r="H69" s="197"/>
      <c r="I69" s="197"/>
      <c r="J69" s="197"/>
      <c r="K69" s="197"/>
      <c r="L69" s="197"/>
      <c r="M69" s="197"/>
      <c r="N69" s="197"/>
      <c r="O69" s="197"/>
      <c r="P69" s="197"/>
      <c r="Q69" s="197"/>
      <c r="R69" s="195" t="str">
        <f t="shared" si="3"/>
        <v/>
      </c>
      <c r="S69" s="137"/>
      <c r="T69" s="137"/>
      <c r="U69" s="1"/>
      <c r="V69" s="1"/>
      <c r="W69" s="1"/>
      <c r="X69" s="1"/>
      <c r="Y69" s="1"/>
      <c r="Z69" s="1"/>
    </row>
    <row r="70" ht="18.75" customHeight="1">
      <c r="A70" s="196" t="str">
        <f t="shared" si="1"/>
        <v>HĐSX0054</v>
      </c>
      <c r="B70" s="134" t="s">
        <v>3010</v>
      </c>
      <c r="C70" s="134" t="s">
        <v>3011</v>
      </c>
      <c r="D70" s="200" t="s">
        <v>3012</v>
      </c>
      <c r="E70" s="136" t="s">
        <v>3013</v>
      </c>
      <c r="F70" s="197"/>
      <c r="G70" s="197"/>
      <c r="H70" s="197"/>
      <c r="I70" s="197"/>
      <c r="J70" s="197"/>
      <c r="K70" s="197"/>
      <c r="L70" s="197"/>
      <c r="M70" s="197"/>
      <c r="N70" s="197"/>
      <c r="O70" s="197"/>
      <c r="P70" s="197"/>
      <c r="Q70" s="197"/>
      <c r="R70" s="195" t="str">
        <f t="shared" si="3"/>
        <v/>
      </c>
      <c r="S70" s="137"/>
      <c r="T70" s="137"/>
      <c r="U70" s="1"/>
      <c r="V70" s="1"/>
      <c r="W70" s="1"/>
      <c r="X70" s="1"/>
      <c r="Y70" s="1"/>
      <c r="Z70" s="1"/>
    </row>
    <row r="71" ht="18.75" customHeight="1">
      <c r="A71" s="196" t="str">
        <f t="shared" si="1"/>
        <v>HĐSX0055</v>
      </c>
      <c r="B71" s="134" t="s">
        <v>3014</v>
      </c>
      <c r="C71" s="134"/>
      <c r="D71" s="200" t="s">
        <v>3015</v>
      </c>
      <c r="E71" s="136" t="s">
        <v>3016</v>
      </c>
      <c r="F71" s="197"/>
      <c r="G71" s="197"/>
      <c r="H71" s="197"/>
      <c r="I71" s="197"/>
      <c r="J71" s="197"/>
      <c r="K71" s="197"/>
      <c r="L71" s="197"/>
      <c r="M71" s="197"/>
      <c r="N71" s="197"/>
      <c r="O71" s="197"/>
      <c r="P71" s="197"/>
      <c r="Q71" s="197"/>
      <c r="R71" s="195" t="str">
        <f t="shared" si="3"/>
        <v/>
      </c>
      <c r="S71" s="137"/>
      <c r="T71" s="137"/>
      <c r="U71" s="1"/>
      <c r="V71" s="1"/>
      <c r="W71" s="1"/>
      <c r="X71" s="1"/>
      <c r="Y71" s="1"/>
      <c r="Z71" s="1"/>
    </row>
    <row r="72" ht="18.75" customHeight="1">
      <c r="A72" s="196" t="str">
        <f t="shared" si="1"/>
        <v>HĐSX0056</v>
      </c>
      <c r="B72" s="134" t="s">
        <v>3017</v>
      </c>
      <c r="C72" s="134" t="s">
        <v>3018</v>
      </c>
      <c r="D72" s="200" t="s">
        <v>3019</v>
      </c>
      <c r="E72" s="136" t="s">
        <v>3020</v>
      </c>
      <c r="F72" s="197"/>
      <c r="G72" s="197"/>
      <c r="H72" s="197"/>
      <c r="I72" s="197"/>
      <c r="J72" s="197"/>
      <c r="K72" s="197"/>
      <c r="L72" s="197"/>
      <c r="M72" s="197"/>
      <c r="N72" s="197"/>
      <c r="O72" s="197"/>
      <c r="P72" s="197"/>
      <c r="Q72" s="197"/>
      <c r="R72" s="195" t="str">
        <f t="shared" si="3"/>
        <v/>
      </c>
      <c r="S72" s="137"/>
      <c r="T72" s="137"/>
      <c r="U72" s="1"/>
      <c r="V72" s="1"/>
      <c r="W72" s="1"/>
      <c r="X72" s="1"/>
      <c r="Y72" s="1"/>
      <c r="Z72" s="1"/>
    </row>
    <row r="73" ht="18.75" customHeight="1">
      <c r="A73" s="196" t="str">
        <f t="shared" si="1"/>
        <v>HĐSX0057</v>
      </c>
      <c r="B73" s="134" t="s">
        <v>3021</v>
      </c>
      <c r="C73" s="134" t="s">
        <v>3022</v>
      </c>
      <c r="D73" s="200" t="s">
        <v>3023</v>
      </c>
      <c r="E73" s="136" t="s">
        <v>3024</v>
      </c>
      <c r="F73" s="197"/>
      <c r="G73" s="197"/>
      <c r="H73" s="197"/>
      <c r="I73" s="197"/>
      <c r="J73" s="197"/>
      <c r="K73" s="197"/>
      <c r="L73" s="197"/>
      <c r="M73" s="197"/>
      <c r="N73" s="197"/>
      <c r="O73" s="197"/>
      <c r="P73" s="197"/>
      <c r="Q73" s="197"/>
      <c r="R73" s="195" t="str">
        <f t="shared" si="3"/>
        <v/>
      </c>
      <c r="S73" s="137"/>
      <c r="T73" s="137"/>
      <c r="U73" s="1"/>
      <c r="V73" s="1"/>
      <c r="W73" s="1"/>
      <c r="X73" s="1"/>
      <c r="Y73" s="1"/>
      <c r="Z73" s="1"/>
    </row>
    <row r="74" ht="18.75" customHeight="1">
      <c r="A74" s="196" t="str">
        <f t="shared" si="1"/>
        <v>HĐSX0058</v>
      </c>
      <c r="B74" s="134" t="s">
        <v>3025</v>
      </c>
      <c r="C74" s="134" t="s">
        <v>2930</v>
      </c>
      <c r="D74" s="200" t="s">
        <v>3026</v>
      </c>
      <c r="E74" s="136" t="s">
        <v>3027</v>
      </c>
      <c r="F74" s="197"/>
      <c r="G74" s="197"/>
      <c r="H74" s="197"/>
      <c r="I74" s="197"/>
      <c r="J74" s="197"/>
      <c r="K74" s="197"/>
      <c r="L74" s="197"/>
      <c r="M74" s="197"/>
      <c r="N74" s="197"/>
      <c r="O74" s="197"/>
      <c r="P74" s="197"/>
      <c r="Q74" s="197"/>
      <c r="R74" s="195" t="str">
        <f t="shared" si="3"/>
        <v/>
      </c>
      <c r="S74" s="137"/>
      <c r="T74" s="137"/>
      <c r="U74" s="1"/>
      <c r="V74" s="1"/>
      <c r="W74" s="1"/>
      <c r="X74" s="1"/>
      <c r="Y74" s="1"/>
      <c r="Z74" s="1"/>
    </row>
    <row r="75" ht="18.75" customHeight="1">
      <c r="A75" s="196" t="str">
        <f t="shared" si="1"/>
        <v>HĐSX0059</v>
      </c>
      <c r="B75" s="134" t="s">
        <v>3028</v>
      </c>
      <c r="C75" s="134" t="s">
        <v>3029</v>
      </c>
      <c r="D75" s="200" t="s">
        <v>3030</v>
      </c>
      <c r="E75" s="136" t="s">
        <v>3031</v>
      </c>
      <c r="F75" s="197"/>
      <c r="G75" s="197"/>
      <c r="H75" s="197"/>
      <c r="I75" s="197"/>
      <c r="J75" s="197"/>
      <c r="K75" s="197"/>
      <c r="L75" s="197"/>
      <c r="M75" s="197"/>
      <c r="N75" s="197"/>
      <c r="O75" s="197"/>
      <c r="P75" s="197"/>
      <c r="Q75" s="197"/>
      <c r="R75" s="195" t="str">
        <f t="shared" si="3"/>
        <v/>
      </c>
      <c r="S75" s="137"/>
      <c r="T75" s="137"/>
      <c r="U75" s="1"/>
      <c r="V75" s="1"/>
      <c r="W75" s="1"/>
      <c r="X75" s="1"/>
      <c r="Y75" s="1"/>
      <c r="Z75" s="1"/>
    </row>
    <row r="76" ht="18.75" customHeight="1">
      <c r="A76" s="196" t="str">
        <f t="shared" si="1"/>
        <v>HĐSX0060</v>
      </c>
      <c r="B76" s="134" t="s">
        <v>3032</v>
      </c>
      <c r="C76" s="134" t="s">
        <v>3029</v>
      </c>
      <c r="D76" s="200" t="s">
        <v>3030</v>
      </c>
      <c r="E76" s="136" t="s">
        <v>3033</v>
      </c>
      <c r="F76" s="197"/>
      <c r="G76" s="197"/>
      <c r="H76" s="197"/>
      <c r="I76" s="197"/>
      <c r="J76" s="197"/>
      <c r="K76" s="197"/>
      <c r="L76" s="197"/>
      <c r="M76" s="197"/>
      <c r="N76" s="197"/>
      <c r="O76" s="197"/>
      <c r="P76" s="197"/>
      <c r="Q76" s="197"/>
      <c r="R76" s="195" t="str">
        <f t="shared" si="3"/>
        <v/>
      </c>
      <c r="S76" s="137"/>
      <c r="T76" s="137"/>
      <c r="U76" s="1"/>
      <c r="V76" s="1"/>
      <c r="W76" s="1"/>
      <c r="X76" s="1"/>
      <c r="Y76" s="1"/>
      <c r="Z76" s="1"/>
    </row>
    <row r="77" ht="18.75" customHeight="1">
      <c r="A77" s="196" t="str">
        <f t="shared" si="1"/>
        <v>HĐSX0061</v>
      </c>
      <c r="B77" s="134" t="s">
        <v>3034</v>
      </c>
      <c r="C77" s="134" t="s">
        <v>3029</v>
      </c>
      <c r="D77" s="200" t="s">
        <v>3030</v>
      </c>
      <c r="E77" s="136" t="s">
        <v>3035</v>
      </c>
      <c r="F77" s="197"/>
      <c r="G77" s="197"/>
      <c r="H77" s="197"/>
      <c r="I77" s="197"/>
      <c r="J77" s="197"/>
      <c r="K77" s="197"/>
      <c r="L77" s="197"/>
      <c r="M77" s="197"/>
      <c r="N77" s="197"/>
      <c r="O77" s="197"/>
      <c r="P77" s="197"/>
      <c r="Q77" s="197"/>
      <c r="R77" s="195" t="str">
        <f t="shared" si="3"/>
        <v/>
      </c>
      <c r="S77" s="137"/>
      <c r="T77" s="137"/>
      <c r="U77" s="1"/>
      <c r="V77" s="1"/>
      <c r="W77" s="1"/>
      <c r="X77" s="1"/>
      <c r="Y77" s="1"/>
      <c r="Z77" s="1"/>
    </row>
    <row r="78" ht="18.75" customHeight="1">
      <c r="A78" s="196" t="str">
        <f t="shared" ref="A78:A131" si="4">IF(E78&lt;&gt;"",$E$3&amp;"0"&amp;COUNTA($E$15:E78),"")</f>
        <v/>
      </c>
      <c r="B78" s="198" t="s">
        <v>3036</v>
      </c>
      <c r="C78" s="198"/>
      <c r="D78" s="199"/>
      <c r="E78" s="199"/>
      <c r="F78" s="197"/>
      <c r="G78" s="197"/>
      <c r="H78" s="197"/>
      <c r="I78" s="197"/>
      <c r="J78" s="197"/>
      <c r="K78" s="197"/>
      <c r="L78" s="197"/>
      <c r="M78" s="197"/>
      <c r="N78" s="197"/>
      <c r="O78" s="197"/>
      <c r="P78" s="197"/>
      <c r="Q78" s="197"/>
      <c r="R78" s="195" t="str">
        <f t="shared" si="3"/>
        <v/>
      </c>
      <c r="S78" s="137"/>
      <c r="T78" s="137"/>
      <c r="U78" s="1"/>
      <c r="V78" s="1"/>
      <c r="W78" s="1"/>
      <c r="X78" s="1"/>
      <c r="Y78" s="1"/>
      <c r="Z78" s="1"/>
    </row>
    <row r="79" ht="18.75" customHeight="1">
      <c r="A79" s="196" t="str">
        <f t="shared" si="4"/>
        <v>HĐSX062</v>
      </c>
      <c r="B79" s="134" t="s">
        <v>3037</v>
      </c>
      <c r="C79" s="134"/>
      <c r="D79" s="200" t="s">
        <v>3038</v>
      </c>
      <c r="E79" s="136" t="s">
        <v>3039</v>
      </c>
      <c r="F79" s="197"/>
      <c r="G79" s="197"/>
      <c r="H79" s="197"/>
      <c r="I79" s="197"/>
      <c r="J79" s="197"/>
      <c r="K79" s="197"/>
      <c r="L79" s="197"/>
      <c r="M79" s="197"/>
      <c r="N79" s="197"/>
      <c r="O79" s="197"/>
      <c r="P79" s="197"/>
      <c r="Q79" s="197"/>
      <c r="R79" s="195" t="str">
        <f t="shared" si="3"/>
        <v/>
      </c>
      <c r="S79" s="137"/>
      <c r="T79" s="137"/>
      <c r="U79" s="1"/>
      <c r="V79" s="1"/>
      <c r="W79" s="1"/>
      <c r="X79" s="1"/>
      <c r="Y79" s="1"/>
      <c r="Z79" s="1"/>
    </row>
    <row r="80" ht="18.75" customHeight="1">
      <c r="A80" s="196" t="str">
        <f t="shared" si="4"/>
        <v>HĐSX063</v>
      </c>
      <c r="B80" s="134" t="s">
        <v>3040</v>
      </c>
      <c r="C80" s="134"/>
      <c r="D80" s="136" t="s">
        <v>3041</v>
      </c>
      <c r="E80" s="136" t="s">
        <v>3042</v>
      </c>
      <c r="F80" s="197"/>
      <c r="G80" s="197"/>
      <c r="H80" s="197"/>
      <c r="I80" s="197"/>
      <c r="J80" s="197"/>
      <c r="K80" s="197"/>
      <c r="L80" s="197"/>
      <c r="M80" s="197"/>
      <c r="N80" s="197"/>
      <c r="O80" s="197"/>
      <c r="P80" s="197"/>
      <c r="Q80" s="197"/>
      <c r="R80" s="195" t="str">
        <f t="shared" si="3"/>
        <v/>
      </c>
      <c r="S80" s="137"/>
      <c r="T80" s="137"/>
      <c r="U80" s="1"/>
      <c r="V80" s="1"/>
      <c r="W80" s="1"/>
      <c r="X80" s="1"/>
      <c r="Y80" s="1"/>
      <c r="Z80" s="1"/>
    </row>
    <row r="81" ht="18.75" customHeight="1">
      <c r="A81" s="196" t="str">
        <f t="shared" si="4"/>
        <v>HĐSX064</v>
      </c>
      <c r="B81" s="134" t="s">
        <v>3043</v>
      </c>
      <c r="C81" s="134"/>
      <c r="D81" s="136" t="s">
        <v>3044</v>
      </c>
      <c r="E81" s="136" t="s">
        <v>3045</v>
      </c>
      <c r="F81" s="197"/>
      <c r="G81" s="197"/>
      <c r="H81" s="197"/>
      <c r="I81" s="197"/>
      <c r="J81" s="197"/>
      <c r="K81" s="197"/>
      <c r="L81" s="197"/>
      <c r="M81" s="197"/>
      <c r="N81" s="197"/>
      <c r="O81" s="197"/>
      <c r="P81" s="197"/>
      <c r="Q81" s="197"/>
      <c r="R81" s="195" t="str">
        <f t="shared" si="3"/>
        <v/>
      </c>
      <c r="S81" s="137"/>
      <c r="T81" s="137"/>
      <c r="U81" s="1"/>
      <c r="V81" s="1"/>
      <c r="W81" s="1"/>
      <c r="X81" s="1"/>
      <c r="Y81" s="1"/>
      <c r="Z81" s="1"/>
    </row>
    <row r="82" ht="18.75" customHeight="1">
      <c r="A82" s="196" t="str">
        <f t="shared" si="4"/>
        <v>HĐSX065</v>
      </c>
      <c r="B82" s="134" t="s">
        <v>3046</v>
      </c>
      <c r="C82" s="134"/>
      <c r="D82" s="136" t="s">
        <v>3047</v>
      </c>
      <c r="E82" s="136" t="s">
        <v>3048</v>
      </c>
      <c r="F82" s="197"/>
      <c r="G82" s="197"/>
      <c r="H82" s="197"/>
      <c r="I82" s="197"/>
      <c r="J82" s="197"/>
      <c r="K82" s="197"/>
      <c r="L82" s="197"/>
      <c r="M82" s="197"/>
      <c r="N82" s="197"/>
      <c r="O82" s="197"/>
      <c r="P82" s="197"/>
      <c r="Q82" s="197"/>
      <c r="R82" s="195" t="str">
        <f t="shared" si="3"/>
        <v/>
      </c>
      <c r="S82" s="137"/>
      <c r="T82" s="137"/>
      <c r="U82" s="1"/>
      <c r="V82" s="1"/>
      <c r="W82" s="1"/>
      <c r="X82" s="1"/>
      <c r="Y82" s="1"/>
      <c r="Z82" s="1"/>
    </row>
    <row r="83" ht="18.75" customHeight="1">
      <c r="A83" s="196" t="str">
        <f t="shared" si="4"/>
        <v>HĐSX066</v>
      </c>
      <c r="B83" s="134" t="s">
        <v>3049</v>
      </c>
      <c r="C83" s="134"/>
      <c r="D83" s="136" t="s">
        <v>3050</v>
      </c>
      <c r="E83" s="136" t="s">
        <v>3051</v>
      </c>
      <c r="F83" s="197"/>
      <c r="G83" s="197"/>
      <c r="H83" s="197"/>
      <c r="I83" s="197"/>
      <c r="J83" s="197"/>
      <c r="K83" s="197"/>
      <c r="L83" s="197"/>
      <c r="M83" s="197"/>
      <c r="N83" s="197"/>
      <c r="O83" s="197"/>
      <c r="P83" s="197"/>
      <c r="Q83" s="197"/>
      <c r="R83" s="195" t="str">
        <f t="shared" si="3"/>
        <v/>
      </c>
      <c r="S83" s="137"/>
      <c r="T83" s="137"/>
      <c r="U83" s="1"/>
      <c r="V83" s="1"/>
      <c r="W83" s="1"/>
      <c r="X83" s="1"/>
      <c r="Y83" s="1"/>
      <c r="Z83" s="1"/>
    </row>
    <row r="84" ht="18.75" customHeight="1">
      <c r="A84" s="196" t="str">
        <f t="shared" si="4"/>
        <v>HĐSX067</v>
      </c>
      <c r="B84" s="134" t="s">
        <v>3052</v>
      </c>
      <c r="C84" s="134"/>
      <c r="D84" s="136" t="s">
        <v>3053</v>
      </c>
      <c r="E84" s="136" t="s">
        <v>3054</v>
      </c>
      <c r="F84" s="197"/>
      <c r="G84" s="197"/>
      <c r="H84" s="197"/>
      <c r="I84" s="197"/>
      <c r="J84" s="197"/>
      <c r="K84" s="197"/>
      <c r="L84" s="197"/>
      <c r="M84" s="197"/>
      <c r="N84" s="197"/>
      <c r="O84" s="197"/>
      <c r="P84" s="197"/>
      <c r="Q84" s="197"/>
      <c r="R84" s="195" t="str">
        <f t="shared" si="3"/>
        <v/>
      </c>
      <c r="S84" s="137"/>
      <c r="T84" s="137"/>
      <c r="U84" s="1"/>
      <c r="V84" s="1"/>
      <c r="W84" s="1"/>
      <c r="X84" s="1"/>
      <c r="Y84" s="1"/>
      <c r="Z84" s="1"/>
    </row>
    <row r="85" ht="18.75" customHeight="1">
      <c r="A85" s="196" t="str">
        <f t="shared" si="4"/>
        <v>HĐSX068</v>
      </c>
      <c r="B85" s="134" t="s">
        <v>3055</v>
      </c>
      <c r="C85" s="134"/>
      <c r="D85" s="136" t="s">
        <v>3056</v>
      </c>
      <c r="E85" s="136" t="s">
        <v>3057</v>
      </c>
      <c r="F85" s="197"/>
      <c r="G85" s="197"/>
      <c r="H85" s="197"/>
      <c r="I85" s="197"/>
      <c r="J85" s="197"/>
      <c r="K85" s="197"/>
      <c r="L85" s="197"/>
      <c r="M85" s="197"/>
      <c r="N85" s="197"/>
      <c r="O85" s="197"/>
      <c r="P85" s="197"/>
      <c r="Q85" s="197"/>
      <c r="R85" s="195" t="str">
        <f t="shared" si="3"/>
        <v/>
      </c>
      <c r="S85" s="137"/>
      <c r="T85" s="137"/>
      <c r="U85" s="1"/>
      <c r="V85" s="1"/>
      <c r="W85" s="1"/>
      <c r="X85" s="1"/>
      <c r="Y85" s="1"/>
      <c r="Z85" s="1"/>
    </row>
    <row r="86" ht="18.75" customHeight="1">
      <c r="A86" s="196" t="str">
        <f t="shared" si="4"/>
        <v>HĐSX069</v>
      </c>
      <c r="B86" s="134" t="s">
        <v>3058</v>
      </c>
      <c r="C86" s="134"/>
      <c r="D86" s="136" t="s">
        <v>3059</v>
      </c>
      <c r="E86" s="136" t="s">
        <v>3060</v>
      </c>
      <c r="F86" s="197"/>
      <c r="G86" s="197"/>
      <c r="H86" s="197"/>
      <c r="I86" s="197"/>
      <c r="J86" s="197"/>
      <c r="K86" s="197"/>
      <c r="L86" s="197"/>
      <c r="M86" s="197"/>
      <c r="N86" s="197"/>
      <c r="O86" s="197"/>
      <c r="P86" s="197"/>
      <c r="Q86" s="197"/>
      <c r="R86" s="195" t="str">
        <f t="shared" si="3"/>
        <v/>
      </c>
      <c r="S86" s="137"/>
      <c r="T86" s="137"/>
      <c r="U86" s="1"/>
      <c r="V86" s="1"/>
      <c r="W86" s="1"/>
      <c r="X86" s="1"/>
      <c r="Y86" s="1"/>
      <c r="Z86" s="1"/>
    </row>
    <row r="87" ht="18.75" customHeight="1">
      <c r="A87" s="196" t="str">
        <f t="shared" si="4"/>
        <v>HĐSX070</v>
      </c>
      <c r="B87" s="134" t="s">
        <v>3061</v>
      </c>
      <c r="C87" s="134"/>
      <c r="D87" s="136" t="s">
        <v>3062</v>
      </c>
      <c r="E87" s="136" t="s">
        <v>3048</v>
      </c>
      <c r="F87" s="197"/>
      <c r="G87" s="197"/>
      <c r="H87" s="197"/>
      <c r="I87" s="197"/>
      <c r="J87" s="197"/>
      <c r="K87" s="197"/>
      <c r="L87" s="197"/>
      <c r="M87" s="197"/>
      <c r="N87" s="197"/>
      <c r="O87" s="197"/>
      <c r="P87" s="197"/>
      <c r="Q87" s="197"/>
      <c r="R87" s="195" t="str">
        <f t="shared" si="3"/>
        <v/>
      </c>
      <c r="S87" s="137"/>
      <c r="T87" s="137"/>
      <c r="U87" s="1"/>
      <c r="V87" s="1"/>
      <c r="W87" s="1"/>
      <c r="X87" s="1"/>
      <c r="Y87" s="1"/>
      <c r="Z87" s="1"/>
    </row>
    <row r="88" ht="18.75" customHeight="1">
      <c r="A88" s="196" t="str">
        <f t="shared" si="4"/>
        <v>HĐSX071</v>
      </c>
      <c r="B88" s="134" t="s">
        <v>3063</v>
      </c>
      <c r="C88" s="134"/>
      <c r="D88" s="136" t="s">
        <v>3064</v>
      </c>
      <c r="E88" s="136" t="s">
        <v>3065</v>
      </c>
      <c r="F88" s="197"/>
      <c r="G88" s="197"/>
      <c r="H88" s="197"/>
      <c r="I88" s="197"/>
      <c r="J88" s="197"/>
      <c r="K88" s="197"/>
      <c r="L88" s="197"/>
      <c r="M88" s="197"/>
      <c r="N88" s="197"/>
      <c r="O88" s="197"/>
      <c r="P88" s="197"/>
      <c r="Q88" s="197"/>
      <c r="R88" s="195" t="str">
        <f t="shared" si="3"/>
        <v/>
      </c>
      <c r="S88" s="137"/>
      <c r="T88" s="137"/>
      <c r="U88" s="1"/>
      <c r="V88" s="1"/>
      <c r="W88" s="1"/>
      <c r="X88" s="1"/>
      <c r="Y88" s="1"/>
      <c r="Z88" s="1"/>
    </row>
    <row r="89" ht="18.75" customHeight="1">
      <c r="A89" s="196" t="str">
        <f t="shared" si="4"/>
        <v>HĐSX072</v>
      </c>
      <c r="B89" s="134" t="s">
        <v>3066</v>
      </c>
      <c r="C89" s="134"/>
      <c r="D89" s="136" t="s">
        <v>3067</v>
      </c>
      <c r="E89" s="136" t="s">
        <v>3068</v>
      </c>
      <c r="F89" s="197"/>
      <c r="G89" s="197"/>
      <c r="H89" s="197"/>
      <c r="I89" s="197"/>
      <c r="J89" s="197"/>
      <c r="K89" s="197"/>
      <c r="L89" s="197"/>
      <c r="M89" s="197"/>
      <c r="N89" s="197"/>
      <c r="O89" s="197"/>
      <c r="P89" s="197"/>
      <c r="Q89" s="197"/>
      <c r="R89" s="195" t="str">
        <f t="shared" si="3"/>
        <v/>
      </c>
      <c r="S89" s="137"/>
      <c r="T89" s="137"/>
      <c r="U89" s="1"/>
      <c r="V89" s="1"/>
      <c r="W89" s="1"/>
      <c r="X89" s="1"/>
      <c r="Y89" s="1"/>
      <c r="Z89" s="1"/>
    </row>
    <row r="90" ht="18.75" customHeight="1">
      <c r="A90" s="196" t="str">
        <f t="shared" si="4"/>
        <v>HĐSX073</v>
      </c>
      <c r="B90" s="134" t="s">
        <v>3069</v>
      </c>
      <c r="C90" s="134"/>
      <c r="D90" s="136" t="s">
        <v>3070</v>
      </c>
      <c r="E90" s="136" t="s">
        <v>3071</v>
      </c>
      <c r="F90" s="197"/>
      <c r="G90" s="197"/>
      <c r="H90" s="197"/>
      <c r="I90" s="197"/>
      <c r="J90" s="197"/>
      <c r="K90" s="197"/>
      <c r="L90" s="197"/>
      <c r="M90" s="197"/>
      <c r="N90" s="197"/>
      <c r="O90" s="197"/>
      <c r="P90" s="197"/>
      <c r="Q90" s="197"/>
      <c r="R90" s="195" t="str">
        <f t="shared" si="3"/>
        <v/>
      </c>
      <c r="S90" s="137"/>
      <c r="T90" s="137"/>
      <c r="U90" s="1"/>
      <c r="V90" s="1"/>
      <c r="W90" s="1"/>
      <c r="X90" s="1"/>
      <c r="Y90" s="1"/>
      <c r="Z90" s="1"/>
    </row>
    <row r="91" ht="18.75" customHeight="1">
      <c r="A91" s="196" t="str">
        <f t="shared" si="4"/>
        <v>HĐSX074</v>
      </c>
      <c r="B91" s="134" t="s">
        <v>3072</v>
      </c>
      <c r="C91" s="134"/>
      <c r="D91" s="136" t="s">
        <v>3073</v>
      </c>
      <c r="E91" s="136" t="s">
        <v>3074</v>
      </c>
      <c r="F91" s="197"/>
      <c r="G91" s="197"/>
      <c r="H91" s="197"/>
      <c r="I91" s="197"/>
      <c r="J91" s="197"/>
      <c r="K91" s="197"/>
      <c r="L91" s="197"/>
      <c r="M91" s="197"/>
      <c r="N91" s="197"/>
      <c r="O91" s="197"/>
      <c r="P91" s="197"/>
      <c r="Q91" s="197"/>
      <c r="R91" s="195" t="str">
        <f t="shared" si="3"/>
        <v/>
      </c>
      <c r="S91" s="137"/>
      <c r="T91" s="137"/>
      <c r="U91" s="1"/>
      <c r="V91" s="1"/>
      <c r="W91" s="1"/>
      <c r="X91" s="1"/>
      <c r="Y91" s="1"/>
      <c r="Z91" s="1"/>
    </row>
    <row r="92" ht="18.75" customHeight="1">
      <c r="A92" s="196" t="str">
        <f t="shared" si="4"/>
        <v>HĐSX075</v>
      </c>
      <c r="B92" s="134" t="s">
        <v>3075</v>
      </c>
      <c r="C92" s="134"/>
      <c r="D92" s="136" t="s">
        <v>3076</v>
      </c>
      <c r="E92" s="136" t="s">
        <v>3060</v>
      </c>
      <c r="F92" s="197"/>
      <c r="G92" s="197"/>
      <c r="H92" s="197"/>
      <c r="I92" s="197"/>
      <c r="J92" s="197"/>
      <c r="K92" s="197"/>
      <c r="L92" s="197"/>
      <c r="M92" s="197"/>
      <c r="N92" s="197"/>
      <c r="O92" s="197"/>
      <c r="P92" s="197"/>
      <c r="Q92" s="197"/>
      <c r="R92" s="195" t="str">
        <f t="shared" si="3"/>
        <v/>
      </c>
      <c r="S92" s="137"/>
      <c r="T92" s="137"/>
      <c r="U92" s="1"/>
      <c r="V92" s="1"/>
      <c r="W92" s="1"/>
      <c r="X92" s="1"/>
      <c r="Y92" s="1"/>
      <c r="Z92" s="1"/>
    </row>
    <row r="93" ht="18.75" customHeight="1">
      <c r="A93" s="196" t="str">
        <f t="shared" si="4"/>
        <v>HĐSX076</v>
      </c>
      <c r="B93" s="134" t="s">
        <v>3077</v>
      </c>
      <c r="C93" s="134"/>
      <c r="D93" s="136" t="s">
        <v>3078</v>
      </c>
      <c r="E93" s="136" t="s">
        <v>3079</v>
      </c>
      <c r="F93" s="197"/>
      <c r="G93" s="197"/>
      <c r="H93" s="197"/>
      <c r="I93" s="197"/>
      <c r="J93" s="197"/>
      <c r="K93" s="197"/>
      <c r="L93" s="197"/>
      <c r="M93" s="197"/>
      <c r="N93" s="197"/>
      <c r="O93" s="197"/>
      <c r="P93" s="197"/>
      <c r="Q93" s="197"/>
      <c r="R93" s="195" t="str">
        <f t="shared" si="3"/>
        <v/>
      </c>
      <c r="S93" s="137"/>
      <c r="T93" s="137"/>
      <c r="U93" s="1"/>
      <c r="V93" s="1"/>
      <c r="W93" s="1"/>
      <c r="X93" s="1"/>
      <c r="Y93" s="1"/>
      <c r="Z93" s="1"/>
    </row>
    <row r="94" ht="18.75" customHeight="1">
      <c r="A94" s="196" t="str">
        <f t="shared" si="4"/>
        <v>HĐSX077</v>
      </c>
      <c r="B94" s="134" t="s">
        <v>3080</v>
      </c>
      <c r="C94" s="134"/>
      <c r="D94" s="136" t="s">
        <v>3081</v>
      </c>
      <c r="E94" s="136" t="s">
        <v>3082</v>
      </c>
      <c r="F94" s="197"/>
      <c r="G94" s="197"/>
      <c r="H94" s="197"/>
      <c r="I94" s="197"/>
      <c r="J94" s="197"/>
      <c r="K94" s="197"/>
      <c r="L94" s="197"/>
      <c r="M94" s="197"/>
      <c r="N94" s="197"/>
      <c r="O94" s="197"/>
      <c r="P94" s="197"/>
      <c r="Q94" s="197"/>
      <c r="R94" s="195" t="str">
        <f t="shared" si="3"/>
        <v/>
      </c>
      <c r="S94" s="137"/>
      <c r="T94" s="137"/>
      <c r="U94" s="1"/>
      <c r="V94" s="1"/>
      <c r="W94" s="1"/>
      <c r="X94" s="1"/>
      <c r="Y94" s="1"/>
      <c r="Z94" s="1"/>
    </row>
    <row r="95" ht="18.75" customHeight="1">
      <c r="A95" s="196" t="str">
        <f t="shared" si="4"/>
        <v>HĐSX078</v>
      </c>
      <c r="B95" s="134" t="s">
        <v>3083</v>
      </c>
      <c r="C95" s="134"/>
      <c r="D95" s="136" t="s">
        <v>3084</v>
      </c>
      <c r="E95" s="136" t="s">
        <v>3085</v>
      </c>
      <c r="F95" s="197"/>
      <c r="G95" s="197"/>
      <c r="H95" s="197"/>
      <c r="I95" s="197"/>
      <c r="J95" s="197"/>
      <c r="K95" s="197"/>
      <c r="L95" s="197"/>
      <c r="M95" s="197"/>
      <c r="N95" s="197"/>
      <c r="O95" s="197"/>
      <c r="P95" s="197"/>
      <c r="Q95" s="197"/>
      <c r="R95" s="195" t="str">
        <f t="shared" si="3"/>
        <v/>
      </c>
      <c r="S95" s="137"/>
      <c r="T95" s="137"/>
      <c r="U95" s="1"/>
      <c r="V95" s="1"/>
      <c r="W95" s="1"/>
      <c r="X95" s="1"/>
      <c r="Y95" s="1"/>
      <c r="Z95" s="1"/>
    </row>
    <row r="96" ht="18.75" customHeight="1">
      <c r="A96" s="196" t="str">
        <f t="shared" si="4"/>
        <v>HĐSX079</v>
      </c>
      <c r="B96" s="134" t="s">
        <v>3086</v>
      </c>
      <c r="C96" s="134"/>
      <c r="D96" s="136" t="s">
        <v>3087</v>
      </c>
      <c r="E96" s="136" t="s">
        <v>3088</v>
      </c>
      <c r="F96" s="197"/>
      <c r="G96" s="197"/>
      <c r="H96" s="197"/>
      <c r="I96" s="197"/>
      <c r="J96" s="197"/>
      <c r="K96" s="197"/>
      <c r="L96" s="197"/>
      <c r="M96" s="197"/>
      <c r="N96" s="197"/>
      <c r="O96" s="197"/>
      <c r="P96" s="197"/>
      <c r="Q96" s="197"/>
      <c r="R96" s="195" t="str">
        <f t="shared" si="3"/>
        <v/>
      </c>
      <c r="S96" s="137"/>
      <c r="T96" s="137"/>
      <c r="U96" s="1"/>
      <c r="V96" s="1"/>
      <c r="W96" s="1"/>
      <c r="X96" s="1"/>
      <c r="Y96" s="1"/>
      <c r="Z96" s="1"/>
    </row>
    <row r="97" ht="18.75" customHeight="1">
      <c r="A97" s="196" t="str">
        <f t="shared" si="4"/>
        <v>HĐSX080</v>
      </c>
      <c r="B97" s="134" t="s">
        <v>3089</v>
      </c>
      <c r="C97" s="134"/>
      <c r="D97" s="136" t="s">
        <v>3090</v>
      </c>
      <c r="E97" s="136" t="s">
        <v>3091</v>
      </c>
      <c r="F97" s="197"/>
      <c r="G97" s="197"/>
      <c r="H97" s="197"/>
      <c r="I97" s="197"/>
      <c r="J97" s="197"/>
      <c r="K97" s="197"/>
      <c r="L97" s="197"/>
      <c r="M97" s="197"/>
      <c r="N97" s="197"/>
      <c r="O97" s="197"/>
      <c r="P97" s="197"/>
      <c r="Q97" s="197"/>
      <c r="R97" s="195" t="str">
        <f t="shared" si="3"/>
        <v/>
      </c>
      <c r="S97" s="137"/>
      <c r="T97" s="137"/>
      <c r="U97" s="1"/>
      <c r="V97" s="1"/>
      <c r="W97" s="1"/>
      <c r="X97" s="1"/>
      <c r="Y97" s="1"/>
      <c r="Z97" s="1"/>
    </row>
    <row r="98" ht="18.75" customHeight="1">
      <c r="A98" s="196" t="str">
        <f t="shared" si="4"/>
        <v>HĐSX081</v>
      </c>
      <c r="B98" s="134" t="s">
        <v>3092</v>
      </c>
      <c r="C98" s="134"/>
      <c r="D98" s="136" t="s">
        <v>3093</v>
      </c>
      <c r="E98" s="136" t="s">
        <v>3094</v>
      </c>
      <c r="F98" s="197"/>
      <c r="G98" s="197"/>
      <c r="H98" s="197"/>
      <c r="I98" s="197"/>
      <c r="J98" s="197"/>
      <c r="K98" s="197"/>
      <c r="L98" s="197"/>
      <c r="M98" s="197"/>
      <c r="N98" s="197"/>
      <c r="O98" s="197"/>
      <c r="P98" s="197"/>
      <c r="Q98" s="197"/>
      <c r="R98" s="195" t="str">
        <f t="shared" si="3"/>
        <v/>
      </c>
      <c r="S98" s="137"/>
      <c r="T98" s="137"/>
      <c r="U98" s="1"/>
      <c r="V98" s="1"/>
      <c r="W98" s="1"/>
      <c r="X98" s="1"/>
      <c r="Y98" s="1"/>
      <c r="Z98" s="1"/>
    </row>
    <row r="99" ht="18.75" customHeight="1">
      <c r="A99" s="196" t="str">
        <f t="shared" si="4"/>
        <v>HĐSX082</v>
      </c>
      <c r="B99" s="134" t="s">
        <v>3095</v>
      </c>
      <c r="C99" s="134"/>
      <c r="D99" s="136" t="s">
        <v>3096</v>
      </c>
      <c r="E99" s="136" t="s">
        <v>3074</v>
      </c>
      <c r="F99" s="197"/>
      <c r="G99" s="197"/>
      <c r="H99" s="197"/>
      <c r="I99" s="197"/>
      <c r="J99" s="197"/>
      <c r="K99" s="197"/>
      <c r="L99" s="197"/>
      <c r="M99" s="197"/>
      <c r="N99" s="197"/>
      <c r="O99" s="197"/>
      <c r="P99" s="197"/>
      <c r="Q99" s="197"/>
      <c r="R99" s="195" t="str">
        <f t="shared" si="3"/>
        <v/>
      </c>
      <c r="S99" s="137"/>
      <c r="T99" s="137"/>
      <c r="U99" s="1"/>
      <c r="V99" s="1"/>
      <c r="W99" s="1"/>
      <c r="X99" s="1"/>
      <c r="Y99" s="1"/>
      <c r="Z99" s="1"/>
    </row>
    <row r="100" ht="18.75" customHeight="1">
      <c r="A100" s="196" t="str">
        <f t="shared" si="4"/>
        <v>HĐSX083</v>
      </c>
      <c r="B100" s="134" t="s">
        <v>3097</v>
      </c>
      <c r="C100" s="134"/>
      <c r="D100" s="136" t="s">
        <v>3098</v>
      </c>
      <c r="E100" s="136" t="s">
        <v>3099</v>
      </c>
      <c r="F100" s="197"/>
      <c r="G100" s="197"/>
      <c r="H100" s="197"/>
      <c r="I100" s="197"/>
      <c r="J100" s="197"/>
      <c r="K100" s="197"/>
      <c r="L100" s="197"/>
      <c r="M100" s="197"/>
      <c r="N100" s="197"/>
      <c r="O100" s="197"/>
      <c r="P100" s="197"/>
      <c r="Q100" s="197"/>
      <c r="R100" s="195" t="str">
        <f t="shared" si="3"/>
        <v/>
      </c>
      <c r="S100" s="137"/>
      <c r="T100" s="137"/>
      <c r="U100" s="1"/>
      <c r="V100" s="1"/>
      <c r="W100" s="1"/>
      <c r="X100" s="1"/>
      <c r="Y100" s="1"/>
      <c r="Z100" s="1"/>
    </row>
    <row r="101" ht="18.75" customHeight="1">
      <c r="A101" s="196" t="str">
        <f t="shared" si="4"/>
        <v>HĐSX084</v>
      </c>
      <c r="B101" s="134" t="s">
        <v>3100</v>
      </c>
      <c r="C101" s="134"/>
      <c r="D101" s="136" t="s">
        <v>3101</v>
      </c>
      <c r="E101" s="136" t="s">
        <v>3102</v>
      </c>
      <c r="F101" s="197"/>
      <c r="G101" s="197"/>
      <c r="H101" s="197"/>
      <c r="I101" s="197"/>
      <c r="J101" s="197"/>
      <c r="K101" s="197"/>
      <c r="L101" s="197"/>
      <c r="M101" s="197"/>
      <c r="N101" s="197"/>
      <c r="O101" s="197"/>
      <c r="P101" s="197"/>
      <c r="Q101" s="197"/>
      <c r="R101" s="195" t="str">
        <f t="shared" si="3"/>
        <v/>
      </c>
      <c r="S101" s="137"/>
      <c r="T101" s="137"/>
      <c r="U101" s="1"/>
      <c r="V101" s="1"/>
      <c r="W101" s="1"/>
      <c r="X101" s="1"/>
      <c r="Y101" s="1"/>
      <c r="Z101" s="1"/>
    </row>
    <row r="102" ht="18.75" customHeight="1">
      <c r="A102" s="196" t="str">
        <f t="shared" si="4"/>
        <v>HĐSX085</v>
      </c>
      <c r="B102" s="134" t="s">
        <v>3103</v>
      </c>
      <c r="C102" s="134"/>
      <c r="D102" s="136" t="s">
        <v>3104</v>
      </c>
      <c r="E102" s="136" t="s">
        <v>3105</v>
      </c>
      <c r="F102" s="197"/>
      <c r="G102" s="197"/>
      <c r="H102" s="197"/>
      <c r="I102" s="197"/>
      <c r="J102" s="197"/>
      <c r="K102" s="197"/>
      <c r="L102" s="197"/>
      <c r="M102" s="197"/>
      <c r="N102" s="197"/>
      <c r="O102" s="197"/>
      <c r="P102" s="197"/>
      <c r="Q102" s="197"/>
      <c r="R102" s="195" t="str">
        <f t="shared" si="3"/>
        <v/>
      </c>
      <c r="S102" s="137"/>
      <c r="T102" s="137"/>
      <c r="U102" s="1"/>
      <c r="V102" s="1"/>
      <c r="W102" s="1"/>
      <c r="X102" s="1"/>
      <c r="Y102" s="1"/>
      <c r="Z102" s="1"/>
    </row>
    <row r="103" ht="18.75" customHeight="1">
      <c r="A103" s="196" t="str">
        <f t="shared" si="4"/>
        <v>HĐSX086</v>
      </c>
      <c r="B103" s="134" t="s">
        <v>3106</v>
      </c>
      <c r="C103" s="134"/>
      <c r="D103" s="136" t="s">
        <v>3107</v>
      </c>
      <c r="E103" s="136" t="s">
        <v>3099</v>
      </c>
      <c r="F103" s="197"/>
      <c r="G103" s="197"/>
      <c r="H103" s="197"/>
      <c r="I103" s="197"/>
      <c r="J103" s="197"/>
      <c r="K103" s="197"/>
      <c r="L103" s="197"/>
      <c r="M103" s="197"/>
      <c r="N103" s="197"/>
      <c r="O103" s="197"/>
      <c r="P103" s="197"/>
      <c r="Q103" s="197"/>
      <c r="R103" s="195" t="str">
        <f t="shared" si="3"/>
        <v/>
      </c>
      <c r="S103" s="137"/>
      <c r="T103" s="137"/>
      <c r="U103" s="1"/>
      <c r="V103" s="1"/>
      <c r="W103" s="1"/>
      <c r="X103" s="1"/>
      <c r="Y103" s="1"/>
      <c r="Z103" s="1"/>
    </row>
    <row r="104" ht="18.75" customHeight="1">
      <c r="A104" s="196" t="str">
        <f t="shared" si="4"/>
        <v>HĐSX087</v>
      </c>
      <c r="B104" s="134" t="s">
        <v>3108</v>
      </c>
      <c r="C104" s="134"/>
      <c r="D104" s="136" t="s">
        <v>3109</v>
      </c>
      <c r="E104" s="136" t="s">
        <v>3110</v>
      </c>
      <c r="F104" s="197"/>
      <c r="G104" s="197"/>
      <c r="H104" s="197"/>
      <c r="I104" s="197"/>
      <c r="J104" s="197"/>
      <c r="K104" s="197"/>
      <c r="L104" s="197"/>
      <c r="M104" s="197"/>
      <c r="N104" s="197"/>
      <c r="O104" s="197"/>
      <c r="P104" s="197"/>
      <c r="Q104" s="197"/>
      <c r="R104" s="195" t="str">
        <f t="shared" si="3"/>
        <v/>
      </c>
      <c r="S104" s="137"/>
      <c r="T104" s="137"/>
      <c r="U104" s="1"/>
      <c r="V104" s="1"/>
      <c r="W104" s="1"/>
      <c r="X104" s="1"/>
      <c r="Y104" s="1"/>
      <c r="Z104" s="1"/>
    </row>
    <row r="105" ht="18.75" customHeight="1">
      <c r="A105" s="196" t="str">
        <f t="shared" si="4"/>
        <v>HĐSX088</v>
      </c>
      <c r="B105" s="134" t="s">
        <v>3111</v>
      </c>
      <c r="C105" s="134"/>
      <c r="D105" s="136" t="s">
        <v>3112</v>
      </c>
      <c r="E105" s="136" t="s">
        <v>3113</v>
      </c>
      <c r="F105" s="197"/>
      <c r="G105" s="197"/>
      <c r="H105" s="197"/>
      <c r="I105" s="197"/>
      <c r="J105" s="197"/>
      <c r="K105" s="197"/>
      <c r="L105" s="197"/>
      <c r="M105" s="197"/>
      <c r="N105" s="197"/>
      <c r="O105" s="197"/>
      <c r="P105" s="197"/>
      <c r="Q105" s="197"/>
      <c r="R105" s="195" t="str">
        <f t="shared" si="3"/>
        <v/>
      </c>
      <c r="S105" s="137"/>
      <c r="T105" s="137"/>
      <c r="U105" s="1"/>
      <c r="V105" s="1"/>
      <c r="W105" s="1"/>
      <c r="X105" s="1"/>
      <c r="Y105" s="1"/>
      <c r="Z105" s="1"/>
    </row>
    <row r="106" ht="18.75" customHeight="1">
      <c r="A106" s="196" t="str">
        <f t="shared" si="4"/>
        <v/>
      </c>
      <c r="B106" s="198" t="s">
        <v>3114</v>
      </c>
      <c r="C106" s="198"/>
      <c r="D106" s="199"/>
      <c r="E106" s="199"/>
      <c r="F106" s="197"/>
      <c r="G106" s="197"/>
      <c r="H106" s="197"/>
      <c r="I106" s="197"/>
      <c r="J106" s="197"/>
      <c r="K106" s="197"/>
      <c r="L106" s="197"/>
      <c r="M106" s="197"/>
      <c r="N106" s="197"/>
      <c r="O106" s="197"/>
      <c r="P106" s="197"/>
      <c r="Q106" s="197"/>
      <c r="R106" s="195" t="str">
        <f t="shared" si="3"/>
        <v/>
      </c>
      <c r="S106" s="137"/>
      <c r="T106" s="137"/>
      <c r="U106" s="1"/>
      <c r="V106" s="1"/>
      <c r="W106" s="1"/>
      <c r="X106" s="1"/>
      <c r="Y106" s="1"/>
      <c r="Z106" s="1"/>
    </row>
    <row r="107" ht="18.75" customHeight="1">
      <c r="A107" s="196" t="str">
        <f t="shared" si="4"/>
        <v>HĐSX089</v>
      </c>
      <c r="B107" s="134" t="s">
        <v>3115</v>
      </c>
      <c r="C107" s="134" t="s">
        <v>3116</v>
      </c>
      <c r="D107" s="136" t="s">
        <v>3117</v>
      </c>
      <c r="E107" s="136" t="s">
        <v>3118</v>
      </c>
      <c r="F107" s="197"/>
      <c r="G107" s="197"/>
      <c r="H107" s="197"/>
      <c r="I107" s="197"/>
      <c r="J107" s="197"/>
      <c r="K107" s="197"/>
      <c r="L107" s="197"/>
      <c r="M107" s="197"/>
      <c r="N107" s="197"/>
      <c r="O107" s="197"/>
      <c r="P107" s="197"/>
      <c r="Q107" s="197"/>
      <c r="R107" s="195" t="str">
        <f t="shared" si="3"/>
        <v/>
      </c>
      <c r="S107" s="137"/>
      <c r="T107" s="137"/>
      <c r="U107" s="1"/>
      <c r="V107" s="1"/>
      <c r="W107" s="1"/>
      <c r="X107" s="1"/>
      <c r="Y107" s="1"/>
      <c r="Z107" s="1"/>
    </row>
    <row r="108" ht="18.75" customHeight="1">
      <c r="A108" s="196" t="str">
        <f t="shared" si="4"/>
        <v>HĐSX090</v>
      </c>
      <c r="B108" s="134" t="s">
        <v>3119</v>
      </c>
      <c r="C108" s="134" t="s">
        <v>3120</v>
      </c>
      <c r="D108" s="136" t="s">
        <v>3121</v>
      </c>
      <c r="E108" s="136" t="s">
        <v>3122</v>
      </c>
      <c r="F108" s="197"/>
      <c r="G108" s="197"/>
      <c r="H108" s="197"/>
      <c r="I108" s="197"/>
      <c r="J108" s="197"/>
      <c r="K108" s="197"/>
      <c r="L108" s="197"/>
      <c r="M108" s="197"/>
      <c r="N108" s="197"/>
      <c r="O108" s="197"/>
      <c r="P108" s="197"/>
      <c r="Q108" s="197"/>
      <c r="R108" s="195" t="str">
        <f t="shared" si="3"/>
        <v/>
      </c>
      <c r="S108" s="137"/>
      <c r="T108" s="137"/>
      <c r="U108" s="1"/>
      <c r="V108" s="1"/>
      <c r="W108" s="1"/>
      <c r="X108" s="1"/>
      <c r="Y108" s="1"/>
      <c r="Z108" s="1"/>
    </row>
    <row r="109" ht="18.75" customHeight="1">
      <c r="A109" s="196" t="str">
        <f t="shared" si="4"/>
        <v>HĐSX091</v>
      </c>
      <c r="B109" s="134" t="s">
        <v>3123</v>
      </c>
      <c r="C109" s="134" t="s">
        <v>3123</v>
      </c>
      <c r="D109" s="136" t="s">
        <v>3124</v>
      </c>
      <c r="E109" s="136" t="s">
        <v>3125</v>
      </c>
      <c r="F109" s="197"/>
      <c r="G109" s="197"/>
      <c r="H109" s="197"/>
      <c r="I109" s="197"/>
      <c r="J109" s="197"/>
      <c r="K109" s="197"/>
      <c r="L109" s="197"/>
      <c r="M109" s="197"/>
      <c r="N109" s="197"/>
      <c r="O109" s="197"/>
      <c r="P109" s="197"/>
      <c r="Q109" s="197"/>
      <c r="R109" s="195" t="str">
        <f t="shared" si="3"/>
        <v/>
      </c>
      <c r="S109" s="137"/>
      <c r="T109" s="137"/>
      <c r="U109" s="1"/>
      <c r="V109" s="1"/>
      <c r="W109" s="1"/>
      <c r="X109" s="1"/>
      <c r="Y109" s="1"/>
      <c r="Z109" s="1"/>
    </row>
    <row r="110" ht="18.75" customHeight="1">
      <c r="A110" s="196" t="str">
        <f t="shared" si="4"/>
        <v>HĐSX092</v>
      </c>
      <c r="B110" s="134" t="s">
        <v>3126</v>
      </c>
      <c r="C110" s="134" t="s">
        <v>3116</v>
      </c>
      <c r="D110" s="136" t="s">
        <v>3127</v>
      </c>
      <c r="E110" s="136" t="s">
        <v>3128</v>
      </c>
      <c r="F110" s="197"/>
      <c r="G110" s="197"/>
      <c r="H110" s="197"/>
      <c r="I110" s="197"/>
      <c r="J110" s="197"/>
      <c r="K110" s="197"/>
      <c r="L110" s="197"/>
      <c r="M110" s="197"/>
      <c r="N110" s="197"/>
      <c r="O110" s="197"/>
      <c r="P110" s="197"/>
      <c r="Q110" s="197"/>
      <c r="R110" s="195" t="str">
        <f t="shared" si="3"/>
        <v/>
      </c>
      <c r="S110" s="137"/>
      <c r="T110" s="137"/>
      <c r="U110" s="1"/>
      <c r="V110" s="1"/>
      <c r="W110" s="1"/>
      <c r="X110" s="1"/>
      <c r="Y110" s="1"/>
      <c r="Z110" s="1"/>
    </row>
    <row r="111" ht="18.75" customHeight="1">
      <c r="A111" s="196" t="str">
        <f t="shared" si="4"/>
        <v>HĐSX093</v>
      </c>
      <c r="B111" s="134" t="s">
        <v>3129</v>
      </c>
      <c r="C111" s="134" t="s">
        <v>3116</v>
      </c>
      <c r="D111" s="136" t="s">
        <v>3130</v>
      </c>
      <c r="E111" s="136" t="s">
        <v>3131</v>
      </c>
      <c r="F111" s="197"/>
      <c r="G111" s="197"/>
      <c r="H111" s="197"/>
      <c r="I111" s="197"/>
      <c r="J111" s="197"/>
      <c r="K111" s="197"/>
      <c r="L111" s="197"/>
      <c r="M111" s="197"/>
      <c r="N111" s="197"/>
      <c r="O111" s="197"/>
      <c r="P111" s="197"/>
      <c r="Q111" s="197"/>
      <c r="R111" s="195" t="str">
        <f t="shared" si="3"/>
        <v/>
      </c>
      <c r="S111" s="137"/>
      <c r="T111" s="137"/>
      <c r="U111" s="1"/>
      <c r="V111" s="1"/>
      <c r="W111" s="1"/>
      <c r="X111" s="1"/>
      <c r="Y111" s="1"/>
      <c r="Z111" s="1"/>
    </row>
    <row r="112" ht="18.75" customHeight="1">
      <c r="A112" s="196" t="str">
        <f t="shared" si="4"/>
        <v>HĐSX094</v>
      </c>
      <c r="B112" s="134" t="s">
        <v>3132</v>
      </c>
      <c r="C112" s="134" t="s">
        <v>3133</v>
      </c>
      <c r="D112" s="136" t="s">
        <v>3134</v>
      </c>
      <c r="E112" s="136" t="s">
        <v>3135</v>
      </c>
      <c r="F112" s="197"/>
      <c r="G112" s="197"/>
      <c r="H112" s="197"/>
      <c r="I112" s="197"/>
      <c r="J112" s="197"/>
      <c r="K112" s="197"/>
      <c r="L112" s="197"/>
      <c r="M112" s="197"/>
      <c r="N112" s="197"/>
      <c r="O112" s="197"/>
      <c r="P112" s="197"/>
      <c r="Q112" s="197"/>
      <c r="R112" s="195" t="str">
        <f t="shared" si="3"/>
        <v/>
      </c>
      <c r="S112" s="137"/>
      <c r="T112" s="137"/>
      <c r="U112" s="1"/>
      <c r="V112" s="1"/>
      <c r="W112" s="1"/>
      <c r="X112" s="1"/>
      <c r="Y112" s="1"/>
      <c r="Z112" s="1"/>
    </row>
    <row r="113" ht="18.75" customHeight="1">
      <c r="A113" s="196" t="str">
        <f t="shared" si="4"/>
        <v>HĐSX095</v>
      </c>
      <c r="B113" s="134" t="s">
        <v>3136</v>
      </c>
      <c r="C113" s="134" t="s">
        <v>3137</v>
      </c>
      <c r="D113" s="136" t="s">
        <v>3138</v>
      </c>
      <c r="E113" s="136" t="s">
        <v>3139</v>
      </c>
      <c r="F113" s="197"/>
      <c r="G113" s="197"/>
      <c r="H113" s="197"/>
      <c r="I113" s="197"/>
      <c r="J113" s="197"/>
      <c r="K113" s="197"/>
      <c r="L113" s="197"/>
      <c r="M113" s="197"/>
      <c r="N113" s="197"/>
      <c r="O113" s="197"/>
      <c r="P113" s="197"/>
      <c r="Q113" s="197"/>
      <c r="R113" s="195" t="str">
        <f t="shared" si="3"/>
        <v/>
      </c>
      <c r="S113" s="137"/>
      <c r="T113" s="137"/>
      <c r="U113" s="1"/>
      <c r="V113" s="1"/>
      <c r="W113" s="1"/>
      <c r="X113" s="1"/>
      <c r="Y113" s="1"/>
      <c r="Z113" s="1"/>
    </row>
    <row r="114" ht="18.75" customHeight="1">
      <c r="A114" s="196" t="str">
        <f t="shared" si="4"/>
        <v>HĐSX096</v>
      </c>
      <c r="B114" s="134" t="s">
        <v>3140</v>
      </c>
      <c r="C114" s="134" t="s">
        <v>3133</v>
      </c>
      <c r="D114" s="136" t="s">
        <v>3141</v>
      </c>
      <c r="E114" s="136" t="s">
        <v>3142</v>
      </c>
      <c r="F114" s="197"/>
      <c r="G114" s="197"/>
      <c r="H114" s="197"/>
      <c r="I114" s="197"/>
      <c r="J114" s="197"/>
      <c r="K114" s="197"/>
      <c r="L114" s="197"/>
      <c r="M114" s="197"/>
      <c r="N114" s="197"/>
      <c r="O114" s="197"/>
      <c r="P114" s="197"/>
      <c r="Q114" s="197"/>
      <c r="R114" s="195" t="str">
        <f t="shared" si="3"/>
        <v/>
      </c>
      <c r="S114" s="137"/>
      <c r="T114" s="137"/>
      <c r="U114" s="1"/>
      <c r="V114" s="1"/>
      <c r="W114" s="1"/>
      <c r="X114" s="1"/>
      <c r="Y114" s="1"/>
      <c r="Z114" s="1"/>
    </row>
    <row r="115" ht="18.75" customHeight="1">
      <c r="A115" s="196" t="str">
        <f t="shared" si="4"/>
        <v>HĐSX097</v>
      </c>
      <c r="B115" s="134" t="s">
        <v>3143</v>
      </c>
      <c r="C115" s="134" t="s">
        <v>3144</v>
      </c>
      <c r="D115" s="136" t="s">
        <v>3145</v>
      </c>
      <c r="E115" s="136" t="s">
        <v>3146</v>
      </c>
      <c r="F115" s="197"/>
      <c r="G115" s="197"/>
      <c r="H115" s="197"/>
      <c r="I115" s="197"/>
      <c r="J115" s="197"/>
      <c r="K115" s="197"/>
      <c r="L115" s="197"/>
      <c r="M115" s="197"/>
      <c r="N115" s="197"/>
      <c r="O115" s="197"/>
      <c r="P115" s="197"/>
      <c r="Q115" s="197"/>
      <c r="R115" s="195" t="str">
        <f t="shared" si="3"/>
        <v/>
      </c>
      <c r="S115" s="137"/>
      <c r="T115" s="137"/>
      <c r="U115" s="1"/>
      <c r="V115" s="1"/>
      <c r="W115" s="1"/>
      <c r="X115" s="1"/>
      <c r="Y115" s="1"/>
      <c r="Z115" s="1"/>
    </row>
    <row r="116" ht="18.75" customHeight="1">
      <c r="A116" s="196" t="str">
        <f t="shared" si="4"/>
        <v>HĐSX098</v>
      </c>
      <c r="B116" s="134" t="s">
        <v>3147</v>
      </c>
      <c r="C116" s="201" t="s">
        <v>3148</v>
      </c>
      <c r="D116" s="136" t="s">
        <v>3145</v>
      </c>
      <c r="E116" s="136" t="s">
        <v>3149</v>
      </c>
      <c r="F116" s="197"/>
      <c r="G116" s="197"/>
      <c r="H116" s="197"/>
      <c r="I116" s="197"/>
      <c r="J116" s="197"/>
      <c r="K116" s="197"/>
      <c r="L116" s="197"/>
      <c r="M116" s="197"/>
      <c r="N116" s="197"/>
      <c r="O116" s="197"/>
      <c r="P116" s="197"/>
      <c r="Q116" s="197"/>
      <c r="R116" s="195" t="str">
        <f t="shared" si="3"/>
        <v/>
      </c>
      <c r="S116" s="137"/>
      <c r="T116" s="137"/>
      <c r="U116" s="1"/>
      <c r="V116" s="1"/>
      <c r="W116" s="1"/>
      <c r="X116" s="1"/>
      <c r="Y116" s="1"/>
      <c r="Z116" s="1"/>
    </row>
    <row r="117" ht="18.75" customHeight="1">
      <c r="A117" s="196" t="str">
        <f t="shared" si="4"/>
        <v>HĐSX099</v>
      </c>
      <c r="B117" s="134" t="s">
        <v>3150</v>
      </c>
      <c r="C117" s="134" t="s">
        <v>3148</v>
      </c>
      <c r="D117" s="136" t="s">
        <v>3145</v>
      </c>
      <c r="E117" s="136" t="s">
        <v>3151</v>
      </c>
      <c r="F117" s="197"/>
      <c r="G117" s="197"/>
      <c r="H117" s="197"/>
      <c r="I117" s="197"/>
      <c r="J117" s="197"/>
      <c r="K117" s="197"/>
      <c r="L117" s="197"/>
      <c r="M117" s="197"/>
      <c r="N117" s="197"/>
      <c r="O117" s="197"/>
      <c r="P117" s="197"/>
      <c r="Q117" s="197"/>
      <c r="R117" s="195" t="str">
        <f t="shared" si="3"/>
        <v/>
      </c>
      <c r="S117" s="137"/>
      <c r="T117" s="137"/>
      <c r="U117" s="1"/>
      <c r="V117" s="1"/>
      <c r="W117" s="1"/>
      <c r="X117" s="1"/>
      <c r="Y117" s="1"/>
      <c r="Z117" s="1"/>
    </row>
    <row r="118" ht="18.75" customHeight="1">
      <c r="A118" s="196" t="str">
        <f t="shared" si="4"/>
        <v>HĐSX0100</v>
      </c>
      <c r="B118" s="134" t="s">
        <v>3152</v>
      </c>
      <c r="C118" s="134" t="s">
        <v>3153</v>
      </c>
      <c r="D118" s="136" t="s">
        <v>3154</v>
      </c>
      <c r="E118" s="136" t="s">
        <v>3155</v>
      </c>
      <c r="F118" s="197"/>
      <c r="G118" s="197"/>
      <c r="H118" s="197"/>
      <c r="I118" s="197"/>
      <c r="J118" s="197"/>
      <c r="K118" s="197"/>
      <c r="L118" s="197"/>
      <c r="M118" s="197"/>
      <c r="N118" s="197"/>
      <c r="O118" s="197"/>
      <c r="P118" s="197"/>
      <c r="Q118" s="197"/>
      <c r="R118" s="195" t="str">
        <f t="shared" si="3"/>
        <v/>
      </c>
      <c r="S118" s="137"/>
      <c r="T118" s="137"/>
      <c r="U118" s="1"/>
      <c r="V118" s="1"/>
      <c r="W118" s="1"/>
      <c r="X118" s="1"/>
      <c r="Y118" s="1"/>
      <c r="Z118" s="1"/>
    </row>
    <row r="119" ht="18.75" customHeight="1">
      <c r="A119" s="196" t="str">
        <f t="shared" si="4"/>
        <v>HĐSX0101</v>
      </c>
      <c r="B119" s="134" t="s">
        <v>3156</v>
      </c>
      <c r="C119" s="134" t="s">
        <v>3157</v>
      </c>
      <c r="D119" s="136" t="s">
        <v>3154</v>
      </c>
      <c r="E119" s="136" t="s">
        <v>3158</v>
      </c>
      <c r="F119" s="197"/>
      <c r="G119" s="197"/>
      <c r="H119" s="197"/>
      <c r="I119" s="197"/>
      <c r="J119" s="197"/>
      <c r="K119" s="197"/>
      <c r="L119" s="197"/>
      <c r="M119" s="197"/>
      <c r="N119" s="197"/>
      <c r="O119" s="197"/>
      <c r="P119" s="197"/>
      <c r="Q119" s="197"/>
      <c r="R119" s="195" t="str">
        <f t="shared" si="3"/>
        <v/>
      </c>
      <c r="S119" s="137"/>
      <c r="T119" s="137"/>
      <c r="U119" s="1"/>
      <c r="V119" s="1"/>
      <c r="W119" s="1"/>
      <c r="X119" s="1"/>
      <c r="Y119" s="1"/>
      <c r="Z119" s="1"/>
    </row>
    <row r="120" ht="18.75" customHeight="1">
      <c r="A120" s="196" t="str">
        <f t="shared" si="4"/>
        <v>HĐSX0102</v>
      </c>
      <c r="B120" s="134" t="s">
        <v>3159</v>
      </c>
      <c r="C120" s="134" t="s">
        <v>3153</v>
      </c>
      <c r="D120" s="136" t="s">
        <v>3154</v>
      </c>
      <c r="E120" s="136" t="s">
        <v>3160</v>
      </c>
      <c r="F120" s="197"/>
      <c r="G120" s="197"/>
      <c r="H120" s="197"/>
      <c r="I120" s="197"/>
      <c r="J120" s="197"/>
      <c r="K120" s="197"/>
      <c r="L120" s="197"/>
      <c r="M120" s="197"/>
      <c r="N120" s="197"/>
      <c r="O120" s="197"/>
      <c r="P120" s="197"/>
      <c r="Q120" s="197"/>
      <c r="R120" s="195" t="str">
        <f t="shared" si="3"/>
        <v/>
      </c>
      <c r="S120" s="137"/>
      <c r="T120" s="137"/>
      <c r="U120" s="1"/>
      <c r="V120" s="1"/>
      <c r="W120" s="1"/>
      <c r="X120" s="1"/>
      <c r="Y120" s="1"/>
      <c r="Z120" s="1"/>
    </row>
    <row r="121" ht="18.75" customHeight="1">
      <c r="A121" s="196" t="str">
        <f t="shared" si="4"/>
        <v>HĐSX0103</v>
      </c>
      <c r="B121" s="134" t="s">
        <v>3161</v>
      </c>
      <c r="C121" s="134" t="s">
        <v>3162</v>
      </c>
      <c r="D121" s="136" t="s">
        <v>3163</v>
      </c>
      <c r="E121" s="136" t="s">
        <v>3164</v>
      </c>
      <c r="F121" s="197"/>
      <c r="G121" s="197"/>
      <c r="H121" s="197"/>
      <c r="I121" s="197"/>
      <c r="J121" s="197"/>
      <c r="K121" s="197"/>
      <c r="L121" s="197"/>
      <c r="M121" s="197"/>
      <c r="N121" s="197"/>
      <c r="O121" s="197"/>
      <c r="P121" s="197"/>
      <c r="Q121" s="197"/>
      <c r="R121" s="195" t="str">
        <f t="shared" si="3"/>
        <v/>
      </c>
      <c r="S121" s="137"/>
      <c r="T121" s="137"/>
      <c r="U121" s="1"/>
      <c r="V121" s="1"/>
      <c r="W121" s="1"/>
      <c r="X121" s="1"/>
      <c r="Y121" s="1"/>
      <c r="Z121" s="1"/>
    </row>
    <row r="122" ht="18.75" customHeight="1">
      <c r="A122" s="196" t="str">
        <f t="shared" si="4"/>
        <v>HĐSX0104</v>
      </c>
      <c r="B122" s="134" t="s">
        <v>3165</v>
      </c>
      <c r="C122" s="134" t="s">
        <v>3166</v>
      </c>
      <c r="D122" s="136" t="s">
        <v>3167</v>
      </c>
      <c r="E122" s="136" t="s">
        <v>3168</v>
      </c>
      <c r="F122" s="197"/>
      <c r="G122" s="197"/>
      <c r="H122" s="197"/>
      <c r="I122" s="197"/>
      <c r="J122" s="197"/>
      <c r="K122" s="197"/>
      <c r="L122" s="197"/>
      <c r="M122" s="197"/>
      <c r="N122" s="197"/>
      <c r="O122" s="197"/>
      <c r="P122" s="197"/>
      <c r="Q122" s="197"/>
      <c r="R122" s="195" t="str">
        <f t="shared" si="3"/>
        <v/>
      </c>
      <c r="S122" s="137"/>
      <c r="T122" s="137"/>
      <c r="U122" s="1"/>
      <c r="V122" s="1"/>
      <c r="W122" s="1"/>
      <c r="X122" s="1"/>
      <c r="Y122" s="1"/>
      <c r="Z122" s="1"/>
    </row>
    <row r="123" ht="18.75" customHeight="1">
      <c r="A123" s="196" t="str">
        <f t="shared" si="4"/>
        <v>HĐSX0105</v>
      </c>
      <c r="B123" s="134" t="s">
        <v>3169</v>
      </c>
      <c r="C123" s="134" t="s">
        <v>3162</v>
      </c>
      <c r="D123" s="136" t="s">
        <v>3167</v>
      </c>
      <c r="E123" s="136" t="s">
        <v>3170</v>
      </c>
      <c r="F123" s="197"/>
      <c r="G123" s="197"/>
      <c r="H123" s="197"/>
      <c r="I123" s="197"/>
      <c r="J123" s="197"/>
      <c r="K123" s="197"/>
      <c r="L123" s="197"/>
      <c r="M123" s="197"/>
      <c r="N123" s="197"/>
      <c r="O123" s="197"/>
      <c r="P123" s="197"/>
      <c r="Q123" s="197"/>
      <c r="R123" s="195" t="str">
        <f t="shared" si="3"/>
        <v/>
      </c>
      <c r="S123" s="137"/>
      <c r="T123" s="137"/>
      <c r="U123" s="1"/>
      <c r="V123" s="1"/>
      <c r="W123" s="1"/>
      <c r="X123" s="1"/>
      <c r="Y123" s="1"/>
      <c r="Z123" s="1"/>
    </row>
    <row r="124" ht="18.75" customHeight="1">
      <c r="A124" s="196" t="str">
        <f t="shared" si="4"/>
        <v>HĐSX0106</v>
      </c>
      <c r="B124" s="134" t="s">
        <v>3171</v>
      </c>
      <c r="C124" s="134" t="s">
        <v>3172</v>
      </c>
      <c r="D124" s="136" t="s">
        <v>3173</v>
      </c>
      <c r="E124" s="136" t="s">
        <v>3174</v>
      </c>
      <c r="F124" s="197"/>
      <c r="G124" s="197"/>
      <c r="H124" s="197"/>
      <c r="I124" s="197"/>
      <c r="J124" s="197"/>
      <c r="K124" s="197"/>
      <c r="L124" s="197"/>
      <c r="M124" s="197"/>
      <c r="N124" s="197"/>
      <c r="O124" s="197"/>
      <c r="P124" s="197"/>
      <c r="Q124" s="197"/>
      <c r="R124" s="195" t="str">
        <f t="shared" si="3"/>
        <v/>
      </c>
      <c r="S124" s="137"/>
      <c r="T124" s="137"/>
      <c r="U124" s="1"/>
      <c r="V124" s="1"/>
      <c r="W124" s="1"/>
      <c r="X124" s="1"/>
      <c r="Y124" s="1"/>
      <c r="Z124" s="1"/>
    </row>
    <row r="125" ht="18.75" customHeight="1">
      <c r="A125" s="196" t="str">
        <f t="shared" si="4"/>
        <v>HĐSX0107</v>
      </c>
      <c r="B125" s="134" t="s">
        <v>3175</v>
      </c>
      <c r="C125" s="134" t="s">
        <v>3172</v>
      </c>
      <c r="D125" s="136" t="s">
        <v>3173</v>
      </c>
      <c r="E125" s="136" t="s">
        <v>3176</v>
      </c>
      <c r="F125" s="197"/>
      <c r="G125" s="197"/>
      <c r="H125" s="197"/>
      <c r="I125" s="197"/>
      <c r="J125" s="197"/>
      <c r="K125" s="197"/>
      <c r="L125" s="197"/>
      <c r="M125" s="197"/>
      <c r="N125" s="197"/>
      <c r="O125" s="197"/>
      <c r="P125" s="197"/>
      <c r="Q125" s="197"/>
      <c r="R125" s="195" t="str">
        <f t="shared" si="3"/>
        <v/>
      </c>
      <c r="S125" s="137"/>
      <c r="T125" s="137"/>
      <c r="U125" s="1"/>
      <c r="V125" s="1"/>
      <c r="W125" s="1"/>
      <c r="X125" s="1"/>
      <c r="Y125" s="1"/>
      <c r="Z125" s="1"/>
    </row>
    <row r="126" ht="18.75" customHeight="1">
      <c r="A126" s="196" t="str">
        <f t="shared" si="4"/>
        <v>HĐSX0108</v>
      </c>
      <c r="B126" s="134" t="s">
        <v>3177</v>
      </c>
      <c r="C126" s="134" t="s">
        <v>3172</v>
      </c>
      <c r="D126" s="136" t="s">
        <v>3173</v>
      </c>
      <c r="E126" s="136" t="s">
        <v>3178</v>
      </c>
      <c r="F126" s="197"/>
      <c r="G126" s="197"/>
      <c r="H126" s="197"/>
      <c r="I126" s="197"/>
      <c r="J126" s="197"/>
      <c r="K126" s="197"/>
      <c r="L126" s="197"/>
      <c r="M126" s="197"/>
      <c r="N126" s="197"/>
      <c r="O126" s="197"/>
      <c r="P126" s="197"/>
      <c r="Q126" s="197"/>
      <c r="R126" s="195" t="str">
        <f t="shared" si="3"/>
        <v/>
      </c>
      <c r="S126" s="137"/>
      <c r="T126" s="137"/>
      <c r="U126" s="1"/>
      <c r="V126" s="1"/>
      <c r="W126" s="1"/>
      <c r="X126" s="1"/>
      <c r="Y126" s="1"/>
      <c r="Z126" s="1"/>
    </row>
    <row r="127" ht="18.75" customHeight="1">
      <c r="A127" s="196" t="str">
        <f t="shared" si="4"/>
        <v>HĐSX0109</v>
      </c>
      <c r="B127" s="134" t="s">
        <v>3179</v>
      </c>
      <c r="C127" s="134" t="s">
        <v>3144</v>
      </c>
      <c r="D127" s="136" t="s">
        <v>3180</v>
      </c>
      <c r="E127" s="136" t="s">
        <v>3181</v>
      </c>
      <c r="F127" s="197"/>
      <c r="G127" s="197"/>
      <c r="H127" s="197"/>
      <c r="I127" s="197"/>
      <c r="J127" s="197"/>
      <c r="K127" s="197"/>
      <c r="L127" s="197"/>
      <c r="M127" s="197"/>
      <c r="N127" s="197"/>
      <c r="O127" s="197"/>
      <c r="P127" s="197"/>
      <c r="Q127" s="197"/>
      <c r="R127" s="195" t="str">
        <f t="shared" si="3"/>
        <v/>
      </c>
      <c r="S127" s="137"/>
      <c r="T127" s="137"/>
      <c r="U127" s="1"/>
      <c r="V127" s="1"/>
      <c r="W127" s="1"/>
      <c r="X127" s="1"/>
      <c r="Y127" s="1"/>
      <c r="Z127" s="1"/>
    </row>
    <row r="128" ht="18.75" customHeight="1">
      <c r="A128" s="196" t="str">
        <f t="shared" si="4"/>
        <v>HĐSX0110</v>
      </c>
      <c r="B128" s="134" t="s">
        <v>3182</v>
      </c>
      <c r="C128" s="134" t="s">
        <v>3144</v>
      </c>
      <c r="D128" s="136" t="s">
        <v>3183</v>
      </c>
      <c r="E128" s="136" t="s">
        <v>3184</v>
      </c>
      <c r="F128" s="197"/>
      <c r="G128" s="197"/>
      <c r="H128" s="197"/>
      <c r="I128" s="197"/>
      <c r="J128" s="197"/>
      <c r="K128" s="197"/>
      <c r="L128" s="197"/>
      <c r="M128" s="197"/>
      <c r="N128" s="197"/>
      <c r="O128" s="197"/>
      <c r="P128" s="197"/>
      <c r="Q128" s="197"/>
      <c r="R128" s="195" t="str">
        <f t="shared" si="3"/>
        <v/>
      </c>
      <c r="S128" s="137"/>
      <c r="T128" s="137"/>
      <c r="U128" s="1"/>
      <c r="V128" s="1"/>
      <c r="W128" s="1"/>
      <c r="X128" s="1"/>
      <c r="Y128" s="1"/>
      <c r="Z128" s="1"/>
    </row>
    <row r="129" ht="18.75" customHeight="1">
      <c r="A129" s="196" t="str">
        <f t="shared" si="4"/>
        <v>HĐSX0111</v>
      </c>
      <c r="B129" s="134" t="s">
        <v>3185</v>
      </c>
      <c r="C129" s="134" t="s">
        <v>3144</v>
      </c>
      <c r="D129" s="136" t="s">
        <v>3186</v>
      </c>
      <c r="E129" s="136" t="s">
        <v>3187</v>
      </c>
      <c r="F129" s="197"/>
      <c r="G129" s="197"/>
      <c r="H129" s="197"/>
      <c r="I129" s="197"/>
      <c r="J129" s="197"/>
      <c r="K129" s="197"/>
      <c r="L129" s="197"/>
      <c r="M129" s="197"/>
      <c r="N129" s="197"/>
      <c r="O129" s="197"/>
      <c r="P129" s="197"/>
      <c r="Q129" s="197"/>
      <c r="R129" s="195" t="str">
        <f t="shared" si="3"/>
        <v/>
      </c>
      <c r="S129" s="137"/>
      <c r="T129" s="137"/>
      <c r="U129" s="1"/>
      <c r="V129" s="1"/>
      <c r="W129" s="1"/>
      <c r="X129" s="1"/>
      <c r="Y129" s="1"/>
      <c r="Z129" s="1"/>
    </row>
    <row r="130" ht="18.75" customHeight="1">
      <c r="A130" s="196" t="str">
        <f t="shared" si="4"/>
        <v>HĐSX0112</v>
      </c>
      <c r="B130" s="134" t="s">
        <v>3188</v>
      </c>
      <c r="C130" s="134" t="s">
        <v>3144</v>
      </c>
      <c r="D130" s="136" t="s">
        <v>3189</v>
      </c>
      <c r="E130" s="136" t="s">
        <v>3190</v>
      </c>
      <c r="F130" s="197"/>
      <c r="G130" s="197"/>
      <c r="H130" s="197"/>
      <c r="I130" s="197"/>
      <c r="J130" s="197"/>
      <c r="K130" s="197"/>
      <c r="L130" s="197"/>
      <c r="M130" s="197"/>
      <c r="N130" s="197"/>
      <c r="O130" s="197"/>
      <c r="P130" s="197"/>
      <c r="Q130" s="197"/>
      <c r="R130" s="195" t="str">
        <f t="shared" si="3"/>
        <v/>
      </c>
      <c r="S130" s="137"/>
      <c r="T130" s="137"/>
      <c r="U130" s="1"/>
      <c r="V130" s="1"/>
      <c r="W130" s="1"/>
      <c r="X130" s="1"/>
      <c r="Y130" s="1"/>
      <c r="Z130" s="1"/>
    </row>
    <row r="131" ht="18.75" customHeight="1">
      <c r="A131" s="196" t="str">
        <f t="shared" si="4"/>
        <v>HĐSX0113</v>
      </c>
      <c r="B131" s="134" t="s">
        <v>3191</v>
      </c>
      <c r="C131" s="134" t="s">
        <v>3144</v>
      </c>
      <c r="D131" s="136" t="s">
        <v>3192</v>
      </c>
      <c r="E131" s="136" t="s">
        <v>3193</v>
      </c>
      <c r="F131" s="197"/>
      <c r="G131" s="197"/>
      <c r="H131" s="197"/>
      <c r="I131" s="197"/>
      <c r="J131" s="197"/>
      <c r="K131" s="197"/>
      <c r="L131" s="197"/>
      <c r="M131" s="197"/>
      <c r="N131" s="197"/>
      <c r="O131" s="197"/>
      <c r="P131" s="197"/>
      <c r="Q131" s="197"/>
      <c r="R131" s="195" t="str">
        <f t="shared" si="3"/>
        <v/>
      </c>
      <c r="S131" s="137"/>
      <c r="T131" s="137"/>
      <c r="U131" s="1"/>
      <c r="V131" s="1"/>
      <c r="W131" s="1"/>
      <c r="X131" s="1"/>
      <c r="Y131" s="1"/>
      <c r="Z131" s="1"/>
    </row>
    <row r="132" ht="18.75" customHeight="1">
      <c r="A132" s="196" t="str">
        <f t="shared" ref="A132:A171" si="5">IF(E132&lt;&gt;"",$E$3&amp;COUNTA($E$15:E132),"")</f>
        <v>HĐSX114</v>
      </c>
      <c r="B132" s="134" t="s">
        <v>3194</v>
      </c>
      <c r="C132" s="134" t="s">
        <v>3195</v>
      </c>
      <c r="D132" s="136" t="s">
        <v>3196</v>
      </c>
      <c r="E132" s="136" t="s">
        <v>3197</v>
      </c>
      <c r="F132" s="197"/>
      <c r="G132" s="197"/>
      <c r="H132" s="197"/>
      <c r="I132" s="197"/>
      <c r="J132" s="197"/>
      <c r="K132" s="197"/>
      <c r="L132" s="197"/>
      <c r="M132" s="197"/>
      <c r="N132" s="197"/>
      <c r="O132" s="197"/>
      <c r="P132" s="197"/>
      <c r="Q132" s="197"/>
      <c r="R132" s="195" t="str">
        <f t="shared" si="3"/>
        <v/>
      </c>
      <c r="S132" s="137"/>
      <c r="T132" s="137"/>
      <c r="U132" s="1"/>
      <c r="V132" s="1"/>
      <c r="W132" s="1"/>
      <c r="X132" s="1"/>
      <c r="Y132" s="1"/>
      <c r="Z132" s="1"/>
    </row>
    <row r="133" ht="18.75" customHeight="1">
      <c r="A133" s="196" t="str">
        <f t="shared" si="5"/>
        <v>HĐSX115</v>
      </c>
      <c r="B133" s="134" t="s">
        <v>3198</v>
      </c>
      <c r="C133" s="134" t="s">
        <v>3144</v>
      </c>
      <c r="D133" s="136" t="s">
        <v>3199</v>
      </c>
      <c r="E133" s="136" t="s">
        <v>3200</v>
      </c>
      <c r="F133" s="197"/>
      <c r="G133" s="197"/>
      <c r="H133" s="197"/>
      <c r="I133" s="197"/>
      <c r="J133" s="197"/>
      <c r="K133" s="197"/>
      <c r="L133" s="197"/>
      <c r="M133" s="197"/>
      <c r="N133" s="197"/>
      <c r="O133" s="197"/>
      <c r="P133" s="197"/>
      <c r="Q133" s="197"/>
      <c r="R133" s="195" t="str">
        <f t="shared" si="3"/>
        <v/>
      </c>
      <c r="S133" s="137"/>
      <c r="T133" s="137"/>
      <c r="U133" s="1"/>
      <c r="V133" s="1"/>
      <c r="W133" s="1"/>
      <c r="X133" s="1"/>
      <c r="Y133" s="1"/>
      <c r="Z133" s="1"/>
    </row>
    <row r="134" ht="18.75" customHeight="1">
      <c r="A134" s="196" t="str">
        <f t="shared" si="5"/>
        <v>HĐSX116</v>
      </c>
      <c r="B134" s="134" t="s">
        <v>3201</v>
      </c>
      <c r="C134" s="134" t="s">
        <v>3144</v>
      </c>
      <c r="D134" s="136" t="s">
        <v>3202</v>
      </c>
      <c r="E134" s="136" t="s">
        <v>3200</v>
      </c>
      <c r="F134" s="197"/>
      <c r="G134" s="197"/>
      <c r="H134" s="197"/>
      <c r="I134" s="197"/>
      <c r="J134" s="197"/>
      <c r="K134" s="197"/>
      <c r="L134" s="197"/>
      <c r="M134" s="197"/>
      <c r="N134" s="197"/>
      <c r="O134" s="197"/>
      <c r="P134" s="197"/>
      <c r="Q134" s="197"/>
      <c r="R134" s="195" t="str">
        <f t="shared" si="3"/>
        <v/>
      </c>
      <c r="S134" s="137"/>
      <c r="T134" s="137"/>
      <c r="U134" s="1"/>
      <c r="V134" s="1"/>
      <c r="W134" s="1"/>
      <c r="X134" s="1"/>
      <c r="Y134" s="1"/>
      <c r="Z134" s="1"/>
    </row>
    <row r="135" ht="18.75" customHeight="1">
      <c r="A135" s="196" t="str">
        <f t="shared" si="5"/>
        <v>HĐSX117</v>
      </c>
      <c r="B135" s="134" t="s">
        <v>3203</v>
      </c>
      <c r="C135" s="134" t="s">
        <v>3144</v>
      </c>
      <c r="D135" s="136" t="s">
        <v>3204</v>
      </c>
      <c r="E135" s="136" t="s">
        <v>3205</v>
      </c>
      <c r="F135" s="197"/>
      <c r="G135" s="197"/>
      <c r="H135" s="197"/>
      <c r="I135" s="197"/>
      <c r="J135" s="197"/>
      <c r="K135" s="197"/>
      <c r="L135" s="197"/>
      <c r="M135" s="197"/>
      <c r="N135" s="197"/>
      <c r="O135" s="197"/>
      <c r="P135" s="197"/>
      <c r="Q135" s="197"/>
      <c r="R135" s="195" t="str">
        <f t="shared" si="3"/>
        <v/>
      </c>
      <c r="S135" s="137"/>
      <c r="T135" s="137"/>
      <c r="U135" s="1"/>
      <c r="V135" s="1"/>
      <c r="W135" s="1"/>
      <c r="X135" s="1"/>
      <c r="Y135" s="1"/>
      <c r="Z135" s="1"/>
    </row>
    <row r="136" ht="18.75" customHeight="1">
      <c r="A136" s="196" t="str">
        <f t="shared" si="5"/>
        <v>HĐSX118</v>
      </c>
      <c r="B136" s="134" t="s">
        <v>3206</v>
      </c>
      <c r="C136" s="134" t="s">
        <v>3207</v>
      </c>
      <c r="D136" s="136" t="s">
        <v>3208</v>
      </c>
      <c r="E136" s="136" t="s">
        <v>3209</v>
      </c>
      <c r="F136" s="197"/>
      <c r="G136" s="197"/>
      <c r="H136" s="197"/>
      <c r="I136" s="197"/>
      <c r="J136" s="197"/>
      <c r="K136" s="197"/>
      <c r="L136" s="197"/>
      <c r="M136" s="197"/>
      <c r="N136" s="197"/>
      <c r="O136" s="197"/>
      <c r="P136" s="197"/>
      <c r="Q136" s="197"/>
      <c r="R136" s="195" t="str">
        <f t="shared" si="3"/>
        <v/>
      </c>
      <c r="S136" s="137"/>
      <c r="T136" s="137"/>
      <c r="U136" s="1"/>
      <c r="V136" s="1"/>
      <c r="W136" s="1"/>
      <c r="X136" s="1"/>
      <c r="Y136" s="1"/>
      <c r="Z136" s="1"/>
    </row>
    <row r="137" ht="18.75" customHeight="1">
      <c r="A137" s="196" t="str">
        <f t="shared" si="5"/>
        <v>HĐSX119</v>
      </c>
      <c r="B137" s="134" t="s">
        <v>3210</v>
      </c>
      <c r="C137" s="134" t="s">
        <v>3211</v>
      </c>
      <c r="D137" s="136" t="s">
        <v>3212</v>
      </c>
      <c r="E137" s="136" t="s">
        <v>3213</v>
      </c>
      <c r="F137" s="197"/>
      <c r="G137" s="197"/>
      <c r="H137" s="197"/>
      <c r="I137" s="197"/>
      <c r="J137" s="197"/>
      <c r="K137" s="197"/>
      <c r="L137" s="197"/>
      <c r="M137" s="197"/>
      <c r="N137" s="197"/>
      <c r="O137" s="197"/>
      <c r="P137" s="197"/>
      <c r="Q137" s="197"/>
      <c r="R137" s="195" t="str">
        <f t="shared" si="3"/>
        <v/>
      </c>
      <c r="S137" s="137"/>
      <c r="T137" s="137"/>
      <c r="U137" s="1"/>
      <c r="V137" s="1"/>
      <c r="W137" s="1"/>
      <c r="X137" s="1"/>
      <c r="Y137" s="1"/>
      <c r="Z137" s="1"/>
    </row>
    <row r="138" ht="18.75" customHeight="1">
      <c r="A138" s="196" t="str">
        <f t="shared" si="5"/>
        <v>HĐSX120</v>
      </c>
      <c r="B138" s="134" t="s">
        <v>3214</v>
      </c>
      <c r="C138" s="134" t="s">
        <v>3215</v>
      </c>
      <c r="D138" s="136" t="s">
        <v>3212</v>
      </c>
      <c r="E138" s="136" t="s">
        <v>3216</v>
      </c>
      <c r="F138" s="197"/>
      <c r="G138" s="197"/>
      <c r="H138" s="197"/>
      <c r="I138" s="197"/>
      <c r="J138" s="197"/>
      <c r="K138" s="197"/>
      <c r="L138" s="197"/>
      <c r="M138" s="197"/>
      <c r="N138" s="197"/>
      <c r="O138" s="197"/>
      <c r="P138" s="197"/>
      <c r="Q138" s="197"/>
      <c r="R138" s="195" t="str">
        <f t="shared" si="3"/>
        <v/>
      </c>
      <c r="S138" s="137"/>
      <c r="T138" s="137"/>
      <c r="U138" s="1"/>
      <c r="V138" s="1"/>
      <c r="W138" s="1"/>
      <c r="X138" s="1"/>
      <c r="Y138" s="1"/>
      <c r="Z138" s="1"/>
    </row>
    <row r="139" ht="18.75" customHeight="1">
      <c r="A139" s="196" t="str">
        <f t="shared" si="5"/>
        <v>HĐSX121</v>
      </c>
      <c r="B139" s="134" t="s">
        <v>3217</v>
      </c>
      <c r="C139" s="134" t="s">
        <v>3218</v>
      </c>
      <c r="D139" s="136" t="s">
        <v>3219</v>
      </c>
      <c r="E139" s="136" t="s">
        <v>3216</v>
      </c>
      <c r="F139" s="197"/>
      <c r="G139" s="197"/>
      <c r="H139" s="197"/>
      <c r="I139" s="197"/>
      <c r="J139" s="197"/>
      <c r="K139" s="197"/>
      <c r="L139" s="197"/>
      <c r="M139" s="197"/>
      <c r="N139" s="197"/>
      <c r="O139" s="197"/>
      <c r="P139" s="197"/>
      <c r="Q139" s="197"/>
      <c r="R139" s="195" t="str">
        <f t="shared" si="3"/>
        <v/>
      </c>
      <c r="S139" s="137"/>
      <c r="T139" s="137"/>
      <c r="U139" s="1"/>
      <c r="V139" s="1"/>
      <c r="W139" s="1"/>
      <c r="X139" s="1"/>
      <c r="Y139" s="1"/>
      <c r="Z139" s="1"/>
    </row>
    <row r="140" ht="18.75" customHeight="1">
      <c r="A140" s="196" t="str">
        <f t="shared" si="5"/>
        <v>HĐSX122</v>
      </c>
      <c r="B140" s="134" t="s">
        <v>3220</v>
      </c>
      <c r="C140" s="134" t="s">
        <v>3221</v>
      </c>
      <c r="D140" s="136" t="s">
        <v>3222</v>
      </c>
      <c r="E140" s="136" t="s">
        <v>3223</v>
      </c>
      <c r="F140" s="197"/>
      <c r="G140" s="197"/>
      <c r="H140" s="197"/>
      <c r="I140" s="197"/>
      <c r="J140" s="197"/>
      <c r="K140" s="197"/>
      <c r="L140" s="197"/>
      <c r="M140" s="197"/>
      <c r="N140" s="197"/>
      <c r="O140" s="197"/>
      <c r="P140" s="197"/>
      <c r="Q140" s="197"/>
      <c r="R140" s="195" t="str">
        <f t="shared" si="3"/>
        <v/>
      </c>
      <c r="S140" s="137"/>
      <c r="T140" s="137"/>
      <c r="U140" s="1"/>
      <c r="V140" s="1"/>
      <c r="W140" s="1"/>
      <c r="X140" s="1"/>
      <c r="Y140" s="1"/>
      <c r="Z140" s="1"/>
    </row>
    <row r="141" ht="18.75" customHeight="1">
      <c r="A141" s="196" t="str">
        <f t="shared" si="5"/>
        <v>HĐSX123</v>
      </c>
      <c r="B141" s="134" t="s">
        <v>3224</v>
      </c>
      <c r="C141" s="134" t="s">
        <v>3225</v>
      </c>
      <c r="D141" s="136" t="s">
        <v>3226</v>
      </c>
      <c r="E141" s="136" t="s">
        <v>3223</v>
      </c>
      <c r="F141" s="197"/>
      <c r="G141" s="197"/>
      <c r="H141" s="197"/>
      <c r="I141" s="197"/>
      <c r="J141" s="197"/>
      <c r="K141" s="197"/>
      <c r="L141" s="197"/>
      <c r="M141" s="197"/>
      <c r="N141" s="197"/>
      <c r="O141" s="197"/>
      <c r="P141" s="197"/>
      <c r="Q141" s="197"/>
      <c r="R141" s="195" t="str">
        <f t="shared" si="3"/>
        <v/>
      </c>
      <c r="S141" s="137"/>
      <c r="T141" s="137"/>
      <c r="U141" s="1"/>
      <c r="V141" s="1"/>
      <c r="W141" s="1"/>
      <c r="X141" s="1"/>
      <c r="Y141" s="1"/>
      <c r="Z141" s="1"/>
    </row>
    <row r="142" ht="18.75" customHeight="1">
      <c r="A142" s="196" t="str">
        <f t="shared" si="5"/>
        <v>HĐSX124</v>
      </c>
      <c r="B142" s="134" t="s">
        <v>3227</v>
      </c>
      <c r="C142" s="134" t="s">
        <v>3228</v>
      </c>
      <c r="D142" s="136" t="s">
        <v>3229</v>
      </c>
      <c r="E142" s="136" t="s">
        <v>3230</v>
      </c>
      <c r="F142" s="197"/>
      <c r="G142" s="197"/>
      <c r="H142" s="197"/>
      <c r="I142" s="197"/>
      <c r="J142" s="197"/>
      <c r="K142" s="197"/>
      <c r="L142" s="197"/>
      <c r="M142" s="197"/>
      <c r="N142" s="197"/>
      <c r="O142" s="197"/>
      <c r="P142" s="197"/>
      <c r="Q142" s="197"/>
      <c r="R142" s="195" t="str">
        <f t="shared" si="3"/>
        <v/>
      </c>
      <c r="S142" s="137"/>
      <c r="T142" s="137"/>
      <c r="U142" s="1"/>
      <c r="V142" s="1"/>
      <c r="W142" s="1"/>
      <c r="X142" s="1"/>
      <c r="Y142" s="1"/>
      <c r="Z142" s="1"/>
    </row>
    <row r="143" ht="18.75" customHeight="1">
      <c r="A143" s="196" t="str">
        <f t="shared" si="5"/>
        <v>HĐSX125</v>
      </c>
      <c r="B143" s="134" t="s">
        <v>3224</v>
      </c>
      <c r="C143" s="134" t="s">
        <v>3228</v>
      </c>
      <c r="D143" s="136" t="s">
        <v>3229</v>
      </c>
      <c r="E143" s="136" t="s">
        <v>3231</v>
      </c>
      <c r="F143" s="197"/>
      <c r="G143" s="197"/>
      <c r="H143" s="197"/>
      <c r="I143" s="197"/>
      <c r="J143" s="197"/>
      <c r="K143" s="197"/>
      <c r="L143" s="197"/>
      <c r="M143" s="197"/>
      <c r="N143" s="197"/>
      <c r="O143" s="197"/>
      <c r="P143" s="197"/>
      <c r="Q143" s="197"/>
      <c r="R143" s="195" t="str">
        <f t="shared" si="3"/>
        <v/>
      </c>
      <c r="S143" s="137"/>
      <c r="T143" s="137"/>
      <c r="U143" s="1"/>
      <c r="V143" s="1"/>
      <c r="W143" s="1"/>
      <c r="X143" s="1"/>
      <c r="Y143" s="1"/>
      <c r="Z143" s="1"/>
    </row>
    <row r="144" ht="18.75" customHeight="1">
      <c r="A144" s="196" t="str">
        <f t="shared" si="5"/>
        <v>HĐSX126</v>
      </c>
      <c r="B144" s="134" t="s">
        <v>3232</v>
      </c>
      <c r="C144" s="134" t="s">
        <v>3233</v>
      </c>
      <c r="D144" s="136" t="s">
        <v>3234</v>
      </c>
      <c r="E144" s="136" t="s">
        <v>3235</v>
      </c>
      <c r="F144" s="197"/>
      <c r="G144" s="197"/>
      <c r="H144" s="197"/>
      <c r="I144" s="197"/>
      <c r="J144" s="197"/>
      <c r="K144" s="197"/>
      <c r="L144" s="197"/>
      <c r="M144" s="197"/>
      <c r="N144" s="197"/>
      <c r="O144" s="197"/>
      <c r="P144" s="197"/>
      <c r="Q144" s="197"/>
      <c r="R144" s="195" t="str">
        <f t="shared" si="3"/>
        <v/>
      </c>
      <c r="S144" s="137"/>
      <c r="T144" s="137"/>
      <c r="U144" s="1"/>
      <c r="V144" s="1"/>
      <c r="W144" s="1"/>
      <c r="X144" s="1"/>
      <c r="Y144" s="1"/>
      <c r="Z144" s="1"/>
    </row>
    <row r="145" ht="18.75" customHeight="1">
      <c r="A145" s="196" t="str">
        <f t="shared" si="5"/>
        <v>HĐSX127</v>
      </c>
      <c r="B145" s="134" t="s">
        <v>3236</v>
      </c>
      <c r="C145" s="134" t="s">
        <v>3237</v>
      </c>
      <c r="D145" s="136" t="s">
        <v>3234</v>
      </c>
      <c r="E145" s="136" t="s">
        <v>3238</v>
      </c>
      <c r="F145" s="197"/>
      <c r="G145" s="197"/>
      <c r="H145" s="197"/>
      <c r="I145" s="197"/>
      <c r="J145" s="197"/>
      <c r="K145" s="197"/>
      <c r="L145" s="197"/>
      <c r="M145" s="197"/>
      <c r="N145" s="197"/>
      <c r="O145" s="197"/>
      <c r="P145" s="197"/>
      <c r="Q145" s="197"/>
      <c r="R145" s="195" t="str">
        <f t="shared" si="3"/>
        <v/>
      </c>
      <c r="S145" s="137"/>
      <c r="T145" s="137"/>
      <c r="U145" s="1"/>
      <c r="V145" s="1"/>
      <c r="W145" s="1"/>
      <c r="X145" s="1"/>
      <c r="Y145" s="1"/>
      <c r="Z145" s="1"/>
    </row>
    <row r="146" ht="18.75" customHeight="1">
      <c r="A146" s="196" t="str">
        <f t="shared" si="5"/>
        <v>HĐSX128</v>
      </c>
      <c r="B146" s="134" t="s">
        <v>3239</v>
      </c>
      <c r="C146" s="134" t="s">
        <v>3240</v>
      </c>
      <c r="D146" s="136" t="s">
        <v>3222</v>
      </c>
      <c r="E146" s="136" t="s">
        <v>3241</v>
      </c>
      <c r="F146" s="197"/>
      <c r="G146" s="197"/>
      <c r="H146" s="197"/>
      <c r="I146" s="197"/>
      <c r="J146" s="197"/>
      <c r="K146" s="197"/>
      <c r="L146" s="197"/>
      <c r="M146" s="197"/>
      <c r="N146" s="197"/>
      <c r="O146" s="197"/>
      <c r="P146" s="197"/>
      <c r="Q146" s="197"/>
      <c r="R146" s="195" t="str">
        <f t="shared" si="3"/>
        <v/>
      </c>
      <c r="S146" s="137"/>
      <c r="T146" s="137"/>
      <c r="U146" s="1"/>
      <c r="V146" s="1"/>
      <c r="W146" s="1"/>
      <c r="X146" s="1"/>
      <c r="Y146" s="1"/>
      <c r="Z146" s="1"/>
    </row>
    <row r="147" ht="18.75" customHeight="1">
      <c r="A147" s="196" t="str">
        <f t="shared" si="5"/>
        <v>HĐSX129</v>
      </c>
      <c r="B147" s="134" t="s">
        <v>3242</v>
      </c>
      <c r="C147" s="134" t="s">
        <v>3240</v>
      </c>
      <c r="D147" s="136" t="s">
        <v>3226</v>
      </c>
      <c r="E147" s="136" t="s">
        <v>3243</v>
      </c>
      <c r="F147" s="197"/>
      <c r="G147" s="197"/>
      <c r="H147" s="197"/>
      <c r="I147" s="197"/>
      <c r="J147" s="197"/>
      <c r="K147" s="197"/>
      <c r="L147" s="197"/>
      <c r="M147" s="197"/>
      <c r="N147" s="197"/>
      <c r="O147" s="197"/>
      <c r="P147" s="197"/>
      <c r="Q147" s="197"/>
      <c r="R147" s="195" t="str">
        <f t="shared" si="3"/>
        <v/>
      </c>
      <c r="S147" s="137"/>
      <c r="T147" s="137"/>
      <c r="U147" s="1"/>
      <c r="V147" s="1"/>
      <c r="W147" s="1"/>
      <c r="X147" s="1"/>
      <c r="Y147" s="1"/>
      <c r="Z147" s="1"/>
    </row>
    <row r="148" ht="18.75" customHeight="1">
      <c r="A148" s="196" t="str">
        <f t="shared" si="5"/>
        <v>HĐSX130</v>
      </c>
      <c r="B148" s="134" t="s">
        <v>3244</v>
      </c>
      <c r="C148" s="134" t="s">
        <v>3116</v>
      </c>
      <c r="D148" s="136" t="s">
        <v>3245</v>
      </c>
      <c r="E148" s="136" t="s">
        <v>3246</v>
      </c>
      <c r="F148" s="197"/>
      <c r="G148" s="197"/>
      <c r="H148" s="197"/>
      <c r="I148" s="197"/>
      <c r="J148" s="197"/>
      <c r="K148" s="197"/>
      <c r="L148" s="197"/>
      <c r="M148" s="197"/>
      <c r="N148" s="197"/>
      <c r="O148" s="197"/>
      <c r="P148" s="197"/>
      <c r="Q148" s="197"/>
      <c r="R148" s="195" t="str">
        <f t="shared" si="3"/>
        <v/>
      </c>
      <c r="S148" s="137"/>
      <c r="T148" s="137"/>
      <c r="U148" s="1"/>
      <c r="V148" s="1"/>
      <c r="W148" s="1"/>
      <c r="X148" s="1"/>
      <c r="Y148" s="1"/>
      <c r="Z148" s="1"/>
    </row>
    <row r="149" ht="18.75" customHeight="1">
      <c r="A149" s="196" t="str">
        <f t="shared" si="5"/>
        <v>HĐSX131</v>
      </c>
      <c r="B149" s="134" t="s">
        <v>3247</v>
      </c>
      <c r="C149" s="134" t="s">
        <v>3144</v>
      </c>
      <c r="D149" s="136" t="s">
        <v>3248</v>
      </c>
      <c r="E149" s="136" t="s">
        <v>3249</v>
      </c>
      <c r="F149" s="197"/>
      <c r="G149" s="197"/>
      <c r="H149" s="197"/>
      <c r="I149" s="197"/>
      <c r="J149" s="197"/>
      <c r="K149" s="197"/>
      <c r="L149" s="197"/>
      <c r="M149" s="197"/>
      <c r="N149" s="197"/>
      <c r="O149" s="197"/>
      <c r="P149" s="197"/>
      <c r="Q149" s="197"/>
      <c r="R149" s="195" t="str">
        <f t="shared" si="3"/>
        <v/>
      </c>
      <c r="S149" s="137"/>
      <c r="T149" s="137"/>
      <c r="U149" s="1"/>
      <c r="V149" s="1"/>
      <c r="W149" s="1"/>
      <c r="X149" s="1"/>
      <c r="Y149" s="1"/>
      <c r="Z149" s="1"/>
    </row>
    <row r="150" ht="18.75" customHeight="1">
      <c r="A150" s="196" t="str">
        <f t="shared" si="5"/>
        <v>HĐSX132</v>
      </c>
      <c r="B150" s="134" t="s">
        <v>3250</v>
      </c>
      <c r="C150" s="134" t="s">
        <v>3144</v>
      </c>
      <c r="D150" s="136" t="s">
        <v>3251</v>
      </c>
      <c r="E150" s="136" t="s">
        <v>3252</v>
      </c>
      <c r="F150" s="197"/>
      <c r="G150" s="197"/>
      <c r="H150" s="197"/>
      <c r="I150" s="197"/>
      <c r="J150" s="197"/>
      <c r="K150" s="197"/>
      <c r="L150" s="197"/>
      <c r="M150" s="197"/>
      <c r="N150" s="197"/>
      <c r="O150" s="197"/>
      <c r="P150" s="197"/>
      <c r="Q150" s="197"/>
      <c r="R150" s="195" t="str">
        <f t="shared" si="3"/>
        <v/>
      </c>
      <c r="S150" s="137"/>
      <c r="T150" s="137"/>
      <c r="U150" s="1"/>
      <c r="V150" s="1"/>
      <c r="W150" s="1"/>
      <c r="X150" s="1"/>
      <c r="Y150" s="1"/>
      <c r="Z150" s="1"/>
    </row>
    <row r="151" ht="18.75" customHeight="1">
      <c r="A151" s="196" t="str">
        <f t="shared" si="5"/>
        <v>HĐSX133</v>
      </c>
      <c r="B151" s="134" t="s">
        <v>3253</v>
      </c>
      <c r="C151" s="134" t="s">
        <v>3144</v>
      </c>
      <c r="D151" s="136" t="s">
        <v>3254</v>
      </c>
      <c r="E151" s="136" t="s">
        <v>3255</v>
      </c>
      <c r="F151" s="197"/>
      <c r="G151" s="197"/>
      <c r="H151" s="197"/>
      <c r="I151" s="197"/>
      <c r="J151" s="197"/>
      <c r="K151" s="197"/>
      <c r="L151" s="197"/>
      <c r="M151" s="197"/>
      <c r="N151" s="197"/>
      <c r="O151" s="197"/>
      <c r="P151" s="197"/>
      <c r="Q151" s="197"/>
      <c r="R151" s="195" t="str">
        <f t="shared" si="3"/>
        <v/>
      </c>
      <c r="S151" s="137"/>
      <c r="T151" s="137"/>
      <c r="U151" s="1"/>
      <c r="V151" s="1"/>
      <c r="W151" s="1"/>
      <c r="X151" s="1"/>
      <c r="Y151" s="1"/>
      <c r="Z151" s="1"/>
    </row>
    <row r="152" ht="18.75" customHeight="1">
      <c r="A152" s="196" t="str">
        <f t="shared" si="5"/>
        <v>HĐSX134</v>
      </c>
      <c r="B152" s="134" t="s">
        <v>3256</v>
      </c>
      <c r="C152" s="134" t="s">
        <v>3257</v>
      </c>
      <c r="D152" s="136" t="s">
        <v>3258</v>
      </c>
      <c r="E152" s="136" t="s">
        <v>3259</v>
      </c>
      <c r="F152" s="197"/>
      <c r="G152" s="197"/>
      <c r="H152" s="197"/>
      <c r="I152" s="197"/>
      <c r="J152" s="197"/>
      <c r="K152" s="197"/>
      <c r="L152" s="197"/>
      <c r="M152" s="197"/>
      <c r="N152" s="197"/>
      <c r="O152" s="197"/>
      <c r="P152" s="197"/>
      <c r="Q152" s="197"/>
      <c r="R152" s="195" t="str">
        <f t="shared" si="3"/>
        <v/>
      </c>
      <c r="S152" s="137"/>
      <c r="T152" s="137"/>
      <c r="U152" s="1"/>
      <c r="V152" s="1"/>
      <c r="W152" s="1"/>
      <c r="X152" s="1"/>
      <c r="Y152" s="1"/>
      <c r="Z152" s="1"/>
    </row>
    <row r="153" ht="18.75" customHeight="1">
      <c r="A153" s="196" t="str">
        <f t="shared" si="5"/>
        <v>HĐSX135</v>
      </c>
      <c r="B153" s="134" t="s">
        <v>3260</v>
      </c>
      <c r="C153" s="134" t="s">
        <v>3257</v>
      </c>
      <c r="D153" s="136" t="s">
        <v>3261</v>
      </c>
      <c r="E153" s="136" t="s">
        <v>3262</v>
      </c>
      <c r="F153" s="197"/>
      <c r="G153" s="197"/>
      <c r="H153" s="197"/>
      <c r="I153" s="197"/>
      <c r="J153" s="197"/>
      <c r="K153" s="197"/>
      <c r="L153" s="197"/>
      <c r="M153" s="197"/>
      <c r="N153" s="197"/>
      <c r="O153" s="197"/>
      <c r="P153" s="197"/>
      <c r="Q153" s="197"/>
      <c r="R153" s="195" t="str">
        <f t="shared" si="3"/>
        <v/>
      </c>
      <c r="S153" s="137"/>
      <c r="T153" s="137"/>
      <c r="U153" s="1"/>
      <c r="V153" s="1"/>
      <c r="W153" s="1"/>
      <c r="X153" s="1"/>
      <c r="Y153" s="1"/>
      <c r="Z153" s="1"/>
    </row>
    <row r="154" ht="18.75" customHeight="1">
      <c r="A154" s="196" t="str">
        <f t="shared" si="5"/>
        <v>HĐSX136</v>
      </c>
      <c r="B154" s="134" t="s">
        <v>3263</v>
      </c>
      <c r="C154" s="134" t="s">
        <v>3257</v>
      </c>
      <c r="D154" s="136" t="s">
        <v>3258</v>
      </c>
      <c r="E154" s="136" t="s">
        <v>3264</v>
      </c>
      <c r="F154" s="197"/>
      <c r="G154" s="197"/>
      <c r="H154" s="197"/>
      <c r="I154" s="197"/>
      <c r="J154" s="197"/>
      <c r="K154" s="197"/>
      <c r="L154" s="197"/>
      <c r="M154" s="197"/>
      <c r="N154" s="197"/>
      <c r="O154" s="197"/>
      <c r="P154" s="197"/>
      <c r="Q154" s="197"/>
      <c r="R154" s="195" t="str">
        <f t="shared" si="3"/>
        <v/>
      </c>
      <c r="S154" s="137"/>
      <c r="T154" s="137"/>
      <c r="U154" s="1"/>
      <c r="V154" s="1"/>
      <c r="W154" s="1"/>
      <c r="X154" s="1"/>
      <c r="Y154" s="1"/>
      <c r="Z154" s="1"/>
    </row>
    <row r="155" ht="18.75" customHeight="1">
      <c r="A155" s="196" t="str">
        <f t="shared" si="5"/>
        <v>HĐSX137</v>
      </c>
      <c r="B155" s="134" t="s">
        <v>3265</v>
      </c>
      <c r="C155" s="134" t="s">
        <v>3257</v>
      </c>
      <c r="D155" s="136" t="s">
        <v>3266</v>
      </c>
      <c r="E155" s="136" t="s">
        <v>3267</v>
      </c>
      <c r="F155" s="197"/>
      <c r="G155" s="197"/>
      <c r="H155" s="197"/>
      <c r="I155" s="197"/>
      <c r="J155" s="197"/>
      <c r="K155" s="197"/>
      <c r="L155" s="197"/>
      <c r="M155" s="197"/>
      <c r="N155" s="197"/>
      <c r="O155" s="197"/>
      <c r="P155" s="197"/>
      <c r="Q155" s="197"/>
      <c r="R155" s="195" t="str">
        <f t="shared" si="3"/>
        <v/>
      </c>
      <c r="S155" s="137"/>
      <c r="T155" s="137"/>
      <c r="U155" s="1"/>
      <c r="V155" s="1"/>
      <c r="W155" s="1"/>
      <c r="X155" s="1"/>
      <c r="Y155" s="1"/>
      <c r="Z155" s="1"/>
    </row>
    <row r="156" ht="18.75" customHeight="1">
      <c r="A156" s="196" t="str">
        <f t="shared" si="5"/>
        <v>HĐSX138</v>
      </c>
      <c r="B156" s="134" t="s">
        <v>3268</v>
      </c>
      <c r="C156" s="134" t="s">
        <v>3269</v>
      </c>
      <c r="D156" s="136" t="s">
        <v>3258</v>
      </c>
      <c r="E156" s="136" t="s">
        <v>3270</v>
      </c>
      <c r="F156" s="197"/>
      <c r="G156" s="197"/>
      <c r="H156" s="197"/>
      <c r="I156" s="197"/>
      <c r="J156" s="197"/>
      <c r="K156" s="197"/>
      <c r="L156" s="197"/>
      <c r="M156" s="197"/>
      <c r="N156" s="197"/>
      <c r="O156" s="197"/>
      <c r="P156" s="197"/>
      <c r="Q156" s="197"/>
      <c r="R156" s="195" t="str">
        <f t="shared" si="3"/>
        <v/>
      </c>
      <c r="S156" s="137"/>
      <c r="T156" s="137"/>
      <c r="U156" s="1"/>
      <c r="V156" s="1"/>
      <c r="W156" s="1"/>
      <c r="X156" s="1"/>
      <c r="Y156" s="1"/>
      <c r="Z156" s="1"/>
    </row>
    <row r="157" ht="18.75" customHeight="1">
      <c r="A157" s="196" t="str">
        <f t="shared" si="5"/>
        <v>HĐSX139</v>
      </c>
      <c r="B157" s="134" t="s">
        <v>3271</v>
      </c>
      <c r="C157" s="134"/>
      <c r="D157" s="136" t="s">
        <v>3272</v>
      </c>
      <c r="E157" s="136" t="s">
        <v>3273</v>
      </c>
      <c r="F157" s="197"/>
      <c r="G157" s="197"/>
      <c r="H157" s="197"/>
      <c r="I157" s="197"/>
      <c r="J157" s="197"/>
      <c r="K157" s="197"/>
      <c r="L157" s="197"/>
      <c r="M157" s="197"/>
      <c r="N157" s="197"/>
      <c r="O157" s="197"/>
      <c r="P157" s="197"/>
      <c r="Q157" s="197"/>
      <c r="R157" s="195" t="str">
        <f t="shared" si="3"/>
        <v/>
      </c>
      <c r="S157" s="137"/>
      <c r="T157" s="137"/>
      <c r="U157" s="1"/>
      <c r="V157" s="1"/>
      <c r="W157" s="1"/>
      <c r="X157" s="1"/>
      <c r="Y157" s="1"/>
      <c r="Z157" s="1"/>
    </row>
    <row r="158" ht="18.75" customHeight="1">
      <c r="A158" s="196" t="str">
        <f t="shared" si="5"/>
        <v>HĐSX140</v>
      </c>
      <c r="B158" s="134" t="s">
        <v>3274</v>
      </c>
      <c r="C158" s="134" t="s">
        <v>3257</v>
      </c>
      <c r="D158" s="136" t="s">
        <v>3275</v>
      </c>
      <c r="E158" s="136" t="s">
        <v>3276</v>
      </c>
      <c r="F158" s="197"/>
      <c r="G158" s="197"/>
      <c r="H158" s="197"/>
      <c r="I158" s="197"/>
      <c r="J158" s="197"/>
      <c r="K158" s="197"/>
      <c r="L158" s="197"/>
      <c r="M158" s="197"/>
      <c r="N158" s="197"/>
      <c r="O158" s="197"/>
      <c r="P158" s="197"/>
      <c r="Q158" s="197"/>
      <c r="R158" s="195" t="str">
        <f t="shared" si="3"/>
        <v/>
      </c>
      <c r="S158" s="137"/>
      <c r="T158" s="137"/>
      <c r="U158" s="1"/>
      <c r="V158" s="1"/>
      <c r="W158" s="1"/>
      <c r="X158" s="1"/>
      <c r="Y158" s="1"/>
      <c r="Z158" s="1"/>
    </row>
    <row r="159" ht="18.75" customHeight="1">
      <c r="A159" s="196" t="str">
        <f t="shared" si="5"/>
        <v>HĐSX141</v>
      </c>
      <c r="B159" s="134" t="s">
        <v>3277</v>
      </c>
      <c r="C159" s="134" t="s">
        <v>3278</v>
      </c>
      <c r="D159" s="136" t="s">
        <v>3279</v>
      </c>
      <c r="E159" s="136" t="s">
        <v>3280</v>
      </c>
      <c r="F159" s="197"/>
      <c r="G159" s="197"/>
      <c r="H159" s="197"/>
      <c r="I159" s="197"/>
      <c r="J159" s="197"/>
      <c r="K159" s="197"/>
      <c r="L159" s="197"/>
      <c r="M159" s="197"/>
      <c r="N159" s="197"/>
      <c r="O159" s="197"/>
      <c r="P159" s="197"/>
      <c r="Q159" s="197"/>
      <c r="R159" s="195" t="str">
        <f t="shared" si="3"/>
        <v/>
      </c>
      <c r="S159" s="137"/>
      <c r="T159" s="137"/>
      <c r="U159" s="1"/>
      <c r="V159" s="1"/>
      <c r="W159" s="1"/>
      <c r="X159" s="1"/>
      <c r="Y159" s="1"/>
      <c r="Z159" s="1"/>
    </row>
    <row r="160" ht="18.75" customHeight="1">
      <c r="A160" s="196" t="str">
        <f t="shared" si="5"/>
        <v>HĐSX142</v>
      </c>
      <c r="B160" s="134" t="s">
        <v>3281</v>
      </c>
      <c r="C160" s="134" t="s">
        <v>3278</v>
      </c>
      <c r="D160" s="136" t="s">
        <v>3282</v>
      </c>
      <c r="E160" s="136" t="s">
        <v>3283</v>
      </c>
      <c r="F160" s="197"/>
      <c r="G160" s="197"/>
      <c r="H160" s="197"/>
      <c r="I160" s="197"/>
      <c r="J160" s="197"/>
      <c r="K160" s="197"/>
      <c r="L160" s="197"/>
      <c r="M160" s="197"/>
      <c r="N160" s="197"/>
      <c r="O160" s="197"/>
      <c r="P160" s="197"/>
      <c r="Q160" s="197"/>
      <c r="R160" s="195" t="str">
        <f t="shared" si="3"/>
        <v/>
      </c>
      <c r="S160" s="137"/>
      <c r="T160" s="137"/>
      <c r="U160" s="1"/>
      <c r="V160" s="1"/>
      <c r="W160" s="1"/>
      <c r="X160" s="1"/>
      <c r="Y160" s="1"/>
      <c r="Z160" s="1"/>
    </row>
    <row r="161" ht="18.75" customHeight="1">
      <c r="A161" s="196" t="str">
        <f t="shared" si="5"/>
        <v>HĐSX143</v>
      </c>
      <c r="B161" s="134" t="s">
        <v>3284</v>
      </c>
      <c r="C161" s="134" t="s">
        <v>3278</v>
      </c>
      <c r="D161" s="136" t="s">
        <v>3285</v>
      </c>
      <c r="E161" s="136" t="s">
        <v>3286</v>
      </c>
      <c r="F161" s="197"/>
      <c r="G161" s="197"/>
      <c r="H161" s="197"/>
      <c r="I161" s="197"/>
      <c r="J161" s="197"/>
      <c r="K161" s="197"/>
      <c r="L161" s="197"/>
      <c r="M161" s="197"/>
      <c r="N161" s="197"/>
      <c r="O161" s="197"/>
      <c r="P161" s="197"/>
      <c r="Q161" s="197"/>
      <c r="R161" s="195" t="str">
        <f t="shared" si="3"/>
        <v/>
      </c>
      <c r="S161" s="137"/>
      <c r="T161" s="137"/>
      <c r="U161" s="1"/>
      <c r="V161" s="1"/>
      <c r="W161" s="1"/>
      <c r="X161" s="1"/>
      <c r="Y161" s="1"/>
      <c r="Z161" s="1"/>
    </row>
    <row r="162" ht="18.75" customHeight="1">
      <c r="A162" s="196" t="str">
        <f t="shared" si="5"/>
        <v>HĐSX144</v>
      </c>
      <c r="B162" s="134" t="s">
        <v>3287</v>
      </c>
      <c r="C162" s="134" t="s">
        <v>3278</v>
      </c>
      <c r="D162" s="136" t="s">
        <v>3288</v>
      </c>
      <c r="E162" s="136" t="s">
        <v>3289</v>
      </c>
      <c r="F162" s="197"/>
      <c r="G162" s="197"/>
      <c r="H162" s="197"/>
      <c r="I162" s="197"/>
      <c r="J162" s="197"/>
      <c r="K162" s="197"/>
      <c r="L162" s="197"/>
      <c r="M162" s="197"/>
      <c r="N162" s="197"/>
      <c r="O162" s="197"/>
      <c r="P162" s="197"/>
      <c r="Q162" s="197"/>
      <c r="R162" s="195" t="str">
        <f t="shared" si="3"/>
        <v/>
      </c>
      <c r="S162" s="137"/>
      <c r="T162" s="137"/>
      <c r="U162" s="1"/>
      <c r="V162" s="1"/>
      <c r="W162" s="1"/>
      <c r="X162" s="1"/>
      <c r="Y162" s="1"/>
      <c r="Z162" s="1"/>
    </row>
    <row r="163" ht="18.75" customHeight="1">
      <c r="A163" s="196" t="str">
        <f t="shared" si="5"/>
        <v>HĐSX145</v>
      </c>
      <c r="B163" s="134" t="s">
        <v>3290</v>
      </c>
      <c r="C163" s="134" t="s">
        <v>3291</v>
      </c>
      <c r="D163" s="136" t="s">
        <v>3292</v>
      </c>
      <c r="E163" s="136" t="s">
        <v>3293</v>
      </c>
      <c r="F163" s="197"/>
      <c r="G163" s="197"/>
      <c r="H163" s="197"/>
      <c r="I163" s="197"/>
      <c r="J163" s="197"/>
      <c r="K163" s="197"/>
      <c r="L163" s="197"/>
      <c r="M163" s="197"/>
      <c r="N163" s="197"/>
      <c r="O163" s="197"/>
      <c r="P163" s="197"/>
      <c r="Q163" s="197"/>
      <c r="R163" s="195" t="str">
        <f t="shared" si="3"/>
        <v/>
      </c>
      <c r="S163" s="137"/>
      <c r="T163" s="137"/>
      <c r="U163" s="1"/>
      <c r="V163" s="1"/>
      <c r="W163" s="1"/>
      <c r="X163" s="1"/>
      <c r="Y163" s="1"/>
      <c r="Z163" s="1"/>
    </row>
    <row r="164" ht="18.75" customHeight="1">
      <c r="A164" s="196" t="str">
        <f t="shared" si="5"/>
        <v>HĐSX146</v>
      </c>
      <c r="B164" s="134" t="s">
        <v>3294</v>
      </c>
      <c r="C164" s="134" t="s">
        <v>3295</v>
      </c>
      <c r="D164" s="136" t="s">
        <v>3296</v>
      </c>
      <c r="E164" s="136" t="s">
        <v>3297</v>
      </c>
      <c r="F164" s="197"/>
      <c r="G164" s="197"/>
      <c r="H164" s="197"/>
      <c r="I164" s="197"/>
      <c r="J164" s="197"/>
      <c r="K164" s="197"/>
      <c r="L164" s="197"/>
      <c r="M164" s="197"/>
      <c r="N164" s="197"/>
      <c r="O164" s="197"/>
      <c r="P164" s="197"/>
      <c r="Q164" s="197"/>
      <c r="R164" s="195" t="str">
        <f t="shared" si="3"/>
        <v/>
      </c>
      <c r="S164" s="137"/>
      <c r="T164" s="137"/>
      <c r="U164" s="1"/>
      <c r="V164" s="1"/>
      <c r="W164" s="1"/>
      <c r="X164" s="1"/>
      <c r="Y164" s="1"/>
      <c r="Z164" s="1"/>
    </row>
    <row r="165" ht="18.75" customHeight="1">
      <c r="A165" s="196" t="str">
        <f t="shared" si="5"/>
        <v>HĐSX147</v>
      </c>
      <c r="B165" s="134" t="s">
        <v>3298</v>
      </c>
      <c r="C165" s="134" t="s">
        <v>3299</v>
      </c>
      <c r="D165" s="136" t="s">
        <v>3300</v>
      </c>
      <c r="E165" s="136" t="s">
        <v>3301</v>
      </c>
      <c r="F165" s="197"/>
      <c r="G165" s="197"/>
      <c r="H165" s="197"/>
      <c r="I165" s="197"/>
      <c r="J165" s="197"/>
      <c r="K165" s="197"/>
      <c r="L165" s="197"/>
      <c r="M165" s="197"/>
      <c r="N165" s="197"/>
      <c r="O165" s="197"/>
      <c r="P165" s="197"/>
      <c r="Q165" s="197"/>
      <c r="R165" s="195" t="str">
        <f t="shared" si="3"/>
        <v/>
      </c>
      <c r="S165" s="137"/>
      <c r="T165" s="137"/>
      <c r="U165" s="1"/>
      <c r="V165" s="1"/>
      <c r="W165" s="1"/>
      <c r="X165" s="1"/>
      <c r="Y165" s="1"/>
      <c r="Z165" s="1"/>
    </row>
    <row r="166" ht="18.75" customHeight="1">
      <c r="A166" s="196" t="str">
        <f t="shared" si="5"/>
        <v>HĐSX148</v>
      </c>
      <c r="B166" s="134" t="s">
        <v>3302</v>
      </c>
      <c r="C166" s="134" t="s">
        <v>3303</v>
      </c>
      <c r="D166" s="136" t="s">
        <v>3304</v>
      </c>
      <c r="E166" s="136" t="s">
        <v>3305</v>
      </c>
      <c r="F166" s="197"/>
      <c r="G166" s="197"/>
      <c r="H166" s="197"/>
      <c r="I166" s="197"/>
      <c r="J166" s="197"/>
      <c r="K166" s="197"/>
      <c r="L166" s="197"/>
      <c r="M166" s="197"/>
      <c r="N166" s="197"/>
      <c r="O166" s="197"/>
      <c r="P166" s="197"/>
      <c r="Q166" s="197"/>
      <c r="R166" s="195" t="str">
        <f t="shared" si="3"/>
        <v/>
      </c>
      <c r="S166" s="137"/>
      <c r="T166" s="137"/>
      <c r="U166" s="1"/>
      <c r="V166" s="1"/>
      <c r="W166" s="1"/>
      <c r="X166" s="1"/>
      <c r="Y166" s="1"/>
      <c r="Z166" s="1"/>
    </row>
    <row r="167" ht="18.75" customHeight="1">
      <c r="A167" s="196" t="str">
        <f t="shared" si="5"/>
        <v>HĐSX149</v>
      </c>
      <c r="B167" s="134" t="s">
        <v>3306</v>
      </c>
      <c r="C167" s="134" t="s">
        <v>3307</v>
      </c>
      <c r="D167" s="136" t="s">
        <v>3308</v>
      </c>
      <c r="E167" s="136" t="s">
        <v>3309</v>
      </c>
      <c r="F167" s="197"/>
      <c r="G167" s="197"/>
      <c r="H167" s="197"/>
      <c r="I167" s="197"/>
      <c r="J167" s="197"/>
      <c r="K167" s="197"/>
      <c r="L167" s="197"/>
      <c r="M167" s="197"/>
      <c r="N167" s="197"/>
      <c r="O167" s="197"/>
      <c r="P167" s="197"/>
      <c r="Q167" s="197"/>
      <c r="R167" s="195" t="str">
        <f t="shared" si="3"/>
        <v/>
      </c>
      <c r="S167" s="137"/>
      <c r="T167" s="137"/>
      <c r="U167" s="1"/>
      <c r="V167" s="1"/>
      <c r="W167" s="1"/>
      <c r="X167" s="1"/>
      <c r="Y167" s="1"/>
      <c r="Z167" s="1"/>
    </row>
    <row r="168" ht="18.75" customHeight="1">
      <c r="A168" s="196" t="str">
        <f t="shared" si="5"/>
        <v>HĐSX150</v>
      </c>
      <c r="B168" s="134" t="s">
        <v>3310</v>
      </c>
      <c r="C168" s="134" t="s">
        <v>3311</v>
      </c>
      <c r="D168" s="136" t="s">
        <v>3312</v>
      </c>
      <c r="E168" s="136" t="s">
        <v>3313</v>
      </c>
      <c r="F168" s="197"/>
      <c r="G168" s="197"/>
      <c r="H168" s="197"/>
      <c r="I168" s="197"/>
      <c r="J168" s="197"/>
      <c r="K168" s="197"/>
      <c r="L168" s="197"/>
      <c r="M168" s="197"/>
      <c r="N168" s="197"/>
      <c r="O168" s="197"/>
      <c r="P168" s="197"/>
      <c r="Q168" s="197"/>
      <c r="R168" s="195" t="str">
        <f t="shared" si="3"/>
        <v/>
      </c>
      <c r="S168" s="137"/>
      <c r="T168" s="137"/>
      <c r="U168" s="1"/>
      <c r="V168" s="1"/>
      <c r="W168" s="1"/>
      <c r="X168" s="1"/>
      <c r="Y168" s="1"/>
      <c r="Z168" s="1"/>
    </row>
    <row r="169" ht="18.75" customHeight="1">
      <c r="A169" s="196" t="str">
        <f t="shared" si="5"/>
        <v>HĐSX151</v>
      </c>
      <c r="B169" s="134" t="s">
        <v>3314</v>
      </c>
      <c r="C169" s="134" t="s">
        <v>3315</v>
      </c>
      <c r="D169" s="136" t="s">
        <v>3316</v>
      </c>
      <c r="E169" s="136" t="s">
        <v>3317</v>
      </c>
      <c r="F169" s="197"/>
      <c r="G169" s="197"/>
      <c r="H169" s="197"/>
      <c r="I169" s="197"/>
      <c r="J169" s="197"/>
      <c r="K169" s="197"/>
      <c r="L169" s="197"/>
      <c r="M169" s="197"/>
      <c r="N169" s="197"/>
      <c r="O169" s="197"/>
      <c r="P169" s="197"/>
      <c r="Q169" s="197"/>
      <c r="R169" s="195" t="str">
        <f t="shared" si="3"/>
        <v/>
      </c>
      <c r="S169" s="137"/>
      <c r="T169" s="137"/>
      <c r="U169" s="1"/>
      <c r="V169" s="1"/>
      <c r="W169" s="1"/>
      <c r="X169" s="1"/>
      <c r="Y169" s="1"/>
      <c r="Z169" s="1"/>
    </row>
    <row r="170" ht="18.75" customHeight="1">
      <c r="A170" s="196" t="str">
        <f t="shared" si="5"/>
        <v>HĐSX152</v>
      </c>
      <c r="B170" s="134" t="s">
        <v>3318</v>
      </c>
      <c r="C170" s="134" t="s">
        <v>3319</v>
      </c>
      <c r="D170" s="136" t="s">
        <v>3320</v>
      </c>
      <c r="E170" s="136" t="s">
        <v>3321</v>
      </c>
      <c r="F170" s="197"/>
      <c r="G170" s="197"/>
      <c r="H170" s="197"/>
      <c r="I170" s="197"/>
      <c r="J170" s="197"/>
      <c r="K170" s="197"/>
      <c r="L170" s="197"/>
      <c r="M170" s="197"/>
      <c r="N170" s="197"/>
      <c r="O170" s="197"/>
      <c r="P170" s="197"/>
      <c r="Q170" s="197"/>
      <c r="R170" s="195" t="str">
        <f t="shared" si="3"/>
        <v/>
      </c>
      <c r="S170" s="137"/>
      <c r="T170" s="137"/>
      <c r="U170" s="1"/>
      <c r="V170" s="1"/>
      <c r="W170" s="1"/>
      <c r="X170" s="1"/>
      <c r="Y170" s="1"/>
      <c r="Z170" s="1"/>
    </row>
    <row r="171" ht="18.75" customHeight="1">
      <c r="A171" s="196" t="str">
        <f t="shared" si="5"/>
        <v>HĐSX153</v>
      </c>
      <c r="B171" s="134" t="s">
        <v>3322</v>
      </c>
      <c r="C171" s="134" t="s">
        <v>3323</v>
      </c>
      <c r="D171" s="136" t="s">
        <v>3324</v>
      </c>
      <c r="E171" s="136" t="s">
        <v>3325</v>
      </c>
      <c r="F171" s="197"/>
      <c r="G171" s="197"/>
      <c r="H171" s="197"/>
      <c r="I171" s="197"/>
      <c r="J171" s="197"/>
      <c r="K171" s="197"/>
      <c r="L171" s="197"/>
      <c r="M171" s="197"/>
      <c r="N171" s="197"/>
      <c r="O171" s="197"/>
      <c r="P171" s="197"/>
      <c r="Q171" s="197"/>
      <c r="R171" s="195" t="str">
        <f t="shared" si="3"/>
        <v/>
      </c>
      <c r="S171" s="137"/>
      <c r="T171" s="137"/>
      <c r="U171" s="1"/>
      <c r="V171" s="1"/>
      <c r="W171" s="1"/>
      <c r="X171" s="1"/>
      <c r="Y171" s="1"/>
      <c r="Z171" s="1"/>
    </row>
    <row r="172" ht="18.75" customHeight="1">
      <c r="A172" s="196" t="str">
        <f>IF(E172&lt;&gt;"",$E$3&amp;"0"&amp;COUNTA($E$15:E172),"")</f>
        <v/>
      </c>
      <c r="B172" s="198" t="s">
        <v>3326</v>
      </c>
      <c r="C172" s="198"/>
      <c r="D172" s="199"/>
      <c r="E172" s="199"/>
      <c r="F172" s="197"/>
      <c r="G172" s="197"/>
      <c r="H172" s="197"/>
      <c r="I172" s="197"/>
      <c r="J172" s="197"/>
      <c r="K172" s="197"/>
      <c r="L172" s="197"/>
      <c r="M172" s="197"/>
      <c r="N172" s="197"/>
      <c r="O172" s="197"/>
      <c r="P172" s="197"/>
      <c r="Q172" s="197"/>
      <c r="R172" s="195" t="str">
        <f t="shared" si="3"/>
        <v/>
      </c>
      <c r="S172" s="137"/>
      <c r="T172" s="137"/>
      <c r="U172" s="1"/>
      <c r="V172" s="1"/>
      <c r="W172" s="1"/>
      <c r="X172" s="1"/>
      <c r="Y172" s="1"/>
      <c r="Z172" s="1"/>
    </row>
    <row r="173" ht="18.75" customHeight="1">
      <c r="A173" s="196" t="str">
        <f t="shared" ref="A173:A206" si="6">IF(E173&lt;&gt;"",$E$3&amp;COUNTA($E$15:E173),"")</f>
        <v>HĐSX154</v>
      </c>
      <c r="B173" s="134" t="s">
        <v>3327</v>
      </c>
      <c r="C173" s="134" t="s">
        <v>3328</v>
      </c>
      <c r="D173" s="136" t="s">
        <v>3329</v>
      </c>
      <c r="E173" s="136" t="s">
        <v>3330</v>
      </c>
      <c r="F173" s="197"/>
      <c r="G173" s="197"/>
      <c r="H173" s="197"/>
      <c r="I173" s="197"/>
      <c r="J173" s="197"/>
      <c r="K173" s="197"/>
      <c r="L173" s="197"/>
      <c r="M173" s="197"/>
      <c r="N173" s="197"/>
      <c r="O173" s="197"/>
      <c r="P173" s="197"/>
      <c r="Q173" s="197"/>
      <c r="R173" s="195" t="str">
        <f t="shared" si="3"/>
        <v/>
      </c>
      <c r="S173" s="137"/>
      <c r="T173" s="137"/>
      <c r="U173" s="1"/>
      <c r="V173" s="1"/>
      <c r="W173" s="1"/>
      <c r="X173" s="1"/>
      <c r="Y173" s="1"/>
      <c r="Z173" s="1"/>
    </row>
    <row r="174" ht="18.75" customHeight="1">
      <c r="A174" s="196" t="str">
        <f t="shared" si="6"/>
        <v>HĐSX155</v>
      </c>
      <c r="B174" s="134" t="s">
        <v>3331</v>
      </c>
      <c r="C174" s="134" t="s">
        <v>3332</v>
      </c>
      <c r="D174" s="136" t="s">
        <v>3333</v>
      </c>
      <c r="E174" s="136" t="s">
        <v>3334</v>
      </c>
      <c r="F174" s="197"/>
      <c r="G174" s="197"/>
      <c r="H174" s="197"/>
      <c r="I174" s="197"/>
      <c r="J174" s="197"/>
      <c r="K174" s="197"/>
      <c r="L174" s="197"/>
      <c r="M174" s="197"/>
      <c r="N174" s="197"/>
      <c r="O174" s="197"/>
      <c r="P174" s="197"/>
      <c r="Q174" s="197"/>
      <c r="R174" s="195" t="str">
        <f t="shared" si="3"/>
        <v/>
      </c>
      <c r="S174" s="137"/>
      <c r="T174" s="137"/>
      <c r="U174" s="1"/>
      <c r="V174" s="1"/>
      <c r="W174" s="1"/>
      <c r="X174" s="1"/>
      <c r="Y174" s="1"/>
      <c r="Z174" s="1"/>
    </row>
    <row r="175" ht="18.75" customHeight="1">
      <c r="A175" s="196" t="str">
        <f t="shared" si="6"/>
        <v>HĐSX156</v>
      </c>
      <c r="B175" s="134" t="s">
        <v>3335</v>
      </c>
      <c r="C175" s="134" t="s">
        <v>3336</v>
      </c>
      <c r="D175" s="136" t="s">
        <v>3333</v>
      </c>
      <c r="E175" s="136" t="s">
        <v>3337</v>
      </c>
      <c r="F175" s="197"/>
      <c r="G175" s="197"/>
      <c r="H175" s="197"/>
      <c r="I175" s="197"/>
      <c r="J175" s="197"/>
      <c r="K175" s="197"/>
      <c r="L175" s="197"/>
      <c r="M175" s="197"/>
      <c r="N175" s="197"/>
      <c r="O175" s="197"/>
      <c r="P175" s="197"/>
      <c r="Q175" s="197"/>
      <c r="R175" s="195" t="str">
        <f t="shared" si="3"/>
        <v/>
      </c>
      <c r="S175" s="137"/>
      <c r="T175" s="137"/>
      <c r="U175" s="1"/>
      <c r="V175" s="1"/>
      <c r="W175" s="1"/>
      <c r="X175" s="1"/>
      <c r="Y175" s="1"/>
      <c r="Z175" s="1"/>
    </row>
    <row r="176" ht="18.75" customHeight="1">
      <c r="A176" s="196" t="str">
        <f t="shared" si="6"/>
        <v>HĐSX157</v>
      </c>
      <c r="B176" s="134" t="s">
        <v>3338</v>
      </c>
      <c r="C176" s="134" t="s">
        <v>3332</v>
      </c>
      <c r="D176" s="136" t="s">
        <v>3339</v>
      </c>
      <c r="E176" s="136" t="s">
        <v>3334</v>
      </c>
      <c r="F176" s="197"/>
      <c r="G176" s="197"/>
      <c r="H176" s="197"/>
      <c r="I176" s="197"/>
      <c r="J176" s="197"/>
      <c r="K176" s="197"/>
      <c r="L176" s="197"/>
      <c r="M176" s="197"/>
      <c r="N176" s="197"/>
      <c r="O176" s="197"/>
      <c r="P176" s="197"/>
      <c r="Q176" s="197"/>
      <c r="R176" s="195" t="str">
        <f t="shared" si="3"/>
        <v/>
      </c>
      <c r="S176" s="137"/>
      <c r="T176" s="137"/>
      <c r="U176" s="1"/>
      <c r="V176" s="1"/>
      <c r="W176" s="1"/>
      <c r="X176" s="1"/>
      <c r="Y176" s="1"/>
      <c r="Z176" s="1"/>
    </row>
    <row r="177" ht="18.75" customHeight="1">
      <c r="A177" s="196" t="str">
        <f t="shared" si="6"/>
        <v>HĐSX158</v>
      </c>
      <c r="B177" s="134" t="s">
        <v>3340</v>
      </c>
      <c r="C177" s="134" t="s">
        <v>3336</v>
      </c>
      <c r="D177" s="136" t="s">
        <v>3339</v>
      </c>
      <c r="E177" s="136" t="s">
        <v>3337</v>
      </c>
      <c r="F177" s="197"/>
      <c r="G177" s="197"/>
      <c r="H177" s="197"/>
      <c r="I177" s="197"/>
      <c r="J177" s="197"/>
      <c r="K177" s="197"/>
      <c r="L177" s="197"/>
      <c r="M177" s="197"/>
      <c r="N177" s="197"/>
      <c r="O177" s="197"/>
      <c r="P177" s="197"/>
      <c r="Q177" s="197"/>
      <c r="R177" s="195" t="str">
        <f t="shared" si="3"/>
        <v/>
      </c>
      <c r="S177" s="137"/>
      <c r="T177" s="137"/>
      <c r="U177" s="1"/>
      <c r="V177" s="1"/>
      <c r="W177" s="1"/>
      <c r="X177" s="1"/>
      <c r="Y177" s="1"/>
      <c r="Z177" s="1"/>
    </row>
    <row r="178" ht="18.75" customHeight="1">
      <c r="A178" s="196" t="str">
        <f t="shared" si="6"/>
        <v>HĐSX159</v>
      </c>
      <c r="B178" s="134" t="s">
        <v>3340</v>
      </c>
      <c r="C178" s="134" t="s">
        <v>3336</v>
      </c>
      <c r="D178" s="136" t="s">
        <v>3339</v>
      </c>
      <c r="E178" s="136" t="s">
        <v>3337</v>
      </c>
      <c r="F178" s="197"/>
      <c r="G178" s="197"/>
      <c r="H178" s="197"/>
      <c r="I178" s="197"/>
      <c r="J178" s="197"/>
      <c r="K178" s="197"/>
      <c r="L178" s="197"/>
      <c r="M178" s="197"/>
      <c r="N178" s="197"/>
      <c r="O178" s="197"/>
      <c r="P178" s="197"/>
      <c r="Q178" s="197"/>
      <c r="R178" s="195" t="str">
        <f t="shared" si="3"/>
        <v/>
      </c>
      <c r="S178" s="137"/>
      <c r="T178" s="137"/>
      <c r="U178" s="1"/>
      <c r="V178" s="1"/>
      <c r="W178" s="1"/>
      <c r="X178" s="1"/>
      <c r="Y178" s="1"/>
      <c r="Z178" s="1"/>
    </row>
    <row r="179" ht="18.75" customHeight="1">
      <c r="A179" s="196" t="str">
        <f t="shared" si="6"/>
        <v>HĐSX160</v>
      </c>
      <c r="B179" s="134" t="s">
        <v>3341</v>
      </c>
      <c r="C179" s="134" t="s">
        <v>3342</v>
      </c>
      <c r="D179" s="136" t="s">
        <v>3343</v>
      </c>
      <c r="E179" s="136" t="s">
        <v>3344</v>
      </c>
      <c r="F179" s="197"/>
      <c r="G179" s="197"/>
      <c r="H179" s="197"/>
      <c r="I179" s="197"/>
      <c r="J179" s="197"/>
      <c r="K179" s="197"/>
      <c r="L179" s="197"/>
      <c r="M179" s="197"/>
      <c r="N179" s="197"/>
      <c r="O179" s="197"/>
      <c r="P179" s="197"/>
      <c r="Q179" s="197"/>
      <c r="R179" s="195" t="str">
        <f t="shared" si="3"/>
        <v/>
      </c>
      <c r="S179" s="137"/>
      <c r="T179" s="137"/>
      <c r="U179" s="1"/>
      <c r="V179" s="1"/>
      <c r="W179" s="1"/>
      <c r="X179" s="1"/>
      <c r="Y179" s="1"/>
      <c r="Z179" s="1"/>
    </row>
    <row r="180" ht="18.75" customHeight="1">
      <c r="A180" s="196" t="str">
        <f t="shared" si="6"/>
        <v>HĐSX161</v>
      </c>
      <c r="B180" s="134" t="s">
        <v>3345</v>
      </c>
      <c r="C180" s="134" t="s">
        <v>3346</v>
      </c>
      <c r="D180" s="136" t="s">
        <v>3347</v>
      </c>
      <c r="E180" s="136" t="s">
        <v>3334</v>
      </c>
      <c r="F180" s="197"/>
      <c r="G180" s="197"/>
      <c r="H180" s="197"/>
      <c r="I180" s="197"/>
      <c r="J180" s="197"/>
      <c r="K180" s="197"/>
      <c r="L180" s="197"/>
      <c r="M180" s="197"/>
      <c r="N180" s="197"/>
      <c r="O180" s="197"/>
      <c r="P180" s="197"/>
      <c r="Q180" s="197"/>
      <c r="R180" s="195" t="str">
        <f t="shared" si="3"/>
        <v/>
      </c>
      <c r="S180" s="137"/>
      <c r="T180" s="137"/>
      <c r="U180" s="1"/>
      <c r="V180" s="1"/>
      <c r="W180" s="1"/>
      <c r="X180" s="1"/>
      <c r="Y180" s="1"/>
      <c r="Z180" s="1"/>
    </row>
    <row r="181" ht="18.75" customHeight="1">
      <c r="A181" s="196" t="str">
        <f t="shared" si="6"/>
        <v>HĐSX162</v>
      </c>
      <c r="B181" s="134" t="s">
        <v>3348</v>
      </c>
      <c r="C181" s="134" t="s">
        <v>3346</v>
      </c>
      <c r="D181" s="136" t="s">
        <v>3349</v>
      </c>
      <c r="E181" s="136" t="s">
        <v>3337</v>
      </c>
      <c r="F181" s="197"/>
      <c r="G181" s="197"/>
      <c r="H181" s="197"/>
      <c r="I181" s="197"/>
      <c r="J181" s="197"/>
      <c r="K181" s="197"/>
      <c r="L181" s="197"/>
      <c r="M181" s="197"/>
      <c r="N181" s="197"/>
      <c r="O181" s="197"/>
      <c r="P181" s="197"/>
      <c r="Q181" s="197"/>
      <c r="R181" s="195" t="str">
        <f t="shared" si="3"/>
        <v/>
      </c>
      <c r="S181" s="137"/>
      <c r="T181" s="137"/>
      <c r="U181" s="1"/>
      <c r="V181" s="1"/>
      <c r="W181" s="1"/>
      <c r="X181" s="1"/>
      <c r="Y181" s="1"/>
      <c r="Z181" s="1"/>
    </row>
    <row r="182" ht="18.75" customHeight="1">
      <c r="A182" s="196" t="str">
        <f t="shared" si="6"/>
        <v>HĐSX163</v>
      </c>
      <c r="B182" s="134" t="s">
        <v>3350</v>
      </c>
      <c r="C182" s="134" t="s">
        <v>3346</v>
      </c>
      <c r="D182" s="136" t="s">
        <v>3351</v>
      </c>
      <c r="E182" s="136" t="s">
        <v>3334</v>
      </c>
      <c r="F182" s="197"/>
      <c r="G182" s="197"/>
      <c r="H182" s="197"/>
      <c r="I182" s="197"/>
      <c r="J182" s="197"/>
      <c r="K182" s="197"/>
      <c r="L182" s="197"/>
      <c r="M182" s="197"/>
      <c r="N182" s="197"/>
      <c r="O182" s="197"/>
      <c r="P182" s="197"/>
      <c r="Q182" s="197"/>
      <c r="R182" s="195" t="str">
        <f t="shared" si="3"/>
        <v/>
      </c>
      <c r="S182" s="137"/>
      <c r="T182" s="137"/>
      <c r="U182" s="1"/>
      <c r="V182" s="1"/>
      <c r="W182" s="1"/>
      <c r="X182" s="1"/>
      <c r="Y182" s="1"/>
      <c r="Z182" s="1"/>
    </row>
    <row r="183" ht="18.75" customHeight="1">
      <c r="A183" s="196" t="str">
        <f t="shared" si="6"/>
        <v>HĐSX164</v>
      </c>
      <c r="B183" s="134" t="s">
        <v>3352</v>
      </c>
      <c r="C183" s="134" t="s">
        <v>3346</v>
      </c>
      <c r="D183" s="136" t="s">
        <v>3351</v>
      </c>
      <c r="E183" s="136" t="s">
        <v>3337</v>
      </c>
      <c r="F183" s="197"/>
      <c r="G183" s="197"/>
      <c r="H183" s="197"/>
      <c r="I183" s="197"/>
      <c r="J183" s="197"/>
      <c r="K183" s="197"/>
      <c r="L183" s="197"/>
      <c r="M183" s="197"/>
      <c r="N183" s="197"/>
      <c r="O183" s="197"/>
      <c r="P183" s="197"/>
      <c r="Q183" s="197"/>
      <c r="R183" s="195" t="str">
        <f t="shared" si="3"/>
        <v/>
      </c>
      <c r="S183" s="137"/>
      <c r="T183" s="137"/>
      <c r="U183" s="1"/>
      <c r="V183" s="1"/>
      <c r="W183" s="1"/>
      <c r="X183" s="1"/>
      <c r="Y183" s="1"/>
      <c r="Z183" s="1"/>
    </row>
    <row r="184" ht="18.75" customHeight="1">
      <c r="A184" s="196" t="str">
        <f t="shared" si="6"/>
        <v>HĐSX165</v>
      </c>
      <c r="B184" s="134" t="s">
        <v>3353</v>
      </c>
      <c r="C184" s="134" t="s">
        <v>3346</v>
      </c>
      <c r="D184" s="136" t="s">
        <v>3354</v>
      </c>
      <c r="E184" s="136" t="s">
        <v>3334</v>
      </c>
      <c r="F184" s="197"/>
      <c r="G184" s="197"/>
      <c r="H184" s="197"/>
      <c r="I184" s="197"/>
      <c r="J184" s="197"/>
      <c r="K184" s="197"/>
      <c r="L184" s="197"/>
      <c r="M184" s="197"/>
      <c r="N184" s="197"/>
      <c r="O184" s="197"/>
      <c r="P184" s="197"/>
      <c r="Q184" s="197"/>
      <c r="R184" s="195" t="str">
        <f t="shared" si="3"/>
        <v/>
      </c>
      <c r="S184" s="137"/>
      <c r="T184" s="137"/>
      <c r="U184" s="1"/>
      <c r="V184" s="1"/>
      <c r="W184" s="1"/>
      <c r="X184" s="1"/>
      <c r="Y184" s="1"/>
      <c r="Z184" s="1"/>
    </row>
    <row r="185" ht="18.75" customHeight="1">
      <c r="A185" s="196" t="str">
        <f t="shared" si="6"/>
        <v>HĐSX166</v>
      </c>
      <c r="B185" s="134" t="s">
        <v>3355</v>
      </c>
      <c r="C185" s="134" t="s">
        <v>3346</v>
      </c>
      <c r="D185" s="136" t="s">
        <v>3354</v>
      </c>
      <c r="E185" s="136" t="s">
        <v>3337</v>
      </c>
      <c r="F185" s="197"/>
      <c r="G185" s="197"/>
      <c r="H185" s="197"/>
      <c r="I185" s="197"/>
      <c r="J185" s="197"/>
      <c r="K185" s="197"/>
      <c r="L185" s="197"/>
      <c r="M185" s="197"/>
      <c r="N185" s="197"/>
      <c r="O185" s="197"/>
      <c r="P185" s="197"/>
      <c r="Q185" s="197"/>
      <c r="R185" s="195" t="str">
        <f t="shared" si="3"/>
        <v/>
      </c>
      <c r="S185" s="137"/>
      <c r="T185" s="137"/>
      <c r="U185" s="1"/>
      <c r="V185" s="1"/>
      <c r="W185" s="1"/>
      <c r="X185" s="1"/>
      <c r="Y185" s="1"/>
      <c r="Z185" s="1"/>
    </row>
    <row r="186" ht="18.75" customHeight="1">
      <c r="A186" s="196" t="str">
        <f t="shared" si="6"/>
        <v>HĐSX167</v>
      </c>
      <c r="B186" s="134" t="s">
        <v>3356</v>
      </c>
      <c r="C186" s="134" t="s">
        <v>3346</v>
      </c>
      <c r="D186" s="136" t="s">
        <v>3357</v>
      </c>
      <c r="E186" s="136" t="s">
        <v>3358</v>
      </c>
      <c r="F186" s="197"/>
      <c r="G186" s="197"/>
      <c r="H186" s="197"/>
      <c r="I186" s="197"/>
      <c r="J186" s="197"/>
      <c r="K186" s="197"/>
      <c r="L186" s="197"/>
      <c r="M186" s="197"/>
      <c r="N186" s="197"/>
      <c r="O186" s="197"/>
      <c r="P186" s="197"/>
      <c r="Q186" s="197"/>
      <c r="R186" s="195" t="str">
        <f t="shared" si="3"/>
        <v/>
      </c>
      <c r="S186" s="137"/>
      <c r="T186" s="137"/>
      <c r="U186" s="1"/>
      <c r="V186" s="1"/>
      <c r="W186" s="1"/>
      <c r="X186" s="1"/>
      <c r="Y186" s="1"/>
      <c r="Z186" s="1"/>
    </row>
    <row r="187" ht="18.75" customHeight="1">
      <c r="A187" s="196" t="str">
        <f t="shared" si="6"/>
        <v>HĐSX168</v>
      </c>
      <c r="B187" s="134" t="s">
        <v>3359</v>
      </c>
      <c r="C187" s="134" t="s">
        <v>3346</v>
      </c>
      <c r="D187" s="136" t="s">
        <v>3357</v>
      </c>
      <c r="E187" s="136" t="s">
        <v>3337</v>
      </c>
      <c r="F187" s="197"/>
      <c r="G187" s="197"/>
      <c r="H187" s="197"/>
      <c r="I187" s="197"/>
      <c r="J187" s="197"/>
      <c r="K187" s="197"/>
      <c r="L187" s="197"/>
      <c r="M187" s="197"/>
      <c r="N187" s="197"/>
      <c r="O187" s="197"/>
      <c r="P187" s="197"/>
      <c r="Q187" s="197"/>
      <c r="R187" s="195" t="str">
        <f t="shared" si="3"/>
        <v/>
      </c>
      <c r="S187" s="137"/>
      <c r="T187" s="137"/>
      <c r="U187" s="1"/>
      <c r="V187" s="1"/>
      <c r="W187" s="1"/>
      <c r="X187" s="1"/>
      <c r="Y187" s="1"/>
      <c r="Z187" s="1"/>
    </row>
    <row r="188" ht="18.75" customHeight="1">
      <c r="A188" s="196" t="str">
        <f t="shared" si="6"/>
        <v>HĐSX169</v>
      </c>
      <c r="B188" s="134" t="s">
        <v>3360</v>
      </c>
      <c r="C188" s="134" t="s">
        <v>3332</v>
      </c>
      <c r="D188" s="136" t="s">
        <v>3361</v>
      </c>
      <c r="E188" s="136" t="s">
        <v>3362</v>
      </c>
      <c r="F188" s="197"/>
      <c r="G188" s="197"/>
      <c r="H188" s="197"/>
      <c r="I188" s="197"/>
      <c r="J188" s="197"/>
      <c r="K188" s="197"/>
      <c r="L188" s="197"/>
      <c r="M188" s="197"/>
      <c r="N188" s="197"/>
      <c r="O188" s="197"/>
      <c r="P188" s="197"/>
      <c r="Q188" s="197"/>
      <c r="R188" s="195" t="str">
        <f t="shared" si="3"/>
        <v/>
      </c>
      <c r="S188" s="137"/>
      <c r="T188" s="137"/>
      <c r="U188" s="1"/>
      <c r="V188" s="1"/>
      <c r="W188" s="1"/>
      <c r="X188" s="1"/>
      <c r="Y188" s="1"/>
      <c r="Z188" s="1"/>
    </row>
    <row r="189" ht="18.75" customHeight="1">
      <c r="A189" s="196" t="str">
        <f t="shared" si="6"/>
        <v>HĐSX170</v>
      </c>
      <c r="B189" s="134" t="s">
        <v>3363</v>
      </c>
      <c r="C189" s="134" t="s">
        <v>3364</v>
      </c>
      <c r="D189" s="136" t="s">
        <v>3361</v>
      </c>
      <c r="E189" s="136" t="s">
        <v>3365</v>
      </c>
      <c r="F189" s="197"/>
      <c r="G189" s="197"/>
      <c r="H189" s="197"/>
      <c r="I189" s="197"/>
      <c r="J189" s="197"/>
      <c r="K189" s="197"/>
      <c r="L189" s="197"/>
      <c r="M189" s="197"/>
      <c r="N189" s="197"/>
      <c r="O189" s="197"/>
      <c r="P189" s="197"/>
      <c r="Q189" s="197"/>
      <c r="R189" s="195" t="str">
        <f t="shared" si="3"/>
        <v/>
      </c>
      <c r="S189" s="137"/>
      <c r="T189" s="137"/>
      <c r="U189" s="1"/>
      <c r="V189" s="1"/>
      <c r="W189" s="1"/>
      <c r="X189" s="1"/>
      <c r="Y189" s="1"/>
      <c r="Z189" s="1"/>
    </row>
    <row r="190" ht="18.75" customHeight="1">
      <c r="A190" s="196" t="str">
        <f t="shared" si="6"/>
        <v>HĐSX171</v>
      </c>
      <c r="B190" s="134" t="s">
        <v>3366</v>
      </c>
      <c r="C190" s="134" t="s">
        <v>3367</v>
      </c>
      <c r="D190" s="136" t="s">
        <v>3368</v>
      </c>
      <c r="E190" s="136" t="s">
        <v>3369</v>
      </c>
      <c r="F190" s="197"/>
      <c r="G190" s="197"/>
      <c r="H190" s="197"/>
      <c r="I190" s="197"/>
      <c r="J190" s="197"/>
      <c r="K190" s="197"/>
      <c r="L190" s="197"/>
      <c r="M190" s="197"/>
      <c r="N190" s="197"/>
      <c r="O190" s="197"/>
      <c r="P190" s="197"/>
      <c r="Q190" s="197"/>
      <c r="R190" s="195" t="str">
        <f t="shared" si="3"/>
        <v/>
      </c>
      <c r="S190" s="137"/>
      <c r="T190" s="137"/>
      <c r="U190" s="1"/>
      <c r="V190" s="1"/>
      <c r="W190" s="1"/>
      <c r="X190" s="1"/>
      <c r="Y190" s="1"/>
      <c r="Z190" s="1"/>
    </row>
    <row r="191" ht="18.75" customHeight="1">
      <c r="A191" s="196" t="str">
        <f t="shared" si="6"/>
        <v>HĐSX172</v>
      </c>
      <c r="B191" s="134" t="s">
        <v>3370</v>
      </c>
      <c r="C191" s="134" t="s">
        <v>3367</v>
      </c>
      <c r="D191" s="136" t="s">
        <v>3368</v>
      </c>
      <c r="E191" s="136" t="s">
        <v>3371</v>
      </c>
      <c r="F191" s="197"/>
      <c r="G191" s="197"/>
      <c r="H191" s="197"/>
      <c r="I191" s="197"/>
      <c r="J191" s="197"/>
      <c r="K191" s="197"/>
      <c r="L191" s="197"/>
      <c r="M191" s="197"/>
      <c r="N191" s="197"/>
      <c r="O191" s="197"/>
      <c r="P191" s="197"/>
      <c r="Q191" s="197"/>
      <c r="R191" s="195" t="str">
        <f t="shared" si="3"/>
        <v/>
      </c>
      <c r="S191" s="137"/>
      <c r="T191" s="137"/>
      <c r="U191" s="1"/>
      <c r="V191" s="1"/>
      <c r="W191" s="1"/>
      <c r="X191" s="1"/>
      <c r="Y191" s="1"/>
      <c r="Z191" s="1"/>
    </row>
    <row r="192" ht="18.75" customHeight="1">
      <c r="A192" s="196" t="str">
        <f t="shared" si="6"/>
        <v>HĐSX173</v>
      </c>
      <c r="B192" s="134" t="s">
        <v>3372</v>
      </c>
      <c r="C192" s="134" t="s">
        <v>3336</v>
      </c>
      <c r="D192" s="136" t="s">
        <v>3373</v>
      </c>
      <c r="E192" s="136" t="s">
        <v>3374</v>
      </c>
      <c r="F192" s="197"/>
      <c r="G192" s="197"/>
      <c r="H192" s="197"/>
      <c r="I192" s="197"/>
      <c r="J192" s="197"/>
      <c r="K192" s="197"/>
      <c r="L192" s="197"/>
      <c r="M192" s="197"/>
      <c r="N192" s="197"/>
      <c r="O192" s="197"/>
      <c r="P192" s="197"/>
      <c r="Q192" s="197"/>
      <c r="R192" s="195" t="str">
        <f t="shared" si="3"/>
        <v/>
      </c>
      <c r="S192" s="137"/>
      <c r="T192" s="137"/>
      <c r="U192" s="1"/>
      <c r="V192" s="1"/>
      <c r="W192" s="1"/>
      <c r="X192" s="1"/>
      <c r="Y192" s="1"/>
      <c r="Z192" s="1"/>
    </row>
    <row r="193" ht="18.75" customHeight="1">
      <c r="A193" s="196" t="str">
        <f t="shared" si="6"/>
        <v>HĐSX174</v>
      </c>
      <c r="B193" s="134" t="s">
        <v>3375</v>
      </c>
      <c r="C193" s="134" t="s">
        <v>3336</v>
      </c>
      <c r="D193" s="136" t="s">
        <v>3373</v>
      </c>
      <c r="E193" s="136" t="s">
        <v>3376</v>
      </c>
      <c r="F193" s="197"/>
      <c r="G193" s="197"/>
      <c r="H193" s="197"/>
      <c r="I193" s="197"/>
      <c r="J193" s="197"/>
      <c r="K193" s="197"/>
      <c r="L193" s="197"/>
      <c r="M193" s="197"/>
      <c r="N193" s="197"/>
      <c r="O193" s="197"/>
      <c r="P193" s="197"/>
      <c r="Q193" s="197"/>
      <c r="R193" s="195" t="str">
        <f t="shared" si="3"/>
        <v/>
      </c>
      <c r="S193" s="137"/>
      <c r="T193" s="137"/>
      <c r="U193" s="1"/>
      <c r="V193" s="1"/>
      <c r="W193" s="1"/>
      <c r="X193" s="1"/>
      <c r="Y193" s="1"/>
      <c r="Z193" s="1"/>
    </row>
    <row r="194" ht="18.75" customHeight="1">
      <c r="A194" s="196" t="str">
        <f t="shared" si="6"/>
        <v>HĐSX175</v>
      </c>
      <c r="B194" s="134" t="s">
        <v>3377</v>
      </c>
      <c r="C194" s="134" t="s">
        <v>3378</v>
      </c>
      <c r="D194" s="136" t="s">
        <v>3373</v>
      </c>
      <c r="E194" s="136" t="s">
        <v>3369</v>
      </c>
      <c r="F194" s="197"/>
      <c r="G194" s="197"/>
      <c r="H194" s="197"/>
      <c r="I194" s="197"/>
      <c r="J194" s="197"/>
      <c r="K194" s="197"/>
      <c r="L194" s="197"/>
      <c r="M194" s="197"/>
      <c r="N194" s="197"/>
      <c r="O194" s="197"/>
      <c r="P194" s="197"/>
      <c r="Q194" s="197"/>
      <c r="R194" s="195" t="str">
        <f t="shared" si="3"/>
        <v/>
      </c>
      <c r="S194" s="137"/>
      <c r="T194" s="137"/>
      <c r="U194" s="1"/>
      <c r="V194" s="1"/>
      <c r="W194" s="1"/>
      <c r="X194" s="1"/>
      <c r="Y194" s="1"/>
      <c r="Z194" s="1"/>
    </row>
    <row r="195" ht="18.75" customHeight="1">
      <c r="A195" s="196" t="str">
        <f t="shared" si="6"/>
        <v>HĐSX176</v>
      </c>
      <c r="B195" s="134" t="s">
        <v>3379</v>
      </c>
      <c r="C195" s="134" t="s">
        <v>3378</v>
      </c>
      <c r="D195" s="136" t="s">
        <v>3380</v>
      </c>
      <c r="E195" s="136" t="s">
        <v>3371</v>
      </c>
      <c r="F195" s="197"/>
      <c r="G195" s="197"/>
      <c r="H195" s="197"/>
      <c r="I195" s="197"/>
      <c r="J195" s="197"/>
      <c r="K195" s="197"/>
      <c r="L195" s="197"/>
      <c r="M195" s="197"/>
      <c r="N195" s="197"/>
      <c r="O195" s="197"/>
      <c r="P195" s="197"/>
      <c r="Q195" s="197"/>
      <c r="R195" s="195" t="str">
        <f t="shared" si="3"/>
        <v/>
      </c>
      <c r="S195" s="137"/>
      <c r="T195" s="137"/>
      <c r="U195" s="1"/>
      <c r="V195" s="1"/>
      <c r="W195" s="1"/>
      <c r="X195" s="1"/>
      <c r="Y195" s="1"/>
      <c r="Z195" s="1"/>
    </row>
    <row r="196" ht="18.75" customHeight="1">
      <c r="A196" s="196" t="str">
        <f t="shared" si="6"/>
        <v>HĐSX177</v>
      </c>
      <c r="B196" s="134" t="s">
        <v>3381</v>
      </c>
      <c r="C196" s="134" t="s">
        <v>3336</v>
      </c>
      <c r="D196" s="136" t="s">
        <v>3382</v>
      </c>
      <c r="E196" s="136" t="s">
        <v>3383</v>
      </c>
      <c r="F196" s="197"/>
      <c r="G196" s="197"/>
      <c r="H196" s="197"/>
      <c r="I196" s="197"/>
      <c r="J196" s="197"/>
      <c r="K196" s="197"/>
      <c r="L196" s="197"/>
      <c r="M196" s="197"/>
      <c r="N196" s="197"/>
      <c r="O196" s="197"/>
      <c r="P196" s="197"/>
      <c r="Q196" s="197"/>
      <c r="R196" s="195" t="str">
        <f t="shared" si="3"/>
        <v/>
      </c>
      <c r="S196" s="137"/>
      <c r="T196" s="137"/>
      <c r="U196" s="1"/>
      <c r="V196" s="1"/>
      <c r="W196" s="1"/>
      <c r="X196" s="1"/>
      <c r="Y196" s="1"/>
      <c r="Z196" s="1"/>
    </row>
    <row r="197" ht="18.75" customHeight="1">
      <c r="A197" s="196" t="str">
        <f t="shared" si="6"/>
        <v>HĐSX178</v>
      </c>
      <c r="B197" s="134" t="s">
        <v>3381</v>
      </c>
      <c r="C197" s="134" t="s">
        <v>3336</v>
      </c>
      <c r="D197" s="136" t="s">
        <v>3382</v>
      </c>
      <c r="E197" s="136" t="s">
        <v>3383</v>
      </c>
      <c r="F197" s="197"/>
      <c r="G197" s="197"/>
      <c r="H197" s="197"/>
      <c r="I197" s="197"/>
      <c r="J197" s="197"/>
      <c r="K197" s="197"/>
      <c r="L197" s="197"/>
      <c r="M197" s="197"/>
      <c r="N197" s="197"/>
      <c r="O197" s="197"/>
      <c r="P197" s="197"/>
      <c r="Q197" s="197"/>
      <c r="R197" s="195" t="str">
        <f t="shared" si="3"/>
        <v/>
      </c>
      <c r="S197" s="137"/>
      <c r="T197" s="137"/>
      <c r="U197" s="1"/>
      <c r="V197" s="1"/>
      <c r="W197" s="1"/>
      <c r="X197" s="1"/>
      <c r="Y197" s="1"/>
      <c r="Z197" s="1"/>
    </row>
    <row r="198" ht="18.75" customHeight="1">
      <c r="A198" s="196" t="str">
        <f t="shared" si="6"/>
        <v>HĐSX179</v>
      </c>
      <c r="B198" s="134" t="s">
        <v>3384</v>
      </c>
      <c r="C198" s="134" t="s">
        <v>3385</v>
      </c>
      <c r="D198" s="136" t="s">
        <v>3386</v>
      </c>
      <c r="E198" s="136" t="s">
        <v>3387</v>
      </c>
      <c r="F198" s="197"/>
      <c r="G198" s="197"/>
      <c r="H198" s="197"/>
      <c r="I198" s="197"/>
      <c r="J198" s="197"/>
      <c r="K198" s="197"/>
      <c r="L198" s="197"/>
      <c r="M198" s="197"/>
      <c r="N198" s="197"/>
      <c r="O198" s="197"/>
      <c r="P198" s="197"/>
      <c r="Q198" s="197"/>
      <c r="R198" s="195" t="str">
        <f t="shared" si="3"/>
        <v/>
      </c>
      <c r="S198" s="137"/>
      <c r="T198" s="137"/>
      <c r="U198" s="1"/>
      <c r="V198" s="1"/>
      <c r="W198" s="1"/>
      <c r="X198" s="1"/>
      <c r="Y198" s="1"/>
      <c r="Z198" s="1"/>
    </row>
    <row r="199" ht="18.75" customHeight="1">
      <c r="A199" s="196" t="str">
        <f t="shared" si="6"/>
        <v>HĐSX180</v>
      </c>
      <c r="B199" s="134" t="s">
        <v>3388</v>
      </c>
      <c r="C199" s="134" t="s">
        <v>3385</v>
      </c>
      <c r="D199" s="136" t="s">
        <v>3386</v>
      </c>
      <c r="E199" s="136" t="s">
        <v>3389</v>
      </c>
      <c r="F199" s="197"/>
      <c r="G199" s="197"/>
      <c r="H199" s="197"/>
      <c r="I199" s="197"/>
      <c r="J199" s="197"/>
      <c r="K199" s="197"/>
      <c r="L199" s="197"/>
      <c r="M199" s="197"/>
      <c r="N199" s="197"/>
      <c r="O199" s="197"/>
      <c r="P199" s="197"/>
      <c r="Q199" s="197"/>
      <c r="R199" s="195" t="str">
        <f t="shared" si="3"/>
        <v/>
      </c>
      <c r="S199" s="137"/>
      <c r="T199" s="137"/>
      <c r="U199" s="1"/>
      <c r="V199" s="1"/>
      <c r="W199" s="1"/>
      <c r="X199" s="1"/>
      <c r="Y199" s="1"/>
      <c r="Z199" s="1"/>
    </row>
    <row r="200" ht="18.75" customHeight="1">
      <c r="A200" s="196" t="str">
        <f t="shared" si="6"/>
        <v>HĐSX181</v>
      </c>
      <c r="B200" s="134" t="s">
        <v>3390</v>
      </c>
      <c r="C200" s="134" t="s">
        <v>3336</v>
      </c>
      <c r="D200" s="136" t="s">
        <v>3391</v>
      </c>
      <c r="E200" s="136" t="s">
        <v>3383</v>
      </c>
      <c r="F200" s="197"/>
      <c r="G200" s="197"/>
      <c r="H200" s="197"/>
      <c r="I200" s="197"/>
      <c r="J200" s="197"/>
      <c r="K200" s="197"/>
      <c r="L200" s="197"/>
      <c r="M200" s="197"/>
      <c r="N200" s="197"/>
      <c r="O200" s="197"/>
      <c r="P200" s="197"/>
      <c r="Q200" s="197"/>
      <c r="R200" s="195" t="str">
        <f t="shared" si="3"/>
        <v/>
      </c>
      <c r="S200" s="137"/>
      <c r="T200" s="137"/>
      <c r="U200" s="1"/>
      <c r="V200" s="1"/>
      <c r="W200" s="1"/>
      <c r="X200" s="1"/>
      <c r="Y200" s="1"/>
      <c r="Z200" s="1"/>
    </row>
    <row r="201" ht="18.75" customHeight="1">
      <c r="A201" s="196" t="str">
        <f t="shared" si="6"/>
        <v>HĐSX182</v>
      </c>
      <c r="B201" s="134" t="s">
        <v>3392</v>
      </c>
      <c r="C201" s="134" t="s">
        <v>3336</v>
      </c>
      <c r="D201" s="136" t="s">
        <v>3391</v>
      </c>
      <c r="E201" s="136" t="s">
        <v>3393</v>
      </c>
      <c r="F201" s="197"/>
      <c r="G201" s="197"/>
      <c r="H201" s="197"/>
      <c r="I201" s="197"/>
      <c r="J201" s="197"/>
      <c r="K201" s="197"/>
      <c r="L201" s="197"/>
      <c r="M201" s="197"/>
      <c r="N201" s="197"/>
      <c r="O201" s="197"/>
      <c r="P201" s="197"/>
      <c r="Q201" s="197"/>
      <c r="R201" s="195" t="str">
        <f t="shared" si="3"/>
        <v/>
      </c>
      <c r="S201" s="137"/>
      <c r="T201" s="137"/>
      <c r="U201" s="1"/>
      <c r="V201" s="1"/>
      <c r="W201" s="1"/>
      <c r="X201" s="1"/>
      <c r="Y201" s="1"/>
      <c r="Z201" s="1"/>
    </row>
    <row r="202" ht="18.75" customHeight="1">
      <c r="A202" s="196" t="str">
        <f t="shared" si="6"/>
        <v>HĐSX183</v>
      </c>
      <c r="B202" s="134" t="s">
        <v>3392</v>
      </c>
      <c r="C202" s="134" t="s">
        <v>3336</v>
      </c>
      <c r="D202" s="136" t="s">
        <v>3391</v>
      </c>
      <c r="E202" s="136" t="s">
        <v>3393</v>
      </c>
      <c r="F202" s="197"/>
      <c r="G202" s="197"/>
      <c r="H202" s="197"/>
      <c r="I202" s="197"/>
      <c r="J202" s="197"/>
      <c r="K202" s="197"/>
      <c r="L202" s="197"/>
      <c r="M202" s="197"/>
      <c r="N202" s="197"/>
      <c r="O202" s="197"/>
      <c r="P202" s="197"/>
      <c r="Q202" s="197"/>
      <c r="R202" s="195" t="str">
        <f t="shared" si="3"/>
        <v/>
      </c>
      <c r="S202" s="137"/>
      <c r="T202" s="137"/>
      <c r="U202" s="1"/>
      <c r="V202" s="1"/>
      <c r="W202" s="1"/>
      <c r="X202" s="1"/>
      <c r="Y202" s="1"/>
      <c r="Z202" s="1"/>
    </row>
    <row r="203" ht="18.75" customHeight="1">
      <c r="A203" s="196" t="str">
        <f t="shared" si="6"/>
        <v>HĐSX184</v>
      </c>
      <c r="B203" s="134" t="s">
        <v>3394</v>
      </c>
      <c r="C203" s="134" t="s">
        <v>3346</v>
      </c>
      <c r="D203" s="136" t="s">
        <v>3395</v>
      </c>
      <c r="E203" s="136" t="s">
        <v>3396</v>
      </c>
      <c r="F203" s="197"/>
      <c r="G203" s="197"/>
      <c r="H203" s="197"/>
      <c r="I203" s="197"/>
      <c r="J203" s="197"/>
      <c r="K203" s="197"/>
      <c r="L203" s="197"/>
      <c r="M203" s="197"/>
      <c r="N203" s="197"/>
      <c r="O203" s="197"/>
      <c r="P203" s="197"/>
      <c r="Q203" s="197"/>
      <c r="R203" s="195" t="str">
        <f t="shared" si="3"/>
        <v/>
      </c>
      <c r="S203" s="137"/>
      <c r="T203" s="137"/>
      <c r="U203" s="1"/>
      <c r="V203" s="1"/>
      <c r="W203" s="1"/>
      <c r="X203" s="1"/>
      <c r="Y203" s="1"/>
      <c r="Z203" s="1"/>
    </row>
    <row r="204" ht="18.75" customHeight="1">
      <c r="A204" s="196" t="str">
        <f t="shared" si="6"/>
        <v>HĐSX185</v>
      </c>
      <c r="B204" s="134" t="s">
        <v>3397</v>
      </c>
      <c r="C204" s="134" t="s">
        <v>3346</v>
      </c>
      <c r="D204" s="136" t="s">
        <v>3398</v>
      </c>
      <c r="E204" s="136" t="s">
        <v>3399</v>
      </c>
      <c r="F204" s="197"/>
      <c r="G204" s="197"/>
      <c r="H204" s="197"/>
      <c r="I204" s="197"/>
      <c r="J204" s="197"/>
      <c r="K204" s="197"/>
      <c r="L204" s="197"/>
      <c r="M204" s="197"/>
      <c r="N204" s="197"/>
      <c r="O204" s="197"/>
      <c r="P204" s="197"/>
      <c r="Q204" s="197"/>
      <c r="R204" s="195" t="str">
        <f t="shared" si="3"/>
        <v/>
      </c>
      <c r="S204" s="137"/>
      <c r="T204" s="137"/>
      <c r="U204" s="1"/>
      <c r="V204" s="1"/>
      <c r="W204" s="1"/>
      <c r="X204" s="1"/>
      <c r="Y204" s="1"/>
      <c r="Z204" s="1"/>
    </row>
    <row r="205" ht="18.75" customHeight="1">
      <c r="A205" s="196" t="str">
        <f t="shared" si="6"/>
        <v>HĐSX186</v>
      </c>
      <c r="B205" s="134" t="s">
        <v>3400</v>
      </c>
      <c r="C205" s="134" t="s">
        <v>3346</v>
      </c>
      <c r="D205" s="136" t="s">
        <v>3401</v>
      </c>
      <c r="E205" s="136" t="s">
        <v>3402</v>
      </c>
      <c r="F205" s="197"/>
      <c r="G205" s="197"/>
      <c r="H205" s="197"/>
      <c r="I205" s="197"/>
      <c r="J205" s="197"/>
      <c r="K205" s="197"/>
      <c r="L205" s="197"/>
      <c r="M205" s="197"/>
      <c r="N205" s="197"/>
      <c r="O205" s="197"/>
      <c r="P205" s="197"/>
      <c r="Q205" s="197"/>
      <c r="R205" s="195" t="str">
        <f t="shared" si="3"/>
        <v/>
      </c>
      <c r="S205" s="137"/>
      <c r="T205" s="137"/>
      <c r="U205" s="1"/>
      <c r="V205" s="1"/>
      <c r="W205" s="1"/>
      <c r="X205" s="1"/>
      <c r="Y205" s="1"/>
      <c r="Z205" s="1"/>
    </row>
    <row r="206" ht="18.75" customHeight="1">
      <c r="A206" s="196" t="str">
        <f t="shared" si="6"/>
        <v>HĐSX187</v>
      </c>
      <c r="B206" s="134" t="s">
        <v>3403</v>
      </c>
      <c r="C206" s="134" t="s">
        <v>3346</v>
      </c>
      <c r="D206" s="136" t="s">
        <v>3401</v>
      </c>
      <c r="E206" s="136" t="s">
        <v>3404</v>
      </c>
      <c r="F206" s="197"/>
      <c r="G206" s="197"/>
      <c r="H206" s="197"/>
      <c r="I206" s="197"/>
      <c r="J206" s="197"/>
      <c r="K206" s="197"/>
      <c r="L206" s="197"/>
      <c r="M206" s="197"/>
      <c r="N206" s="197"/>
      <c r="O206" s="197"/>
      <c r="P206" s="197"/>
      <c r="Q206" s="197"/>
      <c r="R206" s="195" t="str">
        <f t="shared" si="3"/>
        <v/>
      </c>
      <c r="S206" s="137"/>
      <c r="T206" s="137"/>
      <c r="U206" s="1"/>
      <c r="V206" s="1"/>
      <c r="W206" s="1"/>
      <c r="X206" s="1"/>
      <c r="Y206" s="1"/>
      <c r="Z206" s="1"/>
    </row>
    <row r="207" ht="18.75" customHeight="1">
      <c r="A207" s="202"/>
      <c r="B207" s="203"/>
      <c r="C207" s="203"/>
      <c r="D207" s="204"/>
      <c r="E207" s="204"/>
      <c r="F207" s="205"/>
      <c r="G207" s="205"/>
      <c r="H207" s="205"/>
      <c r="I207" s="205"/>
      <c r="J207" s="205"/>
      <c r="K207" s="205"/>
      <c r="L207" s="205"/>
      <c r="M207" s="205"/>
      <c r="N207" s="205"/>
      <c r="O207" s="205"/>
      <c r="P207" s="205"/>
      <c r="Q207" s="205"/>
      <c r="R207" s="7"/>
      <c r="S207" s="1"/>
      <c r="T207" s="1"/>
      <c r="U207" s="1"/>
      <c r="V207" s="1"/>
      <c r="W207" s="1"/>
      <c r="X207" s="1"/>
      <c r="Y207" s="1"/>
      <c r="Z207" s="1"/>
    </row>
    <row r="208" ht="18.75" customHeight="1">
      <c r="A208" s="202"/>
      <c r="B208" s="203"/>
      <c r="C208" s="203"/>
      <c r="D208" s="204"/>
      <c r="E208" s="204"/>
      <c r="F208" s="205"/>
      <c r="G208" s="205"/>
      <c r="H208" s="205"/>
      <c r="I208" s="205"/>
      <c r="J208" s="205"/>
      <c r="K208" s="205"/>
      <c r="L208" s="205"/>
      <c r="M208" s="205"/>
      <c r="N208" s="205"/>
      <c r="O208" s="205"/>
      <c r="P208" s="205"/>
      <c r="Q208" s="205"/>
      <c r="R208" s="7"/>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7"/>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7"/>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7"/>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7"/>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7"/>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7"/>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7"/>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7"/>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7"/>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7"/>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7"/>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7"/>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7"/>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7"/>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7"/>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7"/>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7"/>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7"/>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7"/>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7"/>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7"/>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7"/>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7"/>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7"/>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7"/>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7"/>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7"/>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7"/>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7"/>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7"/>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7"/>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7"/>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7"/>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7"/>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7"/>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7"/>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7"/>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7"/>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7"/>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7"/>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7"/>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7"/>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7"/>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7"/>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7"/>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7"/>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7"/>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7"/>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7"/>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7"/>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7"/>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7"/>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7"/>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7"/>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7"/>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7"/>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7"/>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7"/>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7"/>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7"/>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7"/>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7"/>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7"/>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7"/>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7"/>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7"/>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7"/>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7"/>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7"/>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7"/>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7"/>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7"/>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7"/>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7"/>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7"/>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7"/>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7"/>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7"/>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7"/>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7"/>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7"/>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7"/>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7"/>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7"/>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7"/>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7"/>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7"/>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7"/>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7"/>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7"/>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7"/>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7"/>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7"/>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7"/>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7"/>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7"/>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7"/>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7"/>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7"/>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7"/>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7"/>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7"/>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7"/>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7"/>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7"/>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7"/>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7"/>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7"/>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7"/>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7"/>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7"/>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7"/>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7"/>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7"/>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7"/>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7"/>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7"/>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7"/>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7"/>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7"/>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7"/>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7"/>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7"/>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7"/>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7"/>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7"/>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7"/>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7"/>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7"/>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7"/>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7"/>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7"/>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7"/>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7"/>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7"/>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7"/>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7"/>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7"/>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7"/>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7"/>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7"/>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7"/>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7"/>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7"/>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7"/>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7"/>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7"/>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7"/>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7"/>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7"/>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7"/>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7"/>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7"/>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7"/>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7"/>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7"/>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7"/>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7"/>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7"/>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7"/>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7"/>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7"/>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7"/>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7"/>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7"/>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7"/>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7"/>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7"/>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7"/>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7"/>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7"/>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7"/>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7"/>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7"/>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7"/>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7"/>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7"/>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7"/>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7"/>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7"/>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7"/>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7"/>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7"/>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7"/>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7"/>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7"/>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7"/>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7"/>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7"/>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7"/>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7"/>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7"/>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7"/>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7"/>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7"/>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7"/>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7"/>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7"/>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7"/>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7"/>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7"/>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7"/>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7"/>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7"/>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7"/>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7"/>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7"/>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7"/>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7"/>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7"/>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7"/>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7"/>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7"/>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7"/>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7"/>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7"/>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7"/>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7"/>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7"/>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7"/>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7"/>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7"/>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7"/>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7"/>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7"/>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7"/>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7"/>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7"/>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7"/>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7"/>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7"/>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7"/>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7"/>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7"/>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7"/>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7"/>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7"/>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7"/>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7"/>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7"/>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7"/>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7"/>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7"/>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7"/>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7"/>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7"/>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7"/>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7"/>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7"/>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7"/>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7"/>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7"/>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7"/>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7"/>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7"/>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7"/>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7"/>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7"/>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7"/>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7"/>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7"/>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7"/>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7"/>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7"/>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7"/>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7"/>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7"/>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7"/>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7"/>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7"/>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7"/>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7"/>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7"/>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7"/>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7"/>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7"/>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7"/>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7"/>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7"/>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7"/>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7"/>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7"/>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7"/>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7"/>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7"/>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7"/>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7"/>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7"/>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7"/>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7"/>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7"/>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7"/>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7"/>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7"/>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7"/>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7"/>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7"/>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7"/>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7"/>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7"/>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7"/>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7"/>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7"/>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7"/>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7"/>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7"/>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7"/>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7"/>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7"/>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7"/>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7"/>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7"/>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7"/>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7"/>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7"/>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7"/>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7"/>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7"/>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7"/>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7"/>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7"/>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7"/>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7"/>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7"/>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7"/>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7"/>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7"/>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7"/>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7"/>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7"/>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7"/>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7"/>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7"/>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7"/>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7"/>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7"/>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7"/>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7"/>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7"/>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7"/>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7"/>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7"/>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7"/>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7"/>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7"/>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7"/>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7"/>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7"/>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7"/>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7"/>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7"/>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7"/>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7"/>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7"/>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7"/>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7"/>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7"/>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7"/>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7"/>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7"/>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7"/>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7"/>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7"/>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7"/>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7"/>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7"/>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7"/>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7"/>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7"/>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7"/>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7"/>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7"/>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7"/>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7"/>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7"/>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7"/>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7"/>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7"/>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7"/>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7"/>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7"/>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7"/>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7"/>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7"/>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7"/>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7"/>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7"/>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7"/>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7"/>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7"/>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7"/>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7"/>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7"/>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7"/>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7"/>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7"/>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7"/>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7"/>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7"/>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7"/>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7"/>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7"/>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7"/>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7"/>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7"/>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7"/>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7"/>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7"/>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7"/>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7"/>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7"/>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7"/>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7"/>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7"/>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7"/>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7"/>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7"/>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7"/>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7"/>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7"/>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7"/>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7"/>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7"/>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7"/>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7"/>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7"/>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7"/>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7"/>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7"/>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7"/>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7"/>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7"/>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7"/>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7"/>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7"/>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7"/>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7"/>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7"/>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7"/>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7"/>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7"/>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7"/>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7"/>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7"/>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7"/>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7"/>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7"/>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7"/>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7"/>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7"/>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7"/>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7"/>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7"/>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7"/>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7"/>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7"/>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7"/>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7"/>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7"/>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7"/>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7"/>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7"/>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7"/>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7"/>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7"/>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7"/>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7"/>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7"/>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7"/>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7"/>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7"/>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7"/>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7"/>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7"/>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7"/>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7"/>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7"/>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7"/>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7"/>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7"/>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7"/>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7"/>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7"/>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7"/>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7"/>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7"/>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7"/>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7"/>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7"/>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7"/>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7"/>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7"/>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7"/>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7"/>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7"/>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7"/>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7"/>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7"/>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7"/>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7"/>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7"/>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7"/>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7"/>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7"/>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7"/>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7"/>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7"/>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7"/>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7"/>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7"/>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7"/>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7"/>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7"/>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7"/>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7"/>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7"/>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7"/>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7"/>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7"/>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7"/>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7"/>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7"/>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7"/>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7"/>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7"/>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7"/>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7"/>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7"/>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7"/>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7"/>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7"/>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7"/>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7"/>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7"/>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7"/>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7"/>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7"/>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7"/>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7"/>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7"/>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7"/>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7"/>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7"/>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7"/>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7"/>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7"/>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7"/>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7"/>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7"/>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7"/>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7"/>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7"/>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7"/>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7"/>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7"/>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7"/>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7"/>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7"/>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7"/>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7"/>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7"/>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7"/>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7"/>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7"/>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7"/>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7"/>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7"/>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7"/>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7"/>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7"/>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7"/>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7"/>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7"/>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7"/>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7"/>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7"/>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7"/>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7"/>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7"/>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7"/>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7"/>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7"/>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7"/>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7"/>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7"/>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7"/>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7"/>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7"/>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7"/>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7"/>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7"/>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7"/>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7"/>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7"/>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7"/>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7"/>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7"/>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7"/>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7"/>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7"/>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7"/>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7"/>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7"/>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7"/>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7"/>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7"/>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7"/>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7"/>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7"/>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7"/>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7"/>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7"/>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7"/>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7"/>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7"/>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7"/>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7"/>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7"/>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7"/>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7"/>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7"/>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7"/>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7"/>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7"/>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7"/>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7"/>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7"/>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7"/>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7"/>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7"/>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7"/>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7"/>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7"/>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7"/>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7"/>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7"/>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7"/>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7"/>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7"/>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7"/>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7"/>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7"/>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7"/>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7"/>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7"/>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7"/>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7"/>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7"/>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7"/>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7"/>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7"/>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7"/>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7"/>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7"/>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7"/>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7"/>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7"/>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7"/>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7"/>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7"/>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7"/>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7"/>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7"/>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7"/>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7"/>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7"/>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7"/>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7"/>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7"/>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7"/>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7"/>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7"/>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7"/>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7"/>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7"/>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7"/>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7"/>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7"/>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7"/>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7"/>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7"/>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7"/>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7"/>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7"/>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7"/>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7"/>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7"/>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7"/>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7"/>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7"/>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7"/>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7"/>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7"/>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7"/>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7"/>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7"/>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7"/>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7"/>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7"/>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7"/>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7"/>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7"/>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7"/>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7"/>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7"/>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7"/>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7"/>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7"/>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7"/>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7"/>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7"/>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7"/>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7"/>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7"/>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7"/>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7"/>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7"/>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7"/>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7"/>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7"/>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7"/>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7"/>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7"/>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7"/>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7"/>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7"/>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7"/>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7"/>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7"/>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7"/>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7"/>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7"/>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7"/>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7"/>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7"/>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7"/>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7"/>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7"/>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7"/>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7"/>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7"/>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7"/>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7"/>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7"/>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7"/>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7"/>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7"/>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7"/>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7"/>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7"/>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7"/>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7"/>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7"/>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7"/>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7"/>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7"/>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7"/>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7"/>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7"/>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7"/>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7"/>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7"/>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7"/>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7"/>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7"/>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7"/>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7"/>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7"/>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7"/>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7"/>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7"/>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7"/>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7"/>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7"/>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7"/>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7"/>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7"/>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7"/>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7"/>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7"/>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7"/>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7"/>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7"/>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7"/>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7"/>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7"/>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7"/>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7"/>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7"/>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7"/>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7"/>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7"/>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171">
    <cfRule type="cellIs" dxfId="2" priority="1" stopIfTrue="1" operator="equal">
      <formula>"F"</formula>
    </cfRule>
  </conditionalFormatting>
  <conditionalFormatting sqref="F15:Q171">
    <cfRule type="cellIs" dxfId="3" priority="2" stopIfTrue="1" operator="equal">
      <formula>"PE"</formula>
    </cfRule>
  </conditionalFormatting>
  <conditionalFormatting sqref="F172:Q172">
    <cfRule type="cellIs" dxfId="2" priority="3" stopIfTrue="1" operator="equal">
      <formula>"F"</formula>
    </cfRule>
  </conditionalFormatting>
  <conditionalFormatting sqref="F172:Q172">
    <cfRule type="cellIs" dxfId="3" priority="4" stopIfTrue="1" operator="equal">
      <formula>"PE"</formula>
    </cfRule>
  </conditionalFormatting>
  <conditionalFormatting sqref="F173:Q208">
    <cfRule type="cellIs" dxfId="2" priority="5" stopIfTrue="1" operator="equal">
      <formula>"F"</formula>
    </cfRule>
  </conditionalFormatting>
  <conditionalFormatting sqref="F173:Q208">
    <cfRule type="cellIs" dxfId="3" priority="6" stopIfTrue="1" operator="equal">
      <formula>"PE"</formula>
    </cfRule>
  </conditionalFormatting>
  <dataValidations>
    <dataValidation type="list" allowBlank="1" showErrorMessage="1" sqref="F15:Q208">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2" width="41.25"/>
    <col customWidth="1" min="3" max="3" width="28.38"/>
    <col customWidth="1" min="4" max="4" width="50.0"/>
    <col customWidth="1" min="5" max="5" width="43.75"/>
    <col customWidth="1" min="6" max="17" width="12.0"/>
    <col customWidth="1" min="18" max="19" width="13.25"/>
    <col customWidth="1" min="20" max="20" width="26.75"/>
    <col customWidth="1" min="21" max="26" width="12.75"/>
  </cols>
  <sheetData>
    <row r="1" ht="39.75"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0" customHeight="1">
      <c r="A2" s="109"/>
      <c r="B2" s="110"/>
      <c r="C2" s="110"/>
      <c r="D2" s="115" t="s">
        <v>213</v>
      </c>
      <c r="E2" s="116" t="s">
        <v>51</v>
      </c>
      <c r="F2" s="109"/>
      <c r="G2" s="109"/>
      <c r="H2" s="109"/>
      <c r="I2" s="109"/>
      <c r="J2" s="109"/>
      <c r="K2" s="109"/>
      <c r="L2" s="109"/>
      <c r="M2" s="109"/>
      <c r="N2" s="109"/>
      <c r="O2" s="109"/>
      <c r="P2" s="109"/>
      <c r="Q2" s="109"/>
      <c r="R2" s="109"/>
      <c r="S2" s="113"/>
      <c r="T2" s="113"/>
      <c r="U2" s="1"/>
      <c r="V2" s="1"/>
      <c r="W2" s="1"/>
      <c r="X2" s="1"/>
      <c r="Y2" s="1"/>
      <c r="Z2" s="1"/>
    </row>
    <row r="3" ht="18.0" customHeight="1">
      <c r="A3" s="109"/>
      <c r="B3" s="110"/>
      <c r="C3" s="110"/>
      <c r="D3" s="115" t="s">
        <v>215</v>
      </c>
      <c r="E3" s="116" t="s">
        <v>3405</v>
      </c>
      <c r="F3" s="109"/>
      <c r="G3" s="109"/>
      <c r="H3" s="109"/>
      <c r="I3" s="109"/>
      <c r="J3" s="109"/>
      <c r="K3" s="109"/>
      <c r="L3" s="109"/>
      <c r="M3" s="109"/>
      <c r="N3" s="109"/>
      <c r="O3" s="109"/>
      <c r="P3" s="109"/>
      <c r="Q3" s="109"/>
      <c r="R3" s="109"/>
      <c r="S3" s="113"/>
      <c r="T3" s="113"/>
      <c r="U3" s="1"/>
      <c r="V3" s="1"/>
      <c r="W3" s="1"/>
      <c r="X3" s="1"/>
      <c r="Y3" s="1"/>
      <c r="Z3" s="1"/>
    </row>
    <row r="4" ht="18.0" customHeight="1">
      <c r="A4" s="109"/>
      <c r="B4" s="110"/>
      <c r="C4" s="110"/>
      <c r="D4" s="115" t="s">
        <v>128</v>
      </c>
      <c r="E4" s="117">
        <f>COUNTIF($R$12:$R$1154,"P")</f>
        <v>4</v>
      </c>
      <c r="F4" s="109"/>
      <c r="G4" s="109"/>
      <c r="H4" s="109"/>
      <c r="I4" s="109"/>
      <c r="J4" s="109"/>
      <c r="K4" s="109"/>
      <c r="L4" s="109"/>
      <c r="M4" s="109"/>
      <c r="N4" s="109"/>
      <c r="O4" s="109"/>
      <c r="P4" s="109"/>
      <c r="Q4" s="109"/>
      <c r="R4" s="109"/>
      <c r="S4" s="113"/>
      <c r="T4" s="113"/>
      <c r="U4" s="1"/>
      <c r="V4" s="1"/>
      <c r="W4" s="1"/>
      <c r="X4" s="1"/>
      <c r="Y4" s="1"/>
      <c r="Z4" s="1"/>
    </row>
    <row r="5" ht="18.0" customHeight="1">
      <c r="A5" s="109"/>
      <c r="B5" s="110"/>
      <c r="C5" s="110"/>
      <c r="D5" s="115" t="s">
        <v>129</v>
      </c>
      <c r="E5" s="117">
        <f>COUNTIF($R$12:$R$1154,"F")</f>
        <v>0</v>
      </c>
      <c r="F5" s="109"/>
      <c r="G5" s="109"/>
      <c r="H5" s="109"/>
      <c r="I5" s="109"/>
      <c r="J5" s="109"/>
      <c r="K5" s="109"/>
      <c r="L5" s="109"/>
      <c r="M5" s="109"/>
      <c r="N5" s="109"/>
      <c r="O5" s="109"/>
      <c r="P5" s="109"/>
      <c r="Q5" s="109"/>
      <c r="R5" s="109"/>
      <c r="S5" s="113"/>
      <c r="T5" s="113"/>
      <c r="U5" s="1"/>
      <c r="V5" s="1"/>
      <c r="W5" s="1"/>
      <c r="X5" s="1"/>
      <c r="Y5" s="1"/>
      <c r="Z5" s="1"/>
    </row>
    <row r="6" ht="18.0" customHeight="1">
      <c r="A6" s="109"/>
      <c r="B6" s="110"/>
      <c r="C6" s="110"/>
      <c r="D6" s="115" t="s">
        <v>130</v>
      </c>
      <c r="E6" s="117">
        <f>COUNTIF($R$12:$R$1154,"PE")</f>
        <v>0</v>
      </c>
      <c r="F6" s="109"/>
      <c r="G6" s="109"/>
      <c r="H6" s="109"/>
      <c r="I6" s="109"/>
      <c r="J6" s="109"/>
      <c r="K6" s="109"/>
      <c r="L6" s="109"/>
      <c r="M6" s="109"/>
      <c r="N6" s="109"/>
      <c r="O6" s="109"/>
      <c r="P6" s="109"/>
      <c r="Q6" s="109"/>
      <c r="R6" s="109"/>
      <c r="S6" s="113"/>
      <c r="T6" s="113"/>
      <c r="U6" s="1"/>
      <c r="V6" s="1"/>
      <c r="W6" s="1"/>
      <c r="X6" s="1"/>
      <c r="Y6" s="1"/>
      <c r="Z6" s="1"/>
    </row>
    <row r="7" ht="18.0" customHeight="1">
      <c r="A7" s="109"/>
      <c r="B7" s="110"/>
      <c r="C7" s="110"/>
      <c r="D7" s="115" t="s">
        <v>132</v>
      </c>
      <c r="E7" s="117">
        <f>E8-E4-E5-E6</f>
        <v>183</v>
      </c>
      <c r="F7" s="109"/>
      <c r="G7" s="109"/>
      <c r="H7" s="109"/>
      <c r="I7" s="109"/>
      <c r="J7" s="109"/>
      <c r="K7" s="109"/>
      <c r="L7" s="109"/>
      <c r="M7" s="109"/>
      <c r="N7" s="109"/>
      <c r="O7" s="109"/>
      <c r="P7" s="109"/>
      <c r="Q7" s="109"/>
      <c r="R7" s="109"/>
      <c r="S7" s="113"/>
      <c r="T7" s="113"/>
      <c r="U7" s="1"/>
      <c r="V7" s="1"/>
      <c r="W7" s="1"/>
      <c r="X7" s="1"/>
      <c r="Y7" s="1"/>
      <c r="Z7" s="1"/>
    </row>
    <row r="8" ht="24.75" customHeight="1">
      <c r="A8" s="109"/>
      <c r="B8" s="110"/>
      <c r="C8" s="110"/>
      <c r="D8" s="115" t="s">
        <v>134</v>
      </c>
      <c r="E8" s="117">
        <f>COUNTA($E$12:$E$1766)</f>
        <v>187</v>
      </c>
      <c r="F8" s="109"/>
      <c r="G8" s="109"/>
      <c r="H8" s="109"/>
      <c r="I8" s="109"/>
      <c r="J8" s="109"/>
      <c r="K8" s="109"/>
      <c r="L8" s="109"/>
      <c r="M8" s="109"/>
      <c r="N8" s="109"/>
      <c r="O8" s="109"/>
      <c r="P8" s="109"/>
      <c r="Q8" s="109"/>
      <c r="R8" s="109"/>
      <c r="S8" s="113"/>
      <c r="T8" s="113"/>
      <c r="U8" s="1"/>
      <c r="V8" s="1"/>
      <c r="W8" s="1"/>
      <c r="X8" s="1"/>
      <c r="Y8" s="1"/>
      <c r="Z8" s="1"/>
    </row>
    <row r="9" ht="24.75" customHeight="1">
      <c r="A9" s="109"/>
      <c r="B9" s="110" t="s">
        <v>51</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24.7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30.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45.75" customHeight="1">
      <c r="A12" s="185" t="str">
        <f>IF(AND(E12="",E12=""),"",$E$3&amp;"_"&amp;ROW()-11-COUNTBLANK($E$12:E12))</f>
        <v/>
      </c>
      <c r="B12" s="186" t="s">
        <v>3406</v>
      </c>
      <c r="C12" s="186"/>
      <c r="D12" s="186"/>
      <c r="E12" s="186"/>
      <c r="F12" s="186"/>
      <c r="G12" s="186"/>
      <c r="H12" s="186"/>
      <c r="I12" s="186"/>
      <c r="J12" s="186"/>
      <c r="K12" s="186"/>
      <c r="L12" s="186"/>
      <c r="M12" s="186"/>
      <c r="N12" s="186"/>
      <c r="O12" s="186"/>
      <c r="P12" s="186"/>
      <c r="Q12" s="186"/>
      <c r="R12" s="186"/>
      <c r="S12" s="186"/>
      <c r="T12" s="186"/>
      <c r="U12" s="1"/>
      <c r="V12" s="1"/>
      <c r="W12" s="1"/>
      <c r="X12" s="1"/>
      <c r="Y12" s="1"/>
      <c r="Z12" s="1"/>
    </row>
    <row r="13" ht="45.75" customHeight="1">
      <c r="A13" s="185"/>
      <c r="B13" s="186" t="s">
        <v>3407</v>
      </c>
      <c r="C13" s="186"/>
      <c r="D13" s="186"/>
      <c r="E13" s="186"/>
      <c r="F13" s="186"/>
      <c r="G13" s="186"/>
      <c r="H13" s="186"/>
      <c r="I13" s="186"/>
      <c r="J13" s="186"/>
      <c r="K13" s="186"/>
      <c r="L13" s="186"/>
      <c r="M13" s="186"/>
      <c r="N13" s="186"/>
      <c r="O13" s="186"/>
      <c r="P13" s="186"/>
      <c r="Q13" s="186"/>
      <c r="R13" s="186"/>
      <c r="S13" s="186"/>
      <c r="T13" s="186"/>
      <c r="U13" s="1"/>
      <c r="V13" s="1"/>
      <c r="W13" s="1"/>
      <c r="X13" s="1"/>
      <c r="Y13" s="1"/>
      <c r="Z13" s="1"/>
    </row>
    <row r="14" ht="18.0" customHeight="1">
      <c r="A14" s="187" t="s">
        <v>2829</v>
      </c>
      <c r="B14" s="188" t="s">
        <v>2830</v>
      </c>
      <c r="C14" s="189"/>
      <c r="D14" s="190"/>
      <c r="E14" s="191"/>
      <c r="F14" s="191"/>
      <c r="G14" s="192"/>
      <c r="H14" s="193"/>
      <c r="I14" s="193"/>
      <c r="J14" s="193"/>
      <c r="K14" s="193"/>
      <c r="L14" s="194"/>
      <c r="M14" s="193"/>
      <c r="N14" s="192"/>
      <c r="O14" s="193"/>
      <c r="P14" s="137"/>
      <c r="Q14" s="137"/>
      <c r="R14" s="195"/>
      <c r="S14" s="137"/>
      <c r="T14" s="137"/>
      <c r="U14" s="1"/>
      <c r="V14" s="1"/>
      <c r="W14" s="1"/>
      <c r="X14" s="1"/>
      <c r="Y14" s="1"/>
      <c r="Z14" s="1"/>
    </row>
    <row r="15" ht="18.0" customHeight="1">
      <c r="A15" s="196" t="str">
        <f t="shared" ref="A15:A77" si="1">IF(E15&lt;&gt;"",$E$3&amp;"00"&amp;COUNTA($E$15:E15),"")</f>
        <v>LSX001</v>
      </c>
      <c r="B15" s="134" t="s">
        <v>2831</v>
      </c>
      <c r="C15" s="134"/>
      <c r="D15" s="136"/>
      <c r="E15" s="136" t="s">
        <v>2832</v>
      </c>
      <c r="F15" s="197"/>
      <c r="G15" s="197"/>
      <c r="H15" s="197"/>
      <c r="I15" s="197"/>
      <c r="J15" s="197"/>
      <c r="K15" s="197"/>
      <c r="L15" s="197"/>
      <c r="M15" s="197"/>
      <c r="N15" s="197"/>
      <c r="O15" s="197"/>
      <c r="P15" s="197"/>
      <c r="Q15" s="197"/>
      <c r="R15" s="195" t="str">
        <f t="shared" ref="R15:R16" si="2">IF(OR(IF(H15="",IF(G15="",IF(F15="","",F15),G15),H15)="F",IF(K15="",IF(J15="",IF(I15="","",I15),J15),K15)="F",IF(N15="",IF(M15="",IF(L15="","",L15),M15),N15)="F",IF(Q15="",IF(P15="",IF(O15="","",O15),P15),Q15)="F")=TRUE,"F",IF(OR(IF(H15="",IF(G15="",IF(F15="","",F15),G15),H15)="PE",IF(K15="",IF(J15="",IF(I15="","",I15),J15),K15)="PE",IF(N15="",IF(M15="",IF(L15="","",L15),M15),N15)="PE",IF(Q15="",IF(P15="",IF(O15="","",O15),P15),Q15)="PE")=TRUE,"PE",IF(AND(IF(H15="",IF(G15="",IF(F15="","",F15),G15),H15)="",IF(K15="",IF(J15="",IF(I15="","",I15),J15),K15)="",IF(N15="",IF(M15="",IF(L15="","",L15),M15),N15)="",IF(Q15="",IF(P15="",IF(O15="","",O15),P15),Q15)="")=TRUE,"","P")))</f>
        <v/>
      </c>
      <c r="S15" s="137"/>
      <c r="T15" s="137"/>
      <c r="U15" s="1"/>
      <c r="V15" s="1"/>
      <c r="W15" s="1"/>
      <c r="X15" s="1"/>
      <c r="Y15" s="1"/>
      <c r="Z15" s="1"/>
    </row>
    <row r="16" ht="45.0" customHeight="1">
      <c r="A16" s="196" t="str">
        <f t="shared" si="1"/>
        <v/>
      </c>
      <c r="B16" s="198" t="s">
        <v>2833</v>
      </c>
      <c r="C16" s="198"/>
      <c r="D16" s="199"/>
      <c r="E16" s="199"/>
      <c r="F16" s="197"/>
      <c r="G16" s="197"/>
      <c r="H16" s="197"/>
      <c r="I16" s="197"/>
      <c r="J16" s="197"/>
      <c r="K16" s="197"/>
      <c r="L16" s="197"/>
      <c r="M16" s="197"/>
      <c r="N16" s="197"/>
      <c r="O16" s="197"/>
      <c r="P16" s="197"/>
      <c r="Q16" s="197"/>
      <c r="R16" s="195" t="str">
        <f t="shared" si="2"/>
        <v/>
      </c>
      <c r="S16" s="137"/>
      <c r="T16" s="137"/>
      <c r="U16" s="1"/>
      <c r="V16" s="1"/>
      <c r="W16" s="1"/>
      <c r="X16" s="1"/>
      <c r="Y16" s="1"/>
      <c r="Z16" s="1"/>
    </row>
    <row r="17" ht="45.0" customHeight="1">
      <c r="A17" s="196" t="str">
        <f t="shared" si="1"/>
        <v>LSX002</v>
      </c>
      <c r="B17" s="196" t="s">
        <v>2834</v>
      </c>
      <c r="C17" s="196" t="s">
        <v>2835</v>
      </c>
      <c r="D17" s="196" t="s">
        <v>2836</v>
      </c>
      <c r="E17" s="196" t="s">
        <v>2837</v>
      </c>
      <c r="F17" s="197"/>
      <c r="G17" s="197"/>
      <c r="H17" s="197"/>
      <c r="I17" s="197"/>
      <c r="J17" s="197"/>
      <c r="K17" s="197"/>
      <c r="L17" s="197"/>
      <c r="M17" s="197"/>
      <c r="N17" s="197"/>
      <c r="O17" s="197"/>
      <c r="P17" s="197"/>
      <c r="Q17" s="197"/>
      <c r="R17" s="195"/>
      <c r="S17" s="137"/>
      <c r="T17" s="137"/>
      <c r="U17" s="1"/>
      <c r="V17" s="1"/>
      <c r="W17" s="1"/>
      <c r="X17" s="1"/>
      <c r="Y17" s="1"/>
      <c r="Z17" s="1"/>
    </row>
    <row r="18" ht="45.0" customHeight="1">
      <c r="A18" s="196" t="str">
        <f t="shared" si="1"/>
        <v>LSX003</v>
      </c>
      <c r="B18" s="196" t="s">
        <v>2838</v>
      </c>
      <c r="C18" s="196" t="s">
        <v>2835</v>
      </c>
      <c r="D18" s="196" t="s">
        <v>2839</v>
      </c>
      <c r="E18" s="196" t="s">
        <v>2840</v>
      </c>
      <c r="F18" s="197"/>
      <c r="G18" s="197"/>
      <c r="H18" s="197"/>
      <c r="I18" s="197"/>
      <c r="J18" s="197"/>
      <c r="K18" s="197"/>
      <c r="L18" s="197"/>
      <c r="M18" s="197"/>
      <c r="N18" s="197"/>
      <c r="O18" s="197"/>
      <c r="P18" s="197"/>
      <c r="Q18" s="197"/>
      <c r="R18" s="195"/>
      <c r="S18" s="137"/>
      <c r="T18" s="137"/>
      <c r="U18" s="1"/>
      <c r="V18" s="1"/>
      <c r="W18" s="1"/>
      <c r="X18" s="1"/>
      <c r="Y18" s="1"/>
      <c r="Z18" s="1"/>
    </row>
    <row r="19" ht="45.0" customHeight="1">
      <c r="A19" s="196" t="str">
        <f t="shared" si="1"/>
        <v>LSX004</v>
      </c>
      <c r="B19" s="196" t="s">
        <v>2841</v>
      </c>
      <c r="C19" s="196" t="s">
        <v>2835</v>
      </c>
      <c r="D19" s="196" t="s">
        <v>2842</v>
      </c>
      <c r="E19" s="196" t="s">
        <v>2843</v>
      </c>
      <c r="F19" s="197"/>
      <c r="G19" s="197"/>
      <c r="H19" s="197"/>
      <c r="I19" s="197"/>
      <c r="J19" s="197"/>
      <c r="K19" s="197"/>
      <c r="L19" s="197"/>
      <c r="M19" s="197"/>
      <c r="N19" s="197"/>
      <c r="O19" s="197"/>
      <c r="P19" s="197"/>
      <c r="Q19" s="197"/>
      <c r="R19" s="195"/>
      <c r="S19" s="137"/>
      <c r="T19" s="137"/>
      <c r="U19" s="1"/>
      <c r="V19" s="1"/>
      <c r="W19" s="1"/>
      <c r="X19" s="1"/>
      <c r="Y19" s="1"/>
      <c r="Z19" s="1"/>
    </row>
    <row r="20" ht="45.0" customHeight="1">
      <c r="A20" s="196" t="str">
        <f t="shared" si="1"/>
        <v>LSX005</v>
      </c>
      <c r="B20" s="196" t="s">
        <v>2844</v>
      </c>
      <c r="C20" s="196" t="s">
        <v>2835</v>
      </c>
      <c r="D20" s="196" t="s">
        <v>2845</v>
      </c>
      <c r="E20" s="196" t="s">
        <v>2846</v>
      </c>
      <c r="F20" s="197"/>
      <c r="G20" s="197"/>
      <c r="H20" s="197"/>
      <c r="I20" s="197"/>
      <c r="J20" s="197"/>
      <c r="K20" s="197"/>
      <c r="L20" s="197"/>
      <c r="M20" s="197"/>
      <c r="N20" s="197"/>
      <c r="O20" s="197"/>
      <c r="P20" s="197"/>
      <c r="Q20" s="197"/>
      <c r="R20" s="195"/>
      <c r="S20" s="137"/>
      <c r="T20" s="137"/>
      <c r="U20" s="1"/>
      <c r="V20" s="1"/>
      <c r="W20" s="1"/>
      <c r="X20" s="1"/>
      <c r="Y20" s="1"/>
      <c r="Z20" s="1"/>
    </row>
    <row r="21" ht="45.0" customHeight="1">
      <c r="A21" s="196" t="str">
        <f t="shared" si="1"/>
        <v>LSX006</v>
      </c>
      <c r="B21" s="196" t="s">
        <v>2847</v>
      </c>
      <c r="C21" s="196" t="s">
        <v>2835</v>
      </c>
      <c r="D21" s="196" t="s">
        <v>2848</v>
      </c>
      <c r="E21" s="196" t="s">
        <v>2849</v>
      </c>
      <c r="F21" s="197"/>
      <c r="G21" s="197"/>
      <c r="H21" s="197"/>
      <c r="I21" s="197"/>
      <c r="J21" s="197"/>
      <c r="K21" s="197"/>
      <c r="L21" s="197"/>
      <c r="M21" s="197"/>
      <c r="N21" s="197"/>
      <c r="O21" s="197"/>
      <c r="P21" s="197"/>
      <c r="Q21" s="197"/>
      <c r="R21" s="195"/>
      <c r="S21" s="137"/>
      <c r="T21" s="137"/>
      <c r="U21" s="1"/>
      <c r="V21" s="1"/>
      <c r="W21" s="1"/>
      <c r="X21" s="1"/>
      <c r="Y21" s="1"/>
      <c r="Z21" s="1"/>
    </row>
    <row r="22" ht="45.0" customHeight="1">
      <c r="A22" s="196" t="str">
        <f t="shared" si="1"/>
        <v>LSX007</v>
      </c>
      <c r="B22" s="196" t="s">
        <v>2850</v>
      </c>
      <c r="C22" s="196" t="s">
        <v>2835</v>
      </c>
      <c r="D22" s="196" t="s">
        <v>2848</v>
      </c>
      <c r="E22" s="196" t="s">
        <v>2851</v>
      </c>
      <c r="F22" s="197"/>
      <c r="G22" s="197"/>
      <c r="H22" s="197"/>
      <c r="I22" s="197"/>
      <c r="J22" s="197"/>
      <c r="K22" s="197"/>
      <c r="L22" s="197"/>
      <c r="M22" s="197"/>
      <c r="N22" s="197"/>
      <c r="O22" s="197"/>
      <c r="P22" s="197"/>
      <c r="Q22" s="197"/>
      <c r="R22" s="195"/>
      <c r="S22" s="137"/>
      <c r="T22" s="137"/>
      <c r="U22" s="1"/>
      <c r="V22" s="1"/>
      <c r="W22" s="1"/>
      <c r="X22" s="1"/>
      <c r="Y22" s="1"/>
      <c r="Z22" s="1"/>
    </row>
    <row r="23" ht="45.0" customHeight="1">
      <c r="A23" s="196" t="str">
        <f t="shared" si="1"/>
        <v>LSX008</v>
      </c>
      <c r="B23" s="196" t="s">
        <v>2852</v>
      </c>
      <c r="C23" s="196" t="s">
        <v>2853</v>
      </c>
      <c r="D23" s="196" t="s">
        <v>2854</v>
      </c>
      <c r="E23" s="196" t="s">
        <v>2855</v>
      </c>
      <c r="F23" s="197"/>
      <c r="G23" s="197"/>
      <c r="H23" s="197"/>
      <c r="I23" s="197"/>
      <c r="J23" s="197"/>
      <c r="K23" s="197"/>
      <c r="L23" s="197"/>
      <c r="M23" s="197"/>
      <c r="N23" s="197"/>
      <c r="O23" s="197"/>
      <c r="P23" s="197"/>
      <c r="Q23" s="197"/>
      <c r="R23" s="195"/>
      <c r="S23" s="137"/>
      <c r="T23" s="137"/>
      <c r="U23" s="1"/>
      <c r="V23" s="1"/>
      <c r="W23" s="1"/>
      <c r="X23" s="1"/>
      <c r="Y23" s="1"/>
      <c r="Z23" s="1"/>
    </row>
    <row r="24" ht="45.0" customHeight="1">
      <c r="A24" s="196" t="str">
        <f t="shared" si="1"/>
        <v>LSX009</v>
      </c>
      <c r="B24" s="196" t="s">
        <v>2856</v>
      </c>
      <c r="C24" s="196" t="s">
        <v>2853</v>
      </c>
      <c r="D24" s="196" t="s">
        <v>2854</v>
      </c>
      <c r="E24" s="196" t="s">
        <v>2857</v>
      </c>
      <c r="F24" s="197"/>
      <c r="G24" s="197"/>
      <c r="H24" s="197"/>
      <c r="I24" s="197"/>
      <c r="J24" s="197"/>
      <c r="K24" s="197"/>
      <c r="L24" s="197"/>
      <c r="M24" s="197"/>
      <c r="N24" s="197"/>
      <c r="O24" s="197"/>
      <c r="P24" s="197"/>
      <c r="Q24" s="197"/>
      <c r="R24" s="195"/>
      <c r="S24" s="137"/>
      <c r="T24" s="137"/>
      <c r="U24" s="1"/>
      <c r="V24" s="1"/>
      <c r="W24" s="1"/>
      <c r="X24" s="1"/>
      <c r="Y24" s="1"/>
      <c r="Z24" s="1"/>
    </row>
    <row r="25" ht="45.0" customHeight="1">
      <c r="A25" s="196" t="str">
        <f t="shared" si="1"/>
        <v>LSX0010</v>
      </c>
      <c r="B25" s="196" t="s">
        <v>2858</v>
      </c>
      <c r="C25" s="196" t="s">
        <v>2835</v>
      </c>
      <c r="D25" s="196" t="s">
        <v>2859</v>
      </c>
      <c r="E25" s="196" t="s">
        <v>2860</v>
      </c>
      <c r="F25" s="197"/>
      <c r="G25" s="197"/>
      <c r="H25" s="197"/>
      <c r="I25" s="197"/>
      <c r="J25" s="197"/>
      <c r="K25" s="197"/>
      <c r="L25" s="197"/>
      <c r="M25" s="197"/>
      <c r="N25" s="197"/>
      <c r="O25" s="197"/>
      <c r="P25" s="197"/>
      <c r="Q25" s="197"/>
      <c r="R25" s="195"/>
      <c r="S25" s="137"/>
      <c r="T25" s="137"/>
      <c r="U25" s="1"/>
      <c r="V25" s="1"/>
      <c r="W25" s="1"/>
      <c r="X25" s="1"/>
      <c r="Y25" s="1"/>
      <c r="Z25" s="1"/>
    </row>
    <row r="26" ht="45.0" customHeight="1">
      <c r="A26" s="196" t="str">
        <f t="shared" si="1"/>
        <v>LSX0011</v>
      </c>
      <c r="B26" s="196" t="s">
        <v>2858</v>
      </c>
      <c r="C26" s="196" t="s">
        <v>2835</v>
      </c>
      <c r="D26" s="196" t="s">
        <v>2861</v>
      </c>
      <c r="E26" s="196" t="s">
        <v>2862</v>
      </c>
      <c r="F26" s="197"/>
      <c r="G26" s="197"/>
      <c r="H26" s="197"/>
      <c r="I26" s="197"/>
      <c r="J26" s="197"/>
      <c r="K26" s="197"/>
      <c r="L26" s="197"/>
      <c r="M26" s="197"/>
      <c r="N26" s="197"/>
      <c r="O26" s="197"/>
      <c r="P26" s="197"/>
      <c r="Q26" s="197"/>
      <c r="R26" s="195"/>
      <c r="S26" s="137"/>
      <c r="T26" s="137"/>
      <c r="U26" s="1"/>
      <c r="V26" s="1"/>
      <c r="W26" s="1"/>
      <c r="X26" s="1"/>
      <c r="Y26" s="1"/>
      <c r="Z26" s="1"/>
    </row>
    <row r="27" ht="45.0" customHeight="1">
      <c r="A27" s="196" t="str">
        <f t="shared" si="1"/>
        <v>LSX0012</v>
      </c>
      <c r="B27" s="196" t="s">
        <v>2863</v>
      </c>
      <c r="C27" s="196" t="s">
        <v>2835</v>
      </c>
      <c r="D27" s="196" t="s">
        <v>2864</v>
      </c>
      <c r="E27" s="196" t="s">
        <v>2865</v>
      </c>
      <c r="F27" s="197"/>
      <c r="G27" s="197"/>
      <c r="H27" s="197"/>
      <c r="I27" s="197"/>
      <c r="J27" s="197"/>
      <c r="K27" s="197"/>
      <c r="L27" s="197"/>
      <c r="M27" s="197"/>
      <c r="N27" s="197"/>
      <c r="O27" s="197"/>
      <c r="P27" s="197"/>
      <c r="Q27" s="197"/>
      <c r="R27" s="195"/>
      <c r="S27" s="137"/>
      <c r="T27" s="137"/>
      <c r="U27" s="1"/>
      <c r="V27" s="1"/>
      <c r="W27" s="1"/>
      <c r="X27" s="1"/>
      <c r="Y27" s="1"/>
      <c r="Z27" s="1"/>
    </row>
    <row r="28" ht="45.0" customHeight="1">
      <c r="A28" s="196" t="str">
        <f t="shared" si="1"/>
        <v>LSX0013</v>
      </c>
      <c r="B28" s="196" t="s">
        <v>2866</v>
      </c>
      <c r="C28" s="196" t="s">
        <v>2867</v>
      </c>
      <c r="D28" s="196" t="s">
        <v>2868</v>
      </c>
      <c r="E28" s="196" t="s">
        <v>2869</v>
      </c>
      <c r="F28" s="197"/>
      <c r="G28" s="197"/>
      <c r="H28" s="197"/>
      <c r="I28" s="197"/>
      <c r="J28" s="197"/>
      <c r="K28" s="197"/>
      <c r="L28" s="197"/>
      <c r="M28" s="197"/>
      <c r="N28" s="197"/>
      <c r="O28" s="197"/>
      <c r="P28" s="197"/>
      <c r="Q28" s="197"/>
      <c r="R28" s="195"/>
      <c r="S28" s="137"/>
      <c r="T28" s="137"/>
      <c r="U28" s="1"/>
      <c r="V28" s="1"/>
      <c r="W28" s="1"/>
      <c r="X28" s="1"/>
      <c r="Y28" s="1"/>
      <c r="Z28" s="1"/>
    </row>
    <row r="29" ht="45.0" customHeight="1">
      <c r="A29" s="196" t="str">
        <f t="shared" si="1"/>
        <v>LSX0014</v>
      </c>
      <c r="B29" s="196" t="s">
        <v>2870</v>
      </c>
      <c r="C29" s="196" t="s">
        <v>2871</v>
      </c>
      <c r="D29" s="196" t="s">
        <v>2872</v>
      </c>
      <c r="E29" s="196" t="s">
        <v>2873</v>
      </c>
      <c r="F29" s="197"/>
      <c r="G29" s="197"/>
      <c r="H29" s="197"/>
      <c r="I29" s="197"/>
      <c r="J29" s="197"/>
      <c r="K29" s="197"/>
      <c r="L29" s="197"/>
      <c r="M29" s="197"/>
      <c r="N29" s="197"/>
      <c r="O29" s="197"/>
      <c r="P29" s="197"/>
      <c r="Q29" s="197"/>
      <c r="R29" s="195"/>
      <c r="S29" s="137"/>
      <c r="T29" s="137"/>
      <c r="U29" s="1"/>
      <c r="V29" s="1"/>
      <c r="W29" s="1"/>
      <c r="X29" s="1"/>
      <c r="Y29" s="1"/>
      <c r="Z29" s="1"/>
    </row>
    <row r="30" ht="45.0" customHeight="1">
      <c r="A30" s="196" t="str">
        <f t="shared" si="1"/>
        <v>LSX0015</v>
      </c>
      <c r="B30" s="196" t="s">
        <v>2874</v>
      </c>
      <c r="C30" s="196" t="s">
        <v>2875</v>
      </c>
      <c r="D30" s="196" t="s">
        <v>2872</v>
      </c>
      <c r="E30" s="196" t="s">
        <v>2876</v>
      </c>
      <c r="F30" s="197"/>
      <c r="G30" s="197"/>
      <c r="H30" s="197"/>
      <c r="I30" s="197"/>
      <c r="J30" s="197"/>
      <c r="K30" s="197"/>
      <c r="L30" s="197"/>
      <c r="M30" s="197"/>
      <c r="N30" s="197"/>
      <c r="O30" s="197"/>
      <c r="P30" s="197"/>
      <c r="Q30" s="197"/>
      <c r="R30" s="195"/>
      <c r="S30" s="137"/>
      <c r="T30" s="137"/>
      <c r="U30" s="1"/>
      <c r="V30" s="1"/>
      <c r="W30" s="1"/>
      <c r="X30" s="1"/>
      <c r="Y30" s="1"/>
      <c r="Z30" s="1"/>
    </row>
    <row r="31" ht="45.0" customHeight="1">
      <c r="A31" s="196" t="str">
        <f t="shared" si="1"/>
        <v/>
      </c>
      <c r="B31" s="198" t="s">
        <v>2877</v>
      </c>
      <c r="C31" s="198"/>
      <c r="D31" s="199"/>
      <c r="E31" s="199"/>
      <c r="F31" s="197"/>
      <c r="G31" s="197"/>
      <c r="H31" s="197"/>
      <c r="I31" s="197"/>
      <c r="J31" s="197"/>
      <c r="K31" s="197"/>
      <c r="L31" s="197"/>
      <c r="M31" s="197"/>
      <c r="N31" s="197"/>
      <c r="O31" s="197"/>
      <c r="P31" s="197"/>
      <c r="Q31" s="197"/>
      <c r="R31" s="195" t="str">
        <f t="shared" ref="R31:R206" si="3">IF(OR(IF(H31="",IF(G31="",IF(F31="","",F31),G31),H31)="F",IF(K31="",IF(J31="",IF(I31="","",I31),J31),K31)="F",IF(N31="",IF(M31="",IF(L31="","",L31),M31),N31)="F",IF(Q31="",IF(P31="",IF(O31="","",O31),P31),Q31)="F")=TRUE,"F",IF(OR(IF(H31="",IF(G31="",IF(F31="","",F31),G31),H31)="PE",IF(K31="",IF(J31="",IF(I31="","",I31),J31),K31)="PE",IF(N31="",IF(M31="",IF(L31="","",L31),M31),N31)="PE",IF(Q31="",IF(P31="",IF(O31="","",O31),P31),Q31)="PE")=TRUE,"PE",IF(AND(IF(H31="",IF(G31="",IF(F31="","",F31),G31),H31)="",IF(K31="",IF(J31="",IF(I31="","",I31),J31),K31)="",IF(N31="",IF(M31="",IF(L31="","",L31),M31),N31)="",IF(Q31="",IF(P31="",IF(O31="","",O31),P31),Q31)="")=TRUE,"","P")))</f>
        <v/>
      </c>
      <c r="S31" s="137"/>
      <c r="T31" s="137"/>
      <c r="U31" s="1"/>
      <c r="V31" s="1"/>
      <c r="W31" s="1"/>
      <c r="X31" s="1"/>
      <c r="Y31" s="1"/>
      <c r="Z31" s="1"/>
    </row>
    <row r="32" ht="18.0" customHeight="1">
      <c r="A32" s="196" t="str">
        <f t="shared" si="1"/>
        <v>LSX0016</v>
      </c>
      <c r="B32" s="134" t="s">
        <v>2878</v>
      </c>
      <c r="C32" s="134"/>
      <c r="D32" s="136" t="s">
        <v>2879</v>
      </c>
      <c r="E32" s="136" t="s">
        <v>2880</v>
      </c>
      <c r="F32" s="197" t="s">
        <v>2881</v>
      </c>
      <c r="G32" s="197"/>
      <c r="H32" s="197"/>
      <c r="I32" s="197"/>
      <c r="J32" s="197"/>
      <c r="K32" s="197"/>
      <c r="L32" s="197"/>
      <c r="M32" s="197"/>
      <c r="N32" s="197"/>
      <c r="O32" s="197"/>
      <c r="P32" s="197"/>
      <c r="Q32" s="197"/>
      <c r="R32" s="195" t="str">
        <f t="shared" si="3"/>
        <v>P</v>
      </c>
      <c r="S32" s="137"/>
      <c r="T32" s="137"/>
      <c r="U32" s="1"/>
      <c r="V32" s="1"/>
      <c r="W32" s="1"/>
      <c r="X32" s="1"/>
      <c r="Y32" s="1"/>
      <c r="Z32" s="1"/>
    </row>
    <row r="33" ht="18.0" customHeight="1">
      <c r="A33" s="196" t="str">
        <f t="shared" si="1"/>
        <v>LSX0017</v>
      </c>
      <c r="B33" s="134" t="s">
        <v>2882</v>
      </c>
      <c r="C33" s="134" t="s">
        <v>2883</v>
      </c>
      <c r="D33" s="136" t="s">
        <v>2879</v>
      </c>
      <c r="E33" s="136" t="s">
        <v>2884</v>
      </c>
      <c r="F33" s="197" t="s">
        <v>2881</v>
      </c>
      <c r="G33" s="197"/>
      <c r="H33" s="197"/>
      <c r="I33" s="197"/>
      <c r="J33" s="197"/>
      <c r="K33" s="197"/>
      <c r="L33" s="197"/>
      <c r="M33" s="197"/>
      <c r="N33" s="197"/>
      <c r="O33" s="197"/>
      <c r="P33" s="197"/>
      <c r="Q33" s="197"/>
      <c r="R33" s="195" t="str">
        <f t="shared" si="3"/>
        <v>P</v>
      </c>
      <c r="S33" s="137"/>
      <c r="T33" s="137"/>
      <c r="U33" s="1"/>
      <c r="V33" s="1"/>
      <c r="W33" s="1"/>
      <c r="X33" s="1"/>
      <c r="Y33" s="1"/>
      <c r="Z33" s="1"/>
    </row>
    <row r="34" ht="18.0" customHeight="1">
      <c r="A34" s="196" t="str">
        <f t="shared" si="1"/>
        <v>LSX0018</v>
      </c>
      <c r="B34" s="134" t="s">
        <v>2885</v>
      </c>
      <c r="C34" s="134" t="s">
        <v>2883</v>
      </c>
      <c r="D34" s="136" t="s">
        <v>2886</v>
      </c>
      <c r="E34" s="136" t="s">
        <v>2887</v>
      </c>
      <c r="F34" s="197" t="s">
        <v>2881</v>
      </c>
      <c r="G34" s="197"/>
      <c r="H34" s="197"/>
      <c r="I34" s="197"/>
      <c r="J34" s="197"/>
      <c r="K34" s="197"/>
      <c r="L34" s="197"/>
      <c r="M34" s="197"/>
      <c r="N34" s="197"/>
      <c r="O34" s="197"/>
      <c r="P34" s="197"/>
      <c r="Q34" s="197"/>
      <c r="R34" s="195" t="str">
        <f t="shared" si="3"/>
        <v>P</v>
      </c>
      <c r="S34" s="137"/>
      <c r="T34" s="137"/>
      <c r="U34" s="1"/>
      <c r="V34" s="1"/>
      <c r="W34" s="1"/>
      <c r="X34" s="1"/>
      <c r="Y34" s="1"/>
      <c r="Z34" s="1"/>
    </row>
    <row r="35" ht="18.0" customHeight="1">
      <c r="A35" s="196" t="str">
        <f t="shared" si="1"/>
        <v>LSX0019</v>
      </c>
      <c r="B35" s="134" t="s">
        <v>2888</v>
      </c>
      <c r="C35" s="134" t="s">
        <v>2883</v>
      </c>
      <c r="D35" s="136" t="s">
        <v>2889</v>
      </c>
      <c r="E35" s="136" t="s">
        <v>2890</v>
      </c>
      <c r="F35" s="197" t="s">
        <v>2881</v>
      </c>
      <c r="G35" s="197"/>
      <c r="H35" s="197"/>
      <c r="I35" s="197"/>
      <c r="J35" s="197"/>
      <c r="K35" s="197"/>
      <c r="L35" s="197"/>
      <c r="M35" s="197"/>
      <c r="N35" s="197"/>
      <c r="O35" s="197"/>
      <c r="P35" s="197"/>
      <c r="Q35" s="197"/>
      <c r="R35" s="195" t="str">
        <f t="shared" si="3"/>
        <v>P</v>
      </c>
      <c r="S35" s="137"/>
      <c r="T35" s="137"/>
      <c r="U35" s="1"/>
      <c r="V35" s="1"/>
      <c r="W35" s="1"/>
      <c r="X35" s="1"/>
      <c r="Y35" s="1"/>
      <c r="Z35" s="1"/>
    </row>
    <row r="36" ht="18.0" customHeight="1">
      <c r="A36" s="196" t="str">
        <f t="shared" si="1"/>
        <v>LSX0020</v>
      </c>
      <c r="B36" s="134" t="str">
        <f>"Kiểm tra thêm mới "&amp;$B$9&amp;" thất bại khi bỏ trống Khu vực sản xuất"</f>
        <v>Kiểm tra thêm mới Lệnh sản xuất thất bại khi bỏ trống Khu vực sản xuất</v>
      </c>
      <c r="C36" s="134" t="s">
        <v>2891</v>
      </c>
      <c r="D36" s="200" t="s">
        <v>2892</v>
      </c>
      <c r="E36" s="136" t="s">
        <v>2893</v>
      </c>
      <c r="F36" s="197"/>
      <c r="G36" s="197"/>
      <c r="H36" s="197"/>
      <c r="I36" s="197"/>
      <c r="J36" s="197"/>
      <c r="K36" s="197"/>
      <c r="L36" s="197"/>
      <c r="M36" s="197"/>
      <c r="N36" s="197"/>
      <c r="O36" s="197"/>
      <c r="P36" s="197"/>
      <c r="Q36" s="197"/>
      <c r="R36" s="195" t="str">
        <f t="shared" si="3"/>
        <v/>
      </c>
      <c r="S36" s="137"/>
      <c r="T36" s="137"/>
      <c r="U36" s="1"/>
      <c r="V36" s="1"/>
      <c r="W36" s="1"/>
      <c r="X36" s="1"/>
      <c r="Y36" s="1"/>
      <c r="Z36" s="1"/>
    </row>
    <row r="37" ht="18.0" customHeight="1">
      <c r="A37" s="196" t="str">
        <f t="shared" si="1"/>
        <v>LSX0021</v>
      </c>
      <c r="B37" s="134" t="s">
        <v>2894</v>
      </c>
      <c r="C37" s="134" t="s">
        <v>2891</v>
      </c>
      <c r="D37" s="200" t="s">
        <v>2895</v>
      </c>
      <c r="E37" s="136" t="s">
        <v>2896</v>
      </c>
      <c r="F37" s="197"/>
      <c r="G37" s="197"/>
      <c r="H37" s="197"/>
      <c r="I37" s="197"/>
      <c r="J37" s="197"/>
      <c r="K37" s="197"/>
      <c r="L37" s="197"/>
      <c r="M37" s="197"/>
      <c r="N37" s="197"/>
      <c r="O37" s="197"/>
      <c r="P37" s="197"/>
      <c r="Q37" s="197"/>
      <c r="R37" s="195" t="str">
        <f t="shared" si="3"/>
        <v/>
      </c>
      <c r="S37" s="137"/>
      <c r="T37" s="137"/>
      <c r="U37" s="1"/>
      <c r="V37" s="1"/>
      <c r="W37" s="1"/>
      <c r="X37" s="1"/>
      <c r="Y37" s="1"/>
      <c r="Z37" s="1"/>
    </row>
    <row r="38" ht="18.0" customHeight="1">
      <c r="A38" s="196" t="str">
        <f t="shared" si="1"/>
        <v>LSX0022</v>
      </c>
      <c r="B38" s="134" t="s">
        <v>2897</v>
      </c>
      <c r="C38" s="134" t="s">
        <v>2898</v>
      </c>
      <c r="D38" s="200" t="s">
        <v>2899</v>
      </c>
      <c r="E38" s="136" t="s">
        <v>2900</v>
      </c>
      <c r="F38" s="197"/>
      <c r="G38" s="197"/>
      <c r="H38" s="197"/>
      <c r="I38" s="197"/>
      <c r="J38" s="197"/>
      <c r="K38" s="197"/>
      <c r="L38" s="197"/>
      <c r="M38" s="197"/>
      <c r="N38" s="197"/>
      <c r="O38" s="197"/>
      <c r="P38" s="197"/>
      <c r="Q38" s="197"/>
      <c r="R38" s="195" t="str">
        <f t="shared" si="3"/>
        <v/>
      </c>
      <c r="S38" s="137"/>
      <c r="T38" s="137"/>
      <c r="U38" s="1"/>
      <c r="V38" s="1"/>
      <c r="W38" s="1"/>
      <c r="X38" s="1"/>
      <c r="Y38" s="1"/>
      <c r="Z38" s="1"/>
    </row>
    <row r="39" ht="18.0" customHeight="1">
      <c r="A39" s="196" t="str">
        <f t="shared" si="1"/>
        <v>LSX0023</v>
      </c>
      <c r="B39" s="134" t="s">
        <v>2901</v>
      </c>
      <c r="C39" s="134" t="s">
        <v>2891</v>
      </c>
      <c r="D39" s="200" t="s">
        <v>2902</v>
      </c>
      <c r="E39" s="136" t="s">
        <v>2903</v>
      </c>
      <c r="F39" s="197"/>
      <c r="G39" s="197"/>
      <c r="H39" s="197"/>
      <c r="I39" s="197"/>
      <c r="J39" s="197"/>
      <c r="K39" s="197"/>
      <c r="L39" s="197"/>
      <c r="M39" s="197"/>
      <c r="N39" s="197"/>
      <c r="O39" s="197"/>
      <c r="P39" s="197"/>
      <c r="Q39" s="197"/>
      <c r="R39" s="195" t="str">
        <f t="shared" si="3"/>
        <v/>
      </c>
      <c r="S39" s="137"/>
      <c r="T39" s="137"/>
      <c r="U39" s="1"/>
      <c r="V39" s="1"/>
      <c r="W39" s="1"/>
      <c r="X39" s="1"/>
      <c r="Y39" s="1"/>
      <c r="Z39" s="1"/>
    </row>
    <row r="40" ht="18.0" customHeight="1">
      <c r="A40" s="196" t="str">
        <f t="shared" si="1"/>
        <v>LSX0024</v>
      </c>
      <c r="B40" s="134" t="s">
        <v>2901</v>
      </c>
      <c r="C40" s="134" t="s">
        <v>2891</v>
      </c>
      <c r="D40" s="200" t="s">
        <v>2902</v>
      </c>
      <c r="E40" s="136" t="s">
        <v>2903</v>
      </c>
      <c r="F40" s="197"/>
      <c r="G40" s="197"/>
      <c r="H40" s="197"/>
      <c r="I40" s="197"/>
      <c r="J40" s="197"/>
      <c r="K40" s="197"/>
      <c r="L40" s="197"/>
      <c r="M40" s="197"/>
      <c r="N40" s="197"/>
      <c r="O40" s="197"/>
      <c r="P40" s="197"/>
      <c r="Q40" s="197"/>
      <c r="R40" s="195" t="str">
        <f t="shared" si="3"/>
        <v/>
      </c>
      <c r="S40" s="137"/>
      <c r="T40" s="137"/>
      <c r="U40" s="1"/>
      <c r="V40" s="1"/>
      <c r="W40" s="1"/>
      <c r="X40" s="1"/>
      <c r="Y40" s="1"/>
      <c r="Z40" s="1"/>
    </row>
    <row r="41" ht="18.0" customHeight="1">
      <c r="A41" s="196" t="str">
        <f t="shared" si="1"/>
        <v>LSX0025</v>
      </c>
      <c r="B41" s="134" t="s">
        <v>2904</v>
      </c>
      <c r="C41" s="134" t="s">
        <v>2891</v>
      </c>
      <c r="D41" s="200" t="s">
        <v>2905</v>
      </c>
      <c r="E41" s="136" t="s">
        <v>2906</v>
      </c>
      <c r="F41" s="197"/>
      <c r="G41" s="197"/>
      <c r="H41" s="197"/>
      <c r="I41" s="197"/>
      <c r="J41" s="197"/>
      <c r="K41" s="197"/>
      <c r="L41" s="197"/>
      <c r="M41" s="197"/>
      <c r="N41" s="197"/>
      <c r="O41" s="197"/>
      <c r="P41" s="197"/>
      <c r="Q41" s="197"/>
      <c r="R41" s="195" t="str">
        <f t="shared" si="3"/>
        <v/>
      </c>
      <c r="S41" s="137"/>
      <c r="T41" s="137"/>
      <c r="U41" s="1"/>
      <c r="V41" s="1"/>
      <c r="W41" s="1"/>
      <c r="X41" s="1"/>
      <c r="Y41" s="1"/>
      <c r="Z41" s="1"/>
    </row>
    <row r="42" ht="18.0" customHeight="1">
      <c r="A42" s="196" t="str">
        <f t="shared" si="1"/>
        <v>LSX0026</v>
      </c>
      <c r="B42" s="134" t="str">
        <f>"Kiểm tra thêm mới "&amp;$B$9&amp;" thất bại khi chọn nhiều giá trị của trường Khu vực sản xuất"</f>
        <v>Kiểm tra thêm mới Lệnh sản xuất thất bại khi chọn nhiều giá trị của trường Khu vực sản xuất</v>
      </c>
      <c r="C42" s="134" t="s">
        <v>2891</v>
      </c>
      <c r="D42" s="200" t="s">
        <v>2907</v>
      </c>
      <c r="E42" s="136" t="s">
        <v>2908</v>
      </c>
      <c r="F42" s="197"/>
      <c r="G42" s="197"/>
      <c r="H42" s="197"/>
      <c r="I42" s="197"/>
      <c r="J42" s="197"/>
      <c r="K42" s="197"/>
      <c r="L42" s="197"/>
      <c r="M42" s="197"/>
      <c r="N42" s="197"/>
      <c r="O42" s="197"/>
      <c r="P42" s="197"/>
      <c r="Q42" s="197"/>
      <c r="R42" s="195" t="str">
        <f t="shared" si="3"/>
        <v/>
      </c>
      <c r="S42" s="137"/>
      <c r="T42" s="137"/>
      <c r="U42" s="1"/>
      <c r="V42" s="1"/>
      <c r="W42" s="1"/>
      <c r="X42" s="1"/>
      <c r="Y42" s="1"/>
      <c r="Z42" s="1"/>
    </row>
    <row r="43" ht="18.0" customHeight="1">
      <c r="A43" s="196" t="str">
        <f t="shared" si="1"/>
        <v>LSX0027</v>
      </c>
      <c r="B43" s="134" t="s">
        <v>2909</v>
      </c>
      <c r="C43" s="134" t="s">
        <v>2891</v>
      </c>
      <c r="D43" s="200" t="s">
        <v>2910</v>
      </c>
      <c r="E43" s="136" t="s">
        <v>2911</v>
      </c>
      <c r="F43" s="197"/>
      <c r="G43" s="197"/>
      <c r="H43" s="197"/>
      <c r="I43" s="197"/>
      <c r="J43" s="197"/>
      <c r="K43" s="197"/>
      <c r="L43" s="197"/>
      <c r="M43" s="197"/>
      <c r="N43" s="197"/>
      <c r="O43" s="197"/>
      <c r="P43" s="197"/>
      <c r="Q43" s="197"/>
      <c r="R43" s="195" t="str">
        <f t="shared" si="3"/>
        <v/>
      </c>
      <c r="S43" s="137"/>
      <c r="T43" s="137"/>
      <c r="U43" s="1"/>
      <c r="V43" s="1"/>
      <c r="W43" s="1"/>
      <c r="X43" s="1"/>
      <c r="Y43" s="1"/>
      <c r="Z43" s="1"/>
    </row>
    <row r="44" ht="18.0" customHeight="1">
      <c r="A44" s="196" t="str">
        <f t="shared" si="1"/>
        <v>LSX0028</v>
      </c>
      <c r="B44" s="134" t="s">
        <v>2912</v>
      </c>
      <c r="C44" s="134" t="s">
        <v>2891</v>
      </c>
      <c r="D44" s="200" t="s">
        <v>2913</v>
      </c>
      <c r="E44" s="136" t="s">
        <v>2914</v>
      </c>
      <c r="F44" s="197"/>
      <c r="G44" s="197"/>
      <c r="H44" s="197"/>
      <c r="I44" s="197"/>
      <c r="J44" s="197"/>
      <c r="K44" s="197"/>
      <c r="L44" s="197"/>
      <c r="M44" s="197"/>
      <c r="N44" s="197"/>
      <c r="O44" s="197"/>
      <c r="P44" s="197"/>
      <c r="Q44" s="197"/>
      <c r="R44" s="195" t="str">
        <f t="shared" si="3"/>
        <v/>
      </c>
      <c r="S44" s="137"/>
      <c r="T44" s="137"/>
      <c r="U44" s="1"/>
      <c r="V44" s="1"/>
      <c r="W44" s="1"/>
      <c r="X44" s="1"/>
      <c r="Y44" s="1"/>
      <c r="Z44" s="1"/>
    </row>
    <row r="45" ht="18.0" customHeight="1">
      <c r="A45" s="196" t="str">
        <f t="shared" si="1"/>
        <v>LSX0029</v>
      </c>
      <c r="B45" s="134" t="s">
        <v>2915</v>
      </c>
      <c r="C45" s="134" t="s">
        <v>2916</v>
      </c>
      <c r="D45" s="200" t="s">
        <v>2917</v>
      </c>
      <c r="E45" s="136" t="s">
        <v>2918</v>
      </c>
      <c r="F45" s="197"/>
      <c r="G45" s="197"/>
      <c r="H45" s="197"/>
      <c r="I45" s="197"/>
      <c r="J45" s="197"/>
      <c r="K45" s="197"/>
      <c r="L45" s="197"/>
      <c r="M45" s="197"/>
      <c r="N45" s="197"/>
      <c r="O45" s="197"/>
      <c r="P45" s="197"/>
      <c r="Q45" s="197"/>
      <c r="R45" s="195" t="str">
        <f t="shared" si="3"/>
        <v/>
      </c>
      <c r="S45" s="137"/>
      <c r="T45" s="137"/>
      <c r="U45" s="1"/>
      <c r="V45" s="1"/>
      <c r="W45" s="1"/>
      <c r="X45" s="1"/>
      <c r="Y45" s="1"/>
      <c r="Z45" s="1"/>
    </row>
    <row r="46" ht="18.0" customHeight="1">
      <c r="A46" s="196" t="str">
        <f t="shared" si="1"/>
        <v>LSX0030</v>
      </c>
      <c r="B46" s="134" t="s">
        <v>2919</v>
      </c>
      <c r="C46" s="134" t="s">
        <v>2920</v>
      </c>
      <c r="D46" s="200" t="s">
        <v>2921</v>
      </c>
      <c r="E46" s="136" t="s">
        <v>2922</v>
      </c>
      <c r="F46" s="197"/>
      <c r="G46" s="197"/>
      <c r="H46" s="197"/>
      <c r="I46" s="197"/>
      <c r="J46" s="197"/>
      <c r="K46" s="197"/>
      <c r="L46" s="197"/>
      <c r="M46" s="197"/>
      <c r="N46" s="197"/>
      <c r="O46" s="197"/>
      <c r="P46" s="197"/>
      <c r="Q46" s="197"/>
      <c r="R46" s="195" t="str">
        <f t="shared" si="3"/>
        <v/>
      </c>
      <c r="S46" s="137"/>
      <c r="T46" s="137"/>
      <c r="U46" s="1"/>
      <c r="V46" s="1"/>
      <c r="W46" s="1"/>
      <c r="X46" s="1"/>
      <c r="Y46" s="1"/>
      <c r="Z46" s="1"/>
    </row>
    <row r="47" ht="18.0" customHeight="1">
      <c r="A47" s="196" t="str">
        <f t="shared" si="1"/>
        <v>LSX0031</v>
      </c>
      <c r="B47" s="134" t="s">
        <v>2923</v>
      </c>
      <c r="C47" s="134" t="s">
        <v>2924</v>
      </c>
      <c r="D47" s="200" t="s">
        <v>2925</v>
      </c>
      <c r="E47" s="136" t="s">
        <v>2926</v>
      </c>
      <c r="F47" s="197"/>
      <c r="G47" s="197"/>
      <c r="H47" s="197"/>
      <c r="I47" s="197"/>
      <c r="J47" s="197"/>
      <c r="K47" s="197"/>
      <c r="L47" s="197"/>
      <c r="M47" s="197"/>
      <c r="N47" s="197"/>
      <c r="O47" s="197"/>
      <c r="P47" s="197"/>
      <c r="Q47" s="197"/>
      <c r="R47" s="195" t="str">
        <f t="shared" si="3"/>
        <v/>
      </c>
      <c r="S47" s="137"/>
      <c r="T47" s="137"/>
      <c r="U47" s="1"/>
      <c r="V47" s="1"/>
      <c r="W47" s="1"/>
      <c r="X47" s="1"/>
      <c r="Y47" s="1"/>
      <c r="Z47" s="1"/>
    </row>
    <row r="48" ht="18.0" customHeight="1">
      <c r="A48" s="196" t="str">
        <f t="shared" si="1"/>
        <v>LSX0032</v>
      </c>
      <c r="B48" s="134" t="s">
        <v>2927</v>
      </c>
      <c r="C48" s="134" t="s">
        <v>2924</v>
      </c>
      <c r="D48" s="200" t="s">
        <v>2925</v>
      </c>
      <c r="E48" s="136" t="s">
        <v>2928</v>
      </c>
      <c r="F48" s="197"/>
      <c r="G48" s="197"/>
      <c r="H48" s="197"/>
      <c r="I48" s="197"/>
      <c r="J48" s="197"/>
      <c r="K48" s="197"/>
      <c r="L48" s="197"/>
      <c r="M48" s="197"/>
      <c r="N48" s="197"/>
      <c r="O48" s="197"/>
      <c r="P48" s="197"/>
      <c r="Q48" s="197"/>
      <c r="R48" s="195" t="str">
        <f t="shared" si="3"/>
        <v/>
      </c>
      <c r="S48" s="137"/>
      <c r="T48" s="137"/>
      <c r="U48" s="1"/>
      <c r="V48" s="1"/>
      <c r="W48" s="1"/>
      <c r="X48" s="1"/>
      <c r="Y48" s="1"/>
      <c r="Z48" s="1"/>
    </row>
    <row r="49" ht="18.0" customHeight="1">
      <c r="A49" s="196" t="str">
        <f t="shared" si="1"/>
        <v>LSX0033</v>
      </c>
      <c r="B49" s="134" t="s">
        <v>2929</v>
      </c>
      <c r="C49" s="134" t="s">
        <v>2930</v>
      </c>
      <c r="D49" s="200" t="s">
        <v>2931</v>
      </c>
      <c r="E49" s="136" t="s">
        <v>2932</v>
      </c>
      <c r="F49" s="197"/>
      <c r="G49" s="197"/>
      <c r="H49" s="197"/>
      <c r="I49" s="197"/>
      <c r="J49" s="197"/>
      <c r="K49" s="197"/>
      <c r="L49" s="197"/>
      <c r="M49" s="197"/>
      <c r="N49" s="197"/>
      <c r="O49" s="197"/>
      <c r="P49" s="197"/>
      <c r="Q49" s="197"/>
      <c r="R49" s="195" t="str">
        <f t="shared" si="3"/>
        <v/>
      </c>
      <c r="S49" s="137"/>
      <c r="T49" s="137"/>
      <c r="U49" s="1"/>
      <c r="V49" s="1"/>
      <c r="W49" s="1"/>
      <c r="X49" s="1"/>
      <c r="Y49" s="1"/>
      <c r="Z49" s="1"/>
    </row>
    <row r="50" ht="18.0" customHeight="1">
      <c r="A50" s="196" t="str">
        <f t="shared" si="1"/>
        <v>LSX0034</v>
      </c>
      <c r="B50" s="134" t="s">
        <v>2933</v>
      </c>
      <c r="C50" s="134" t="s">
        <v>2934</v>
      </c>
      <c r="D50" s="200" t="s">
        <v>2935</v>
      </c>
      <c r="E50" s="136" t="s">
        <v>2936</v>
      </c>
      <c r="F50" s="197"/>
      <c r="G50" s="197"/>
      <c r="H50" s="197"/>
      <c r="I50" s="197"/>
      <c r="J50" s="197"/>
      <c r="K50" s="197"/>
      <c r="L50" s="197"/>
      <c r="M50" s="197"/>
      <c r="N50" s="197"/>
      <c r="O50" s="197"/>
      <c r="P50" s="197"/>
      <c r="Q50" s="197"/>
      <c r="R50" s="195" t="str">
        <f t="shared" si="3"/>
        <v/>
      </c>
      <c r="S50" s="137"/>
      <c r="T50" s="137"/>
      <c r="U50" s="1"/>
      <c r="V50" s="1"/>
      <c r="W50" s="1"/>
      <c r="X50" s="1"/>
      <c r="Y50" s="1"/>
      <c r="Z50" s="1"/>
    </row>
    <row r="51" ht="18.0" customHeight="1">
      <c r="A51" s="196" t="str">
        <f t="shared" si="1"/>
        <v>LSX0035</v>
      </c>
      <c r="B51" s="134" t="s">
        <v>2937</v>
      </c>
      <c r="C51" s="134" t="s">
        <v>2938</v>
      </c>
      <c r="D51" s="200" t="s">
        <v>2939</v>
      </c>
      <c r="E51" s="136" t="s">
        <v>2940</v>
      </c>
      <c r="F51" s="197"/>
      <c r="G51" s="197"/>
      <c r="H51" s="197"/>
      <c r="I51" s="197"/>
      <c r="J51" s="197"/>
      <c r="K51" s="197"/>
      <c r="L51" s="197"/>
      <c r="M51" s="197"/>
      <c r="N51" s="197"/>
      <c r="O51" s="197"/>
      <c r="P51" s="197"/>
      <c r="Q51" s="197"/>
      <c r="R51" s="195" t="str">
        <f t="shared" si="3"/>
        <v/>
      </c>
      <c r="S51" s="137"/>
      <c r="T51" s="137"/>
      <c r="U51" s="1"/>
      <c r="V51" s="1"/>
      <c r="W51" s="1"/>
      <c r="X51" s="1"/>
      <c r="Y51" s="1"/>
      <c r="Z51" s="1"/>
    </row>
    <row r="52" ht="18.0" customHeight="1">
      <c r="A52" s="196" t="str">
        <f t="shared" si="1"/>
        <v>LSX0036</v>
      </c>
      <c r="B52" s="134" t="s">
        <v>2941</v>
      </c>
      <c r="C52" s="134" t="s">
        <v>2942</v>
      </c>
      <c r="D52" s="200" t="s">
        <v>2943</v>
      </c>
      <c r="E52" s="136" t="s">
        <v>2944</v>
      </c>
      <c r="F52" s="197"/>
      <c r="G52" s="197"/>
      <c r="H52" s="197"/>
      <c r="I52" s="197"/>
      <c r="J52" s="197"/>
      <c r="K52" s="197"/>
      <c r="L52" s="197"/>
      <c r="M52" s="197"/>
      <c r="N52" s="197"/>
      <c r="O52" s="197"/>
      <c r="P52" s="197"/>
      <c r="Q52" s="197"/>
      <c r="R52" s="195" t="str">
        <f t="shared" si="3"/>
        <v/>
      </c>
      <c r="S52" s="137"/>
      <c r="T52" s="137"/>
      <c r="U52" s="1"/>
      <c r="V52" s="1"/>
      <c r="W52" s="1"/>
      <c r="X52" s="1"/>
      <c r="Y52" s="1"/>
      <c r="Z52" s="1"/>
    </row>
    <row r="53" ht="18.0" customHeight="1">
      <c r="A53" s="196" t="str">
        <f t="shared" si="1"/>
        <v>LSX0037</v>
      </c>
      <c r="B53" s="134" t="s">
        <v>2945</v>
      </c>
      <c r="C53" s="134" t="s">
        <v>2946</v>
      </c>
      <c r="D53" s="200" t="s">
        <v>2947</v>
      </c>
      <c r="E53" s="136" t="s">
        <v>2948</v>
      </c>
      <c r="F53" s="197"/>
      <c r="G53" s="197"/>
      <c r="H53" s="197"/>
      <c r="I53" s="197"/>
      <c r="J53" s="197"/>
      <c r="K53" s="197"/>
      <c r="L53" s="197"/>
      <c r="M53" s="197"/>
      <c r="N53" s="197"/>
      <c r="O53" s="197"/>
      <c r="P53" s="197"/>
      <c r="Q53" s="197"/>
      <c r="R53" s="195" t="str">
        <f t="shared" si="3"/>
        <v/>
      </c>
      <c r="S53" s="137"/>
      <c r="T53" s="137"/>
      <c r="U53" s="1"/>
      <c r="V53" s="1"/>
      <c r="W53" s="1"/>
      <c r="X53" s="1"/>
      <c r="Y53" s="1"/>
      <c r="Z53" s="1"/>
    </row>
    <row r="54" ht="18.0" customHeight="1">
      <c r="A54" s="196" t="str">
        <f t="shared" si="1"/>
        <v>LSX0038</v>
      </c>
      <c r="B54" s="134" t="s">
        <v>2949</v>
      </c>
      <c r="C54" s="134" t="s">
        <v>2950</v>
      </c>
      <c r="D54" s="200" t="s">
        <v>2951</v>
      </c>
      <c r="E54" s="136" t="s">
        <v>2952</v>
      </c>
      <c r="F54" s="197"/>
      <c r="G54" s="197"/>
      <c r="H54" s="197"/>
      <c r="I54" s="197"/>
      <c r="J54" s="197"/>
      <c r="K54" s="197"/>
      <c r="L54" s="197"/>
      <c r="M54" s="197"/>
      <c r="N54" s="197"/>
      <c r="O54" s="197"/>
      <c r="P54" s="197"/>
      <c r="Q54" s="197"/>
      <c r="R54" s="195" t="str">
        <f t="shared" si="3"/>
        <v/>
      </c>
      <c r="S54" s="137"/>
      <c r="T54" s="137"/>
      <c r="U54" s="1"/>
      <c r="V54" s="1"/>
      <c r="W54" s="1"/>
      <c r="X54" s="1"/>
      <c r="Y54" s="1"/>
      <c r="Z54" s="1"/>
    </row>
    <row r="55" ht="18.0" customHeight="1">
      <c r="A55" s="196" t="str">
        <f t="shared" si="1"/>
        <v>LSX0039</v>
      </c>
      <c r="B55" s="134" t="s">
        <v>2953</v>
      </c>
      <c r="C55" s="134" t="s">
        <v>2930</v>
      </c>
      <c r="D55" s="200" t="s">
        <v>2954</v>
      </c>
      <c r="E55" s="136" t="s">
        <v>2955</v>
      </c>
      <c r="F55" s="197"/>
      <c r="G55" s="197"/>
      <c r="H55" s="197"/>
      <c r="I55" s="197"/>
      <c r="J55" s="197"/>
      <c r="K55" s="197"/>
      <c r="L55" s="197"/>
      <c r="M55" s="197"/>
      <c r="N55" s="197"/>
      <c r="O55" s="197"/>
      <c r="P55" s="197"/>
      <c r="Q55" s="197"/>
      <c r="R55" s="195" t="str">
        <f t="shared" si="3"/>
        <v/>
      </c>
      <c r="S55" s="137"/>
      <c r="T55" s="137"/>
      <c r="U55" s="1"/>
      <c r="V55" s="1"/>
      <c r="W55" s="1"/>
      <c r="X55" s="1"/>
      <c r="Y55" s="1"/>
      <c r="Z55" s="1"/>
    </row>
    <row r="56" ht="18.0" customHeight="1">
      <c r="A56" s="196" t="str">
        <f t="shared" si="1"/>
        <v>LSX0040</v>
      </c>
      <c r="B56" s="134" t="s">
        <v>2956</v>
      </c>
      <c r="C56" s="134" t="s">
        <v>2957</v>
      </c>
      <c r="D56" s="200" t="s">
        <v>2958</v>
      </c>
      <c r="E56" s="136" t="s">
        <v>2959</v>
      </c>
      <c r="F56" s="197"/>
      <c r="G56" s="197"/>
      <c r="H56" s="197"/>
      <c r="I56" s="197"/>
      <c r="J56" s="197"/>
      <c r="K56" s="197"/>
      <c r="L56" s="197"/>
      <c r="M56" s="197"/>
      <c r="N56" s="197"/>
      <c r="O56" s="197"/>
      <c r="P56" s="197"/>
      <c r="Q56" s="197"/>
      <c r="R56" s="195" t="str">
        <f t="shared" si="3"/>
        <v/>
      </c>
      <c r="S56" s="137"/>
      <c r="T56" s="137"/>
      <c r="U56" s="1"/>
      <c r="V56" s="1"/>
      <c r="W56" s="1"/>
      <c r="X56" s="1"/>
      <c r="Y56" s="1"/>
      <c r="Z56" s="1"/>
    </row>
    <row r="57" ht="18.0" customHeight="1">
      <c r="A57" s="196" t="str">
        <f t="shared" si="1"/>
        <v>LSX0041</v>
      </c>
      <c r="B57" s="134" t="s">
        <v>2960</v>
      </c>
      <c r="C57" s="134" t="s">
        <v>2961</v>
      </c>
      <c r="D57" s="200" t="s">
        <v>2962</v>
      </c>
      <c r="E57" s="136" t="s">
        <v>2963</v>
      </c>
      <c r="F57" s="197"/>
      <c r="G57" s="197"/>
      <c r="H57" s="197"/>
      <c r="I57" s="197"/>
      <c r="J57" s="197"/>
      <c r="K57" s="197"/>
      <c r="L57" s="197"/>
      <c r="M57" s="197"/>
      <c r="N57" s="197"/>
      <c r="O57" s="197"/>
      <c r="P57" s="197"/>
      <c r="Q57" s="197"/>
      <c r="R57" s="195" t="str">
        <f t="shared" si="3"/>
        <v/>
      </c>
      <c r="S57" s="137"/>
      <c r="T57" s="137"/>
      <c r="U57" s="1"/>
      <c r="V57" s="1"/>
      <c r="W57" s="1"/>
      <c r="X57" s="1"/>
      <c r="Y57" s="1"/>
      <c r="Z57" s="1"/>
    </row>
    <row r="58" ht="18.0" customHeight="1">
      <c r="A58" s="196" t="str">
        <f t="shared" si="1"/>
        <v>LSX0042</v>
      </c>
      <c r="B58" s="134" t="s">
        <v>2964</v>
      </c>
      <c r="C58" s="134" t="s">
        <v>2965</v>
      </c>
      <c r="D58" s="200" t="s">
        <v>2966</v>
      </c>
      <c r="E58" s="136" t="s">
        <v>2967</v>
      </c>
      <c r="F58" s="197"/>
      <c r="G58" s="197"/>
      <c r="H58" s="197"/>
      <c r="I58" s="197"/>
      <c r="J58" s="197"/>
      <c r="K58" s="197"/>
      <c r="L58" s="197"/>
      <c r="M58" s="197"/>
      <c r="N58" s="197"/>
      <c r="O58" s="197"/>
      <c r="P58" s="197"/>
      <c r="Q58" s="197"/>
      <c r="R58" s="195" t="str">
        <f t="shared" si="3"/>
        <v/>
      </c>
      <c r="S58" s="137"/>
      <c r="T58" s="137"/>
      <c r="U58" s="1"/>
      <c r="V58" s="1"/>
      <c r="W58" s="1"/>
      <c r="X58" s="1"/>
      <c r="Y58" s="1"/>
      <c r="Z58" s="1"/>
    </row>
    <row r="59" ht="18.0" customHeight="1">
      <c r="A59" s="196" t="str">
        <f t="shared" si="1"/>
        <v>LSX0043</v>
      </c>
      <c r="B59" s="134" t="s">
        <v>2968</v>
      </c>
      <c r="C59" s="134" t="s">
        <v>2969</v>
      </c>
      <c r="D59" s="200" t="s">
        <v>2970</v>
      </c>
      <c r="E59" s="136" t="s">
        <v>2967</v>
      </c>
      <c r="F59" s="197"/>
      <c r="G59" s="197"/>
      <c r="H59" s="197"/>
      <c r="I59" s="197"/>
      <c r="J59" s="197"/>
      <c r="K59" s="197"/>
      <c r="L59" s="197"/>
      <c r="M59" s="197"/>
      <c r="N59" s="197"/>
      <c r="O59" s="197"/>
      <c r="P59" s="197"/>
      <c r="Q59" s="197"/>
      <c r="R59" s="195" t="str">
        <f t="shared" si="3"/>
        <v/>
      </c>
      <c r="S59" s="137"/>
      <c r="T59" s="137"/>
      <c r="U59" s="1"/>
      <c r="V59" s="1"/>
      <c r="W59" s="1"/>
      <c r="X59" s="1"/>
      <c r="Y59" s="1"/>
      <c r="Z59" s="1"/>
    </row>
    <row r="60" ht="18.0" customHeight="1">
      <c r="A60" s="196" t="str">
        <f t="shared" si="1"/>
        <v>LSX0044</v>
      </c>
      <c r="B60" s="134" t="s">
        <v>2971</v>
      </c>
      <c r="C60" s="134" t="s">
        <v>2972</v>
      </c>
      <c r="D60" s="200" t="s">
        <v>2973</v>
      </c>
      <c r="E60" s="136" t="s">
        <v>2974</v>
      </c>
      <c r="F60" s="197"/>
      <c r="G60" s="197"/>
      <c r="H60" s="197"/>
      <c r="I60" s="197"/>
      <c r="J60" s="197"/>
      <c r="K60" s="197"/>
      <c r="L60" s="197"/>
      <c r="M60" s="197"/>
      <c r="N60" s="197"/>
      <c r="O60" s="197"/>
      <c r="P60" s="197"/>
      <c r="Q60" s="197"/>
      <c r="R60" s="195" t="str">
        <f t="shared" si="3"/>
        <v/>
      </c>
      <c r="S60" s="137"/>
      <c r="T60" s="137"/>
      <c r="U60" s="1"/>
      <c r="V60" s="1"/>
      <c r="W60" s="1"/>
      <c r="X60" s="1"/>
      <c r="Y60" s="1"/>
      <c r="Z60" s="1"/>
    </row>
    <row r="61" ht="18.0" customHeight="1">
      <c r="A61" s="196" t="str">
        <f t="shared" si="1"/>
        <v>LSX0045</v>
      </c>
      <c r="B61" s="134" t="s">
        <v>2975</v>
      </c>
      <c r="C61" s="134" t="s">
        <v>2976</v>
      </c>
      <c r="D61" s="200" t="s">
        <v>2977</v>
      </c>
      <c r="E61" s="136" t="s">
        <v>2978</v>
      </c>
      <c r="F61" s="197"/>
      <c r="G61" s="197"/>
      <c r="H61" s="197"/>
      <c r="I61" s="197"/>
      <c r="J61" s="197"/>
      <c r="K61" s="197"/>
      <c r="L61" s="197"/>
      <c r="M61" s="197"/>
      <c r="N61" s="197"/>
      <c r="O61" s="197"/>
      <c r="P61" s="197"/>
      <c r="Q61" s="197"/>
      <c r="R61" s="195" t="str">
        <f t="shared" si="3"/>
        <v/>
      </c>
      <c r="S61" s="137"/>
      <c r="T61" s="137"/>
      <c r="U61" s="1"/>
      <c r="V61" s="1"/>
      <c r="W61" s="1"/>
      <c r="X61" s="1"/>
      <c r="Y61" s="1"/>
      <c r="Z61" s="1"/>
    </row>
    <row r="62" ht="18.0" customHeight="1">
      <c r="A62" s="196" t="str">
        <f t="shared" si="1"/>
        <v>LSX0046</v>
      </c>
      <c r="B62" s="134" t="s">
        <v>2979</v>
      </c>
      <c r="C62" s="134" t="s">
        <v>2980</v>
      </c>
      <c r="D62" s="200" t="s">
        <v>2981</v>
      </c>
      <c r="E62" s="136" t="s">
        <v>2982</v>
      </c>
      <c r="F62" s="197"/>
      <c r="G62" s="197"/>
      <c r="H62" s="197"/>
      <c r="I62" s="197"/>
      <c r="J62" s="197"/>
      <c r="K62" s="197"/>
      <c r="L62" s="197"/>
      <c r="M62" s="197"/>
      <c r="N62" s="197"/>
      <c r="O62" s="197"/>
      <c r="P62" s="197"/>
      <c r="Q62" s="197"/>
      <c r="R62" s="195" t="str">
        <f t="shared" si="3"/>
        <v/>
      </c>
      <c r="S62" s="137"/>
      <c r="T62" s="137"/>
      <c r="U62" s="1"/>
      <c r="V62" s="1"/>
      <c r="W62" s="1"/>
      <c r="X62" s="1"/>
      <c r="Y62" s="1"/>
      <c r="Z62" s="1"/>
    </row>
    <row r="63" ht="18.0" customHeight="1">
      <c r="A63" s="196" t="str">
        <f t="shared" si="1"/>
        <v>LSX0047</v>
      </c>
      <c r="B63" s="134" t="s">
        <v>2979</v>
      </c>
      <c r="C63" s="134" t="s">
        <v>2983</v>
      </c>
      <c r="D63" s="200" t="s">
        <v>2984</v>
      </c>
      <c r="E63" s="136" t="s">
        <v>2985</v>
      </c>
      <c r="F63" s="197"/>
      <c r="G63" s="197"/>
      <c r="H63" s="197"/>
      <c r="I63" s="197"/>
      <c r="J63" s="197"/>
      <c r="K63" s="197"/>
      <c r="L63" s="197"/>
      <c r="M63" s="197"/>
      <c r="N63" s="197"/>
      <c r="O63" s="197"/>
      <c r="P63" s="197"/>
      <c r="Q63" s="197"/>
      <c r="R63" s="195" t="str">
        <f t="shared" si="3"/>
        <v/>
      </c>
      <c r="S63" s="137"/>
      <c r="T63" s="137"/>
      <c r="U63" s="1"/>
      <c r="V63" s="1"/>
      <c r="W63" s="1"/>
      <c r="X63" s="1"/>
      <c r="Y63" s="1"/>
      <c r="Z63" s="1"/>
    </row>
    <row r="64" ht="18.0" customHeight="1">
      <c r="A64" s="196" t="str">
        <f t="shared" si="1"/>
        <v>LSX0048</v>
      </c>
      <c r="B64" s="134" t="s">
        <v>2986</v>
      </c>
      <c r="C64" s="134" t="s">
        <v>2987</v>
      </c>
      <c r="D64" s="200" t="s">
        <v>2988</v>
      </c>
      <c r="E64" s="136" t="s">
        <v>2989</v>
      </c>
      <c r="F64" s="197"/>
      <c r="G64" s="197"/>
      <c r="H64" s="197"/>
      <c r="I64" s="197"/>
      <c r="J64" s="197"/>
      <c r="K64" s="197"/>
      <c r="L64" s="197"/>
      <c r="M64" s="197"/>
      <c r="N64" s="197"/>
      <c r="O64" s="197"/>
      <c r="P64" s="197"/>
      <c r="Q64" s="197"/>
      <c r="R64" s="195" t="str">
        <f t="shared" si="3"/>
        <v/>
      </c>
      <c r="S64" s="137"/>
      <c r="T64" s="137"/>
      <c r="U64" s="1"/>
      <c r="V64" s="1"/>
      <c r="W64" s="1"/>
      <c r="X64" s="1"/>
      <c r="Y64" s="1"/>
      <c r="Z64" s="1"/>
    </row>
    <row r="65" ht="18.0" customHeight="1">
      <c r="A65" s="196" t="str">
        <f t="shared" si="1"/>
        <v>LSX0049</v>
      </c>
      <c r="B65" s="134" t="s">
        <v>2990</v>
      </c>
      <c r="C65" s="134" t="s">
        <v>2991</v>
      </c>
      <c r="D65" s="200" t="s">
        <v>2992</v>
      </c>
      <c r="E65" s="136" t="s">
        <v>2993</v>
      </c>
      <c r="F65" s="197"/>
      <c r="G65" s="197"/>
      <c r="H65" s="197"/>
      <c r="I65" s="197"/>
      <c r="J65" s="197"/>
      <c r="K65" s="197"/>
      <c r="L65" s="197"/>
      <c r="M65" s="197"/>
      <c r="N65" s="197"/>
      <c r="O65" s="197"/>
      <c r="P65" s="197"/>
      <c r="Q65" s="197"/>
      <c r="R65" s="195" t="str">
        <f t="shared" si="3"/>
        <v/>
      </c>
      <c r="S65" s="137"/>
      <c r="T65" s="137"/>
      <c r="U65" s="1"/>
      <c r="V65" s="1"/>
      <c r="W65" s="1"/>
      <c r="X65" s="1"/>
      <c r="Y65" s="1"/>
      <c r="Z65" s="1"/>
    </row>
    <row r="66" ht="18.0" customHeight="1">
      <c r="A66" s="196" t="str">
        <f t="shared" si="1"/>
        <v>LSX0050</v>
      </c>
      <c r="B66" s="134" t="s">
        <v>2994</v>
      </c>
      <c r="C66" s="134" t="s">
        <v>2995</v>
      </c>
      <c r="D66" s="200" t="s">
        <v>2996</v>
      </c>
      <c r="E66" s="136" t="s">
        <v>2997</v>
      </c>
      <c r="F66" s="197"/>
      <c r="G66" s="197"/>
      <c r="H66" s="197"/>
      <c r="I66" s="197"/>
      <c r="J66" s="197"/>
      <c r="K66" s="197"/>
      <c r="L66" s="197"/>
      <c r="M66" s="197"/>
      <c r="N66" s="197"/>
      <c r="O66" s="197"/>
      <c r="P66" s="197"/>
      <c r="Q66" s="197"/>
      <c r="R66" s="195" t="str">
        <f t="shared" si="3"/>
        <v/>
      </c>
      <c r="S66" s="137"/>
      <c r="T66" s="137"/>
      <c r="U66" s="1"/>
      <c r="V66" s="1"/>
      <c r="W66" s="1"/>
      <c r="X66" s="1"/>
      <c r="Y66" s="1"/>
      <c r="Z66" s="1"/>
    </row>
    <row r="67" ht="18.0" customHeight="1">
      <c r="A67" s="196" t="str">
        <f t="shared" si="1"/>
        <v>LSX0051</v>
      </c>
      <c r="B67" s="134" t="s">
        <v>2998</v>
      </c>
      <c r="C67" s="134" t="s">
        <v>2999</v>
      </c>
      <c r="D67" s="200" t="s">
        <v>3000</v>
      </c>
      <c r="E67" s="136" t="s">
        <v>3001</v>
      </c>
      <c r="F67" s="197"/>
      <c r="G67" s="197"/>
      <c r="H67" s="197"/>
      <c r="I67" s="197"/>
      <c r="J67" s="197"/>
      <c r="K67" s="197"/>
      <c r="L67" s="197"/>
      <c r="M67" s="197"/>
      <c r="N67" s="197"/>
      <c r="O67" s="197"/>
      <c r="P67" s="197"/>
      <c r="Q67" s="197"/>
      <c r="R67" s="195" t="str">
        <f t="shared" si="3"/>
        <v/>
      </c>
      <c r="S67" s="137"/>
      <c r="T67" s="137"/>
      <c r="U67" s="1"/>
      <c r="V67" s="1"/>
      <c r="W67" s="1"/>
      <c r="X67" s="1"/>
      <c r="Y67" s="1"/>
      <c r="Z67" s="1"/>
    </row>
    <row r="68" ht="18.0" customHeight="1">
      <c r="A68" s="196" t="str">
        <f t="shared" si="1"/>
        <v>LSX0052</v>
      </c>
      <c r="B68" s="134" t="s">
        <v>3002</v>
      </c>
      <c r="C68" s="134" t="s">
        <v>3003</v>
      </c>
      <c r="D68" s="200" t="s">
        <v>3004</v>
      </c>
      <c r="E68" s="136" t="s">
        <v>3005</v>
      </c>
      <c r="F68" s="197"/>
      <c r="G68" s="197"/>
      <c r="H68" s="197"/>
      <c r="I68" s="197"/>
      <c r="J68" s="197"/>
      <c r="K68" s="197"/>
      <c r="L68" s="197"/>
      <c r="M68" s="197"/>
      <c r="N68" s="197"/>
      <c r="O68" s="197"/>
      <c r="P68" s="197"/>
      <c r="Q68" s="197"/>
      <c r="R68" s="195" t="str">
        <f t="shared" si="3"/>
        <v/>
      </c>
      <c r="S68" s="137"/>
      <c r="T68" s="137"/>
      <c r="U68" s="1"/>
      <c r="V68" s="1"/>
      <c r="W68" s="1"/>
      <c r="X68" s="1"/>
      <c r="Y68" s="1"/>
      <c r="Z68" s="1"/>
    </row>
    <row r="69" ht="18.0" customHeight="1">
      <c r="A69" s="196" t="str">
        <f t="shared" si="1"/>
        <v>LSX0053</v>
      </c>
      <c r="B69" s="134" t="s">
        <v>3006</v>
      </c>
      <c r="C69" s="134" t="s">
        <v>3007</v>
      </c>
      <c r="D69" s="200" t="s">
        <v>3008</v>
      </c>
      <c r="E69" s="136" t="s">
        <v>3009</v>
      </c>
      <c r="F69" s="197"/>
      <c r="G69" s="197"/>
      <c r="H69" s="197"/>
      <c r="I69" s="197"/>
      <c r="J69" s="197"/>
      <c r="K69" s="197"/>
      <c r="L69" s="197"/>
      <c r="M69" s="197"/>
      <c r="N69" s="197"/>
      <c r="O69" s="197"/>
      <c r="P69" s="197"/>
      <c r="Q69" s="197"/>
      <c r="R69" s="195" t="str">
        <f t="shared" si="3"/>
        <v/>
      </c>
      <c r="S69" s="137"/>
      <c r="T69" s="137"/>
      <c r="U69" s="1"/>
      <c r="V69" s="1"/>
      <c r="W69" s="1"/>
      <c r="X69" s="1"/>
      <c r="Y69" s="1"/>
      <c r="Z69" s="1"/>
    </row>
    <row r="70" ht="18.0" customHeight="1">
      <c r="A70" s="196" t="str">
        <f t="shared" si="1"/>
        <v>LSX0054</v>
      </c>
      <c r="B70" s="134" t="s">
        <v>3010</v>
      </c>
      <c r="C70" s="134" t="s">
        <v>3011</v>
      </c>
      <c r="D70" s="200" t="s">
        <v>3012</v>
      </c>
      <c r="E70" s="136" t="s">
        <v>3013</v>
      </c>
      <c r="F70" s="197"/>
      <c r="G70" s="197"/>
      <c r="H70" s="197"/>
      <c r="I70" s="197"/>
      <c r="J70" s="197"/>
      <c r="K70" s="197"/>
      <c r="L70" s="197"/>
      <c r="M70" s="197"/>
      <c r="N70" s="197"/>
      <c r="O70" s="197"/>
      <c r="P70" s="197"/>
      <c r="Q70" s="197"/>
      <c r="R70" s="195" t="str">
        <f t="shared" si="3"/>
        <v/>
      </c>
      <c r="S70" s="137"/>
      <c r="T70" s="137"/>
      <c r="U70" s="1"/>
      <c r="V70" s="1"/>
      <c r="W70" s="1"/>
      <c r="X70" s="1"/>
      <c r="Y70" s="1"/>
      <c r="Z70" s="1"/>
    </row>
    <row r="71" ht="18.0" customHeight="1">
      <c r="A71" s="196" t="str">
        <f t="shared" si="1"/>
        <v>LSX0055</v>
      </c>
      <c r="B71" s="134" t="s">
        <v>3014</v>
      </c>
      <c r="C71" s="134"/>
      <c r="D71" s="200" t="s">
        <v>3015</v>
      </c>
      <c r="E71" s="136" t="s">
        <v>3016</v>
      </c>
      <c r="F71" s="197"/>
      <c r="G71" s="197"/>
      <c r="H71" s="197"/>
      <c r="I71" s="197"/>
      <c r="J71" s="197"/>
      <c r="K71" s="197"/>
      <c r="L71" s="197"/>
      <c r="M71" s="197"/>
      <c r="N71" s="197"/>
      <c r="O71" s="197"/>
      <c r="P71" s="197"/>
      <c r="Q71" s="197"/>
      <c r="R71" s="195" t="str">
        <f t="shared" si="3"/>
        <v/>
      </c>
      <c r="S71" s="137"/>
      <c r="T71" s="137"/>
      <c r="U71" s="1"/>
      <c r="V71" s="1"/>
      <c r="W71" s="1"/>
      <c r="X71" s="1"/>
      <c r="Y71" s="1"/>
      <c r="Z71" s="1"/>
    </row>
    <row r="72" ht="18.0" customHeight="1">
      <c r="A72" s="196" t="str">
        <f t="shared" si="1"/>
        <v>LSX0056</v>
      </c>
      <c r="B72" s="134" t="s">
        <v>3017</v>
      </c>
      <c r="C72" s="134" t="s">
        <v>3018</v>
      </c>
      <c r="D72" s="200" t="s">
        <v>3019</v>
      </c>
      <c r="E72" s="136" t="s">
        <v>3020</v>
      </c>
      <c r="F72" s="197"/>
      <c r="G72" s="197"/>
      <c r="H72" s="197"/>
      <c r="I72" s="197"/>
      <c r="J72" s="197"/>
      <c r="K72" s="197"/>
      <c r="L72" s="197"/>
      <c r="M72" s="197"/>
      <c r="N72" s="197"/>
      <c r="O72" s="197"/>
      <c r="P72" s="197"/>
      <c r="Q72" s="197"/>
      <c r="R72" s="195" t="str">
        <f t="shared" si="3"/>
        <v/>
      </c>
      <c r="S72" s="137"/>
      <c r="T72" s="137"/>
      <c r="U72" s="1"/>
      <c r="V72" s="1"/>
      <c r="W72" s="1"/>
      <c r="X72" s="1"/>
      <c r="Y72" s="1"/>
      <c r="Z72" s="1"/>
    </row>
    <row r="73" ht="18.0" customHeight="1">
      <c r="A73" s="196" t="str">
        <f t="shared" si="1"/>
        <v>LSX0057</v>
      </c>
      <c r="B73" s="134" t="s">
        <v>3021</v>
      </c>
      <c r="C73" s="134" t="s">
        <v>3022</v>
      </c>
      <c r="D73" s="200" t="s">
        <v>3023</v>
      </c>
      <c r="E73" s="136" t="s">
        <v>3024</v>
      </c>
      <c r="F73" s="197"/>
      <c r="G73" s="197"/>
      <c r="H73" s="197"/>
      <c r="I73" s="197"/>
      <c r="J73" s="197"/>
      <c r="K73" s="197"/>
      <c r="L73" s="197"/>
      <c r="M73" s="197"/>
      <c r="N73" s="197"/>
      <c r="O73" s="197"/>
      <c r="P73" s="197"/>
      <c r="Q73" s="197"/>
      <c r="R73" s="195" t="str">
        <f t="shared" si="3"/>
        <v/>
      </c>
      <c r="S73" s="137"/>
      <c r="T73" s="137"/>
      <c r="U73" s="1"/>
      <c r="V73" s="1"/>
      <c r="W73" s="1"/>
      <c r="X73" s="1"/>
      <c r="Y73" s="1"/>
      <c r="Z73" s="1"/>
    </row>
    <row r="74" ht="18.0" customHeight="1">
      <c r="A74" s="196" t="str">
        <f t="shared" si="1"/>
        <v>LSX0058</v>
      </c>
      <c r="B74" s="134" t="s">
        <v>3025</v>
      </c>
      <c r="C74" s="134" t="s">
        <v>2930</v>
      </c>
      <c r="D74" s="200" t="s">
        <v>3026</v>
      </c>
      <c r="E74" s="136" t="s">
        <v>3027</v>
      </c>
      <c r="F74" s="197"/>
      <c r="G74" s="197"/>
      <c r="H74" s="197"/>
      <c r="I74" s="197"/>
      <c r="J74" s="197"/>
      <c r="K74" s="197"/>
      <c r="L74" s="197"/>
      <c r="M74" s="197"/>
      <c r="N74" s="197"/>
      <c r="O74" s="197"/>
      <c r="P74" s="197"/>
      <c r="Q74" s="197"/>
      <c r="R74" s="195" t="str">
        <f t="shared" si="3"/>
        <v/>
      </c>
      <c r="S74" s="137"/>
      <c r="T74" s="137"/>
      <c r="U74" s="1"/>
      <c r="V74" s="1"/>
      <c r="W74" s="1"/>
      <c r="X74" s="1"/>
      <c r="Y74" s="1"/>
      <c r="Z74" s="1"/>
    </row>
    <row r="75" ht="18.0" customHeight="1">
      <c r="A75" s="196" t="str">
        <f t="shared" si="1"/>
        <v>LSX0059</v>
      </c>
      <c r="B75" s="134" t="s">
        <v>3028</v>
      </c>
      <c r="C75" s="134" t="s">
        <v>3029</v>
      </c>
      <c r="D75" s="200" t="s">
        <v>3030</v>
      </c>
      <c r="E75" s="136" t="s">
        <v>3031</v>
      </c>
      <c r="F75" s="197"/>
      <c r="G75" s="197"/>
      <c r="H75" s="197"/>
      <c r="I75" s="197"/>
      <c r="J75" s="197"/>
      <c r="K75" s="197"/>
      <c r="L75" s="197"/>
      <c r="M75" s="197"/>
      <c r="N75" s="197"/>
      <c r="O75" s="197"/>
      <c r="P75" s="197"/>
      <c r="Q75" s="197"/>
      <c r="R75" s="195" t="str">
        <f t="shared" si="3"/>
        <v/>
      </c>
      <c r="S75" s="137"/>
      <c r="T75" s="137"/>
      <c r="U75" s="1"/>
      <c r="V75" s="1"/>
      <c r="W75" s="1"/>
      <c r="X75" s="1"/>
      <c r="Y75" s="1"/>
      <c r="Z75" s="1"/>
    </row>
    <row r="76" ht="18.0" customHeight="1">
      <c r="A76" s="196" t="str">
        <f t="shared" si="1"/>
        <v>LSX0060</v>
      </c>
      <c r="B76" s="134" t="s">
        <v>3032</v>
      </c>
      <c r="C76" s="134" t="s">
        <v>3029</v>
      </c>
      <c r="D76" s="200" t="s">
        <v>3030</v>
      </c>
      <c r="E76" s="136" t="s">
        <v>3033</v>
      </c>
      <c r="F76" s="197"/>
      <c r="G76" s="197"/>
      <c r="H76" s="197"/>
      <c r="I76" s="197"/>
      <c r="J76" s="197"/>
      <c r="K76" s="197"/>
      <c r="L76" s="197"/>
      <c r="M76" s="197"/>
      <c r="N76" s="197"/>
      <c r="O76" s="197"/>
      <c r="P76" s="197"/>
      <c r="Q76" s="197"/>
      <c r="R76" s="195" t="str">
        <f t="shared" si="3"/>
        <v/>
      </c>
      <c r="S76" s="137"/>
      <c r="T76" s="137"/>
      <c r="U76" s="1"/>
      <c r="V76" s="1"/>
      <c r="W76" s="1"/>
      <c r="X76" s="1"/>
      <c r="Y76" s="1"/>
      <c r="Z76" s="1"/>
    </row>
    <row r="77" ht="18.0" customHeight="1">
      <c r="A77" s="196" t="str">
        <f t="shared" si="1"/>
        <v>LSX0061</v>
      </c>
      <c r="B77" s="134" t="s">
        <v>3034</v>
      </c>
      <c r="C77" s="134" t="s">
        <v>3029</v>
      </c>
      <c r="D77" s="200" t="s">
        <v>3030</v>
      </c>
      <c r="E77" s="136" t="s">
        <v>3035</v>
      </c>
      <c r="F77" s="197"/>
      <c r="G77" s="197"/>
      <c r="H77" s="197"/>
      <c r="I77" s="197"/>
      <c r="J77" s="197"/>
      <c r="K77" s="197"/>
      <c r="L77" s="197"/>
      <c r="M77" s="197"/>
      <c r="N77" s="197"/>
      <c r="O77" s="197"/>
      <c r="P77" s="197"/>
      <c r="Q77" s="197"/>
      <c r="R77" s="195" t="str">
        <f t="shared" si="3"/>
        <v/>
      </c>
      <c r="S77" s="137"/>
      <c r="T77" s="137"/>
      <c r="U77" s="1"/>
      <c r="V77" s="1"/>
      <c r="W77" s="1"/>
      <c r="X77" s="1"/>
      <c r="Y77" s="1"/>
      <c r="Z77" s="1"/>
    </row>
    <row r="78" ht="18.0" customHeight="1">
      <c r="A78" s="196" t="str">
        <f t="shared" ref="A78:A131" si="4">IF(E78&lt;&gt;"",$E$3&amp;"0"&amp;COUNTA($E$15:E78),"")</f>
        <v/>
      </c>
      <c r="B78" s="198" t="s">
        <v>3036</v>
      </c>
      <c r="C78" s="198"/>
      <c r="D78" s="199"/>
      <c r="E78" s="199"/>
      <c r="F78" s="197"/>
      <c r="G78" s="197"/>
      <c r="H78" s="197"/>
      <c r="I78" s="197"/>
      <c r="J78" s="197"/>
      <c r="K78" s="197"/>
      <c r="L78" s="197"/>
      <c r="M78" s="197"/>
      <c r="N78" s="197"/>
      <c r="O78" s="197"/>
      <c r="P78" s="197"/>
      <c r="Q78" s="197"/>
      <c r="R78" s="195" t="str">
        <f t="shared" si="3"/>
        <v/>
      </c>
      <c r="S78" s="137"/>
      <c r="T78" s="137"/>
      <c r="U78" s="1"/>
      <c r="V78" s="1"/>
      <c r="W78" s="1"/>
      <c r="X78" s="1"/>
      <c r="Y78" s="1"/>
      <c r="Z78" s="1"/>
    </row>
    <row r="79" ht="18.0" customHeight="1">
      <c r="A79" s="196" t="str">
        <f t="shared" si="4"/>
        <v>LSX062</v>
      </c>
      <c r="B79" s="134" t="s">
        <v>3037</v>
      </c>
      <c r="C79" s="134"/>
      <c r="D79" s="200" t="s">
        <v>3038</v>
      </c>
      <c r="E79" s="136" t="s">
        <v>3039</v>
      </c>
      <c r="F79" s="197"/>
      <c r="G79" s="197"/>
      <c r="H79" s="197"/>
      <c r="I79" s="197"/>
      <c r="J79" s="197"/>
      <c r="K79" s="197"/>
      <c r="L79" s="197"/>
      <c r="M79" s="197"/>
      <c r="N79" s="197"/>
      <c r="O79" s="197"/>
      <c r="P79" s="197"/>
      <c r="Q79" s="197"/>
      <c r="R79" s="195" t="str">
        <f t="shared" si="3"/>
        <v/>
      </c>
      <c r="S79" s="137"/>
      <c r="T79" s="137"/>
      <c r="U79" s="1"/>
      <c r="V79" s="1"/>
      <c r="W79" s="1"/>
      <c r="X79" s="1"/>
      <c r="Y79" s="1"/>
      <c r="Z79" s="1"/>
    </row>
    <row r="80" ht="18.0" customHeight="1">
      <c r="A80" s="196" t="str">
        <f t="shared" si="4"/>
        <v>LSX063</v>
      </c>
      <c r="B80" s="134" t="s">
        <v>3040</v>
      </c>
      <c r="C80" s="134"/>
      <c r="D80" s="136" t="s">
        <v>3041</v>
      </c>
      <c r="E80" s="136" t="s">
        <v>3042</v>
      </c>
      <c r="F80" s="197"/>
      <c r="G80" s="197"/>
      <c r="H80" s="197"/>
      <c r="I80" s="197"/>
      <c r="J80" s="197"/>
      <c r="K80" s="197"/>
      <c r="L80" s="197"/>
      <c r="M80" s="197"/>
      <c r="N80" s="197"/>
      <c r="O80" s="197"/>
      <c r="P80" s="197"/>
      <c r="Q80" s="197"/>
      <c r="R80" s="195" t="str">
        <f t="shared" si="3"/>
        <v/>
      </c>
      <c r="S80" s="137"/>
      <c r="T80" s="137"/>
      <c r="U80" s="1"/>
      <c r="V80" s="1"/>
      <c r="W80" s="1"/>
      <c r="X80" s="1"/>
      <c r="Y80" s="1"/>
      <c r="Z80" s="1"/>
    </row>
    <row r="81" ht="18.0" customHeight="1">
      <c r="A81" s="196" t="str">
        <f t="shared" si="4"/>
        <v>LSX064</v>
      </c>
      <c r="B81" s="134" t="s">
        <v>3043</v>
      </c>
      <c r="C81" s="134"/>
      <c r="D81" s="136" t="s">
        <v>3044</v>
      </c>
      <c r="E81" s="136" t="s">
        <v>3045</v>
      </c>
      <c r="F81" s="197"/>
      <c r="G81" s="197"/>
      <c r="H81" s="197"/>
      <c r="I81" s="197"/>
      <c r="J81" s="197"/>
      <c r="K81" s="197"/>
      <c r="L81" s="197"/>
      <c r="M81" s="197"/>
      <c r="N81" s="197"/>
      <c r="O81" s="197"/>
      <c r="P81" s="197"/>
      <c r="Q81" s="197"/>
      <c r="R81" s="195" t="str">
        <f t="shared" si="3"/>
        <v/>
      </c>
      <c r="S81" s="137"/>
      <c r="T81" s="137"/>
      <c r="U81" s="1"/>
      <c r="V81" s="1"/>
      <c r="W81" s="1"/>
      <c r="X81" s="1"/>
      <c r="Y81" s="1"/>
      <c r="Z81" s="1"/>
    </row>
    <row r="82" ht="18.0" customHeight="1">
      <c r="A82" s="196" t="str">
        <f t="shared" si="4"/>
        <v>LSX065</v>
      </c>
      <c r="B82" s="134" t="s">
        <v>3046</v>
      </c>
      <c r="C82" s="134"/>
      <c r="D82" s="136" t="s">
        <v>3047</v>
      </c>
      <c r="E82" s="136" t="s">
        <v>3048</v>
      </c>
      <c r="F82" s="197"/>
      <c r="G82" s="197"/>
      <c r="H82" s="197"/>
      <c r="I82" s="197"/>
      <c r="J82" s="197"/>
      <c r="K82" s="197"/>
      <c r="L82" s="197"/>
      <c r="M82" s="197"/>
      <c r="N82" s="197"/>
      <c r="O82" s="197"/>
      <c r="P82" s="197"/>
      <c r="Q82" s="197"/>
      <c r="R82" s="195" t="str">
        <f t="shared" si="3"/>
        <v/>
      </c>
      <c r="S82" s="137"/>
      <c r="T82" s="137"/>
      <c r="U82" s="1"/>
      <c r="V82" s="1"/>
      <c r="W82" s="1"/>
      <c r="X82" s="1"/>
      <c r="Y82" s="1"/>
      <c r="Z82" s="1"/>
    </row>
    <row r="83" ht="18.0" customHeight="1">
      <c r="A83" s="196" t="str">
        <f t="shared" si="4"/>
        <v>LSX066</v>
      </c>
      <c r="B83" s="134" t="s">
        <v>3049</v>
      </c>
      <c r="C83" s="134"/>
      <c r="D83" s="136" t="s">
        <v>3050</v>
      </c>
      <c r="E83" s="136" t="s">
        <v>3051</v>
      </c>
      <c r="F83" s="197"/>
      <c r="G83" s="197"/>
      <c r="H83" s="197"/>
      <c r="I83" s="197"/>
      <c r="J83" s="197"/>
      <c r="K83" s="197"/>
      <c r="L83" s="197"/>
      <c r="M83" s="197"/>
      <c r="N83" s="197"/>
      <c r="O83" s="197"/>
      <c r="P83" s="197"/>
      <c r="Q83" s="197"/>
      <c r="R83" s="195" t="str">
        <f t="shared" si="3"/>
        <v/>
      </c>
      <c r="S83" s="137"/>
      <c r="T83" s="137"/>
      <c r="U83" s="1"/>
      <c r="V83" s="1"/>
      <c r="W83" s="1"/>
      <c r="X83" s="1"/>
      <c r="Y83" s="1"/>
      <c r="Z83" s="1"/>
    </row>
    <row r="84" ht="18.0" customHeight="1">
      <c r="A84" s="196" t="str">
        <f t="shared" si="4"/>
        <v>LSX067</v>
      </c>
      <c r="B84" s="134" t="s">
        <v>3052</v>
      </c>
      <c r="C84" s="134"/>
      <c r="D84" s="136" t="s">
        <v>3053</v>
      </c>
      <c r="E84" s="136" t="s">
        <v>3054</v>
      </c>
      <c r="F84" s="197"/>
      <c r="G84" s="197"/>
      <c r="H84" s="197"/>
      <c r="I84" s="197"/>
      <c r="J84" s="197"/>
      <c r="K84" s="197"/>
      <c r="L84" s="197"/>
      <c r="M84" s="197"/>
      <c r="N84" s="197"/>
      <c r="O84" s="197"/>
      <c r="P84" s="197"/>
      <c r="Q84" s="197"/>
      <c r="R84" s="195" t="str">
        <f t="shared" si="3"/>
        <v/>
      </c>
      <c r="S84" s="137"/>
      <c r="T84" s="137"/>
      <c r="U84" s="1"/>
      <c r="V84" s="1"/>
      <c r="W84" s="1"/>
      <c r="X84" s="1"/>
      <c r="Y84" s="1"/>
      <c r="Z84" s="1"/>
    </row>
    <row r="85" ht="18.0" customHeight="1">
      <c r="A85" s="196" t="str">
        <f t="shared" si="4"/>
        <v>LSX068</v>
      </c>
      <c r="B85" s="134" t="s">
        <v>3055</v>
      </c>
      <c r="C85" s="134"/>
      <c r="D85" s="136" t="s">
        <v>3056</v>
      </c>
      <c r="E85" s="136" t="s">
        <v>3057</v>
      </c>
      <c r="F85" s="197"/>
      <c r="G85" s="197"/>
      <c r="H85" s="197"/>
      <c r="I85" s="197"/>
      <c r="J85" s="197"/>
      <c r="K85" s="197"/>
      <c r="L85" s="197"/>
      <c r="M85" s="197"/>
      <c r="N85" s="197"/>
      <c r="O85" s="197"/>
      <c r="P85" s="197"/>
      <c r="Q85" s="197"/>
      <c r="R85" s="195" t="str">
        <f t="shared" si="3"/>
        <v/>
      </c>
      <c r="S85" s="137"/>
      <c r="T85" s="137"/>
      <c r="U85" s="1"/>
      <c r="V85" s="1"/>
      <c r="W85" s="1"/>
      <c r="X85" s="1"/>
      <c r="Y85" s="1"/>
      <c r="Z85" s="1"/>
    </row>
    <row r="86" ht="18.0" customHeight="1">
      <c r="A86" s="196" t="str">
        <f t="shared" si="4"/>
        <v>LSX069</v>
      </c>
      <c r="B86" s="134" t="s">
        <v>3058</v>
      </c>
      <c r="C86" s="134"/>
      <c r="D86" s="136" t="s">
        <v>3059</v>
      </c>
      <c r="E86" s="136" t="s">
        <v>3060</v>
      </c>
      <c r="F86" s="197"/>
      <c r="G86" s="197"/>
      <c r="H86" s="197"/>
      <c r="I86" s="197"/>
      <c r="J86" s="197"/>
      <c r="K86" s="197"/>
      <c r="L86" s="197"/>
      <c r="M86" s="197"/>
      <c r="N86" s="197"/>
      <c r="O86" s="197"/>
      <c r="P86" s="197"/>
      <c r="Q86" s="197"/>
      <c r="R86" s="195" t="str">
        <f t="shared" si="3"/>
        <v/>
      </c>
      <c r="S86" s="137"/>
      <c r="T86" s="137"/>
      <c r="U86" s="1"/>
      <c r="V86" s="1"/>
      <c r="W86" s="1"/>
      <c r="X86" s="1"/>
      <c r="Y86" s="1"/>
      <c r="Z86" s="1"/>
    </row>
    <row r="87" ht="18.0" customHeight="1">
      <c r="A87" s="196" t="str">
        <f t="shared" si="4"/>
        <v>LSX070</v>
      </c>
      <c r="B87" s="134" t="s">
        <v>3061</v>
      </c>
      <c r="C87" s="134"/>
      <c r="D87" s="136" t="s">
        <v>3062</v>
      </c>
      <c r="E87" s="136" t="s">
        <v>3048</v>
      </c>
      <c r="F87" s="197"/>
      <c r="G87" s="197"/>
      <c r="H87" s="197"/>
      <c r="I87" s="197"/>
      <c r="J87" s="197"/>
      <c r="K87" s="197"/>
      <c r="L87" s="197"/>
      <c r="M87" s="197"/>
      <c r="N87" s="197"/>
      <c r="O87" s="197"/>
      <c r="P87" s="197"/>
      <c r="Q87" s="197"/>
      <c r="R87" s="195" t="str">
        <f t="shared" si="3"/>
        <v/>
      </c>
      <c r="S87" s="137"/>
      <c r="T87" s="137"/>
      <c r="U87" s="1"/>
      <c r="V87" s="1"/>
      <c r="W87" s="1"/>
      <c r="X87" s="1"/>
      <c r="Y87" s="1"/>
      <c r="Z87" s="1"/>
    </row>
    <row r="88" ht="18.0" customHeight="1">
      <c r="A88" s="196" t="str">
        <f t="shared" si="4"/>
        <v>LSX071</v>
      </c>
      <c r="B88" s="134" t="s">
        <v>3063</v>
      </c>
      <c r="C88" s="134"/>
      <c r="D88" s="136" t="s">
        <v>3064</v>
      </c>
      <c r="E88" s="136" t="s">
        <v>3065</v>
      </c>
      <c r="F88" s="197"/>
      <c r="G88" s="197"/>
      <c r="H88" s="197"/>
      <c r="I88" s="197"/>
      <c r="J88" s="197"/>
      <c r="K88" s="197"/>
      <c r="L88" s="197"/>
      <c r="M88" s="197"/>
      <c r="N88" s="197"/>
      <c r="O88" s="197"/>
      <c r="P88" s="197"/>
      <c r="Q88" s="197"/>
      <c r="R88" s="195" t="str">
        <f t="shared" si="3"/>
        <v/>
      </c>
      <c r="S88" s="137"/>
      <c r="T88" s="137"/>
      <c r="U88" s="1"/>
      <c r="V88" s="1"/>
      <c r="W88" s="1"/>
      <c r="X88" s="1"/>
      <c r="Y88" s="1"/>
      <c r="Z88" s="1"/>
    </row>
    <row r="89" ht="18.0" customHeight="1">
      <c r="A89" s="196" t="str">
        <f t="shared" si="4"/>
        <v>LSX072</v>
      </c>
      <c r="B89" s="134" t="s">
        <v>3066</v>
      </c>
      <c r="C89" s="134"/>
      <c r="D89" s="136" t="s">
        <v>3067</v>
      </c>
      <c r="E89" s="136" t="s">
        <v>3068</v>
      </c>
      <c r="F89" s="197"/>
      <c r="G89" s="197"/>
      <c r="H89" s="197"/>
      <c r="I89" s="197"/>
      <c r="J89" s="197"/>
      <c r="K89" s="197"/>
      <c r="L89" s="197"/>
      <c r="M89" s="197"/>
      <c r="N89" s="197"/>
      <c r="O89" s="197"/>
      <c r="P89" s="197"/>
      <c r="Q89" s="197"/>
      <c r="R89" s="195" t="str">
        <f t="shared" si="3"/>
        <v/>
      </c>
      <c r="S89" s="137"/>
      <c r="T89" s="137"/>
      <c r="U89" s="1"/>
      <c r="V89" s="1"/>
      <c r="W89" s="1"/>
      <c r="X89" s="1"/>
      <c r="Y89" s="1"/>
      <c r="Z89" s="1"/>
    </row>
    <row r="90" ht="18.0" customHeight="1">
      <c r="A90" s="196" t="str">
        <f t="shared" si="4"/>
        <v>LSX073</v>
      </c>
      <c r="B90" s="134" t="s">
        <v>3069</v>
      </c>
      <c r="C90" s="134"/>
      <c r="D90" s="136" t="s">
        <v>3070</v>
      </c>
      <c r="E90" s="136" t="s">
        <v>3071</v>
      </c>
      <c r="F90" s="197"/>
      <c r="G90" s="197"/>
      <c r="H90" s="197"/>
      <c r="I90" s="197"/>
      <c r="J90" s="197"/>
      <c r="K90" s="197"/>
      <c r="L90" s="197"/>
      <c r="M90" s="197"/>
      <c r="N90" s="197"/>
      <c r="O90" s="197"/>
      <c r="P90" s="197"/>
      <c r="Q90" s="197"/>
      <c r="R90" s="195" t="str">
        <f t="shared" si="3"/>
        <v/>
      </c>
      <c r="S90" s="137"/>
      <c r="T90" s="137"/>
      <c r="U90" s="1"/>
      <c r="V90" s="1"/>
      <c r="W90" s="1"/>
      <c r="X90" s="1"/>
      <c r="Y90" s="1"/>
      <c r="Z90" s="1"/>
    </row>
    <row r="91" ht="18.0" customHeight="1">
      <c r="A91" s="196" t="str">
        <f t="shared" si="4"/>
        <v>LSX074</v>
      </c>
      <c r="B91" s="134" t="s">
        <v>3072</v>
      </c>
      <c r="C91" s="134"/>
      <c r="D91" s="136" t="s">
        <v>3073</v>
      </c>
      <c r="E91" s="136" t="s">
        <v>3074</v>
      </c>
      <c r="F91" s="197"/>
      <c r="G91" s="197"/>
      <c r="H91" s="197"/>
      <c r="I91" s="197"/>
      <c r="J91" s="197"/>
      <c r="K91" s="197"/>
      <c r="L91" s="197"/>
      <c r="M91" s="197"/>
      <c r="N91" s="197"/>
      <c r="O91" s="197"/>
      <c r="P91" s="197"/>
      <c r="Q91" s="197"/>
      <c r="R91" s="195" t="str">
        <f t="shared" si="3"/>
        <v/>
      </c>
      <c r="S91" s="137"/>
      <c r="T91" s="137"/>
      <c r="U91" s="1"/>
      <c r="V91" s="1"/>
      <c r="W91" s="1"/>
      <c r="X91" s="1"/>
      <c r="Y91" s="1"/>
      <c r="Z91" s="1"/>
    </row>
    <row r="92" ht="18.0" customHeight="1">
      <c r="A92" s="196" t="str">
        <f t="shared" si="4"/>
        <v>LSX075</v>
      </c>
      <c r="B92" s="134" t="s">
        <v>3075</v>
      </c>
      <c r="C92" s="134"/>
      <c r="D92" s="136" t="s">
        <v>3076</v>
      </c>
      <c r="E92" s="136" t="s">
        <v>3060</v>
      </c>
      <c r="F92" s="197"/>
      <c r="G92" s="197"/>
      <c r="H92" s="197"/>
      <c r="I92" s="197"/>
      <c r="J92" s="197"/>
      <c r="K92" s="197"/>
      <c r="L92" s="197"/>
      <c r="M92" s="197"/>
      <c r="N92" s="197"/>
      <c r="O92" s="197"/>
      <c r="P92" s="197"/>
      <c r="Q92" s="197"/>
      <c r="R92" s="195" t="str">
        <f t="shared" si="3"/>
        <v/>
      </c>
      <c r="S92" s="137"/>
      <c r="T92" s="137"/>
      <c r="U92" s="1"/>
      <c r="V92" s="1"/>
      <c r="W92" s="1"/>
      <c r="X92" s="1"/>
      <c r="Y92" s="1"/>
      <c r="Z92" s="1"/>
    </row>
    <row r="93" ht="18.0" customHeight="1">
      <c r="A93" s="196" t="str">
        <f t="shared" si="4"/>
        <v>LSX076</v>
      </c>
      <c r="B93" s="134" t="s">
        <v>3077</v>
      </c>
      <c r="C93" s="134"/>
      <c r="D93" s="136" t="s">
        <v>3078</v>
      </c>
      <c r="E93" s="136" t="s">
        <v>3079</v>
      </c>
      <c r="F93" s="197"/>
      <c r="G93" s="197"/>
      <c r="H93" s="197"/>
      <c r="I93" s="197"/>
      <c r="J93" s="197"/>
      <c r="K93" s="197"/>
      <c r="L93" s="197"/>
      <c r="M93" s="197"/>
      <c r="N93" s="197"/>
      <c r="O93" s="197"/>
      <c r="P93" s="197"/>
      <c r="Q93" s="197"/>
      <c r="R93" s="195" t="str">
        <f t="shared" si="3"/>
        <v/>
      </c>
      <c r="S93" s="137"/>
      <c r="T93" s="137"/>
      <c r="U93" s="1"/>
      <c r="V93" s="1"/>
      <c r="W93" s="1"/>
      <c r="X93" s="1"/>
      <c r="Y93" s="1"/>
      <c r="Z93" s="1"/>
    </row>
    <row r="94" ht="18.0" customHeight="1">
      <c r="A94" s="196" t="str">
        <f t="shared" si="4"/>
        <v>LSX077</v>
      </c>
      <c r="B94" s="134" t="s">
        <v>3080</v>
      </c>
      <c r="C94" s="134"/>
      <c r="D94" s="136" t="s">
        <v>3081</v>
      </c>
      <c r="E94" s="136" t="s">
        <v>3082</v>
      </c>
      <c r="F94" s="197"/>
      <c r="G94" s="197"/>
      <c r="H94" s="197"/>
      <c r="I94" s="197"/>
      <c r="J94" s="197"/>
      <c r="K94" s="197"/>
      <c r="L94" s="197"/>
      <c r="M94" s="197"/>
      <c r="N94" s="197"/>
      <c r="O94" s="197"/>
      <c r="P94" s="197"/>
      <c r="Q94" s="197"/>
      <c r="R94" s="195" t="str">
        <f t="shared" si="3"/>
        <v/>
      </c>
      <c r="S94" s="137"/>
      <c r="T94" s="137"/>
      <c r="U94" s="1"/>
      <c r="V94" s="1"/>
      <c r="W94" s="1"/>
      <c r="X94" s="1"/>
      <c r="Y94" s="1"/>
      <c r="Z94" s="1"/>
    </row>
    <row r="95" ht="18.0" customHeight="1">
      <c r="A95" s="196" t="str">
        <f t="shared" si="4"/>
        <v>LSX078</v>
      </c>
      <c r="B95" s="134" t="s">
        <v>3083</v>
      </c>
      <c r="C95" s="134"/>
      <c r="D95" s="136" t="s">
        <v>3084</v>
      </c>
      <c r="E95" s="136" t="s">
        <v>3085</v>
      </c>
      <c r="F95" s="197"/>
      <c r="G95" s="197"/>
      <c r="H95" s="197"/>
      <c r="I95" s="197"/>
      <c r="J95" s="197"/>
      <c r="K95" s="197"/>
      <c r="L95" s="197"/>
      <c r="M95" s="197"/>
      <c r="N95" s="197"/>
      <c r="O95" s="197"/>
      <c r="P95" s="197"/>
      <c r="Q95" s="197"/>
      <c r="R95" s="195" t="str">
        <f t="shared" si="3"/>
        <v/>
      </c>
      <c r="S95" s="137"/>
      <c r="T95" s="137"/>
      <c r="U95" s="1"/>
      <c r="V95" s="1"/>
      <c r="W95" s="1"/>
      <c r="X95" s="1"/>
      <c r="Y95" s="1"/>
      <c r="Z95" s="1"/>
    </row>
    <row r="96" ht="18.0" customHeight="1">
      <c r="A96" s="196" t="str">
        <f t="shared" si="4"/>
        <v>LSX079</v>
      </c>
      <c r="B96" s="134" t="s">
        <v>3086</v>
      </c>
      <c r="C96" s="134"/>
      <c r="D96" s="136" t="s">
        <v>3087</v>
      </c>
      <c r="E96" s="136" t="s">
        <v>3088</v>
      </c>
      <c r="F96" s="197"/>
      <c r="G96" s="197"/>
      <c r="H96" s="197"/>
      <c r="I96" s="197"/>
      <c r="J96" s="197"/>
      <c r="K96" s="197"/>
      <c r="L96" s="197"/>
      <c r="M96" s="197"/>
      <c r="N96" s="197"/>
      <c r="O96" s="197"/>
      <c r="P96" s="197"/>
      <c r="Q96" s="197"/>
      <c r="R96" s="195" t="str">
        <f t="shared" si="3"/>
        <v/>
      </c>
      <c r="S96" s="137"/>
      <c r="T96" s="137"/>
      <c r="U96" s="1"/>
      <c r="V96" s="1"/>
      <c r="W96" s="1"/>
      <c r="X96" s="1"/>
      <c r="Y96" s="1"/>
      <c r="Z96" s="1"/>
    </row>
    <row r="97" ht="18.0" customHeight="1">
      <c r="A97" s="196" t="str">
        <f t="shared" si="4"/>
        <v>LSX080</v>
      </c>
      <c r="B97" s="134" t="s">
        <v>3089</v>
      </c>
      <c r="C97" s="134"/>
      <c r="D97" s="136" t="s">
        <v>3090</v>
      </c>
      <c r="E97" s="136" t="s">
        <v>3091</v>
      </c>
      <c r="F97" s="197"/>
      <c r="G97" s="197"/>
      <c r="H97" s="197"/>
      <c r="I97" s="197"/>
      <c r="J97" s="197"/>
      <c r="K97" s="197"/>
      <c r="L97" s="197"/>
      <c r="M97" s="197"/>
      <c r="N97" s="197"/>
      <c r="O97" s="197"/>
      <c r="P97" s="197"/>
      <c r="Q97" s="197"/>
      <c r="R97" s="195" t="str">
        <f t="shared" si="3"/>
        <v/>
      </c>
      <c r="S97" s="137"/>
      <c r="T97" s="137"/>
      <c r="U97" s="1"/>
      <c r="V97" s="1"/>
      <c r="W97" s="1"/>
      <c r="X97" s="1"/>
      <c r="Y97" s="1"/>
      <c r="Z97" s="1"/>
    </row>
    <row r="98" ht="18.0" customHeight="1">
      <c r="A98" s="196" t="str">
        <f t="shared" si="4"/>
        <v>LSX081</v>
      </c>
      <c r="B98" s="134" t="s">
        <v>3092</v>
      </c>
      <c r="C98" s="134"/>
      <c r="D98" s="136" t="s">
        <v>3093</v>
      </c>
      <c r="E98" s="136" t="s">
        <v>3094</v>
      </c>
      <c r="F98" s="197"/>
      <c r="G98" s="197"/>
      <c r="H98" s="197"/>
      <c r="I98" s="197"/>
      <c r="J98" s="197"/>
      <c r="K98" s="197"/>
      <c r="L98" s="197"/>
      <c r="M98" s="197"/>
      <c r="N98" s="197"/>
      <c r="O98" s="197"/>
      <c r="P98" s="197"/>
      <c r="Q98" s="197"/>
      <c r="R98" s="195" t="str">
        <f t="shared" si="3"/>
        <v/>
      </c>
      <c r="S98" s="137"/>
      <c r="T98" s="137"/>
      <c r="U98" s="1"/>
      <c r="V98" s="1"/>
      <c r="W98" s="1"/>
      <c r="X98" s="1"/>
      <c r="Y98" s="1"/>
      <c r="Z98" s="1"/>
    </row>
    <row r="99" ht="18.0" customHeight="1">
      <c r="A99" s="196" t="str">
        <f t="shared" si="4"/>
        <v>LSX082</v>
      </c>
      <c r="B99" s="134" t="s">
        <v>3095</v>
      </c>
      <c r="C99" s="134"/>
      <c r="D99" s="136" t="s">
        <v>3096</v>
      </c>
      <c r="E99" s="136" t="s">
        <v>3074</v>
      </c>
      <c r="F99" s="197"/>
      <c r="G99" s="197"/>
      <c r="H99" s="197"/>
      <c r="I99" s="197"/>
      <c r="J99" s="197"/>
      <c r="K99" s="197"/>
      <c r="L99" s="197"/>
      <c r="M99" s="197"/>
      <c r="N99" s="197"/>
      <c r="O99" s="197"/>
      <c r="P99" s="197"/>
      <c r="Q99" s="197"/>
      <c r="R99" s="195" t="str">
        <f t="shared" si="3"/>
        <v/>
      </c>
      <c r="S99" s="137"/>
      <c r="T99" s="137"/>
      <c r="U99" s="1"/>
      <c r="V99" s="1"/>
      <c r="W99" s="1"/>
      <c r="X99" s="1"/>
      <c r="Y99" s="1"/>
      <c r="Z99" s="1"/>
    </row>
    <row r="100" ht="18.0" customHeight="1">
      <c r="A100" s="196" t="str">
        <f t="shared" si="4"/>
        <v>LSX083</v>
      </c>
      <c r="B100" s="134" t="s">
        <v>3097</v>
      </c>
      <c r="C100" s="134"/>
      <c r="D100" s="136" t="s">
        <v>3098</v>
      </c>
      <c r="E100" s="136" t="s">
        <v>3099</v>
      </c>
      <c r="F100" s="197"/>
      <c r="G100" s="197"/>
      <c r="H100" s="197"/>
      <c r="I100" s="197"/>
      <c r="J100" s="197"/>
      <c r="K100" s="197"/>
      <c r="L100" s="197"/>
      <c r="M100" s="197"/>
      <c r="N100" s="197"/>
      <c r="O100" s="197"/>
      <c r="P100" s="197"/>
      <c r="Q100" s="197"/>
      <c r="R100" s="195" t="str">
        <f t="shared" si="3"/>
        <v/>
      </c>
      <c r="S100" s="137"/>
      <c r="T100" s="137"/>
      <c r="U100" s="1"/>
      <c r="V100" s="1"/>
      <c r="W100" s="1"/>
      <c r="X100" s="1"/>
      <c r="Y100" s="1"/>
      <c r="Z100" s="1"/>
    </row>
    <row r="101" ht="18.0" customHeight="1">
      <c r="A101" s="196" t="str">
        <f t="shared" si="4"/>
        <v>LSX084</v>
      </c>
      <c r="B101" s="134" t="s">
        <v>3100</v>
      </c>
      <c r="C101" s="134"/>
      <c r="D101" s="136" t="s">
        <v>3101</v>
      </c>
      <c r="E101" s="136" t="s">
        <v>3102</v>
      </c>
      <c r="F101" s="197"/>
      <c r="G101" s="197"/>
      <c r="H101" s="197"/>
      <c r="I101" s="197"/>
      <c r="J101" s="197"/>
      <c r="K101" s="197"/>
      <c r="L101" s="197"/>
      <c r="M101" s="197"/>
      <c r="N101" s="197"/>
      <c r="O101" s="197"/>
      <c r="P101" s="197"/>
      <c r="Q101" s="197"/>
      <c r="R101" s="195" t="str">
        <f t="shared" si="3"/>
        <v/>
      </c>
      <c r="S101" s="137"/>
      <c r="T101" s="137"/>
      <c r="U101" s="1"/>
      <c r="V101" s="1"/>
      <c r="W101" s="1"/>
      <c r="X101" s="1"/>
      <c r="Y101" s="1"/>
      <c r="Z101" s="1"/>
    </row>
    <row r="102" ht="18.0" customHeight="1">
      <c r="A102" s="196" t="str">
        <f t="shared" si="4"/>
        <v>LSX085</v>
      </c>
      <c r="B102" s="134" t="s">
        <v>3103</v>
      </c>
      <c r="C102" s="134"/>
      <c r="D102" s="136" t="s">
        <v>3104</v>
      </c>
      <c r="E102" s="136" t="s">
        <v>3105</v>
      </c>
      <c r="F102" s="197"/>
      <c r="G102" s="197"/>
      <c r="H102" s="197"/>
      <c r="I102" s="197"/>
      <c r="J102" s="197"/>
      <c r="K102" s="197"/>
      <c r="L102" s="197"/>
      <c r="M102" s="197"/>
      <c r="N102" s="197"/>
      <c r="O102" s="197"/>
      <c r="P102" s="197"/>
      <c r="Q102" s="197"/>
      <c r="R102" s="195" t="str">
        <f t="shared" si="3"/>
        <v/>
      </c>
      <c r="S102" s="137"/>
      <c r="T102" s="137"/>
      <c r="U102" s="1"/>
      <c r="V102" s="1"/>
      <c r="W102" s="1"/>
      <c r="X102" s="1"/>
      <c r="Y102" s="1"/>
      <c r="Z102" s="1"/>
    </row>
    <row r="103" ht="18.0" customHeight="1">
      <c r="A103" s="196" t="str">
        <f t="shared" si="4"/>
        <v>LSX086</v>
      </c>
      <c r="B103" s="134" t="s">
        <v>3106</v>
      </c>
      <c r="C103" s="134"/>
      <c r="D103" s="136" t="s">
        <v>3107</v>
      </c>
      <c r="E103" s="136" t="s">
        <v>3099</v>
      </c>
      <c r="F103" s="197"/>
      <c r="G103" s="197"/>
      <c r="H103" s="197"/>
      <c r="I103" s="197"/>
      <c r="J103" s="197"/>
      <c r="K103" s="197"/>
      <c r="L103" s="197"/>
      <c r="M103" s="197"/>
      <c r="N103" s="197"/>
      <c r="O103" s="197"/>
      <c r="P103" s="197"/>
      <c r="Q103" s="197"/>
      <c r="R103" s="195" t="str">
        <f t="shared" si="3"/>
        <v/>
      </c>
      <c r="S103" s="137"/>
      <c r="T103" s="137"/>
      <c r="U103" s="1"/>
      <c r="V103" s="1"/>
      <c r="W103" s="1"/>
      <c r="X103" s="1"/>
      <c r="Y103" s="1"/>
      <c r="Z103" s="1"/>
    </row>
    <row r="104" ht="18.0" customHeight="1">
      <c r="A104" s="196" t="str">
        <f t="shared" si="4"/>
        <v>LSX087</v>
      </c>
      <c r="B104" s="134" t="s">
        <v>3108</v>
      </c>
      <c r="C104" s="134"/>
      <c r="D104" s="136" t="s">
        <v>3109</v>
      </c>
      <c r="E104" s="136" t="s">
        <v>3110</v>
      </c>
      <c r="F104" s="197"/>
      <c r="G104" s="197"/>
      <c r="H104" s="197"/>
      <c r="I104" s="197"/>
      <c r="J104" s="197"/>
      <c r="K104" s="197"/>
      <c r="L104" s="197"/>
      <c r="M104" s="197"/>
      <c r="N104" s="197"/>
      <c r="O104" s="197"/>
      <c r="P104" s="197"/>
      <c r="Q104" s="197"/>
      <c r="R104" s="195" t="str">
        <f t="shared" si="3"/>
        <v/>
      </c>
      <c r="S104" s="137"/>
      <c r="T104" s="137"/>
      <c r="U104" s="1"/>
      <c r="V104" s="1"/>
      <c r="W104" s="1"/>
      <c r="X104" s="1"/>
      <c r="Y104" s="1"/>
      <c r="Z104" s="1"/>
    </row>
    <row r="105" ht="18.0" customHeight="1">
      <c r="A105" s="196" t="str">
        <f t="shared" si="4"/>
        <v>LSX088</v>
      </c>
      <c r="B105" s="134" t="s">
        <v>3111</v>
      </c>
      <c r="C105" s="134"/>
      <c r="D105" s="136" t="s">
        <v>3112</v>
      </c>
      <c r="E105" s="136" t="s">
        <v>3113</v>
      </c>
      <c r="F105" s="197"/>
      <c r="G105" s="197"/>
      <c r="H105" s="197"/>
      <c r="I105" s="197"/>
      <c r="J105" s="197"/>
      <c r="K105" s="197"/>
      <c r="L105" s="197"/>
      <c r="M105" s="197"/>
      <c r="N105" s="197"/>
      <c r="O105" s="197"/>
      <c r="P105" s="197"/>
      <c r="Q105" s="197"/>
      <c r="R105" s="195" t="str">
        <f t="shared" si="3"/>
        <v/>
      </c>
      <c r="S105" s="137"/>
      <c r="T105" s="137"/>
      <c r="U105" s="1"/>
      <c r="V105" s="1"/>
      <c r="W105" s="1"/>
      <c r="X105" s="1"/>
      <c r="Y105" s="1"/>
      <c r="Z105" s="1"/>
    </row>
    <row r="106" ht="18.0" customHeight="1">
      <c r="A106" s="196" t="str">
        <f t="shared" si="4"/>
        <v/>
      </c>
      <c r="B106" s="198" t="s">
        <v>3114</v>
      </c>
      <c r="C106" s="198"/>
      <c r="D106" s="199"/>
      <c r="E106" s="199"/>
      <c r="F106" s="197"/>
      <c r="G106" s="197"/>
      <c r="H106" s="197"/>
      <c r="I106" s="197"/>
      <c r="J106" s="197"/>
      <c r="K106" s="197"/>
      <c r="L106" s="197"/>
      <c r="M106" s="197"/>
      <c r="N106" s="197"/>
      <c r="O106" s="197"/>
      <c r="P106" s="197"/>
      <c r="Q106" s="197"/>
      <c r="R106" s="195" t="str">
        <f t="shared" si="3"/>
        <v/>
      </c>
      <c r="S106" s="137"/>
      <c r="T106" s="137"/>
      <c r="U106" s="1"/>
      <c r="V106" s="1"/>
      <c r="W106" s="1"/>
      <c r="X106" s="1"/>
      <c r="Y106" s="1"/>
      <c r="Z106" s="1"/>
    </row>
    <row r="107" ht="18.0" customHeight="1">
      <c r="A107" s="196" t="str">
        <f t="shared" si="4"/>
        <v>LSX089</v>
      </c>
      <c r="B107" s="134" t="s">
        <v>3115</v>
      </c>
      <c r="C107" s="134" t="s">
        <v>3116</v>
      </c>
      <c r="D107" s="136" t="s">
        <v>3117</v>
      </c>
      <c r="E107" s="136" t="s">
        <v>3118</v>
      </c>
      <c r="F107" s="197"/>
      <c r="G107" s="197"/>
      <c r="H107" s="197"/>
      <c r="I107" s="197"/>
      <c r="J107" s="197"/>
      <c r="K107" s="197"/>
      <c r="L107" s="197"/>
      <c r="M107" s="197"/>
      <c r="N107" s="197"/>
      <c r="O107" s="197"/>
      <c r="P107" s="197"/>
      <c r="Q107" s="197"/>
      <c r="R107" s="195" t="str">
        <f t="shared" si="3"/>
        <v/>
      </c>
      <c r="S107" s="137"/>
      <c r="T107" s="137"/>
      <c r="U107" s="1"/>
      <c r="V107" s="1"/>
      <c r="W107" s="1"/>
      <c r="X107" s="1"/>
      <c r="Y107" s="1"/>
      <c r="Z107" s="1"/>
    </row>
    <row r="108" ht="18.0" customHeight="1">
      <c r="A108" s="196" t="str">
        <f t="shared" si="4"/>
        <v>LSX090</v>
      </c>
      <c r="B108" s="134" t="s">
        <v>3119</v>
      </c>
      <c r="C108" s="134" t="s">
        <v>3120</v>
      </c>
      <c r="D108" s="136" t="s">
        <v>3121</v>
      </c>
      <c r="E108" s="136" t="s">
        <v>3122</v>
      </c>
      <c r="F108" s="197"/>
      <c r="G108" s="197"/>
      <c r="H108" s="197"/>
      <c r="I108" s="197"/>
      <c r="J108" s="197"/>
      <c r="K108" s="197"/>
      <c r="L108" s="197"/>
      <c r="M108" s="197"/>
      <c r="N108" s="197"/>
      <c r="O108" s="197"/>
      <c r="P108" s="197"/>
      <c r="Q108" s="197"/>
      <c r="R108" s="195" t="str">
        <f t="shared" si="3"/>
        <v/>
      </c>
      <c r="S108" s="137"/>
      <c r="T108" s="137"/>
      <c r="U108" s="1"/>
      <c r="V108" s="1"/>
      <c r="W108" s="1"/>
      <c r="X108" s="1"/>
      <c r="Y108" s="1"/>
      <c r="Z108" s="1"/>
    </row>
    <row r="109" ht="18.0" customHeight="1">
      <c r="A109" s="196" t="str">
        <f t="shared" si="4"/>
        <v>LSX091</v>
      </c>
      <c r="B109" s="134" t="s">
        <v>3123</v>
      </c>
      <c r="C109" s="134" t="s">
        <v>3123</v>
      </c>
      <c r="D109" s="136" t="s">
        <v>3124</v>
      </c>
      <c r="E109" s="136" t="s">
        <v>3125</v>
      </c>
      <c r="F109" s="197"/>
      <c r="G109" s="197"/>
      <c r="H109" s="197"/>
      <c r="I109" s="197"/>
      <c r="J109" s="197"/>
      <c r="K109" s="197"/>
      <c r="L109" s="197"/>
      <c r="M109" s="197"/>
      <c r="N109" s="197"/>
      <c r="O109" s="197"/>
      <c r="P109" s="197"/>
      <c r="Q109" s="197"/>
      <c r="R109" s="195" t="str">
        <f t="shared" si="3"/>
        <v/>
      </c>
      <c r="S109" s="137"/>
      <c r="T109" s="137"/>
      <c r="U109" s="1"/>
      <c r="V109" s="1"/>
      <c r="W109" s="1"/>
      <c r="X109" s="1"/>
      <c r="Y109" s="1"/>
      <c r="Z109" s="1"/>
    </row>
    <row r="110" ht="18.0" customHeight="1">
      <c r="A110" s="196" t="str">
        <f t="shared" si="4"/>
        <v>LSX092</v>
      </c>
      <c r="B110" s="134" t="s">
        <v>3126</v>
      </c>
      <c r="C110" s="134" t="s">
        <v>3116</v>
      </c>
      <c r="D110" s="136" t="s">
        <v>3127</v>
      </c>
      <c r="E110" s="136" t="s">
        <v>3128</v>
      </c>
      <c r="F110" s="197"/>
      <c r="G110" s="197"/>
      <c r="H110" s="197"/>
      <c r="I110" s="197"/>
      <c r="J110" s="197"/>
      <c r="K110" s="197"/>
      <c r="L110" s="197"/>
      <c r="M110" s="197"/>
      <c r="N110" s="197"/>
      <c r="O110" s="197"/>
      <c r="P110" s="197"/>
      <c r="Q110" s="197"/>
      <c r="R110" s="195" t="str">
        <f t="shared" si="3"/>
        <v/>
      </c>
      <c r="S110" s="137"/>
      <c r="T110" s="137"/>
      <c r="U110" s="1"/>
      <c r="V110" s="1"/>
      <c r="W110" s="1"/>
      <c r="X110" s="1"/>
      <c r="Y110" s="1"/>
      <c r="Z110" s="1"/>
    </row>
    <row r="111" ht="18.0" customHeight="1">
      <c r="A111" s="196" t="str">
        <f t="shared" si="4"/>
        <v>LSX093</v>
      </c>
      <c r="B111" s="134" t="s">
        <v>3129</v>
      </c>
      <c r="C111" s="134" t="s">
        <v>3116</v>
      </c>
      <c r="D111" s="136" t="s">
        <v>3130</v>
      </c>
      <c r="E111" s="136" t="s">
        <v>3131</v>
      </c>
      <c r="F111" s="197"/>
      <c r="G111" s="197"/>
      <c r="H111" s="197"/>
      <c r="I111" s="197"/>
      <c r="J111" s="197"/>
      <c r="K111" s="197"/>
      <c r="L111" s="197"/>
      <c r="M111" s="197"/>
      <c r="N111" s="197"/>
      <c r="O111" s="197"/>
      <c r="P111" s="197"/>
      <c r="Q111" s="197"/>
      <c r="R111" s="195" t="str">
        <f t="shared" si="3"/>
        <v/>
      </c>
      <c r="S111" s="137"/>
      <c r="T111" s="137"/>
      <c r="U111" s="1"/>
      <c r="V111" s="1"/>
      <c r="W111" s="1"/>
      <c r="X111" s="1"/>
      <c r="Y111" s="1"/>
      <c r="Z111" s="1"/>
    </row>
    <row r="112" ht="18.0" customHeight="1">
      <c r="A112" s="196" t="str">
        <f t="shared" si="4"/>
        <v>LSX094</v>
      </c>
      <c r="B112" s="134" t="s">
        <v>3132</v>
      </c>
      <c r="C112" s="134" t="s">
        <v>3133</v>
      </c>
      <c r="D112" s="136" t="s">
        <v>3134</v>
      </c>
      <c r="E112" s="136" t="s">
        <v>3135</v>
      </c>
      <c r="F112" s="197"/>
      <c r="G112" s="197"/>
      <c r="H112" s="197"/>
      <c r="I112" s="197"/>
      <c r="J112" s="197"/>
      <c r="K112" s="197"/>
      <c r="L112" s="197"/>
      <c r="M112" s="197"/>
      <c r="N112" s="197"/>
      <c r="O112" s="197"/>
      <c r="P112" s="197"/>
      <c r="Q112" s="197"/>
      <c r="R112" s="195" t="str">
        <f t="shared" si="3"/>
        <v/>
      </c>
      <c r="S112" s="137"/>
      <c r="T112" s="137"/>
      <c r="U112" s="1"/>
      <c r="V112" s="1"/>
      <c r="W112" s="1"/>
      <c r="X112" s="1"/>
      <c r="Y112" s="1"/>
      <c r="Z112" s="1"/>
    </row>
    <row r="113" ht="18.0" customHeight="1">
      <c r="A113" s="196" t="str">
        <f t="shared" si="4"/>
        <v>LSX095</v>
      </c>
      <c r="B113" s="134" t="s">
        <v>3136</v>
      </c>
      <c r="C113" s="134" t="s">
        <v>3137</v>
      </c>
      <c r="D113" s="136" t="s">
        <v>3138</v>
      </c>
      <c r="E113" s="136" t="s">
        <v>3139</v>
      </c>
      <c r="F113" s="197"/>
      <c r="G113" s="197"/>
      <c r="H113" s="197"/>
      <c r="I113" s="197"/>
      <c r="J113" s="197"/>
      <c r="K113" s="197"/>
      <c r="L113" s="197"/>
      <c r="M113" s="197"/>
      <c r="N113" s="197"/>
      <c r="O113" s="197"/>
      <c r="P113" s="197"/>
      <c r="Q113" s="197"/>
      <c r="R113" s="195" t="str">
        <f t="shared" si="3"/>
        <v/>
      </c>
      <c r="S113" s="137"/>
      <c r="T113" s="137"/>
      <c r="U113" s="1"/>
      <c r="V113" s="1"/>
      <c r="W113" s="1"/>
      <c r="X113" s="1"/>
      <c r="Y113" s="1"/>
      <c r="Z113" s="1"/>
    </row>
    <row r="114" ht="18.0" customHeight="1">
      <c r="A114" s="196" t="str">
        <f t="shared" si="4"/>
        <v>LSX096</v>
      </c>
      <c r="B114" s="134" t="s">
        <v>3140</v>
      </c>
      <c r="C114" s="134" t="s">
        <v>3133</v>
      </c>
      <c r="D114" s="136" t="s">
        <v>3141</v>
      </c>
      <c r="E114" s="136" t="s">
        <v>3142</v>
      </c>
      <c r="F114" s="197"/>
      <c r="G114" s="197"/>
      <c r="H114" s="197"/>
      <c r="I114" s="197"/>
      <c r="J114" s="197"/>
      <c r="K114" s="197"/>
      <c r="L114" s="197"/>
      <c r="M114" s="197"/>
      <c r="N114" s="197"/>
      <c r="O114" s="197"/>
      <c r="P114" s="197"/>
      <c r="Q114" s="197"/>
      <c r="R114" s="195" t="str">
        <f t="shared" si="3"/>
        <v/>
      </c>
      <c r="S114" s="137"/>
      <c r="T114" s="137"/>
      <c r="U114" s="1"/>
      <c r="V114" s="1"/>
      <c r="W114" s="1"/>
      <c r="X114" s="1"/>
      <c r="Y114" s="1"/>
      <c r="Z114" s="1"/>
    </row>
    <row r="115" ht="18.0" customHeight="1">
      <c r="A115" s="196" t="str">
        <f t="shared" si="4"/>
        <v>LSX097</v>
      </c>
      <c r="B115" s="134" t="s">
        <v>3143</v>
      </c>
      <c r="C115" s="134" t="s">
        <v>3144</v>
      </c>
      <c r="D115" s="136" t="s">
        <v>3145</v>
      </c>
      <c r="E115" s="136" t="s">
        <v>3146</v>
      </c>
      <c r="F115" s="197"/>
      <c r="G115" s="197"/>
      <c r="H115" s="197"/>
      <c r="I115" s="197"/>
      <c r="J115" s="197"/>
      <c r="K115" s="197"/>
      <c r="L115" s="197"/>
      <c r="M115" s="197"/>
      <c r="N115" s="197"/>
      <c r="O115" s="197"/>
      <c r="P115" s="197"/>
      <c r="Q115" s="197"/>
      <c r="R115" s="195" t="str">
        <f t="shared" si="3"/>
        <v/>
      </c>
      <c r="S115" s="137"/>
      <c r="T115" s="137"/>
      <c r="U115" s="1"/>
      <c r="V115" s="1"/>
      <c r="W115" s="1"/>
      <c r="X115" s="1"/>
      <c r="Y115" s="1"/>
      <c r="Z115" s="1"/>
    </row>
    <row r="116" ht="18.0" customHeight="1">
      <c r="A116" s="196" t="str">
        <f t="shared" si="4"/>
        <v>LSX098</v>
      </c>
      <c r="B116" s="134" t="s">
        <v>3147</v>
      </c>
      <c r="C116" s="201" t="s">
        <v>3148</v>
      </c>
      <c r="D116" s="136" t="s">
        <v>3145</v>
      </c>
      <c r="E116" s="136" t="s">
        <v>3149</v>
      </c>
      <c r="F116" s="197"/>
      <c r="G116" s="197"/>
      <c r="H116" s="197"/>
      <c r="I116" s="197"/>
      <c r="J116" s="197"/>
      <c r="K116" s="197"/>
      <c r="L116" s="197"/>
      <c r="M116" s="197"/>
      <c r="N116" s="197"/>
      <c r="O116" s="197"/>
      <c r="P116" s="197"/>
      <c r="Q116" s="197"/>
      <c r="R116" s="195" t="str">
        <f t="shared" si="3"/>
        <v/>
      </c>
      <c r="S116" s="137"/>
      <c r="T116" s="137"/>
      <c r="U116" s="1"/>
      <c r="V116" s="1"/>
      <c r="W116" s="1"/>
      <c r="X116" s="1"/>
      <c r="Y116" s="1"/>
      <c r="Z116" s="1"/>
    </row>
    <row r="117" ht="18.0" customHeight="1">
      <c r="A117" s="196" t="str">
        <f t="shared" si="4"/>
        <v>LSX099</v>
      </c>
      <c r="B117" s="134" t="s">
        <v>3150</v>
      </c>
      <c r="C117" s="134" t="s">
        <v>3148</v>
      </c>
      <c r="D117" s="136" t="s">
        <v>3145</v>
      </c>
      <c r="E117" s="136" t="s">
        <v>3151</v>
      </c>
      <c r="F117" s="197"/>
      <c r="G117" s="197"/>
      <c r="H117" s="197"/>
      <c r="I117" s="197"/>
      <c r="J117" s="197"/>
      <c r="K117" s="197"/>
      <c r="L117" s="197"/>
      <c r="M117" s="197"/>
      <c r="N117" s="197"/>
      <c r="O117" s="197"/>
      <c r="P117" s="197"/>
      <c r="Q117" s="197"/>
      <c r="R117" s="195" t="str">
        <f t="shared" si="3"/>
        <v/>
      </c>
      <c r="S117" s="137"/>
      <c r="T117" s="137"/>
      <c r="U117" s="1"/>
      <c r="V117" s="1"/>
      <c r="W117" s="1"/>
      <c r="X117" s="1"/>
      <c r="Y117" s="1"/>
      <c r="Z117" s="1"/>
    </row>
    <row r="118" ht="18.0" customHeight="1">
      <c r="A118" s="196" t="str">
        <f t="shared" si="4"/>
        <v>LSX0100</v>
      </c>
      <c r="B118" s="134" t="s">
        <v>3152</v>
      </c>
      <c r="C118" s="134" t="s">
        <v>3153</v>
      </c>
      <c r="D118" s="136" t="s">
        <v>3154</v>
      </c>
      <c r="E118" s="136" t="s">
        <v>3155</v>
      </c>
      <c r="F118" s="197"/>
      <c r="G118" s="197"/>
      <c r="H118" s="197"/>
      <c r="I118" s="197"/>
      <c r="J118" s="197"/>
      <c r="K118" s="197"/>
      <c r="L118" s="197"/>
      <c r="M118" s="197"/>
      <c r="N118" s="197"/>
      <c r="O118" s="197"/>
      <c r="P118" s="197"/>
      <c r="Q118" s="197"/>
      <c r="R118" s="195" t="str">
        <f t="shared" si="3"/>
        <v/>
      </c>
      <c r="S118" s="137"/>
      <c r="T118" s="137"/>
      <c r="U118" s="1"/>
      <c r="V118" s="1"/>
      <c r="W118" s="1"/>
      <c r="X118" s="1"/>
      <c r="Y118" s="1"/>
      <c r="Z118" s="1"/>
    </row>
    <row r="119" ht="18.0" customHeight="1">
      <c r="A119" s="196" t="str">
        <f t="shared" si="4"/>
        <v>LSX0101</v>
      </c>
      <c r="B119" s="134" t="s">
        <v>3156</v>
      </c>
      <c r="C119" s="134" t="s">
        <v>3157</v>
      </c>
      <c r="D119" s="136" t="s">
        <v>3154</v>
      </c>
      <c r="E119" s="136" t="s">
        <v>3158</v>
      </c>
      <c r="F119" s="197"/>
      <c r="G119" s="197"/>
      <c r="H119" s="197"/>
      <c r="I119" s="197"/>
      <c r="J119" s="197"/>
      <c r="K119" s="197"/>
      <c r="L119" s="197"/>
      <c r="M119" s="197"/>
      <c r="N119" s="197"/>
      <c r="O119" s="197"/>
      <c r="P119" s="197"/>
      <c r="Q119" s="197"/>
      <c r="R119" s="195" t="str">
        <f t="shared" si="3"/>
        <v/>
      </c>
      <c r="S119" s="137"/>
      <c r="T119" s="137"/>
      <c r="U119" s="1"/>
      <c r="V119" s="1"/>
      <c r="W119" s="1"/>
      <c r="X119" s="1"/>
      <c r="Y119" s="1"/>
      <c r="Z119" s="1"/>
    </row>
    <row r="120" ht="18.0" customHeight="1">
      <c r="A120" s="196" t="str">
        <f t="shared" si="4"/>
        <v>LSX0102</v>
      </c>
      <c r="B120" s="134" t="s">
        <v>3159</v>
      </c>
      <c r="C120" s="134" t="s">
        <v>3153</v>
      </c>
      <c r="D120" s="136" t="s">
        <v>3154</v>
      </c>
      <c r="E120" s="136" t="s">
        <v>3160</v>
      </c>
      <c r="F120" s="197"/>
      <c r="G120" s="197"/>
      <c r="H120" s="197"/>
      <c r="I120" s="197"/>
      <c r="J120" s="197"/>
      <c r="K120" s="197"/>
      <c r="L120" s="197"/>
      <c r="M120" s="197"/>
      <c r="N120" s="197"/>
      <c r="O120" s="197"/>
      <c r="P120" s="197"/>
      <c r="Q120" s="197"/>
      <c r="R120" s="195" t="str">
        <f t="shared" si="3"/>
        <v/>
      </c>
      <c r="S120" s="137"/>
      <c r="T120" s="137"/>
      <c r="U120" s="1"/>
      <c r="V120" s="1"/>
      <c r="W120" s="1"/>
      <c r="X120" s="1"/>
      <c r="Y120" s="1"/>
      <c r="Z120" s="1"/>
    </row>
    <row r="121" ht="18.0" customHeight="1">
      <c r="A121" s="196" t="str">
        <f t="shared" si="4"/>
        <v>LSX0103</v>
      </c>
      <c r="B121" s="134" t="s">
        <v>3161</v>
      </c>
      <c r="C121" s="134" t="s">
        <v>3162</v>
      </c>
      <c r="D121" s="136" t="s">
        <v>3163</v>
      </c>
      <c r="E121" s="136" t="s">
        <v>3164</v>
      </c>
      <c r="F121" s="197"/>
      <c r="G121" s="197"/>
      <c r="H121" s="197"/>
      <c r="I121" s="197"/>
      <c r="J121" s="197"/>
      <c r="K121" s="197"/>
      <c r="L121" s="197"/>
      <c r="M121" s="197"/>
      <c r="N121" s="197"/>
      <c r="O121" s="197"/>
      <c r="P121" s="197"/>
      <c r="Q121" s="197"/>
      <c r="R121" s="195" t="str">
        <f t="shared" si="3"/>
        <v/>
      </c>
      <c r="S121" s="137"/>
      <c r="T121" s="137"/>
      <c r="U121" s="1"/>
      <c r="V121" s="1"/>
      <c r="W121" s="1"/>
      <c r="X121" s="1"/>
      <c r="Y121" s="1"/>
      <c r="Z121" s="1"/>
    </row>
    <row r="122" ht="18.0" customHeight="1">
      <c r="A122" s="196" t="str">
        <f t="shared" si="4"/>
        <v>LSX0104</v>
      </c>
      <c r="B122" s="134" t="s">
        <v>3165</v>
      </c>
      <c r="C122" s="134" t="s">
        <v>3166</v>
      </c>
      <c r="D122" s="136" t="s">
        <v>3167</v>
      </c>
      <c r="E122" s="136" t="s">
        <v>3168</v>
      </c>
      <c r="F122" s="197"/>
      <c r="G122" s="197"/>
      <c r="H122" s="197"/>
      <c r="I122" s="197"/>
      <c r="J122" s="197"/>
      <c r="K122" s="197"/>
      <c r="L122" s="197"/>
      <c r="M122" s="197"/>
      <c r="N122" s="197"/>
      <c r="O122" s="197"/>
      <c r="P122" s="197"/>
      <c r="Q122" s="197"/>
      <c r="R122" s="195" t="str">
        <f t="shared" si="3"/>
        <v/>
      </c>
      <c r="S122" s="137"/>
      <c r="T122" s="137"/>
      <c r="U122" s="1"/>
      <c r="V122" s="1"/>
      <c r="W122" s="1"/>
      <c r="X122" s="1"/>
      <c r="Y122" s="1"/>
      <c r="Z122" s="1"/>
    </row>
    <row r="123" ht="18.0" customHeight="1">
      <c r="A123" s="196" t="str">
        <f t="shared" si="4"/>
        <v>LSX0105</v>
      </c>
      <c r="B123" s="134" t="s">
        <v>3169</v>
      </c>
      <c r="C123" s="134" t="s">
        <v>3162</v>
      </c>
      <c r="D123" s="136" t="s">
        <v>3167</v>
      </c>
      <c r="E123" s="136" t="s">
        <v>3170</v>
      </c>
      <c r="F123" s="197"/>
      <c r="G123" s="197"/>
      <c r="H123" s="197"/>
      <c r="I123" s="197"/>
      <c r="J123" s="197"/>
      <c r="K123" s="197"/>
      <c r="L123" s="197"/>
      <c r="M123" s="197"/>
      <c r="N123" s="197"/>
      <c r="O123" s="197"/>
      <c r="P123" s="197"/>
      <c r="Q123" s="197"/>
      <c r="R123" s="195" t="str">
        <f t="shared" si="3"/>
        <v/>
      </c>
      <c r="S123" s="137"/>
      <c r="T123" s="137"/>
      <c r="U123" s="1"/>
      <c r="V123" s="1"/>
      <c r="W123" s="1"/>
      <c r="X123" s="1"/>
      <c r="Y123" s="1"/>
      <c r="Z123" s="1"/>
    </row>
    <row r="124" ht="18.0" customHeight="1">
      <c r="A124" s="196" t="str">
        <f t="shared" si="4"/>
        <v>LSX0106</v>
      </c>
      <c r="B124" s="134" t="s">
        <v>3171</v>
      </c>
      <c r="C124" s="134" t="s">
        <v>3172</v>
      </c>
      <c r="D124" s="136" t="s">
        <v>3173</v>
      </c>
      <c r="E124" s="136" t="s">
        <v>3174</v>
      </c>
      <c r="F124" s="197"/>
      <c r="G124" s="197"/>
      <c r="H124" s="197"/>
      <c r="I124" s="197"/>
      <c r="J124" s="197"/>
      <c r="K124" s="197"/>
      <c r="L124" s="197"/>
      <c r="M124" s="197"/>
      <c r="N124" s="197"/>
      <c r="O124" s="197"/>
      <c r="P124" s="197"/>
      <c r="Q124" s="197"/>
      <c r="R124" s="195" t="str">
        <f t="shared" si="3"/>
        <v/>
      </c>
      <c r="S124" s="137"/>
      <c r="T124" s="137"/>
      <c r="U124" s="1"/>
      <c r="V124" s="1"/>
      <c r="W124" s="1"/>
      <c r="X124" s="1"/>
      <c r="Y124" s="1"/>
      <c r="Z124" s="1"/>
    </row>
    <row r="125" ht="18.0" customHeight="1">
      <c r="A125" s="196" t="str">
        <f t="shared" si="4"/>
        <v>LSX0107</v>
      </c>
      <c r="B125" s="134" t="s">
        <v>3175</v>
      </c>
      <c r="C125" s="134" t="s">
        <v>3172</v>
      </c>
      <c r="D125" s="136" t="s">
        <v>3173</v>
      </c>
      <c r="E125" s="136" t="s">
        <v>3176</v>
      </c>
      <c r="F125" s="197"/>
      <c r="G125" s="197"/>
      <c r="H125" s="197"/>
      <c r="I125" s="197"/>
      <c r="J125" s="197"/>
      <c r="K125" s="197"/>
      <c r="L125" s="197"/>
      <c r="M125" s="197"/>
      <c r="N125" s="197"/>
      <c r="O125" s="197"/>
      <c r="P125" s="197"/>
      <c r="Q125" s="197"/>
      <c r="R125" s="195" t="str">
        <f t="shared" si="3"/>
        <v/>
      </c>
      <c r="S125" s="137"/>
      <c r="T125" s="137"/>
      <c r="U125" s="1"/>
      <c r="V125" s="1"/>
      <c r="W125" s="1"/>
      <c r="X125" s="1"/>
      <c r="Y125" s="1"/>
      <c r="Z125" s="1"/>
    </row>
    <row r="126" ht="18.0" customHeight="1">
      <c r="A126" s="196" t="str">
        <f t="shared" si="4"/>
        <v>LSX0108</v>
      </c>
      <c r="B126" s="134" t="s">
        <v>3177</v>
      </c>
      <c r="C126" s="134" t="s">
        <v>3172</v>
      </c>
      <c r="D126" s="136" t="s">
        <v>3173</v>
      </c>
      <c r="E126" s="136" t="s">
        <v>3178</v>
      </c>
      <c r="F126" s="197"/>
      <c r="G126" s="197"/>
      <c r="H126" s="197"/>
      <c r="I126" s="197"/>
      <c r="J126" s="197"/>
      <c r="K126" s="197"/>
      <c r="L126" s="197"/>
      <c r="M126" s="197"/>
      <c r="N126" s="197"/>
      <c r="O126" s="197"/>
      <c r="P126" s="197"/>
      <c r="Q126" s="197"/>
      <c r="R126" s="195" t="str">
        <f t="shared" si="3"/>
        <v/>
      </c>
      <c r="S126" s="137"/>
      <c r="T126" s="137"/>
      <c r="U126" s="1"/>
      <c r="V126" s="1"/>
      <c r="W126" s="1"/>
      <c r="X126" s="1"/>
      <c r="Y126" s="1"/>
      <c r="Z126" s="1"/>
    </row>
    <row r="127" ht="18.0" customHeight="1">
      <c r="A127" s="196" t="str">
        <f t="shared" si="4"/>
        <v>LSX0109</v>
      </c>
      <c r="B127" s="134" t="s">
        <v>3179</v>
      </c>
      <c r="C127" s="134" t="s">
        <v>3144</v>
      </c>
      <c r="D127" s="136" t="s">
        <v>3180</v>
      </c>
      <c r="E127" s="136" t="s">
        <v>3181</v>
      </c>
      <c r="F127" s="197"/>
      <c r="G127" s="197"/>
      <c r="H127" s="197"/>
      <c r="I127" s="197"/>
      <c r="J127" s="197"/>
      <c r="K127" s="197"/>
      <c r="L127" s="197"/>
      <c r="M127" s="197"/>
      <c r="N127" s="197"/>
      <c r="O127" s="197"/>
      <c r="P127" s="197"/>
      <c r="Q127" s="197"/>
      <c r="R127" s="195" t="str">
        <f t="shared" si="3"/>
        <v/>
      </c>
      <c r="S127" s="137"/>
      <c r="T127" s="137"/>
      <c r="U127" s="1"/>
      <c r="V127" s="1"/>
      <c r="W127" s="1"/>
      <c r="X127" s="1"/>
      <c r="Y127" s="1"/>
      <c r="Z127" s="1"/>
    </row>
    <row r="128" ht="18.0" customHeight="1">
      <c r="A128" s="196" t="str">
        <f t="shared" si="4"/>
        <v>LSX0110</v>
      </c>
      <c r="B128" s="134" t="s">
        <v>3182</v>
      </c>
      <c r="C128" s="134" t="s">
        <v>3144</v>
      </c>
      <c r="D128" s="136" t="s">
        <v>3183</v>
      </c>
      <c r="E128" s="136" t="s">
        <v>3184</v>
      </c>
      <c r="F128" s="197"/>
      <c r="G128" s="197"/>
      <c r="H128" s="197"/>
      <c r="I128" s="197"/>
      <c r="J128" s="197"/>
      <c r="K128" s="197"/>
      <c r="L128" s="197"/>
      <c r="M128" s="197"/>
      <c r="N128" s="197"/>
      <c r="O128" s="197"/>
      <c r="P128" s="197"/>
      <c r="Q128" s="197"/>
      <c r="R128" s="195" t="str">
        <f t="shared" si="3"/>
        <v/>
      </c>
      <c r="S128" s="137"/>
      <c r="T128" s="137"/>
      <c r="U128" s="1"/>
      <c r="V128" s="1"/>
      <c r="W128" s="1"/>
      <c r="X128" s="1"/>
      <c r="Y128" s="1"/>
      <c r="Z128" s="1"/>
    </row>
    <row r="129" ht="18.0" customHeight="1">
      <c r="A129" s="196" t="str">
        <f t="shared" si="4"/>
        <v>LSX0111</v>
      </c>
      <c r="B129" s="134" t="s">
        <v>3185</v>
      </c>
      <c r="C129" s="134" t="s">
        <v>3144</v>
      </c>
      <c r="D129" s="136" t="s">
        <v>3186</v>
      </c>
      <c r="E129" s="136" t="s">
        <v>3187</v>
      </c>
      <c r="F129" s="197"/>
      <c r="G129" s="197"/>
      <c r="H129" s="197"/>
      <c r="I129" s="197"/>
      <c r="J129" s="197"/>
      <c r="K129" s="197"/>
      <c r="L129" s="197"/>
      <c r="M129" s="197"/>
      <c r="N129" s="197"/>
      <c r="O129" s="197"/>
      <c r="P129" s="197"/>
      <c r="Q129" s="197"/>
      <c r="R129" s="195" t="str">
        <f t="shared" si="3"/>
        <v/>
      </c>
      <c r="S129" s="137"/>
      <c r="T129" s="137"/>
      <c r="U129" s="1"/>
      <c r="V129" s="1"/>
      <c r="W129" s="1"/>
      <c r="X129" s="1"/>
      <c r="Y129" s="1"/>
      <c r="Z129" s="1"/>
    </row>
    <row r="130" ht="18.0" customHeight="1">
      <c r="A130" s="196" t="str">
        <f t="shared" si="4"/>
        <v>LSX0112</v>
      </c>
      <c r="B130" s="134" t="s">
        <v>3188</v>
      </c>
      <c r="C130" s="134" t="s">
        <v>3144</v>
      </c>
      <c r="D130" s="136" t="s">
        <v>3189</v>
      </c>
      <c r="E130" s="136" t="s">
        <v>3190</v>
      </c>
      <c r="F130" s="197"/>
      <c r="G130" s="197"/>
      <c r="H130" s="197"/>
      <c r="I130" s="197"/>
      <c r="J130" s="197"/>
      <c r="K130" s="197"/>
      <c r="L130" s="197"/>
      <c r="M130" s="197"/>
      <c r="N130" s="197"/>
      <c r="O130" s="197"/>
      <c r="P130" s="197"/>
      <c r="Q130" s="197"/>
      <c r="R130" s="195" t="str">
        <f t="shared" si="3"/>
        <v/>
      </c>
      <c r="S130" s="137"/>
      <c r="T130" s="137"/>
      <c r="U130" s="1"/>
      <c r="V130" s="1"/>
      <c r="W130" s="1"/>
      <c r="X130" s="1"/>
      <c r="Y130" s="1"/>
      <c r="Z130" s="1"/>
    </row>
    <row r="131" ht="18.0" customHeight="1">
      <c r="A131" s="196" t="str">
        <f t="shared" si="4"/>
        <v>LSX0113</v>
      </c>
      <c r="B131" s="134" t="s">
        <v>3191</v>
      </c>
      <c r="C131" s="134" t="s">
        <v>3144</v>
      </c>
      <c r="D131" s="136" t="s">
        <v>3192</v>
      </c>
      <c r="E131" s="136" t="s">
        <v>3193</v>
      </c>
      <c r="F131" s="197"/>
      <c r="G131" s="197"/>
      <c r="H131" s="197"/>
      <c r="I131" s="197"/>
      <c r="J131" s="197"/>
      <c r="K131" s="197"/>
      <c r="L131" s="197"/>
      <c r="M131" s="197"/>
      <c r="N131" s="197"/>
      <c r="O131" s="197"/>
      <c r="P131" s="197"/>
      <c r="Q131" s="197"/>
      <c r="R131" s="195" t="str">
        <f t="shared" si="3"/>
        <v/>
      </c>
      <c r="S131" s="137"/>
      <c r="T131" s="137"/>
      <c r="U131" s="1"/>
      <c r="V131" s="1"/>
      <c r="W131" s="1"/>
      <c r="X131" s="1"/>
      <c r="Y131" s="1"/>
      <c r="Z131" s="1"/>
    </row>
    <row r="132" ht="18.0" customHeight="1">
      <c r="A132" s="196" t="str">
        <f t="shared" ref="A132:A171" si="5">IF(E132&lt;&gt;"",$E$3&amp;COUNTA($E$15:E132),"")</f>
        <v>LSX114</v>
      </c>
      <c r="B132" s="134" t="s">
        <v>3194</v>
      </c>
      <c r="C132" s="134" t="s">
        <v>3195</v>
      </c>
      <c r="D132" s="136" t="s">
        <v>3196</v>
      </c>
      <c r="E132" s="136" t="s">
        <v>3197</v>
      </c>
      <c r="F132" s="197"/>
      <c r="G132" s="197"/>
      <c r="H132" s="197"/>
      <c r="I132" s="197"/>
      <c r="J132" s="197"/>
      <c r="K132" s="197"/>
      <c r="L132" s="197"/>
      <c r="M132" s="197"/>
      <c r="N132" s="197"/>
      <c r="O132" s="197"/>
      <c r="P132" s="197"/>
      <c r="Q132" s="197"/>
      <c r="R132" s="195" t="str">
        <f t="shared" si="3"/>
        <v/>
      </c>
      <c r="S132" s="137"/>
      <c r="T132" s="137"/>
      <c r="U132" s="1"/>
      <c r="V132" s="1"/>
      <c r="W132" s="1"/>
      <c r="X132" s="1"/>
      <c r="Y132" s="1"/>
      <c r="Z132" s="1"/>
    </row>
    <row r="133" ht="18.0" customHeight="1">
      <c r="A133" s="196" t="str">
        <f t="shared" si="5"/>
        <v>LSX115</v>
      </c>
      <c r="B133" s="134" t="s">
        <v>3198</v>
      </c>
      <c r="C133" s="134" t="s">
        <v>3144</v>
      </c>
      <c r="D133" s="136" t="s">
        <v>3199</v>
      </c>
      <c r="E133" s="136" t="s">
        <v>3200</v>
      </c>
      <c r="F133" s="197"/>
      <c r="G133" s="197"/>
      <c r="H133" s="197"/>
      <c r="I133" s="197"/>
      <c r="J133" s="197"/>
      <c r="K133" s="197"/>
      <c r="L133" s="197"/>
      <c r="M133" s="197"/>
      <c r="N133" s="197"/>
      <c r="O133" s="197"/>
      <c r="P133" s="197"/>
      <c r="Q133" s="197"/>
      <c r="R133" s="195" t="str">
        <f t="shared" si="3"/>
        <v/>
      </c>
      <c r="S133" s="137"/>
      <c r="T133" s="137"/>
      <c r="U133" s="1"/>
      <c r="V133" s="1"/>
      <c r="W133" s="1"/>
      <c r="X133" s="1"/>
      <c r="Y133" s="1"/>
      <c r="Z133" s="1"/>
    </row>
    <row r="134" ht="18.0" customHeight="1">
      <c r="A134" s="196" t="str">
        <f t="shared" si="5"/>
        <v>LSX116</v>
      </c>
      <c r="B134" s="134" t="s">
        <v>3201</v>
      </c>
      <c r="C134" s="134" t="s">
        <v>3144</v>
      </c>
      <c r="D134" s="136" t="s">
        <v>3202</v>
      </c>
      <c r="E134" s="136" t="s">
        <v>3200</v>
      </c>
      <c r="F134" s="197"/>
      <c r="G134" s="197"/>
      <c r="H134" s="197"/>
      <c r="I134" s="197"/>
      <c r="J134" s="197"/>
      <c r="K134" s="197"/>
      <c r="L134" s="197"/>
      <c r="M134" s="197"/>
      <c r="N134" s="197"/>
      <c r="O134" s="197"/>
      <c r="P134" s="197"/>
      <c r="Q134" s="197"/>
      <c r="R134" s="195" t="str">
        <f t="shared" si="3"/>
        <v/>
      </c>
      <c r="S134" s="137"/>
      <c r="T134" s="137"/>
      <c r="U134" s="1"/>
      <c r="V134" s="1"/>
      <c r="W134" s="1"/>
      <c r="X134" s="1"/>
      <c r="Y134" s="1"/>
      <c r="Z134" s="1"/>
    </row>
    <row r="135" ht="18.0" customHeight="1">
      <c r="A135" s="196" t="str">
        <f t="shared" si="5"/>
        <v>LSX117</v>
      </c>
      <c r="B135" s="134" t="s">
        <v>3203</v>
      </c>
      <c r="C135" s="134" t="s">
        <v>3144</v>
      </c>
      <c r="D135" s="136" t="s">
        <v>3204</v>
      </c>
      <c r="E135" s="136" t="s">
        <v>3205</v>
      </c>
      <c r="F135" s="197"/>
      <c r="G135" s="197"/>
      <c r="H135" s="197"/>
      <c r="I135" s="197"/>
      <c r="J135" s="197"/>
      <c r="K135" s="197"/>
      <c r="L135" s="197"/>
      <c r="M135" s="197"/>
      <c r="N135" s="197"/>
      <c r="O135" s="197"/>
      <c r="P135" s="197"/>
      <c r="Q135" s="197"/>
      <c r="R135" s="195" t="str">
        <f t="shared" si="3"/>
        <v/>
      </c>
      <c r="S135" s="137"/>
      <c r="T135" s="137"/>
      <c r="U135" s="1"/>
      <c r="V135" s="1"/>
      <c r="W135" s="1"/>
      <c r="X135" s="1"/>
      <c r="Y135" s="1"/>
      <c r="Z135" s="1"/>
    </row>
    <row r="136" ht="18.0" customHeight="1">
      <c r="A136" s="196" t="str">
        <f t="shared" si="5"/>
        <v>LSX118</v>
      </c>
      <c r="B136" s="134" t="s">
        <v>3206</v>
      </c>
      <c r="C136" s="134" t="s">
        <v>3207</v>
      </c>
      <c r="D136" s="136" t="s">
        <v>3208</v>
      </c>
      <c r="E136" s="136" t="s">
        <v>3209</v>
      </c>
      <c r="F136" s="197"/>
      <c r="G136" s="197"/>
      <c r="H136" s="197"/>
      <c r="I136" s="197"/>
      <c r="J136" s="197"/>
      <c r="K136" s="197"/>
      <c r="L136" s="197"/>
      <c r="M136" s="197"/>
      <c r="N136" s="197"/>
      <c r="O136" s="197"/>
      <c r="P136" s="197"/>
      <c r="Q136" s="197"/>
      <c r="R136" s="195" t="str">
        <f t="shared" si="3"/>
        <v/>
      </c>
      <c r="S136" s="137"/>
      <c r="T136" s="137"/>
      <c r="U136" s="1"/>
      <c r="V136" s="1"/>
      <c r="W136" s="1"/>
      <c r="X136" s="1"/>
      <c r="Y136" s="1"/>
      <c r="Z136" s="1"/>
    </row>
    <row r="137" ht="18.0" customHeight="1">
      <c r="A137" s="196" t="str">
        <f t="shared" si="5"/>
        <v>LSX119</v>
      </c>
      <c r="B137" s="134" t="s">
        <v>3210</v>
      </c>
      <c r="C137" s="134" t="s">
        <v>3211</v>
      </c>
      <c r="D137" s="136" t="s">
        <v>3212</v>
      </c>
      <c r="E137" s="136" t="s">
        <v>3213</v>
      </c>
      <c r="F137" s="197"/>
      <c r="G137" s="197"/>
      <c r="H137" s="197"/>
      <c r="I137" s="197"/>
      <c r="J137" s="197"/>
      <c r="K137" s="197"/>
      <c r="L137" s="197"/>
      <c r="M137" s="197"/>
      <c r="N137" s="197"/>
      <c r="O137" s="197"/>
      <c r="P137" s="197"/>
      <c r="Q137" s="197"/>
      <c r="R137" s="195" t="str">
        <f t="shared" si="3"/>
        <v/>
      </c>
      <c r="S137" s="137"/>
      <c r="T137" s="137"/>
      <c r="U137" s="1"/>
      <c r="V137" s="1"/>
      <c r="W137" s="1"/>
      <c r="X137" s="1"/>
      <c r="Y137" s="1"/>
      <c r="Z137" s="1"/>
    </row>
    <row r="138" ht="18.0" customHeight="1">
      <c r="A138" s="196" t="str">
        <f t="shared" si="5"/>
        <v>LSX120</v>
      </c>
      <c r="B138" s="134" t="s">
        <v>3214</v>
      </c>
      <c r="C138" s="134" t="s">
        <v>3215</v>
      </c>
      <c r="D138" s="136" t="s">
        <v>3212</v>
      </c>
      <c r="E138" s="136" t="s">
        <v>3216</v>
      </c>
      <c r="F138" s="197"/>
      <c r="G138" s="197"/>
      <c r="H138" s="197"/>
      <c r="I138" s="197"/>
      <c r="J138" s="197"/>
      <c r="K138" s="197"/>
      <c r="L138" s="197"/>
      <c r="M138" s="197"/>
      <c r="N138" s="197"/>
      <c r="O138" s="197"/>
      <c r="P138" s="197"/>
      <c r="Q138" s="197"/>
      <c r="R138" s="195" t="str">
        <f t="shared" si="3"/>
        <v/>
      </c>
      <c r="S138" s="137"/>
      <c r="T138" s="137"/>
      <c r="U138" s="1"/>
      <c r="V138" s="1"/>
      <c r="W138" s="1"/>
      <c r="X138" s="1"/>
      <c r="Y138" s="1"/>
      <c r="Z138" s="1"/>
    </row>
    <row r="139" ht="18.0" customHeight="1">
      <c r="A139" s="196" t="str">
        <f t="shared" si="5"/>
        <v>LSX121</v>
      </c>
      <c r="B139" s="134" t="s">
        <v>3217</v>
      </c>
      <c r="C139" s="134" t="s">
        <v>3218</v>
      </c>
      <c r="D139" s="136" t="s">
        <v>3219</v>
      </c>
      <c r="E139" s="136" t="s">
        <v>3216</v>
      </c>
      <c r="F139" s="197"/>
      <c r="G139" s="197"/>
      <c r="H139" s="197"/>
      <c r="I139" s="197"/>
      <c r="J139" s="197"/>
      <c r="K139" s="197"/>
      <c r="L139" s="197"/>
      <c r="M139" s="197"/>
      <c r="N139" s="197"/>
      <c r="O139" s="197"/>
      <c r="P139" s="197"/>
      <c r="Q139" s="197"/>
      <c r="R139" s="195" t="str">
        <f t="shared" si="3"/>
        <v/>
      </c>
      <c r="S139" s="137"/>
      <c r="T139" s="137"/>
      <c r="U139" s="1"/>
      <c r="V139" s="1"/>
      <c r="W139" s="1"/>
      <c r="X139" s="1"/>
      <c r="Y139" s="1"/>
      <c r="Z139" s="1"/>
    </row>
    <row r="140" ht="18.0" customHeight="1">
      <c r="A140" s="196" t="str">
        <f t="shared" si="5"/>
        <v>LSX122</v>
      </c>
      <c r="B140" s="134" t="s">
        <v>3220</v>
      </c>
      <c r="C140" s="134" t="s">
        <v>3221</v>
      </c>
      <c r="D140" s="136" t="s">
        <v>3222</v>
      </c>
      <c r="E140" s="136" t="s">
        <v>3223</v>
      </c>
      <c r="F140" s="197"/>
      <c r="G140" s="197"/>
      <c r="H140" s="197"/>
      <c r="I140" s="197"/>
      <c r="J140" s="197"/>
      <c r="K140" s="197"/>
      <c r="L140" s="197"/>
      <c r="M140" s="197"/>
      <c r="N140" s="197"/>
      <c r="O140" s="197"/>
      <c r="P140" s="197"/>
      <c r="Q140" s="197"/>
      <c r="R140" s="195" t="str">
        <f t="shared" si="3"/>
        <v/>
      </c>
      <c r="S140" s="137"/>
      <c r="T140" s="137"/>
      <c r="U140" s="1"/>
      <c r="V140" s="1"/>
      <c r="W140" s="1"/>
      <c r="X140" s="1"/>
      <c r="Y140" s="1"/>
      <c r="Z140" s="1"/>
    </row>
    <row r="141" ht="18.0" customHeight="1">
      <c r="A141" s="196" t="str">
        <f t="shared" si="5"/>
        <v>LSX123</v>
      </c>
      <c r="B141" s="134" t="s">
        <v>3224</v>
      </c>
      <c r="C141" s="134" t="s">
        <v>3225</v>
      </c>
      <c r="D141" s="136" t="s">
        <v>3226</v>
      </c>
      <c r="E141" s="136" t="s">
        <v>3223</v>
      </c>
      <c r="F141" s="197"/>
      <c r="G141" s="197"/>
      <c r="H141" s="197"/>
      <c r="I141" s="197"/>
      <c r="J141" s="197"/>
      <c r="K141" s="197"/>
      <c r="L141" s="197"/>
      <c r="M141" s="197"/>
      <c r="N141" s="197"/>
      <c r="O141" s="197"/>
      <c r="P141" s="197"/>
      <c r="Q141" s="197"/>
      <c r="R141" s="195" t="str">
        <f t="shared" si="3"/>
        <v/>
      </c>
      <c r="S141" s="137"/>
      <c r="T141" s="137"/>
      <c r="U141" s="1"/>
      <c r="V141" s="1"/>
      <c r="W141" s="1"/>
      <c r="X141" s="1"/>
      <c r="Y141" s="1"/>
      <c r="Z141" s="1"/>
    </row>
    <row r="142" ht="18.0" customHeight="1">
      <c r="A142" s="196" t="str">
        <f t="shared" si="5"/>
        <v>LSX124</v>
      </c>
      <c r="B142" s="134" t="s">
        <v>3227</v>
      </c>
      <c r="C142" s="134" t="s">
        <v>3228</v>
      </c>
      <c r="D142" s="136" t="s">
        <v>3229</v>
      </c>
      <c r="E142" s="136" t="s">
        <v>3230</v>
      </c>
      <c r="F142" s="197"/>
      <c r="G142" s="197"/>
      <c r="H142" s="197"/>
      <c r="I142" s="197"/>
      <c r="J142" s="197"/>
      <c r="K142" s="197"/>
      <c r="L142" s="197"/>
      <c r="M142" s="197"/>
      <c r="N142" s="197"/>
      <c r="O142" s="197"/>
      <c r="P142" s="197"/>
      <c r="Q142" s="197"/>
      <c r="R142" s="195" t="str">
        <f t="shared" si="3"/>
        <v/>
      </c>
      <c r="S142" s="137"/>
      <c r="T142" s="137"/>
      <c r="U142" s="1"/>
      <c r="V142" s="1"/>
      <c r="W142" s="1"/>
      <c r="X142" s="1"/>
      <c r="Y142" s="1"/>
      <c r="Z142" s="1"/>
    </row>
    <row r="143" ht="18.0" customHeight="1">
      <c r="A143" s="196" t="str">
        <f t="shared" si="5"/>
        <v>LSX125</v>
      </c>
      <c r="B143" s="134" t="s">
        <v>3224</v>
      </c>
      <c r="C143" s="134" t="s">
        <v>3228</v>
      </c>
      <c r="D143" s="136" t="s">
        <v>3229</v>
      </c>
      <c r="E143" s="136" t="s">
        <v>3231</v>
      </c>
      <c r="F143" s="197"/>
      <c r="G143" s="197"/>
      <c r="H143" s="197"/>
      <c r="I143" s="197"/>
      <c r="J143" s="197"/>
      <c r="K143" s="197"/>
      <c r="L143" s="197"/>
      <c r="M143" s="197"/>
      <c r="N143" s="197"/>
      <c r="O143" s="197"/>
      <c r="P143" s="197"/>
      <c r="Q143" s="197"/>
      <c r="R143" s="195" t="str">
        <f t="shared" si="3"/>
        <v/>
      </c>
      <c r="S143" s="137"/>
      <c r="T143" s="137"/>
      <c r="U143" s="1"/>
      <c r="V143" s="1"/>
      <c r="W143" s="1"/>
      <c r="X143" s="1"/>
      <c r="Y143" s="1"/>
      <c r="Z143" s="1"/>
    </row>
    <row r="144" ht="18.0" customHeight="1">
      <c r="A144" s="196" t="str">
        <f t="shared" si="5"/>
        <v>LSX126</v>
      </c>
      <c r="B144" s="134" t="s">
        <v>3232</v>
      </c>
      <c r="C144" s="134" t="s">
        <v>3233</v>
      </c>
      <c r="D144" s="136" t="s">
        <v>3234</v>
      </c>
      <c r="E144" s="136" t="s">
        <v>3235</v>
      </c>
      <c r="F144" s="197"/>
      <c r="G144" s="197"/>
      <c r="H144" s="197"/>
      <c r="I144" s="197"/>
      <c r="J144" s="197"/>
      <c r="K144" s="197"/>
      <c r="L144" s="197"/>
      <c r="M144" s="197"/>
      <c r="N144" s="197"/>
      <c r="O144" s="197"/>
      <c r="P144" s="197"/>
      <c r="Q144" s="197"/>
      <c r="R144" s="195" t="str">
        <f t="shared" si="3"/>
        <v/>
      </c>
      <c r="S144" s="137"/>
      <c r="T144" s="137"/>
      <c r="U144" s="1"/>
      <c r="V144" s="1"/>
      <c r="W144" s="1"/>
      <c r="X144" s="1"/>
      <c r="Y144" s="1"/>
      <c r="Z144" s="1"/>
    </row>
    <row r="145" ht="18.0" customHeight="1">
      <c r="A145" s="196" t="str">
        <f t="shared" si="5"/>
        <v>LSX127</v>
      </c>
      <c r="B145" s="134" t="s">
        <v>3236</v>
      </c>
      <c r="C145" s="134" t="s">
        <v>3237</v>
      </c>
      <c r="D145" s="136" t="s">
        <v>3234</v>
      </c>
      <c r="E145" s="136" t="s">
        <v>3238</v>
      </c>
      <c r="F145" s="197"/>
      <c r="G145" s="197"/>
      <c r="H145" s="197"/>
      <c r="I145" s="197"/>
      <c r="J145" s="197"/>
      <c r="K145" s="197"/>
      <c r="L145" s="197"/>
      <c r="M145" s="197"/>
      <c r="N145" s="197"/>
      <c r="O145" s="197"/>
      <c r="P145" s="197"/>
      <c r="Q145" s="197"/>
      <c r="R145" s="195" t="str">
        <f t="shared" si="3"/>
        <v/>
      </c>
      <c r="S145" s="137"/>
      <c r="T145" s="137"/>
      <c r="U145" s="1"/>
      <c r="V145" s="1"/>
      <c r="W145" s="1"/>
      <c r="X145" s="1"/>
      <c r="Y145" s="1"/>
      <c r="Z145" s="1"/>
    </row>
    <row r="146" ht="18.0" customHeight="1">
      <c r="A146" s="196" t="str">
        <f t="shared" si="5"/>
        <v>LSX128</v>
      </c>
      <c r="B146" s="134" t="s">
        <v>3239</v>
      </c>
      <c r="C146" s="134" t="s">
        <v>3240</v>
      </c>
      <c r="D146" s="136" t="s">
        <v>3222</v>
      </c>
      <c r="E146" s="136" t="s">
        <v>3241</v>
      </c>
      <c r="F146" s="197"/>
      <c r="G146" s="197"/>
      <c r="H146" s="197"/>
      <c r="I146" s="197"/>
      <c r="J146" s="197"/>
      <c r="K146" s="197"/>
      <c r="L146" s="197"/>
      <c r="M146" s="197"/>
      <c r="N146" s="197"/>
      <c r="O146" s="197"/>
      <c r="P146" s="197"/>
      <c r="Q146" s="197"/>
      <c r="R146" s="195" t="str">
        <f t="shared" si="3"/>
        <v/>
      </c>
      <c r="S146" s="137"/>
      <c r="T146" s="137"/>
      <c r="U146" s="1"/>
      <c r="V146" s="1"/>
      <c r="W146" s="1"/>
      <c r="X146" s="1"/>
      <c r="Y146" s="1"/>
      <c r="Z146" s="1"/>
    </row>
    <row r="147" ht="18.0" customHeight="1">
      <c r="A147" s="196" t="str">
        <f t="shared" si="5"/>
        <v>LSX129</v>
      </c>
      <c r="B147" s="134" t="s">
        <v>3242</v>
      </c>
      <c r="C147" s="134" t="s">
        <v>3240</v>
      </c>
      <c r="D147" s="136" t="s">
        <v>3226</v>
      </c>
      <c r="E147" s="136" t="s">
        <v>3243</v>
      </c>
      <c r="F147" s="197"/>
      <c r="G147" s="197"/>
      <c r="H147" s="197"/>
      <c r="I147" s="197"/>
      <c r="J147" s="197"/>
      <c r="K147" s="197"/>
      <c r="L147" s="197"/>
      <c r="M147" s="197"/>
      <c r="N147" s="197"/>
      <c r="O147" s="197"/>
      <c r="P147" s="197"/>
      <c r="Q147" s="197"/>
      <c r="R147" s="195" t="str">
        <f t="shared" si="3"/>
        <v/>
      </c>
      <c r="S147" s="137"/>
      <c r="T147" s="137"/>
      <c r="U147" s="1"/>
      <c r="V147" s="1"/>
      <c r="W147" s="1"/>
      <c r="X147" s="1"/>
      <c r="Y147" s="1"/>
      <c r="Z147" s="1"/>
    </row>
    <row r="148" ht="18.0" customHeight="1">
      <c r="A148" s="196" t="str">
        <f t="shared" si="5"/>
        <v>LSX130</v>
      </c>
      <c r="B148" s="134" t="s">
        <v>3244</v>
      </c>
      <c r="C148" s="134" t="s">
        <v>3116</v>
      </c>
      <c r="D148" s="136" t="s">
        <v>3245</v>
      </c>
      <c r="E148" s="136" t="s">
        <v>3246</v>
      </c>
      <c r="F148" s="197"/>
      <c r="G148" s="197"/>
      <c r="H148" s="197"/>
      <c r="I148" s="197"/>
      <c r="J148" s="197"/>
      <c r="K148" s="197"/>
      <c r="L148" s="197"/>
      <c r="M148" s="197"/>
      <c r="N148" s="197"/>
      <c r="O148" s="197"/>
      <c r="P148" s="197"/>
      <c r="Q148" s="197"/>
      <c r="R148" s="195" t="str">
        <f t="shared" si="3"/>
        <v/>
      </c>
      <c r="S148" s="137"/>
      <c r="T148" s="137"/>
      <c r="U148" s="1"/>
      <c r="V148" s="1"/>
      <c r="W148" s="1"/>
      <c r="X148" s="1"/>
      <c r="Y148" s="1"/>
      <c r="Z148" s="1"/>
    </row>
    <row r="149" ht="18.0" customHeight="1">
      <c r="A149" s="196" t="str">
        <f t="shared" si="5"/>
        <v>LSX131</v>
      </c>
      <c r="B149" s="134" t="s">
        <v>3247</v>
      </c>
      <c r="C149" s="134" t="s">
        <v>3144</v>
      </c>
      <c r="D149" s="136" t="s">
        <v>3248</v>
      </c>
      <c r="E149" s="136" t="s">
        <v>3249</v>
      </c>
      <c r="F149" s="197"/>
      <c r="G149" s="197"/>
      <c r="H149" s="197"/>
      <c r="I149" s="197"/>
      <c r="J149" s="197"/>
      <c r="K149" s="197"/>
      <c r="L149" s="197"/>
      <c r="M149" s="197"/>
      <c r="N149" s="197"/>
      <c r="O149" s="197"/>
      <c r="P149" s="197"/>
      <c r="Q149" s="197"/>
      <c r="R149" s="195" t="str">
        <f t="shared" si="3"/>
        <v/>
      </c>
      <c r="S149" s="137"/>
      <c r="T149" s="137"/>
      <c r="U149" s="1"/>
      <c r="V149" s="1"/>
      <c r="W149" s="1"/>
      <c r="X149" s="1"/>
      <c r="Y149" s="1"/>
      <c r="Z149" s="1"/>
    </row>
    <row r="150" ht="18.0" customHeight="1">
      <c r="A150" s="196" t="str">
        <f t="shared" si="5"/>
        <v>LSX132</v>
      </c>
      <c r="B150" s="134" t="s">
        <v>3250</v>
      </c>
      <c r="C150" s="134" t="s">
        <v>3144</v>
      </c>
      <c r="D150" s="136" t="s">
        <v>3251</v>
      </c>
      <c r="E150" s="136" t="s">
        <v>3252</v>
      </c>
      <c r="F150" s="197"/>
      <c r="G150" s="197"/>
      <c r="H150" s="197"/>
      <c r="I150" s="197"/>
      <c r="J150" s="197"/>
      <c r="K150" s="197"/>
      <c r="L150" s="197"/>
      <c r="M150" s="197"/>
      <c r="N150" s="197"/>
      <c r="O150" s="197"/>
      <c r="P150" s="197"/>
      <c r="Q150" s="197"/>
      <c r="R150" s="195" t="str">
        <f t="shared" si="3"/>
        <v/>
      </c>
      <c r="S150" s="137"/>
      <c r="T150" s="137"/>
      <c r="U150" s="1"/>
      <c r="V150" s="1"/>
      <c r="W150" s="1"/>
      <c r="X150" s="1"/>
      <c r="Y150" s="1"/>
      <c r="Z150" s="1"/>
    </row>
    <row r="151" ht="18.0" customHeight="1">
      <c r="A151" s="196" t="str">
        <f t="shared" si="5"/>
        <v>LSX133</v>
      </c>
      <c r="B151" s="134" t="s">
        <v>3253</v>
      </c>
      <c r="C151" s="134" t="s">
        <v>3144</v>
      </c>
      <c r="D151" s="136" t="s">
        <v>3254</v>
      </c>
      <c r="E151" s="136" t="s">
        <v>3255</v>
      </c>
      <c r="F151" s="197"/>
      <c r="G151" s="197"/>
      <c r="H151" s="197"/>
      <c r="I151" s="197"/>
      <c r="J151" s="197"/>
      <c r="K151" s="197"/>
      <c r="L151" s="197"/>
      <c r="M151" s="197"/>
      <c r="N151" s="197"/>
      <c r="O151" s="197"/>
      <c r="P151" s="197"/>
      <c r="Q151" s="197"/>
      <c r="R151" s="195" t="str">
        <f t="shared" si="3"/>
        <v/>
      </c>
      <c r="S151" s="137"/>
      <c r="T151" s="137"/>
      <c r="U151" s="1"/>
      <c r="V151" s="1"/>
      <c r="W151" s="1"/>
      <c r="X151" s="1"/>
      <c r="Y151" s="1"/>
      <c r="Z151" s="1"/>
    </row>
    <row r="152" ht="18.0" customHeight="1">
      <c r="A152" s="196" t="str">
        <f t="shared" si="5"/>
        <v>LSX134</v>
      </c>
      <c r="B152" s="134" t="s">
        <v>3256</v>
      </c>
      <c r="C152" s="134" t="s">
        <v>3257</v>
      </c>
      <c r="D152" s="136" t="s">
        <v>3258</v>
      </c>
      <c r="E152" s="136" t="s">
        <v>3259</v>
      </c>
      <c r="F152" s="197"/>
      <c r="G152" s="197"/>
      <c r="H152" s="197"/>
      <c r="I152" s="197"/>
      <c r="J152" s="197"/>
      <c r="K152" s="197"/>
      <c r="L152" s="197"/>
      <c r="M152" s="197"/>
      <c r="N152" s="197"/>
      <c r="O152" s="197"/>
      <c r="P152" s="197"/>
      <c r="Q152" s="197"/>
      <c r="R152" s="195" t="str">
        <f t="shared" si="3"/>
        <v/>
      </c>
      <c r="S152" s="137"/>
      <c r="T152" s="137"/>
      <c r="U152" s="1"/>
      <c r="V152" s="1"/>
      <c r="W152" s="1"/>
      <c r="X152" s="1"/>
      <c r="Y152" s="1"/>
      <c r="Z152" s="1"/>
    </row>
    <row r="153" ht="18.0" customHeight="1">
      <c r="A153" s="196" t="str">
        <f t="shared" si="5"/>
        <v>LSX135</v>
      </c>
      <c r="B153" s="134" t="s">
        <v>3260</v>
      </c>
      <c r="C153" s="134" t="s">
        <v>3257</v>
      </c>
      <c r="D153" s="136" t="s">
        <v>3261</v>
      </c>
      <c r="E153" s="136" t="s">
        <v>3262</v>
      </c>
      <c r="F153" s="197"/>
      <c r="G153" s="197"/>
      <c r="H153" s="197"/>
      <c r="I153" s="197"/>
      <c r="J153" s="197"/>
      <c r="K153" s="197"/>
      <c r="L153" s="197"/>
      <c r="M153" s="197"/>
      <c r="N153" s="197"/>
      <c r="O153" s="197"/>
      <c r="P153" s="197"/>
      <c r="Q153" s="197"/>
      <c r="R153" s="195" t="str">
        <f t="shared" si="3"/>
        <v/>
      </c>
      <c r="S153" s="137"/>
      <c r="T153" s="137"/>
      <c r="U153" s="1"/>
      <c r="V153" s="1"/>
      <c r="W153" s="1"/>
      <c r="X153" s="1"/>
      <c r="Y153" s="1"/>
      <c r="Z153" s="1"/>
    </row>
    <row r="154" ht="18.0" customHeight="1">
      <c r="A154" s="196" t="str">
        <f t="shared" si="5"/>
        <v>LSX136</v>
      </c>
      <c r="B154" s="134" t="s">
        <v>3263</v>
      </c>
      <c r="C154" s="134" t="s">
        <v>3257</v>
      </c>
      <c r="D154" s="136" t="s">
        <v>3258</v>
      </c>
      <c r="E154" s="136" t="s">
        <v>3264</v>
      </c>
      <c r="F154" s="197"/>
      <c r="G154" s="197"/>
      <c r="H154" s="197"/>
      <c r="I154" s="197"/>
      <c r="J154" s="197"/>
      <c r="K154" s="197"/>
      <c r="L154" s="197"/>
      <c r="M154" s="197"/>
      <c r="N154" s="197"/>
      <c r="O154" s="197"/>
      <c r="P154" s="197"/>
      <c r="Q154" s="197"/>
      <c r="R154" s="195" t="str">
        <f t="shared" si="3"/>
        <v/>
      </c>
      <c r="S154" s="137"/>
      <c r="T154" s="137"/>
      <c r="U154" s="1"/>
      <c r="V154" s="1"/>
      <c r="W154" s="1"/>
      <c r="X154" s="1"/>
      <c r="Y154" s="1"/>
      <c r="Z154" s="1"/>
    </row>
    <row r="155" ht="18.0" customHeight="1">
      <c r="A155" s="196" t="str">
        <f t="shared" si="5"/>
        <v>LSX137</v>
      </c>
      <c r="B155" s="134" t="s">
        <v>3265</v>
      </c>
      <c r="C155" s="134" t="s">
        <v>3257</v>
      </c>
      <c r="D155" s="136" t="s">
        <v>3266</v>
      </c>
      <c r="E155" s="136" t="s">
        <v>3267</v>
      </c>
      <c r="F155" s="197"/>
      <c r="G155" s="197"/>
      <c r="H155" s="197"/>
      <c r="I155" s="197"/>
      <c r="J155" s="197"/>
      <c r="K155" s="197"/>
      <c r="L155" s="197"/>
      <c r="M155" s="197"/>
      <c r="N155" s="197"/>
      <c r="O155" s="197"/>
      <c r="P155" s="197"/>
      <c r="Q155" s="197"/>
      <c r="R155" s="195" t="str">
        <f t="shared" si="3"/>
        <v/>
      </c>
      <c r="S155" s="137"/>
      <c r="T155" s="137"/>
      <c r="U155" s="1"/>
      <c r="V155" s="1"/>
      <c r="W155" s="1"/>
      <c r="X155" s="1"/>
      <c r="Y155" s="1"/>
      <c r="Z155" s="1"/>
    </row>
    <row r="156" ht="18.0" customHeight="1">
      <c r="A156" s="196" t="str">
        <f t="shared" si="5"/>
        <v>LSX138</v>
      </c>
      <c r="B156" s="134" t="s">
        <v>3268</v>
      </c>
      <c r="C156" s="134" t="s">
        <v>3269</v>
      </c>
      <c r="D156" s="136" t="s">
        <v>3258</v>
      </c>
      <c r="E156" s="136" t="s">
        <v>3270</v>
      </c>
      <c r="F156" s="197"/>
      <c r="G156" s="197"/>
      <c r="H156" s="197"/>
      <c r="I156" s="197"/>
      <c r="J156" s="197"/>
      <c r="K156" s="197"/>
      <c r="L156" s="197"/>
      <c r="M156" s="197"/>
      <c r="N156" s="197"/>
      <c r="O156" s="197"/>
      <c r="P156" s="197"/>
      <c r="Q156" s="197"/>
      <c r="R156" s="195" t="str">
        <f t="shared" si="3"/>
        <v/>
      </c>
      <c r="S156" s="137"/>
      <c r="T156" s="137"/>
      <c r="U156" s="1"/>
      <c r="V156" s="1"/>
      <c r="W156" s="1"/>
      <c r="X156" s="1"/>
      <c r="Y156" s="1"/>
      <c r="Z156" s="1"/>
    </row>
    <row r="157" ht="18.0" customHeight="1">
      <c r="A157" s="196" t="str">
        <f t="shared" si="5"/>
        <v>LSX139</v>
      </c>
      <c r="B157" s="134" t="s">
        <v>3271</v>
      </c>
      <c r="C157" s="134"/>
      <c r="D157" s="136" t="s">
        <v>3272</v>
      </c>
      <c r="E157" s="136" t="s">
        <v>3273</v>
      </c>
      <c r="F157" s="197"/>
      <c r="G157" s="197"/>
      <c r="H157" s="197"/>
      <c r="I157" s="197"/>
      <c r="J157" s="197"/>
      <c r="K157" s="197"/>
      <c r="L157" s="197"/>
      <c r="M157" s="197"/>
      <c r="N157" s="197"/>
      <c r="O157" s="197"/>
      <c r="P157" s="197"/>
      <c r="Q157" s="197"/>
      <c r="R157" s="195" t="str">
        <f t="shared" si="3"/>
        <v/>
      </c>
      <c r="S157" s="137"/>
      <c r="T157" s="137"/>
      <c r="U157" s="1"/>
      <c r="V157" s="1"/>
      <c r="W157" s="1"/>
      <c r="X157" s="1"/>
      <c r="Y157" s="1"/>
      <c r="Z157" s="1"/>
    </row>
    <row r="158" ht="18.0" customHeight="1">
      <c r="A158" s="196" t="str">
        <f t="shared" si="5"/>
        <v>LSX140</v>
      </c>
      <c r="B158" s="134" t="s">
        <v>3274</v>
      </c>
      <c r="C158" s="134" t="s">
        <v>3257</v>
      </c>
      <c r="D158" s="136" t="s">
        <v>3275</v>
      </c>
      <c r="E158" s="136" t="s">
        <v>3276</v>
      </c>
      <c r="F158" s="197"/>
      <c r="G158" s="197"/>
      <c r="H158" s="197"/>
      <c r="I158" s="197"/>
      <c r="J158" s="197"/>
      <c r="K158" s="197"/>
      <c r="L158" s="197"/>
      <c r="M158" s="197"/>
      <c r="N158" s="197"/>
      <c r="O158" s="197"/>
      <c r="P158" s="197"/>
      <c r="Q158" s="197"/>
      <c r="R158" s="195" t="str">
        <f t="shared" si="3"/>
        <v/>
      </c>
      <c r="S158" s="137"/>
      <c r="T158" s="137"/>
      <c r="U158" s="1"/>
      <c r="V158" s="1"/>
      <c r="W158" s="1"/>
      <c r="X158" s="1"/>
      <c r="Y158" s="1"/>
      <c r="Z158" s="1"/>
    </row>
    <row r="159" ht="18.0" customHeight="1">
      <c r="A159" s="196" t="str">
        <f t="shared" si="5"/>
        <v>LSX141</v>
      </c>
      <c r="B159" s="134" t="s">
        <v>3277</v>
      </c>
      <c r="C159" s="134" t="s">
        <v>3278</v>
      </c>
      <c r="D159" s="136" t="s">
        <v>3279</v>
      </c>
      <c r="E159" s="136" t="s">
        <v>3280</v>
      </c>
      <c r="F159" s="197"/>
      <c r="G159" s="197"/>
      <c r="H159" s="197"/>
      <c r="I159" s="197"/>
      <c r="J159" s="197"/>
      <c r="K159" s="197"/>
      <c r="L159" s="197"/>
      <c r="M159" s="197"/>
      <c r="N159" s="197"/>
      <c r="O159" s="197"/>
      <c r="P159" s="197"/>
      <c r="Q159" s="197"/>
      <c r="R159" s="195" t="str">
        <f t="shared" si="3"/>
        <v/>
      </c>
      <c r="S159" s="137"/>
      <c r="T159" s="137"/>
      <c r="U159" s="1"/>
      <c r="V159" s="1"/>
      <c r="W159" s="1"/>
      <c r="X159" s="1"/>
      <c r="Y159" s="1"/>
      <c r="Z159" s="1"/>
    </row>
    <row r="160" ht="18.0" customHeight="1">
      <c r="A160" s="196" t="str">
        <f t="shared" si="5"/>
        <v>LSX142</v>
      </c>
      <c r="B160" s="134" t="s">
        <v>3281</v>
      </c>
      <c r="C160" s="134" t="s">
        <v>3278</v>
      </c>
      <c r="D160" s="136" t="s">
        <v>3282</v>
      </c>
      <c r="E160" s="136" t="s">
        <v>3283</v>
      </c>
      <c r="F160" s="197"/>
      <c r="G160" s="197"/>
      <c r="H160" s="197"/>
      <c r="I160" s="197"/>
      <c r="J160" s="197"/>
      <c r="K160" s="197"/>
      <c r="L160" s="197"/>
      <c r="M160" s="197"/>
      <c r="N160" s="197"/>
      <c r="O160" s="197"/>
      <c r="P160" s="197"/>
      <c r="Q160" s="197"/>
      <c r="R160" s="195" t="str">
        <f t="shared" si="3"/>
        <v/>
      </c>
      <c r="S160" s="137"/>
      <c r="T160" s="137"/>
      <c r="U160" s="1"/>
      <c r="V160" s="1"/>
      <c r="W160" s="1"/>
      <c r="X160" s="1"/>
      <c r="Y160" s="1"/>
      <c r="Z160" s="1"/>
    </row>
    <row r="161" ht="18.0" customHeight="1">
      <c r="A161" s="196" t="str">
        <f t="shared" si="5"/>
        <v>LSX143</v>
      </c>
      <c r="B161" s="134" t="s">
        <v>3284</v>
      </c>
      <c r="C161" s="134" t="s">
        <v>3278</v>
      </c>
      <c r="D161" s="136" t="s">
        <v>3285</v>
      </c>
      <c r="E161" s="136" t="s">
        <v>3286</v>
      </c>
      <c r="F161" s="197"/>
      <c r="G161" s="197"/>
      <c r="H161" s="197"/>
      <c r="I161" s="197"/>
      <c r="J161" s="197"/>
      <c r="K161" s="197"/>
      <c r="L161" s="197"/>
      <c r="M161" s="197"/>
      <c r="N161" s="197"/>
      <c r="O161" s="197"/>
      <c r="P161" s="197"/>
      <c r="Q161" s="197"/>
      <c r="R161" s="195" t="str">
        <f t="shared" si="3"/>
        <v/>
      </c>
      <c r="S161" s="137"/>
      <c r="T161" s="137"/>
      <c r="U161" s="1"/>
      <c r="V161" s="1"/>
      <c r="W161" s="1"/>
      <c r="X161" s="1"/>
      <c r="Y161" s="1"/>
      <c r="Z161" s="1"/>
    </row>
    <row r="162" ht="18.0" customHeight="1">
      <c r="A162" s="196" t="str">
        <f t="shared" si="5"/>
        <v>LSX144</v>
      </c>
      <c r="B162" s="134" t="s">
        <v>3287</v>
      </c>
      <c r="C162" s="134" t="s">
        <v>3278</v>
      </c>
      <c r="D162" s="136" t="s">
        <v>3288</v>
      </c>
      <c r="E162" s="136" t="s">
        <v>3289</v>
      </c>
      <c r="F162" s="197"/>
      <c r="G162" s="197"/>
      <c r="H162" s="197"/>
      <c r="I162" s="197"/>
      <c r="J162" s="197"/>
      <c r="K162" s="197"/>
      <c r="L162" s="197"/>
      <c r="M162" s="197"/>
      <c r="N162" s="197"/>
      <c r="O162" s="197"/>
      <c r="P162" s="197"/>
      <c r="Q162" s="197"/>
      <c r="R162" s="195" t="str">
        <f t="shared" si="3"/>
        <v/>
      </c>
      <c r="S162" s="137"/>
      <c r="T162" s="137"/>
      <c r="U162" s="1"/>
      <c r="V162" s="1"/>
      <c r="W162" s="1"/>
      <c r="X162" s="1"/>
      <c r="Y162" s="1"/>
      <c r="Z162" s="1"/>
    </row>
    <row r="163" ht="18.0" customHeight="1">
      <c r="A163" s="196" t="str">
        <f t="shared" si="5"/>
        <v>LSX145</v>
      </c>
      <c r="B163" s="134" t="s">
        <v>3290</v>
      </c>
      <c r="C163" s="134" t="s">
        <v>3291</v>
      </c>
      <c r="D163" s="136" t="s">
        <v>3292</v>
      </c>
      <c r="E163" s="136" t="s">
        <v>3293</v>
      </c>
      <c r="F163" s="197"/>
      <c r="G163" s="197"/>
      <c r="H163" s="197"/>
      <c r="I163" s="197"/>
      <c r="J163" s="197"/>
      <c r="K163" s="197"/>
      <c r="L163" s="197"/>
      <c r="M163" s="197"/>
      <c r="N163" s="197"/>
      <c r="O163" s="197"/>
      <c r="P163" s="197"/>
      <c r="Q163" s="197"/>
      <c r="R163" s="195" t="str">
        <f t="shared" si="3"/>
        <v/>
      </c>
      <c r="S163" s="137"/>
      <c r="T163" s="137"/>
      <c r="U163" s="1"/>
      <c r="V163" s="1"/>
      <c r="W163" s="1"/>
      <c r="X163" s="1"/>
      <c r="Y163" s="1"/>
      <c r="Z163" s="1"/>
    </row>
    <row r="164" ht="18.0" customHeight="1">
      <c r="A164" s="196" t="str">
        <f t="shared" si="5"/>
        <v>LSX146</v>
      </c>
      <c r="B164" s="134" t="s">
        <v>3294</v>
      </c>
      <c r="C164" s="134" t="s">
        <v>3295</v>
      </c>
      <c r="D164" s="136" t="s">
        <v>3296</v>
      </c>
      <c r="E164" s="136" t="s">
        <v>3297</v>
      </c>
      <c r="F164" s="197"/>
      <c r="G164" s="197"/>
      <c r="H164" s="197"/>
      <c r="I164" s="197"/>
      <c r="J164" s="197"/>
      <c r="K164" s="197"/>
      <c r="L164" s="197"/>
      <c r="M164" s="197"/>
      <c r="N164" s="197"/>
      <c r="O164" s="197"/>
      <c r="P164" s="197"/>
      <c r="Q164" s="197"/>
      <c r="R164" s="195" t="str">
        <f t="shared" si="3"/>
        <v/>
      </c>
      <c r="S164" s="137"/>
      <c r="T164" s="137"/>
      <c r="U164" s="1"/>
      <c r="V164" s="1"/>
      <c r="W164" s="1"/>
      <c r="X164" s="1"/>
      <c r="Y164" s="1"/>
      <c r="Z164" s="1"/>
    </row>
    <row r="165" ht="18.0" customHeight="1">
      <c r="A165" s="196" t="str">
        <f t="shared" si="5"/>
        <v>LSX147</v>
      </c>
      <c r="B165" s="134" t="s">
        <v>3298</v>
      </c>
      <c r="C165" s="134" t="s">
        <v>3299</v>
      </c>
      <c r="D165" s="136" t="s">
        <v>3300</v>
      </c>
      <c r="E165" s="136" t="s">
        <v>3301</v>
      </c>
      <c r="F165" s="197"/>
      <c r="G165" s="197"/>
      <c r="H165" s="197"/>
      <c r="I165" s="197"/>
      <c r="J165" s="197"/>
      <c r="K165" s="197"/>
      <c r="L165" s="197"/>
      <c r="M165" s="197"/>
      <c r="N165" s="197"/>
      <c r="O165" s="197"/>
      <c r="P165" s="197"/>
      <c r="Q165" s="197"/>
      <c r="R165" s="195" t="str">
        <f t="shared" si="3"/>
        <v/>
      </c>
      <c r="S165" s="137"/>
      <c r="T165" s="137"/>
      <c r="U165" s="1"/>
      <c r="V165" s="1"/>
      <c r="W165" s="1"/>
      <c r="X165" s="1"/>
      <c r="Y165" s="1"/>
      <c r="Z165" s="1"/>
    </row>
    <row r="166" ht="18.0" customHeight="1">
      <c r="A166" s="196" t="str">
        <f t="shared" si="5"/>
        <v>LSX148</v>
      </c>
      <c r="B166" s="134" t="s">
        <v>3302</v>
      </c>
      <c r="C166" s="134" t="s">
        <v>3303</v>
      </c>
      <c r="D166" s="136" t="s">
        <v>3304</v>
      </c>
      <c r="E166" s="136" t="s">
        <v>3305</v>
      </c>
      <c r="F166" s="197"/>
      <c r="G166" s="197"/>
      <c r="H166" s="197"/>
      <c r="I166" s="197"/>
      <c r="J166" s="197"/>
      <c r="K166" s="197"/>
      <c r="L166" s="197"/>
      <c r="M166" s="197"/>
      <c r="N166" s="197"/>
      <c r="O166" s="197"/>
      <c r="P166" s="197"/>
      <c r="Q166" s="197"/>
      <c r="R166" s="195" t="str">
        <f t="shared" si="3"/>
        <v/>
      </c>
      <c r="S166" s="137"/>
      <c r="T166" s="137"/>
      <c r="U166" s="1"/>
      <c r="V166" s="1"/>
      <c r="W166" s="1"/>
      <c r="X166" s="1"/>
      <c r="Y166" s="1"/>
      <c r="Z166" s="1"/>
    </row>
    <row r="167" ht="18.0" customHeight="1">
      <c r="A167" s="196" t="str">
        <f t="shared" si="5"/>
        <v>LSX149</v>
      </c>
      <c r="B167" s="134" t="s">
        <v>3306</v>
      </c>
      <c r="C167" s="134" t="s">
        <v>3307</v>
      </c>
      <c r="D167" s="136" t="s">
        <v>3308</v>
      </c>
      <c r="E167" s="136" t="s">
        <v>3309</v>
      </c>
      <c r="F167" s="197"/>
      <c r="G167" s="197"/>
      <c r="H167" s="197"/>
      <c r="I167" s="197"/>
      <c r="J167" s="197"/>
      <c r="K167" s="197"/>
      <c r="L167" s="197"/>
      <c r="M167" s="197"/>
      <c r="N167" s="197"/>
      <c r="O167" s="197"/>
      <c r="P167" s="197"/>
      <c r="Q167" s="197"/>
      <c r="R167" s="195" t="str">
        <f t="shared" si="3"/>
        <v/>
      </c>
      <c r="S167" s="137"/>
      <c r="T167" s="137"/>
      <c r="U167" s="1"/>
      <c r="V167" s="1"/>
      <c r="W167" s="1"/>
      <c r="X167" s="1"/>
      <c r="Y167" s="1"/>
      <c r="Z167" s="1"/>
    </row>
    <row r="168" ht="18.0" customHeight="1">
      <c r="A168" s="196" t="str">
        <f t="shared" si="5"/>
        <v>LSX150</v>
      </c>
      <c r="B168" s="134" t="s">
        <v>3310</v>
      </c>
      <c r="C168" s="134" t="s">
        <v>3311</v>
      </c>
      <c r="D168" s="136" t="s">
        <v>3312</v>
      </c>
      <c r="E168" s="136" t="s">
        <v>3313</v>
      </c>
      <c r="F168" s="197"/>
      <c r="G168" s="197"/>
      <c r="H168" s="197"/>
      <c r="I168" s="197"/>
      <c r="J168" s="197"/>
      <c r="K168" s="197"/>
      <c r="L168" s="197"/>
      <c r="M168" s="197"/>
      <c r="N168" s="197"/>
      <c r="O168" s="197"/>
      <c r="P168" s="197"/>
      <c r="Q168" s="197"/>
      <c r="R168" s="195" t="str">
        <f t="shared" si="3"/>
        <v/>
      </c>
      <c r="S168" s="137"/>
      <c r="T168" s="137"/>
      <c r="U168" s="1"/>
      <c r="V168" s="1"/>
      <c r="W168" s="1"/>
      <c r="X168" s="1"/>
      <c r="Y168" s="1"/>
      <c r="Z168" s="1"/>
    </row>
    <row r="169" ht="18.0" customHeight="1">
      <c r="A169" s="196" t="str">
        <f t="shared" si="5"/>
        <v>LSX151</v>
      </c>
      <c r="B169" s="134" t="s">
        <v>3314</v>
      </c>
      <c r="C169" s="134" t="s">
        <v>3315</v>
      </c>
      <c r="D169" s="136" t="s">
        <v>3316</v>
      </c>
      <c r="E169" s="136" t="s">
        <v>3317</v>
      </c>
      <c r="F169" s="197"/>
      <c r="G169" s="197"/>
      <c r="H169" s="197"/>
      <c r="I169" s="197"/>
      <c r="J169" s="197"/>
      <c r="K169" s="197"/>
      <c r="L169" s="197"/>
      <c r="M169" s="197"/>
      <c r="N169" s="197"/>
      <c r="O169" s="197"/>
      <c r="P169" s="197"/>
      <c r="Q169" s="197"/>
      <c r="R169" s="195" t="str">
        <f t="shared" si="3"/>
        <v/>
      </c>
      <c r="S169" s="137"/>
      <c r="T169" s="137"/>
      <c r="U169" s="1"/>
      <c r="V169" s="1"/>
      <c r="W169" s="1"/>
      <c r="X169" s="1"/>
      <c r="Y169" s="1"/>
      <c r="Z169" s="1"/>
    </row>
    <row r="170" ht="18.0" customHeight="1">
      <c r="A170" s="196" t="str">
        <f t="shared" si="5"/>
        <v>LSX152</v>
      </c>
      <c r="B170" s="134" t="s">
        <v>3318</v>
      </c>
      <c r="C170" s="134" t="s">
        <v>3319</v>
      </c>
      <c r="D170" s="136" t="s">
        <v>3320</v>
      </c>
      <c r="E170" s="136" t="s">
        <v>3321</v>
      </c>
      <c r="F170" s="197"/>
      <c r="G170" s="197"/>
      <c r="H170" s="197"/>
      <c r="I170" s="197"/>
      <c r="J170" s="197"/>
      <c r="K170" s="197"/>
      <c r="L170" s="197"/>
      <c r="M170" s="197"/>
      <c r="N170" s="197"/>
      <c r="O170" s="197"/>
      <c r="P170" s="197"/>
      <c r="Q170" s="197"/>
      <c r="R170" s="195" t="str">
        <f t="shared" si="3"/>
        <v/>
      </c>
      <c r="S170" s="137"/>
      <c r="T170" s="137"/>
      <c r="U170" s="1"/>
      <c r="V170" s="1"/>
      <c r="W170" s="1"/>
      <c r="X170" s="1"/>
      <c r="Y170" s="1"/>
      <c r="Z170" s="1"/>
    </row>
    <row r="171" ht="18.0" customHeight="1">
      <c r="A171" s="196" t="str">
        <f t="shared" si="5"/>
        <v>LSX153</v>
      </c>
      <c r="B171" s="134" t="s">
        <v>3322</v>
      </c>
      <c r="C171" s="134" t="s">
        <v>3323</v>
      </c>
      <c r="D171" s="136" t="s">
        <v>3324</v>
      </c>
      <c r="E171" s="136" t="s">
        <v>3325</v>
      </c>
      <c r="F171" s="197"/>
      <c r="G171" s="197"/>
      <c r="H171" s="197"/>
      <c r="I171" s="197"/>
      <c r="J171" s="197"/>
      <c r="K171" s="197"/>
      <c r="L171" s="197"/>
      <c r="M171" s="197"/>
      <c r="N171" s="197"/>
      <c r="O171" s="197"/>
      <c r="P171" s="197"/>
      <c r="Q171" s="197"/>
      <c r="R171" s="195" t="str">
        <f t="shared" si="3"/>
        <v/>
      </c>
      <c r="S171" s="137"/>
      <c r="T171" s="137"/>
      <c r="U171" s="1"/>
      <c r="V171" s="1"/>
      <c r="W171" s="1"/>
      <c r="X171" s="1"/>
      <c r="Y171" s="1"/>
      <c r="Z171" s="1"/>
    </row>
    <row r="172" ht="18.0" customHeight="1">
      <c r="A172" s="196" t="str">
        <f>IF(E172&lt;&gt;"",$E$3&amp;"0"&amp;COUNTA($E$15:E172),"")</f>
        <v/>
      </c>
      <c r="B172" s="198" t="s">
        <v>3326</v>
      </c>
      <c r="C172" s="198"/>
      <c r="D172" s="199"/>
      <c r="E172" s="199"/>
      <c r="F172" s="197"/>
      <c r="G172" s="197"/>
      <c r="H172" s="197"/>
      <c r="I172" s="197"/>
      <c r="J172" s="197"/>
      <c r="K172" s="197"/>
      <c r="L172" s="197"/>
      <c r="M172" s="197"/>
      <c r="N172" s="197"/>
      <c r="O172" s="197"/>
      <c r="P172" s="197"/>
      <c r="Q172" s="197"/>
      <c r="R172" s="195" t="str">
        <f t="shared" si="3"/>
        <v/>
      </c>
      <c r="S172" s="137"/>
      <c r="T172" s="137"/>
      <c r="U172" s="1"/>
      <c r="V172" s="1"/>
      <c r="W172" s="1"/>
      <c r="X172" s="1"/>
      <c r="Y172" s="1"/>
      <c r="Z172" s="1"/>
    </row>
    <row r="173" ht="18.0" customHeight="1">
      <c r="A173" s="196" t="str">
        <f t="shared" ref="A173:A206" si="6">IF(E173&lt;&gt;"",$E$3&amp;COUNTA($E$15:E173),"")</f>
        <v>LSX154</v>
      </c>
      <c r="B173" s="134" t="s">
        <v>3327</v>
      </c>
      <c r="C173" s="134" t="s">
        <v>3328</v>
      </c>
      <c r="D173" s="136" t="s">
        <v>3329</v>
      </c>
      <c r="E173" s="136" t="s">
        <v>3330</v>
      </c>
      <c r="F173" s="197"/>
      <c r="G173" s="197"/>
      <c r="H173" s="197"/>
      <c r="I173" s="197"/>
      <c r="J173" s="197"/>
      <c r="K173" s="197"/>
      <c r="L173" s="197"/>
      <c r="M173" s="197"/>
      <c r="N173" s="197"/>
      <c r="O173" s="197"/>
      <c r="P173" s="197"/>
      <c r="Q173" s="197"/>
      <c r="R173" s="195" t="str">
        <f t="shared" si="3"/>
        <v/>
      </c>
      <c r="S173" s="137"/>
      <c r="T173" s="137"/>
      <c r="U173" s="1"/>
      <c r="V173" s="1"/>
      <c r="W173" s="1"/>
      <c r="X173" s="1"/>
      <c r="Y173" s="1"/>
      <c r="Z173" s="1"/>
    </row>
    <row r="174" ht="18.0" customHeight="1">
      <c r="A174" s="196" t="str">
        <f t="shared" si="6"/>
        <v>LSX155</v>
      </c>
      <c r="B174" s="134" t="s">
        <v>3331</v>
      </c>
      <c r="C174" s="134" t="s">
        <v>3332</v>
      </c>
      <c r="D174" s="136" t="s">
        <v>3333</v>
      </c>
      <c r="E174" s="136" t="s">
        <v>3334</v>
      </c>
      <c r="F174" s="197"/>
      <c r="G174" s="197"/>
      <c r="H174" s="197"/>
      <c r="I174" s="197"/>
      <c r="J174" s="197"/>
      <c r="K174" s="197"/>
      <c r="L174" s="197"/>
      <c r="M174" s="197"/>
      <c r="N174" s="197"/>
      <c r="O174" s="197"/>
      <c r="P174" s="197"/>
      <c r="Q174" s="197"/>
      <c r="R174" s="195" t="str">
        <f t="shared" si="3"/>
        <v/>
      </c>
      <c r="S174" s="137"/>
      <c r="T174" s="137"/>
      <c r="U174" s="1"/>
      <c r="V174" s="1"/>
      <c r="W174" s="1"/>
      <c r="X174" s="1"/>
      <c r="Y174" s="1"/>
      <c r="Z174" s="1"/>
    </row>
    <row r="175" ht="18.0" customHeight="1">
      <c r="A175" s="196" t="str">
        <f t="shared" si="6"/>
        <v>LSX156</v>
      </c>
      <c r="B175" s="134" t="s">
        <v>3335</v>
      </c>
      <c r="C175" s="134" t="s">
        <v>3336</v>
      </c>
      <c r="D175" s="136" t="s">
        <v>3333</v>
      </c>
      <c r="E175" s="136" t="s">
        <v>3337</v>
      </c>
      <c r="F175" s="197"/>
      <c r="G175" s="197"/>
      <c r="H175" s="197"/>
      <c r="I175" s="197"/>
      <c r="J175" s="197"/>
      <c r="K175" s="197"/>
      <c r="L175" s="197"/>
      <c r="M175" s="197"/>
      <c r="N175" s="197"/>
      <c r="O175" s="197"/>
      <c r="P175" s="197"/>
      <c r="Q175" s="197"/>
      <c r="R175" s="195" t="str">
        <f t="shared" si="3"/>
        <v/>
      </c>
      <c r="S175" s="137"/>
      <c r="T175" s="137"/>
      <c r="U175" s="1"/>
      <c r="V175" s="1"/>
      <c r="W175" s="1"/>
      <c r="X175" s="1"/>
      <c r="Y175" s="1"/>
      <c r="Z175" s="1"/>
    </row>
    <row r="176" ht="18.0" customHeight="1">
      <c r="A176" s="196" t="str">
        <f t="shared" si="6"/>
        <v>LSX157</v>
      </c>
      <c r="B176" s="134" t="s">
        <v>3338</v>
      </c>
      <c r="C176" s="134" t="s">
        <v>3332</v>
      </c>
      <c r="D176" s="136" t="s">
        <v>3339</v>
      </c>
      <c r="E176" s="136" t="s">
        <v>3334</v>
      </c>
      <c r="F176" s="197"/>
      <c r="G176" s="197"/>
      <c r="H176" s="197"/>
      <c r="I176" s="197"/>
      <c r="J176" s="197"/>
      <c r="K176" s="197"/>
      <c r="L176" s="197"/>
      <c r="M176" s="197"/>
      <c r="N176" s="197"/>
      <c r="O176" s="197"/>
      <c r="P176" s="197"/>
      <c r="Q176" s="197"/>
      <c r="R176" s="195" t="str">
        <f t="shared" si="3"/>
        <v/>
      </c>
      <c r="S176" s="137"/>
      <c r="T176" s="137"/>
      <c r="U176" s="1"/>
      <c r="V176" s="1"/>
      <c r="W176" s="1"/>
      <c r="X176" s="1"/>
      <c r="Y176" s="1"/>
      <c r="Z176" s="1"/>
    </row>
    <row r="177" ht="18.0" customHeight="1">
      <c r="A177" s="196" t="str">
        <f t="shared" si="6"/>
        <v>LSX158</v>
      </c>
      <c r="B177" s="134" t="s">
        <v>3340</v>
      </c>
      <c r="C177" s="134" t="s">
        <v>3336</v>
      </c>
      <c r="D177" s="136" t="s">
        <v>3339</v>
      </c>
      <c r="E177" s="136" t="s">
        <v>3337</v>
      </c>
      <c r="F177" s="197"/>
      <c r="G177" s="197"/>
      <c r="H177" s="197"/>
      <c r="I177" s="197"/>
      <c r="J177" s="197"/>
      <c r="K177" s="197"/>
      <c r="L177" s="197"/>
      <c r="M177" s="197"/>
      <c r="N177" s="197"/>
      <c r="O177" s="197"/>
      <c r="P177" s="197"/>
      <c r="Q177" s="197"/>
      <c r="R177" s="195" t="str">
        <f t="shared" si="3"/>
        <v/>
      </c>
      <c r="S177" s="137"/>
      <c r="T177" s="137"/>
      <c r="U177" s="1"/>
      <c r="V177" s="1"/>
      <c r="W177" s="1"/>
      <c r="X177" s="1"/>
      <c r="Y177" s="1"/>
      <c r="Z177" s="1"/>
    </row>
    <row r="178" ht="18.0" customHeight="1">
      <c r="A178" s="196" t="str">
        <f t="shared" si="6"/>
        <v>LSX159</v>
      </c>
      <c r="B178" s="134" t="s">
        <v>3340</v>
      </c>
      <c r="C178" s="134" t="s">
        <v>3336</v>
      </c>
      <c r="D178" s="136" t="s">
        <v>3339</v>
      </c>
      <c r="E178" s="136" t="s">
        <v>3337</v>
      </c>
      <c r="F178" s="197"/>
      <c r="G178" s="197"/>
      <c r="H178" s="197"/>
      <c r="I178" s="197"/>
      <c r="J178" s="197"/>
      <c r="K178" s="197"/>
      <c r="L178" s="197"/>
      <c r="M178" s="197"/>
      <c r="N178" s="197"/>
      <c r="O178" s="197"/>
      <c r="P178" s="197"/>
      <c r="Q178" s="197"/>
      <c r="R178" s="195" t="str">
        <f t="shared" si="3"/>
        <v/>
      </c>
      <c r="S178" s="137"/>
      <c r="T178" s="137"/>
      <c r="U178" s="1"/>
      <c r="V178" s="1"/>
      <c r="W178" s="1"/>
      <c r="X178" s="1"/>
      <c r="Y178" s="1"/>
      <c r="Z178" s="1"/>
    </row>
    <row r="179" ht="18.0" customHeight="1">
      <c r="A179" s="196" t="str">
        <f t="shared" si="6"/>
        <v>LSX160</v>
      </c>
      <c r="B179" s="134" t="s">
        <v>3341</v>
      </c>
      <c r="C179" s="134" t="s">
        <v>3342</v>
      </c>
      <c r="D179" s="136" t="s">
        <v>3343</v>
      </c>
      <c r="E179" s="136" t="s">
        <v>3344</v>
      </c>
      <c r="F179" s="197"/>
      <c r="G179" s="197"/>
      <c r="H179" s="197"/>
      <c r="I179" s="197"/>
      <c r="J179" s="197"/>
      <c r="K179" s="197"/>
      <c r="L179" s="197"/>
      <c r="M179" s="197"/>
      <c r="N179" s="197"/>
      <c r="O179" s="197"/>
      <c r="P179" s="197"/>
      <c r="Q179" s="197"/>
      <c r="R179" s="195" t="str">
        <f t="shared" si="3"/>
        <v/>
      </c>
      <c r="S179" s="137"/>
      <c r="T179" s="137"/>
      <c r="U179" s="1"/>
      <c r="V179" s="1"/>
      <c r="W179" s="1"/>
      <c r="X179" s="1"/>
      <c r="Y179" s="1"/>
      <c r="Z179" s="1"/>
    </row>
    <row r="180" ht="18.0" customHeight="1">
      <c r="A180" s="196" t="str">
        <f t="shared" si="6"/>
        <v>LSX161</v>
      </c>
      <c r="B180" s="134" t="s">
        <v>3345</v>
      </c>
      <c r="C180" s="134" t="s">
        <v>3346</v>
      </c>
      <c r="D180" s="136" t="s">
        <v>3347</v>
      </c>
      <c r="E180" s="136" t="s">
        <v>3334</v>
      </c>
      <c r="F180" s="197"/>
      <c r="G180" s="197"/>
      <c r="H180" s="197"/>
      <c r="I180" s="197"/>
      <c r="J180" s="197"/>
      <c r="K180" s="197"/>
      <c r="L180" s="197"/>
      <c r="M180" s="197"/>
      <c r="N180" s="197"/>
      <c r="O180" s="197"/>
      <c r="P180" s="197"/>
      <c r="Q180" s="197"/>
      <c r="R180" s="195" t="str">
        <f t="shared" si="3"/>
        <v/>
      </c>
      <c r="S180" s="137"/>
      <c r="T180" s="137"/>
      <c r="U180" s="1"/>
      <c r="V180" s="1"/>
      <c r="W180" s="1"/>
      <c r="X180" s="1"/>
      <c r="Y180" s="1"/>
      <c r="Z180" s="1"/>
    </row>
    <row r="181" ht="18.0" customHeight="1">
      <c r="A181" s="196" t="str">
        <f t="shared" si="6"/>
        <v>LSX162</v>
      </c>
      <c r="B181" s="134" t="s">
        <v>3348</v>
      </c>
      <c r="C181" s="134" t="s">
        <v>3346</v>
      </c>
      <c r="D181" s="136" t="s">
        <v>3349</v>
      </c>
      <c r="E181" s="136" t="s">
        <v>3337</v>
      </c>
      <c r="F181" s="197"/>
      <c r="G181" s="197"/>
      <c r="H181" s="197"/>
      <c r="I181" s="197"/>
      <c r="J181" s="197"/>
      <c r="K181" s="197"/>
      <c r="L181" s="197"/>
      <c r="M181" s="197"/>
      <c r="N181" s="197"/>
      <c r="O181" s="197"/>
      <c r="P181" s="197"/>
      <c r="Q181" s="197"/>
      <c r="R181" s="195" t="str">
        <f t="shared" si="3"/>
        <v/>
      </c>
      <c r="S181" s="137"/>
      <c r="T181" s="137"/>
      <c r="U181" s="1"/>
      <c r="V181" s="1"/>
      <c r="W181" s="1"/>
      <c r="X181" s="1"/>
      <c r="Y181" s="1"/>
      <c r="Z181" s="1"/>
    </row>
    <row r="182" ht="18.0" customHeight="1">
      <c r="A182" s="196" t="str">
        <f t="shared" si="6"/>
        <v>LSX163</v>
      </c>
      <c r="B182" s="134" t="s">
        <v>3350</v>
      </c>
      <c r="C182" s="134" t="s">
        <v>3346</v>
      </c>
      <c r="D182" s="136" t="s">
        <v>3351</v>
      </c>
      <c r="E182" s="136" t="s">
        <v>3334</v>
      </c>
      <c r="F182" s="197"/>
      <c r="G182" s="197"/>
      <c r="H182" s="197"/>
      <c r="I182" s="197"/>
      <c r="J182" s="197"/>
      <c r="K182" s="197"/>
      <c r="L182" s="197"/>
      <c r="M182" s="197"/>
      <c r="N182" s="197"/>
      <c r="O182" s="197"/>
      <c r="P182" s="197"/>
      <c r="Q182" s="197"/>
      <c r="R182" s="195" t="str">
        <f t="shared" si="3"/>
        <v/>
      </c>
      <c r="S182" s="137"/>
      <c r="T182" s="137"/>
      <c r="U182" s="1"/>
      <c r="V182" s="1"/>
      <c r="W182" s="1"/>
      <c r="X182" s="1"/>
      <c r="Y182" s="1"/>
      <c r="Z182" s="1"/>
    </row>
    <row r="183" ht="18.0" customHeight="1">
      <c r="A183" s="196" t="str">
        <f t="shared" si="6"/>
        <v>LSX164</v>
      </c>
      <c r="B183" s="134" t="s">
        <v>3352</v>
      </c>
      <c r="C183" s="134" t="s">
        <v>3346</v>
      </c>
      <c r="D183" s="136" t="s">
        <v>3351</v>
      </c>
      <c r="E183" s="136" t="s">
        <v>3337</v>
      </c>
      <c r="F183" s="197"/>
      <c r="G183" s="197"/>
      <c r="H183" s="197"/>
      <c r="I183" s="197"/>
      <c r="J183" s="197"/>
      <c r="K183" s="197"/>
      <c r="L183" s="197"/>
      <c r="M183" s="197"/>
      <c r="N183" s="197"/>
      <c r="O183" s="197"/>
      <c r="P183" s="197"/>
      <c r="Q183" s="197"/>
      <c r="R183" s="195" t="str">
        <f t="shared" si="3"/>
        <v/>
      </c>
      <c r="S183" s="137"/>
      <c r="T183" s="137"/>
      <c r="U183" s="1"/>
      <c r="V183" s="1"/>
      <c r="W183" s="1"/>
      <c r="X183" s="1"/>
      <c r="Y183" s="1"/>
      <c r="Z183" s="1"/>
    </row>
    <row r="184" ht="18.0" customHeight="1">
      <c r="A184" s="196" t="str">
        <f t="shared" si="6"/>
        <v>LSX165</v>
      </c>
      <c r="B184" s="134" t="s">
        <v>3353</v>
      </c>
      <c r="C184" s="134" t="s">
        <v>3346</v>
      </c>
      <c r="D184" s="136" t="s">
        <v>3354</v>
      </c>
      <c r="E184" s="136" t="s">
        <v>3334</v>
      </c>
      <c r="F184" s="197"/>
      <c r="G184" s="197"/>
      <c r="H184" s="197"/>
      <c r="I184" s="197"/>
      <c r="J184" s="197"/>
      <c r="K184" s="197"/>
      <c r="L184" s="197"/>
      <c r="M184" s="197"/>
      <c r="N184" s="197"/>
      <c r="O184" s="197"/>
      <c r="P184" s="197"/>
      <c r="Q184" s="197"/>
      <c r="R184" s="195" t="str">
        <f t="shared" si="3"/>
        <v/>
      </c>
      <c r="S184" s="137"/>
      <c r="T184" s="137"/>
      <c r="U184" s="1"/>
      <c r="V184" s="1"/>
      <c r="W184" s="1"/>
      <c r="X184" s="1"/>
      <c r="Y184" s="1"/>
      <c r="Z184" s="1"/>
    </row>
    <row r="185" ht="18.0" customHeight="1">
      <c r="A185" s="196" t="str">
        <f t="shared" si="6"/>
        <v>LSX166</v>
      </c>
      <c r="B185" s="134" t="s">
        <v>3355</v>
      </c>
      <c r="C185" s="134" t="s">
        <v>3346</v>
      </c>
      <c r="D185" s="136" t="s">
        <v>3354</v>
      </c>
      <c r="E185" s="136" t="s">
        <v>3337</v>
      </c>
      <c r="F185" s="197"/>
      <c r="G185" s="197"/>
      <c r="H185" s="197"/>
      <c r="I185" s="197"/>
      <c r="J185" s="197"/>
      <c r="K185" s="197"/>
      <c r="L185" s="197"/>
      <c r="M185" s="197"/>
      <c r="N185" s="197"/>
      <c r="O185" s="197"/>
      <c r="P185" s="197"/>
      <c r="Q185" s="197"/>
      <c r="R185" s="195" t="str">
        <f t="shared" si="3"/>
        <v/>
      </c>
      <c r="S185" s="137"/>
      <c r="T185" s="137"/>
      <c r="U185" s="1"/>
      <c r="V185" s="1"/>
      <c r="W185" s="1"/>
      <c r="X185" s="1"/>
      <c r="Y185" s="1"/>
      <c r="Z185" s="1"/>
    </row>
    <row r="186" ht="18.0" customHeight="1">
      <c r="A186" s="196" t="str">
        <f t="shared" si="6"/>
        <v>LSX167</v>
      </c>
      <c r="B186" s="134" t="s">
        <v>3356</v>
      </c>
      <c r="C186" s="134" t="s">
        <v>3346</v>
      </c>
      <c r="D186" s="136" t="s">
        <v>3357</v>
      </c>
      <c r="E186" s="136" t="s">
        <v>3358</v>
      </c>
      <c r="F186" s="197"/>
      <c r="G186" s="197"/>
      <c r="H186" s="197"/>
      <c r="I186" s="197"/>
      <c r="J186" s="197"/>
      <c r="K186" s="197"/>
      <c r="L186" s="197"/>
      <c r="M186" s="197"/>
      <c r="N186" s="197"/>
      <c r="O186" s="197"/>
      <c r="P186" s="197"/>
      <c r="Q186" s="197"/>
      <c r="R186" s="195" t="str">
        <f t="shared" si="3"/>
        <v/>
      </c>
      <c r="S186" s="137"/>
      <c r="T186" s="137"/>
      <c r="U186" s="1"/>
      <c r="V186" s="1"/>
      <c r="W186" s="1"/>
      <c r="X186" s="1"/>
      <c r="Y186" s="1"/>
      <c r="Z186" s="1"/>
    </row>
    <row r="187" ht="18.0" customHeight="1">
      <c r="A187" s="196" t="str">
        <f t="shared" si="6"/>
        <v>LSX168</v>
      </c>
      <c r="B187" s="134" t="s">
        <v>3359</v>
      </c>
      <c r="C187" s="134" t="s">
        <v>3346</v>
      </c>
      <c r="D187" s="136" t="s">
        <v>3357</v>
      </c>
      <c r="E187" s="136" t="s">
        <v>3337</v>
      </c>
      <c r="F187" s="197"/>
      <c r="G187" s="197"/>
      <c r="H187" s="197"/>
      <c r="I187" s="197"/>
      <c r="J187" s="197"/>
      <c r="K187" s="197"/>
      <c r="L187" s="197"/>
      <c r="M187" s="197"/>
      <c r="N187" s="197"/>
      <c r="O187" s="197"/>
      <c r="P187" s="197"/>
      <c r="Q187" s="197"/>
      <c r="R187" s="195" t="str">
        <f t="shared" si="3"/>
        <v/>
      </c>
      <c r="S187" s="137"/>
      <c r="T187" s="137"/>
      <c r="U187" s="1"/>
      <c r="V187" s="1"/>
      <c r="W187" s="1"/>
      <c r="X187" s="1"/>
      <c r="Y187" s="1"/>
      <c r="Z187" s="1"/>
    </row>
    <row r="188" ht="18.0" customHeight="1">
      <c r="A188" s="196" t="str">
        <f t="shared" si="6"/>
        <v>LSX169</v>
      </c>
      <c r="B188" s="134" t="s">
        <v>3360</v>
      </c>
      <c r="C188" s="134" t="s">
        <v>3332</v>
      </c>
      <c r="D188" s="136" t="s">
        <v>3361</v>
      </c>
      <c r="E188" s="136" t="s">
        <v>3362</v>
      </c>
      <c r="F188" s="197"/>
      <c r="G188" s="197"/>
      <c r="H188" s="197"/>
      <c r="I188" s="197"/>
      <c r="J188" s="197"/>
      <c r="K188" s="197"/>
      <c r="L188" s="197"/>
      <c r="M188" s="197"/>
      <c r="N188" s="197"/>
      <c r="O188" s="197"/>
      <c r="P188" s="197"/>
      <c r="Q188" s="197"/>
      <c r="R188" s="195" t="str">
        <f t="shared" si="3"/>
        <v/>
      </c>
      <c r="S188" s="137"/>
      <c r="T188" s="137"/>
      <c r="U188" s="1"/>
      <c r="V188" s="1"/>
      <c r="W188" s="1"/>
      <c r="X188" s="1"/>
      <c r="Y188" s="1"/>
      <c r="Z188" s="1"/>
    </row>
    <row r="189" ht="18.0" customHeight="1">
      <c r="A189" s="196" t="str">
        <f t="shared" si="6"/>
        <v>LSX170</v>
      </c>
      <c r="B189" s="134" t="s">
        <v>3363</v>
      </c>
      <c r="C189" s="134" t="s">
        <v>3364</v>
      </c>
      <c r="D189" s="136" t="s">
        <v>3361</v>
      </c>
      <c r="E189" s="136" t="s">
        <v>3365</v>
      </c>
      <c r="F189" s="197"/>
      <c r="G189" s="197"/>
      <c r="H189" s="197"/>
      <c r="I189" s="197"/>
      <c r="J189" s="197"/>
      <c r="K189" s="197"/>
      <c r="L189" s="197"/>
      <c r="M189" s="197"/>
      <c r="N189" s="197"/>
      <c r="O189" s="197"/>
      <c r="P189" s="197"/>
      <c r="Q189" s="197"/>
      <c r="R189" s="195" t="str">
        <f t="shared" si="3"/>
        <v/>
      </c>
      <c r="S189" s="137"/>
      <c r="T189" s="137"/>
      <c r="U189" s="1"/>
      <c r="V189" s="1"/>
      <c r="W189" s="1"/>
      <c r="X189" s="1"/>
      <c r="Y189" s="1"/>
      <c r="Z189" s="1"/>
    </row>
    <row r="190" ht="18.0" customHeight="1">
      <c r="A190" s="196" t="str">
        <f t="shared" si="6"/>
        <v>LSX171</v>
      </c>
      <c r="B190" s="134" t="s">
        <v>3366</v>
      </c>
      <c r="C190" s="134" t="s">
        <v>3367</v>
      </c>
      <c r="D190" s="136" t="s">
        <v>3368</v>
      </c>
      <c r="E190" s="136" t="s">
        <v>3369</v>
      </c>
      <c r="F190" s="197"/>
      <c r="G190" s="197"/>
      <c r="H190" s="197"/>
      <c r="I190" s="197"/>
      <c r="J190" s="197"/>
      <c r="K190" s="197"/>
      <c r="L190" s="197"/>
      <c r="M190" s="197"/>
      <c r="N190" s="197"/>
      <c r="O190" s="197"/>
      <c r="P190" s="197"/>
      <c r="Q190" s="197"/>
      <c r="R190" s="195" t="str">
        <f t="shared" si="3"/>
        <v/>
      </c>
      <c r="S190" s="137"/>
      <c r="T190" s="137"/>
      <c r="U190" s="1"/>
      <c r="V190" s="1"/>
      <c r="W190" s="1"/>
      <c r="X190" s="1"/>
      <c r="Y190" s="1"/>
      <c r="Z190" s="1"/>
    </row>
    <row r="191" ht="18.0" customHeight="1">
      <c r="A191" s="196" t="str">
        <f t="shared" si="6"/>
        <v>LSX172</v>
      </c>
      <c r="B191" s="134" t="s">
        <v>3370</v>
      </c>
      <c r="C191" s="134" t="s">
        <v>3367</v>
      </c>
      <c r="D191" s="136" t="s">
        <v>3368</v>
      </c>
      <c r="E191" s="136" t="s">
        <v>3371</v>
      </c>
      <c r="F191" s="197"/>
      <c r="G191" s="197"/>
      <c r="H191" s="197"/>
      <c r="I191" s="197"/>
      <c r="J191" s="197"/>
      <c r="K191" s="197"/>
      <c r="L191" s="197"/>
      <c r="M191" s="197"/>
      <c r="N191" s="197"/>
      <c r="O191" s="197"/>
      <c r="P191" s="197"/>
      <c r="Q191" s="197"/>
      <c r="R191" s="195" t="str">
        <f t="shared" si="3"/>
        <v/>
      </c>
      <c r="S191" s="137"/>
      <c r="T191" s="137"/>
      <c r="U191" s="1"/>
      <c r="V191" s="1"/>
      <c r="W191" s="1"/>
      <c r="X191" s="1"/>
      <c r="Y191" s="1"/>
      <c r="Z191" s="1"/>
    </row>
    <row r="192" ht="18.0" customHeight="1">
      <c r="A192" s="196" t="str">
        <f t="shared" si="6"/>
        <v>LSX173</v>
      </c>
      <c r="B192" s="134" t="s">
        <v>3372</v>
      </c>
      <c r="C192" s="134" t="s">
        <v>3336</v>
      </c>
      <c r="D192" s="136" t="s">
        <v>3373</v>
      </c>
      <c r="E192" s="136" t="s">
        <v>3374</v>
      </c>
      <c r="F192" s="197"/>
      <c r="G192" s="197"/>
      <c r="H192" s="197"/>
      <c r="I192" s="197"/>
      <c r="J192" s="197"/>
      <c r="K192" s="197"/>
      <c r="L192" s="197"/>
      <c r="M192" s="197"/>
      <c r="N192" s="197"/>
      <c r="O192" s="197"/>
      <c r="P192" s="197"/>
      <c r="Q192" s="197"/>
      <c r="R192" s="195" t="str">
        <f t="shared" si="3"/>
        <v/>
      </c>
      <c r="S192" s="137"/>
      <c r="T192" s="137"/>
      <c r="U192" s="1"/>
      <c r="V192" s="1"/>
      <c r="W192" s="1"/>
      <c r="X192" s="1"/>
      <c r="Y192" s="1"/>
      <c r="Z192" s="1"/>
    </row>
    <row r="193" ht="18.0" customHeight="1">
      <c r="A193" s="196" t="str">
        <f t="shared" si="6"/>
        <v>LSX174</v>
      </c>
      <c r="B193" s="134" t="s">
        <v>3375</v>
      </c>
      <c r="C193" s="134" t="s">
        <v>3336</v>
      </c>
      <c r="D193" s="136" t="s">
        <v>3373</v>
      </c>
      <c r="E193" s="136" t="s">
        <v>3376</v>
      </c>
      <c r="F193" s="197"/>
      <c r="G193" s="197"/>
      <c r="H193" s="197"/>
      <c r="I193" s="197"/>
      <c r="J193" s="197"/>
      <c r="K193" s="197"/>
      <c r="L193" s="197"/>
      <c r="M193" s="197"/>
      <c r="N193" s="197"/>
      <c r="O193" s="197"/>
      <c r="P193" s="197"/>
      <c r="Q193" s="197"/>
      <c r="R193" s="195" t="str">
        <f t="shared" si="3"/>
        <v/>
      </c>
      <c r="S193" s="137"/>
      <c r="T193" s="137"/>
      <c r="U193" s="1"/>
      <c r="V193" s="1"/>
      <c r="W193" s="1"/>
      <c r="X193" s="1"/>
      <c r="Y193" s="1"/>
      <c r="Z193" s="1"/>
    </row>
    <row r="194" ht="18.0" customHeight="1">
      <c r="A194" s="196" t="str">
        <f t="shared" si="6"/>
        <v>LSX175</v>
      </c>
      <c r="B194" s="134" t="s">
        <v>3377</v>
      </c>
      <c r="C194" s="134" t="s">
        <v>3378</v>
      </c>
      <c r="D194" s="136" t="s">
        <v>3373</v>
      </c>
      <c r="E194" s="136" t="s">
        <v>3369</v>
      </c>
      <c r="F194" s="197"/>
      <c r="G194" s="197"/>
      <c r="H194" s="197"/>
      <c r="I194" s="197"/>
      <c r="J194" s="197"/>
      <c r="K194" s="197"/>
      <c r="L194" s="197"/>
      <c r="M194" s="197"/>
      <c r="N194" s="197"/>
      <c r="O194" s="197"/>
      <c r="P194" s="197"/>
      <c r="Q194" s="197"/>
      <c r="R194" s="195" t="str">
        <f t="shared" si="3"/>
        <v/>
      </c>
      <c r="S194" s="137"/>
      <c r="T194" s="137"/>
      <c r="U194" s="1"/>
      <c r="V194" s="1"/>
      <c r="W194" s="1"/>
      <c r="X194" s="1"/>
      <c r="Y194" s="1"/>
      <c r="Z194" s="1"/>
    </row>
    <row r="195" ht="18.0" customHeight="1">
      <c r="A195" s="196" t="str">
        <f t="shared" si="6"/>
        <v>LSX176</v>
      </c>
      <c r="B195" s="134" t="s">
        <v>3379</v>
      </c>
      <c r="C195" s="134" t="s">
        <v>3378</v>
      </c>
      <c r="D195" s="136" t="s">
        <v>3380</v>
      </c>
      <c r="E195" s="136" t="s">
        <v>3371</v>
      </c>
      <c r="F195" s="197"/>
      <c r="G195" s="197"/>
      <c r="H195" s="197"/>
      <c r="I195" s="197"/>
      <c r="J195" s="197"/>
      <c r="K195" s="197"/>
      <c r="L195" s="197"/>
      <c r="M195" s="197"/>
      <c r="N195" s="197"/>
      <c r="O195" s="197"/>
      <c r="P195" s="197"/>
      <c r="Q195" s="197"/>
      <c r="R195" s="195" t="str">
        <f t="shared" si="3"/>
        <v/>
      </c>
      <c r="S195" s="137"/>
      <c r="T195" s="137"/>
      <c r="U195" s="1"/>
      <c r="V195" s="1"/>
      <c r="W195" s="1"/>
      <c r="X195" s="1"/>
      <c r="Y195" s="1"/>
      <c r="Z195" s="1"/>
    </row>
    <row r="196" ht="18.0" customHeight="1">
      <c r="A196" s="196" t="str">
        <f t="shared" si="6"/>
        <v>LSX177</v>
      </c>
      <c r="B196" s="134" t="s">
        <v>3381</v>
      </c>
      <c r="C196" s="134" t="s">
        <v>3336</v>
      </c>
      <c r="D196" s="136" t="s">
        <v>3382</v>
      </c>
      <c r="E196" s="136" t="s">
        <v>3383</v>
      </c>
      <c r="F196" s="197"/>
      <c r="G196" s="197"/>
      <c r="H196" s="197"/>
      <c r="I196" s="197"/>
      <c r="J196" s="197"/>
      <c r="K196" s="197"/>
      <c r="L196" s="197"/>
      <c r="M196" s="197"/>
      <c r="N196" s="197"/>
      <c r="O196" s="197"/>
      <c r="P196" s="197"/>
      <c r="Q196" s="197"/>
      <c r="R196" s="195" t="str">
        <f t="shared" si="3"/>
        <v/>
      </c>
      <c r="S196" s="137"/>
      <c r="T196" s="137"/>
      <c r="U196" s="1"/>
      <c r="V196" s="1"/>
      <c r="W196" s="1"/>
      <c r="X196" s="1"/>
      <c r="Y196" s="1"/>
      <c r="Z196" s="1"/>
    </row>
    <row r="197" ht="18.0" customHeight="1">
      <c r="A197" s="196" t="str">
        <f t="shared" si="6"/>
        <v>LSX178</v>
      </c>
      <c r="B197" s="134" t="s">
        <v>3381</v>
      </c>
      <c r="C197" s="134" t="s">
        <v>3336</v>
      </c>
      <c r="D197" s="136" t="s">
        <v>3382</v>
      </c>
      <c r="E197" s="136" t="s">
        <v>3383</v>
      </c>
      <c r="F197" s="197"/>
      <c r="G197" s="197"/>
      <c r="H197" s="197"/>
      <c r="I197" s="197"/>
      <c r="J197" s="197"/>
      <c r="K197" s="197"/>
      <c r="L197" s="197"/>
      <c r="M197" s="197"/>
      <c r="N197" s="197"/>
      <c r="O197" s="197"/>
      <c r="P197" s="197"/>
      <c r="Q197" s="197"/>
      <c r="R197" s="195" t="str">
        <f t="shared" si="3"/>
        <v/>
      </c>
      <c r="S197" s="137"/>
      <c r="T197" s="137"/>
      <c r="U197" s="1"/>
      <c r="V197" s="1"/>
      <c r="W197" s="1"/>
      <c r="X197" s="1"/>
      <c r="Y197" s="1"/>
      <c r="Z197" s="1"/>
    </row>
    <row r="198" ht="18.0" customHeight="1">
      <c r="A198" s="196" t="str">
        <f t="shared" si="6"/>
        <v>LSX179</v>
      </c>
      <c r="B198" s="134" t="s">
        <v>3384</v>
      </c>
      <c r="C198" s="134" t="s">
        <v>3385</v>
      </c>
      <c r="D198" s="136" t="s">
        <v>3386</v>
      </c>
      <c r="E198" s="136" t="s">
        <v>3387</v>
      </c>
      <c r="F198" s="197"/>
      <c r="G198" s="197"/>
      <c r="H198" s="197"/>
      <c r="I198" s="197"/>
      <c r="J198" s="197"/>
      <c r="K198" s="197"/>
      <c r="L198" s="197"/>
      <c r="M198" s="197"/>
      <c r="N198" s="197"/>
      <c r="O198" s="197"/>
      <c r="P198" s="197"/>
      <c r="Q198" s="197"/>
      <c r="R198" s="195" t="str">
        <f t="shared" si="3"/>
        <v/>
      </c>
      <c r="S198" s="137"/>
      <c r="T198" s="137"/>
      <c r="U198" s="1"/>
      <c r="V198" s="1"/>
      <c r="W198" s="1"/>
      <c r="X198" s="1"/>
      <c r="Y198" s="1"/>
      <c r="Z198" s="1"/>
    </row>
    <row r="199" ht="18.0" customHeight="1">
      <c r="A199" s="196" t="str">
        <f t="shared" si="6"/>
        <v>LSX180</v>
      </c>
      <c r="B199" s="134" t="s">
        <v>3388</v>
      </c>
      <c r="C199" s="134" t="s">
        <v>3385</v>
      </c>
      <c r="D199" s="136" t="s">
        <v>3386</v>
      </c>
      <c r="E199" s="136" t="s">
        <v>3389</v>
      </c>
      <c r="F199" s="197"/>
      <c r="G199" s="197"/>
      <c r="H199" s="197"/>
      <c r="I199" s="197"/>
      <c r="J199" s="197"/>
      <c r="K199" s="197"/>
      <c r="L199" s="197"/>
      <c r="M199" s="197"/>
      <c r="N199" s="197"/>
      <c r="O199" s="197"/>
      <c r="P199" s="197"/>
      <c r="Q199" s="197"/>
      <c r="R199" s="195" t="str">
        <f t="shared" si="3"/>
        <v/>
      </c>
      <c r="S199" s="137"/>
      <c r="T199" s="137"/>
      <c r="U199" s="1"/>
      <c r="V199" s="1"/>
      <c r="W199" s="1"/>
      <c r="X199" s="1"/>
      <c r="Y199" s="1"/>
      <c r="Z199" s="1"/>
    </row>
    <row r="200" ht="18.0" customHeight="1">
      <c r="A200" s="196" t="str">
        <f t="shared" si="6"/>
        <v>LSX181</v>
      </c>
      <c r="B200" s="134" t="s">
        <v>3390</v>
      </c>
      <c r="C200" s="134" t="s">
        <v>3336</v>
      </c>
      <c r="D200" s="136" t="s">
        <v>3391</v>
      </c>
      <c r="E200" s="136" t="s">
        <v>3383</v>
      </c>
      <c r="F200" s="197"/>
      <c r="G200" s="197"/>
      <c r="H200" s="197"/>
      <c r="I200" s="197"/>
      <c r="J200" s="197"/>
      <c r="K200" s="197"/>
      <c r="L200" s="197"/>
      <c r="M200" s="197"/>
      <c r="N200" s="197"/>
      <c r="O200" s="197"/>
      <c r="P200" s="197"/>
      <c r="Q200" s="197"/>
      <c r="R200" s="195" t="str">
        <f t="shared" si="3"/>
        <v/>
      </c>
      <c r="S200" s="137"/>
      <c r="T200" s="137"/>
      <c r="U200" s="1"/>
      <c r="V200" s="1"/>
      <c r="W200" s="1"/>
      <c r="X200" s="1"/>
      <c r="Y200" s="1"/>
      <c r="Z200" s="1"/>
    </row>
    <row r="201" ht="18.0" customHeight="1">
      <c r="A201" s="196" t="str">
        <f t="shared" si="6"/>
        <v>LSX182</v>
      </c>
      <c r="B201" s="134" t="s">
        <v>3392</v>
      </c>
      <c r="C201" s="134" t="s">
        <v>3336</v>
      </c>
      <c r="D201" s="136" t="s">
        <v>3391</v>
      </c>
      <c r="E201" s="136" t="s">
        <v>3393</v>
      </c>
      <c r="F201" s="197"/>
      <c r="G201" s="197"/>
      <c r="H201" s="197"/>
      <c r="I201" s="197"/>
      <c r="J201" s="197"/>
      <c r="K201" s="197"/>
      <c r="L201" s="197"/>
      <c r="M201" s="197"/>
      <c r="N201" s="197"/>
      <c r="O201" s="197"/>
      <c r="P201" s="197"/>
      <c r="Q201" s="197"/>
      <c r="R201" s="195" t="str">
        <f t="shared" si="3"/>
        <v/>
      </c>
      <c r="S201" s="137"/>
      <c r="T201" s="137"/>
      <c r="U201" s="1"/>
      <c r="V201" s="1"/>
      <c r="W201" s="1"/>
      <c r="X201" s="1"/>
      <c r="Y201" s="1"/>
      <c r="Z201" s="1"/>
    </row>
    <row r="202" ht="18.0" customHeight="1">
      <c r="A202" s="196" t="str">
        <f t="shared" si="6"/>
        <v>LSX183</v>
      </c>
      <c r="B202" s="134" t="s">
        <v>3392</v>
      </c>
      <c r="C202" s="134" t="s">
        <v>3336</v>
      </c>
      <c r="D202" s="136" t="s">
        <v>3391</v>
      </c>
      <c r="E202" s="136" t="s">
        <v>3393</v>
      </c>
      <c r="F202" s="197"/>
      <c r="G202" s="197"/>
      <c r="H202" s="197"/>
      <c r="I202" s="197"/>
      <c r="J202" s="197"/>
      <c r="K202" s="197"/>
      <c r="L202" s="197"/>
      <c r="M202" s="197"/>
      <c r="N202" s="197"/>
      <c r="O202" s="197"/>
      <c r="P202" s="197"/>
      <c r="Q202" s="197"/>
      <c r="R202" s="195" t="str">
        <f t="shared" si="3"/>
        <v/>
      </c>
      <c r="S202" s="137"/>
      <c r="T202" s="137"/>
      <c r="U202" s="1"/>
      <c r="V202" s="1"/>
      <c r="W202" s="1"/>
      <c r="X202" s="1"/>
      <c r="Y202" s="1"/>
      <c r="Z202" s="1"/>
    </row>
    <row r="203" ht="18.0" customHeight="1">
      <c r="A203" s="196" t="str">
        <f t="shared" si="6"/>
        <v>LSX184</v>
      </c>
      <c r="B203" s="134" t="s">
        <v>3394</v>
      </c>
      <c r="C203" s="134" t="s">
        <v>3346</v>
      </c>
      <c r="D203" s="136" t="s">
        <v>3395</v>
      </c>
      <c r="E203" s="136" t="s">
        <v>3396</v>
      </c>
      <c r="F203" s="197"/>
      <c r="G203" s="197"/>
      <c r="H203" s="197"/>
      <c r="I203" s="197"/>
      <c r="J203" s="197"/>
      <c r="K203" s="197"/>
      <c r="L203" s="197"/>
      <c r="M203" s="197"/>
      <c r="N203" s="197"/>
      <c r="O203" s="197"/>
      <c r="P203" s="197"/>
      <c r="Q203" s="197"/>
      <c r="R203" s="195" t="str">
        <f t="shared" si="3"/>
        <v/>
      </c>
      <c r="S203" s="137"/>
      <c r="T203" s="137"/>
      <c r="U203" s="1"/>
      <c r="V203" s="1"/>
      <c r="W203" s="1"/>
      <c r="X203" s="1"/>
      <c r="Y203" s="1"/>
      <c r="Z203" s="1"/>
    </row>
    <row r="204" ht="18.0" customHeight="1">
      <c r="A204" s="196" t="str">
        <f t="shared" si="6"/>
        <v>LSX185</v>
      </c>
      <c r="B204" s="134" t="s">
        <v>3397</v>
      </c>
      <c r="C204" s="134" t="s">
        <v>3346</v>
      </c>
      <c r="D204" s="136" t="s">
        <v>3398</v>
      </c>
      <c r="E204" s="136" t="s">
        <v>3399</v>
      </c>
      <c r="F204" s="197"/>
      <c r="G204" s="197"/>
      <c r="H204" s="197"/>
      <c r="I204" s="197"/>
      <c r="J204" s="197"/>
      <c r="K204" s="197"/>
      <c r="L204" s="197"/>
      <c r="M204" s="197"/>
      <c r="N204" s="197"/>
      <c r="O204" s="197"/>
      <c r="P204" s="197"/>
      <c r="Q204" s="197"/>
      <c r="R204" s="195" t="str">
        <f t="shared" si="3"/>
        <v/>
      </c>
      <c r="S204" s="137"/>
      <c r="T204" s="137"/>
      <c r="U204" s="1"/>
      <c r="V204" s="1"/>
      <c r="W204" s="1"/>
      <c r="X204" s="1"/>
      <c r="Y204" s="1"/>
      <c r="Z204" s="1"/>
    </row>
    <row r="205" ht="18.0" customHeight="1">
      <c r="A205" s="196" t="str">
        <f t="shared" si="6"/>
        <v>LSX186</v>
      </c>
      <c r="B205" s="134" t="s">
        <v>3400</v>
      </c>
      <c r="C205" s="134" t="s">
        <v>3346</v>
      </c>
      <c r="D205" s="136" t="s">
        <v>3401</v>
      </c>
      <c r="E205" s="136" t="s">
        <v>3402</v>
      </c>
      <c r="F205" s="197"/>
      <c r="G205" s="197"/>
      <c r="H205" s="197"/>
      <c r="I205" s="197"/>
      <c r="J205" s="197"/>
      <c r="K205" s="197"/>
      <c r="L205" s="197"/>
      <c r="M205" s="197"/>
      <c r="N205" s="197"/>
      <c r="O205" s="197"/>
      <c r="P205" s="197"/>
      <c r="Q205" s="197"/>
      <c r="R205" s="195" t="str">
        <f t="shared" si="3"/>
        <v/>
      </c>
      <c r="S205" s="137"/>
      <c r="T205" s="137"/>
      <c r="U205" s="1"/>
      <c r="V205" s="1"/>
      <c r="W205" s="1"/>
      <c r="X205" s="1"/>
      <c r="Y205" s="1"/>
      <c r="Z205" s="1"/>
    </row>
    <row r="206" ht="18.0" customHeight="1">
      <c r="A206" s="196" t="str">
        <f t="shared" si="6"/>
        <v>LSX187</v>
      </c>
      <c r="B206" s="134" t="s">
        <v>3403</v>
      </c>
      <c r="C206" s="134" t="s">
        <v>3346</v>
      </c>
      <c r="D206" s="136" t="s">
        <v>3401</v>
      </c>
      <c r="E206" s="136" t="s">
        <v>3404</v>
      </c>
      <c r="F206" s="197"/>
      <c r="G206" s="197"/>
      <c r="H206" s="197"/>
      <c r="I206" s="197"/>
      <c r="J206" s="197"/>
      <c r="K206" s="197"/>
      <c r="L206" s="197"/>
      <c r="M206" s="197"/>
      <c r="N206" s="197"/>
      <c r="O206" s="197"/>
      <c r="P206" s="197"/>
      <c r="Q206" s="197"/>
      <c r="R206" s="195" t="str">
        <f t="shared" si="3"/>
        <v/>
      </c>
      <c r="S206" s="137"/>
      <c r="T206" s="137"/>
      <c r="U206" s="1"/>
      <c r="V206" s="1"/>
      <c r="W206" s="1"/>
      <c r="X206" s="1"/>
      <c r="Y206" s="1"/>
      <c r="Z206" s="1"/>
    </row>
    <row r="207" ht="18.0" customHeight="1">
      <c r="A207" s="202"/>
      <c r="B207" s="203"/>
      <c r="C207" s="203"/>
      <c r="D207" s="204"/>
      <c r="E207" s="204"/>
      <c r="F207" s="205"/>
      <c r="G207" s="205"/>
      <c r="H207" s="205"/>
      <c r="I207" s="205"/>
      <c r="J207" s="205"/>
      <c r="K207" s="205"/>
      <c r="L207" s="205"/>
      <c r="M207" s="205"/>
      <c r="N207" s="205"/>
      <c r="O207" s="205"/>
      <c r="P207" s="205"/>
      <c r="Q207" s="205"/>
      <c r="R207" s="7"/>
      <c r="S207" s="1"/>
      <c r="T207" s="1"/>
      <c r="U207" s="1"/>
      <c r="V207" s="1"/>
      <c r="W207" s="1"/>
      <c r="X207" s="1"/>
      <c r="Y207" s="1"/>
      <c r="Z207" s="1"/>
    </row>
    <row r="208" ht="18.0" customHeight="1">
      <c r="A208" s="202"/>
      <c r="B208" s="203"/>
      <c r="C208" s="203"/>
      <c r="D208" s="204"/>
      <c r="E208" s="204"/>
      <c r="F208" s="205"/>
      <c r="G208" s="205"/>
      <c r="H208" s="205"/>
      <c r="I208" s="205"/>
      <c r="J208" s="205"/>
      <c r="K208" s="205"/>
      <c r="L208" s="205"/>
      <c r="M208" s="205"/>
      <c r="N208" s="205"/>
      <c r="O208" s="205"/>
      <c r="P208" s="205"/>
      <c r="Q208" s="205"/>
      <c r="R208" s="7"/>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7"/>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7"/>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7"/>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7"/>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7"/>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7"/>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7"/>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7"/>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7"/>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7"/>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7"/>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7"/>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7"/>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7"/>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7"/>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7"/>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7"/>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7"/>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7"/>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7"/>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7"/>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7"/>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7"/>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7"/>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7"/>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7"/>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7"/>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7"/>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7"/>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7"/>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7"/>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7"/>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7"/>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7"/>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7"/>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7"/>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7"/>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7"/>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7"/>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7"/>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7"/>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7"/>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7"/>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7"/>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7"/>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7"/>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7"/>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7"/>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7"/>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7"/>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7"/>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7"/>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7"/>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7"/>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7"/>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7"/>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7"/>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7"/>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7"/>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7"/>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7"/>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7"/>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7"/>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7"/>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7"/>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7"/>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7"/>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7"/>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7"/>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7"/>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7"/>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7"/>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7"/>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7"/>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7"/>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7"/>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7"/>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7"/>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7"/>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7"/>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7"/>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7"/>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7"/>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7"/>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7"/>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7"/>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7"/>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7"/>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7"/>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7"/>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7"/>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7"/>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7"/>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7"/>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7"/>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7"/>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7"/>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7"/>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7"/>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7"/>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7"/>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7"/>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7"/>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7"/>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7"/>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7"/>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7"/>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7"/>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7"/>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7"/>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7"/>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7"/>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7"/>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7"/>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7"/>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7"/>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7"/>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7"/>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7"/>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7"/>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7"/>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7"/>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7"/>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7"/>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7"/>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7"/>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7"/>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7"/>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7"/>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7"/>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7"/>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7"/>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7"/>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7"/>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7"/>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7"/>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7"/>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7"/>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7"/>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7"/>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7"/>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7"/>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7"/>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7"/>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7"/>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7"/>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7"/>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7"/>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7"/>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7"/>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7"/>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7"/>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7"/>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7"/>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7"/>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7"/>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7"/>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7"/>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7"/>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7"/>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7"/>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7"/>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7"/>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7"/>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7"/>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7"/>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7"/>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7"/>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7"/>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7"/>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7"/>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7"/>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7"/>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7"/>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7"/>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7"/>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7"/>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7"/>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7"/>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7"/>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7"/>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7"/>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7"/>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7"/>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7"/>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7"/>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7"/>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7"/>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7"/>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7"/>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7"/>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7"/>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7"/>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7"/>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7"/>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7"/>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7"/>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7"/>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7"/>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7"/>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7"/>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7"/>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7"/>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7"/>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7"/>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7"/>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7"/>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7"/>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7"/>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7"/>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7"/>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7"/>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7"/>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7"/>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7"/>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7"/>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7"/>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7"/>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7"/>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7"/>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7"/>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7"/>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7"/>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7"/>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7"/>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7"/>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7"/>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7"/>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7"/>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7"/>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7"/>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7"/>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7"/>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7"/>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7"/>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7"/>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7"/>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7"/>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7"/>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7"/>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7"/>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7"/>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7"/>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7"/>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7"/>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7"/>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7"/>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7"/>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7"/>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7"/>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7"/>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7"/>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7"/>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7"/>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7"/>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7"/>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7"/>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7"/>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7"/>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7"/>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7"/>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7"/>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7"/>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7"/>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7"/>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7"/>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7"/>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7"/>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7"/>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7"/>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7"/>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7"/>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7"/>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7"/>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7"/>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7"/>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7"/>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7"/>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7"/>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7"/>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7"/>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7"/>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7"/>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7"/>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7"/>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7"/>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7"/>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7"/>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7"/>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7"/>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7"/>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7"/>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7"/>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7"/>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7"/>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7"/>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7"/>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7"/>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7"/>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7"/>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7"/>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7"/>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7"/>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7"/>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7"/>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7"/>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7"/>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7"/>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7"/>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7"/>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7"/>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7"/>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7"/>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7"/>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7"/>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7"/>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7"/>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7"/>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7"/>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7"/>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7"/>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7"/>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7"/>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7"/>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7"/>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7"/>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7"/>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7"/>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7"/>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7"/>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7"/>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7"/>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7"/>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7"/>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7"/>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7"/>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7"/>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7"/>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7"/>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7"/>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7"/>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7"/>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7"/>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7"/>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7"/>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7"/>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7"/>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7"/>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7"/>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7"/>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7"/>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7"/>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7"/>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7"/>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7"/>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7"/>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7"/>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7"/>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7"/>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7"/>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7"/>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7"/>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7"/>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7"/>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7"/>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7"/>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7"/>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7"/>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7"/>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7"/>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7"/>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7"/>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7"/>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7"/>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7"/>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7"/>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7"/>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7"/>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7"/>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7"/>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7"/>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7"/>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7"/>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7"/>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7"/>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7"/>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7"/>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7"/>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7"/>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7"/>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7"/>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7"/>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7"/>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7"/>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7"/>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7"/>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7"/>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7"/>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7"/>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7"/>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7"/>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7"/>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7"/>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7"/>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7"/>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7"/>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7"/>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7"/>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7"/>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7"/>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7"/>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7"/>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7"/>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7"/>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7"/>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7"/>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7"/>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7"/>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7"/>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7"/>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7"/>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7"/>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7"/>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7"/>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7"/>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7"/>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7"/>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7"/>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7"/>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7"/>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7"/>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7"/>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7"/>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7"/>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7"/>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7"/>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7"/>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7"/>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7"/>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7"/>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7"/>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7"/>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7"/>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7"/>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7"/>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7"/>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7"/>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7"/>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7"/>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7"/>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7"/>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7"/>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7"/>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7"/>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7"/>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7"/>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7"/>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7"/>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7"/>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7"/>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7"/>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7"/>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7"/>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7"/>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7"/>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7"/>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7"/>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7"/>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7"/>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7"/>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7"/>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7"/>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7"/>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7"/>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7"/>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7"/>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7"/>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7"/>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7"/>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7"/>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7"/>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7"/>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7"/>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7"/>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7"/>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7"/>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7"/>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7"/>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7"/>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7"/>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7"/>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7"/>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7"/>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7"/>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7"/>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7"/>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7"/>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7"/>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7"/>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7"/>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7"/>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7"/>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7"/>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7"/>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7"/>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7"/>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7"/>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7"/>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7"/>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7"/>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7"/>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7"/>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7"/>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7"/>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7"/>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7"/>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7"/>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7"/>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7"/>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7"/>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7"/>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7"/>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7"/>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7"/>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7"/>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7"/>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7"/>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7"/>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7"/>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7"/>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7"/>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7"/>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7"/>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7"/>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7"/>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7"/>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7"/>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7"/>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7"/>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7"/>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7"/>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7"/>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7"/>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7"/>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7"/>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7"/>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7"/>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7"/>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7"/>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7"/>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7"/>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7"/>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7"/>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7"/>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7"/>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7"/>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7"/>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7"/>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7"/>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7"/>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7"/>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7"/>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7"/>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7"/>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7"/>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7"/>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7"/>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7"/>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7"/>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7"/>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7"/>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7"/>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7"/>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7"/>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7"/>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7"/>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7"/>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7"/>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7"/>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7"/>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7"/>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7"/>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7"/>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7"/>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7"/>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7"/>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7"/>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7"/>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7"/>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7"/>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7"/>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7"/>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7"/>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7"/>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7"/>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7"/>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7"/>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7"/>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7"/>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7"/>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7"/>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7"/>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7"/>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7"/>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7"/>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7"/>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7"/>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7"/>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7"/>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7"/>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7"/>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7"/>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7"/>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7"/>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7"/>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7"/>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7"/>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7"/>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7"/>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7"/>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7"/>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7"/>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7"/>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7"/>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7"/>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7"/>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7"/>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7"/>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7"/>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7"/>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7"/>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7"/>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7"/>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7"/>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7"/>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7"/>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7"/>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7"/>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7"/>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7"/>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7"/>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7"/>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7"/>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7"/>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7"/>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7"/>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7"/>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7"/>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7"/>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7"/>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7"/>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7"/>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7"/>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7"/>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7"/>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7"/>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7"/>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7"/>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7"/>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7"/>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7"/>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7"/>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7"/>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7"/>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7"/>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7"/>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7"/>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7"/>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7"/>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7"/>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7"/>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7"/>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7"/>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7"/>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7"/>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7"/>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7"/>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7"/>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7"/>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7"/>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7"/>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7"/>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7"/>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7"/>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7"/>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7"/>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7"/>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7"/>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7"/>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7"/>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7"/>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7"/>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7"/>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7"/>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7"/>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7"/>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7"/>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7"/>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7"/>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7"/>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7"/>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7"/>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7"/>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7"/>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7"/>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7"/>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7"/>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7"/>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7"/>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7"/>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7"/>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7"/>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7"/>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7"/>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7"/>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7"/>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7"/>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7"/>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7"/>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7"/>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7"/>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7"/>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7"/>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7"/>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7"/>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7"/>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7"/>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7"/>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7"/>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7"/>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7"/>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7"/>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7"/>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7"/>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7"/>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7"/>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7"/>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7"/>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7"/>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7"/>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7"/>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7"/>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7"/>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7"/>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7"/>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7"/>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7"/>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7"/>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7"/>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7"/>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7"/>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7"/>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7"/>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7"/>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7"/>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7"/>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7"/>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7"/>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7"/>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7"/>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7"/>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7"/>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7"/>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7"/>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7"/>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7"/>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7"/>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7"/>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7"/>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7"/>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7"/>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7"/>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7"/>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7"/>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7"/>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7"/>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7"/>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7"/>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7"/>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7"/>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7"/>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7"/>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7"/>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7"/>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7"/>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7"/>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7"/>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7"/>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7"/>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7"/>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7"/>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7"/>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5:Q171">
    <cfRule type="cellIs" dxfId="2" priority="1" stopIfTrue="1" operator="equal">
      <formula>"F"</formula>
    </cfRule>
  </conditionalFormatting>
  <conditionalFormatting sqref="F15:Q171">
    <cfRule type="cellIs" dxfId="3" priority="2" stopIfTrue="1" operator="equal">
      <formula>"PE"</formula>
    </cfRule>
  </conditionalFormatting>
  <conditionalFormatting sqref="F172:Q172">
    <cfRule type="cellIs" dxfId="2" priority="3" stopIfTrue="1" operator="equal">
      <formula>"F"</formula>
    </cfRule>
  </conditionalFormatting>
  <conditionalFormatting sqref="F172:Q172">
    <cfRule type="cellIs" dxfId="3" priority="4" stopIfTrue="1" operator="equal">
      <formula>"PE"</formula>
    </cfRule>
  </conditionalFormatting>
  <conditionalFormatting sqref="F173:Q208">
    <cfRule type="cellIs" dxfId="2" priority="5" stopIfTrue="1" operator="equal">
      <formula>"F"</formula>
    </cfRule>
  </conditionalFormatting>
  <conditionalFormatting sqref="F173:Q208">
    <cfRule type="cellIs" dxfId="3" priority="6" stopIfTrue="1" operator="equal">
      <formula>"PE"</formula>
    </cfRule>
  </conditionalFormatting>
  <dataValidations>
    <dataValidation type="list" allowBlank="1" showErrorMessage="1" sqref="F15:Q208">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0"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0" customHeight="1">
      <c r="A2" s="109"/>
      <c r="B2" s="110"/>
      <c r="C2" s="110"/>
      <c r="D2" s="115" t="s">
        <v>213</v>
      </c>
      <c r="E2" s="116" t="s">
        <v>3408</v>
      </c>
      <c r="F2" s="109"/>
      <c r="G2" s="109"/>
      <c r="H2" s="109"/>
      <c r="I2" s="109"/>
      <c r="J2" s="109"/>
      <c r="K2" s="109"/>
      <c r="L2" s="109"/>
      <c r="M2" s="109"/>
      <c r="N2" s="109"/>
      <c r="O2" s="109"/>
      <c r="P2" s="109"/>
      <c r="Q2" s="109"/>
      <c r="R2" s="109"/>
      <c r="S2" s="113"/>
      <c r="T2" s="113"/>
      <c r="U2" s="1"/>
      <c r="V2" s="1"/>
      <c r="W2" s="1"/>
      <c r="X2" s="1"/>
      <c r="Y2" s="1"/>
      <c r="Z2" s="1"/>
    </row>
    <row r="3" ht="18.0" customHeight="1">
      <c r="A3" s="109"/>
      <c r="B3" s="110"/>
      <c r="C3" s="110"/>
      <c r="D3" s="115" t="s">
        <v>215</v>
      </c>
      <c r="E3" s="116" t="s">
        <v>3409</v>
      </c>
      <c r="F3" s="109"/>
      <c r="G3" s="109"/>
      <c r="H3" s="109"/>
      <c r="I3" s="109"/>
      <c r="J3" s="109"/>
      <c r="K3" s="109"/>
      <c r="L3" s="109"/>
      <c r="M3" s="109"/>
      <c r="N3" s="109"/>
      <c r="O3" s="109"/>
      <c r="P3" s="109"/>
      <c r="Q3" s="109"/>
      <c r="R3" s="109"/>
      <c r="S3" s="113"/>
      <c r="T3" s="113"/>
      <c r="U3" s="1"/>
      <c r="V3" s="1"/>
      <c r="W3" s="1"/>
      <c r="X3" s="1"/>
      <c r="Y3" s="1"/>
      <c r="Z3" s="1"/>
    </row>
    <row r="4" ht="18.0" customHeight="1">
      <c r="A4" s="109"/>
      <c r="B4" s="110"/>
      <c r="C4" s="110"/>
      <c r="D4" s="115" t="s">
        <v>128</v>
      </c>
      <c r="E4" s="117">
        <f>COUNTIF($R$12:$R$1267,"P")</f>
        <v>1</v>
      </c>
      <c r="F4" s="109"/>
      <c r="G4" s="109"/>
      <c r="H4" s="109"/>
      <c r="I4" s="109"/>
      <c r="J4" s="109"/>
      <c r="K4" s="109"/>
      <c r="L4" s="109"/>
      <c r="M4" s="109"/>
      <c r="N4" s="109"/>
      <c r="O4" s="109"/>
      <c r="P4" s="109"/>
      <c r="Q4" s="109"/>
      <c r="R4" s="109"/>
      <c r="S4" s="113"/>
      <c r="T4" s="113"/>
      <c r="U4" s="1"/>
      <c r="V4" s="1"/>
      <c r="W4" s="1"/>
      <c r="X4" s="1"/>
      <c r="Y4" s="1"/>
      <c r="Z4" s="1"/>
    </row>
    <row r="5" ht="18.0" customHeight="1">
      <c r="A5" s="109"/>
      <c r="B5" s="110"/>
      <c r="C5" s="110"/>
      <c r="D5" s="115" t="s">
        <v>129</v>
      </c>
      <c r="E5" s="117">
        <f>COUNTIF($R$12:$R$1267,"F")</f>
        <v>0</v>
      </c>
      <c r="F5" s="109"/>
      <c r="G5" s="109"/>
      <c r="H5" s="109"/>
      <c r="I5" s="109"/>
      <c r="J5" s="109"/>
      <c r="K5" s="109"/>
      <c r="L5" s="109"/>
      <c r="M5" s="109"/>
      <c r="N5" s="109"/>
      <c r="O5" s="109"/>
      <c r="P5" s="109"/>
      <c r="Q5" s="109"/>
      <c r="R5" s="109"/>
      <c r="S5" s="113"/>
      <c r="T5" s="113"/>
      <c r="U5" s="1"/>
      <c r="V5" s="1"/>
      <c r="W5" s="1"/>
      <c r="X5" s="1"/>
      <c r="Y5" s="1"/>
      <c r="Z5" s="1"/>
    </row>
    <row r="6" ht="18.0" customHeight="1">
      <c r="A6" s="109"/>
      <c r="B6" s="110"/>
      <c r="C6" s="110"/>
      <c r="D6" s="115" t="s">
        <v>130</v>
      </c>
      <c r="E6" s="117">
        <f>COUNTIF($R$12:$R$1267,"PE")</f>
        <v>0</v>
      </c>
      <c r="F6" s="109"/>
      <c r="G6" s="202"/>
      <c r="H6" s="206"/>
      <c r="I6" s="202"/>
      <c r="J6" s="109"/>
      <c r="K6" s="109"/>
      <c r="L6" s="109"/>
      <c r="M6" s="109"/>
      <c r="N6" s="109"/>
      <c r="O6" s="109"/>
      <c r="P6" s="109"/>
      <c r="Q6" s="109"/>
      <c r="R6" s="109"/>
      <c r="S6" s="113"/>
      <c r="T6" s="113"/>
      <c r="U6" s="1"/>
      <c r="V6" s="1"/>
      <c r="W6" s="1"/>
      <c r="X6" s="1"/>
      <c r="Y6" s="1"/>
      <c r="Z6" s="1"/>
    </row>
    <row r="7" ht="18.0" customHeight="1">
      <c r="A7" s="109"/>
      <c r="B7" s="110"/>
      <c r="C7" s="110"/>
      <c r="D7" s="115" t="s">
        <v>132</v>
      </c>
      <c r="E7" s="117">
        <f>E8-E4-E5-E6</f>
        <v>293</v>
      </c>
      <c r="F7" s="109"/>
      <c r="G7" s="109"/>
      <c r="H7" s="109"/>
      <c r="I7" s="109"/>
      <c r="J7" s="109"/>
      <c r="K7" s="109"/>
      <c r="L7" s="109"/>
      <c r="M7" s="109"/>
      <c r="N7" s="109"/>
      <c r="O7" s="109"/>
      <c r="P7" s="109"/>
      <c r="Q7" s="109"/>
      <c r="R7" s="109"/>
      <c r="S7" s="113"/>
      <c r="T7" s="113"/>
      <c r="U7" s="1"/>
      <c r="V7" s="1"/>
      <c r="W7" s="1"/>
      <c r="X7" s="1"/>
      <c r="Y7" s="1"/>
      <c r="Z7" s="1"/>
    </row>
    <row r="8" ht="18.0" customHeight="1">
      <c r="A8" s="109"/>
      <c r="B8" s="110"/>
      <c r="C8" s="110"/>
      <c r="D8" s="115" t="s">
        <v>134</v>
      </c>
      <c r="E8" s="117">
        <f>COUNTA($E$12:$E$1879)</f>
        <v>294</v>
      </c>
      <c r="F8" s="109"/>
      <c r="G8" s="109"/>
      <c r="H8" s="109"/>
      <c r="I8" s="109"/>
      <c r="J8" s="109"/>
      <c r="K8" s="109"/>
      <c r="L8" s="109"/>
      <c r="M8" s="109"/>
      <c r="N8" s="109"/>
      <c r="O8" s="109"/>
      <c r="P8" s="109"/>
      <c r="Q8" s="109"/>
      <c r="R8" s="109"/>
      <c r="S8" s="113"/>
      <c r="T8" s="113"/>
      <c r="U8" s="1"/>
      <c r="V8" s="1"/>
      <c r="W8" s="1"/>
      <c r="X8" s="1"/>
      <c r="Y8" s="1"/>
      <c r="Z8" s="1"/>
    </row>
    <row r="9" ht="18.0"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0"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0" customHeight="1">
      <c r="A12" s="185" t="str">
        <f>IF(AND(E12="",E12=""),"",$E$3&amp;"_"&amp;ROW()-11-COUNTBLANK($E$12:E12))</f>
        <v/>
      </c>
      <c r="B12" s="186" t="s">
        <v>3410</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0"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148" t="s">
        <v>3411</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0" customHeight="1">
      <c r="A15" s="187" t="s">
        <v>2829</v>
      </c>
      <c r="B15" s="209"/>
      <c r="C15" s="189"/>
      <c r="D15" s="190"/>
      <c r="E15" s="191"/>
      <c r="F15" s="191"/>
      <c r="G15" s="192"/>
      <c r="H15" s="193"/>
      <c r="I15" s="193"/>
      <c r="J15" s="193"/>
      <c r="K15" s="193"/>
      <c r="L15" s="194"/>
      <c r="M15" s="193"/>
      <c r="N15" s="192"/>
      <c r="O15" s="193"/>
      <c r="P15" s="137"/>
      <c r="Q15" s="137"/>
      <c r="R15" s="137"/>
      <c r="S15" s="137"/>
      <c r="T15" s="137"/>
      <c r="U15" s="1"/>
      <c r="V15" s="1"/>
      <c r="W15" s="1"/>
      <c r="X15" s="1"/>
      <c r="Y15" s="1"/>
      <c r="Z15" s="1"/>
    </row>
    <row r="16" ht="363.0" customHeight="1">
      <c r="A16" s="215" t="str">
        <f t="shared" ref="A16:A25" si="1">IF(E16&lt;&gt;"",$E$3&amp;"00"&amp;COUNTA($E$16:E16),"")</f>
        <v>#NAME?</v>
      </c>
      <c r="B16" s="216" t="s">
        <v>3412</v>
      </c>
      <c r="C16" s="217"/>
      <c r="D16" s="218"/>
      <c r="E16" s="218" t="str">
        <f>"Hiển thị 
- Tiều đề: Quản lý "&amp;$B$9&amp;_LONGTEXT("
- Danh sách thả xuống phân cấp: Kho
- Danh sách thả xuống: Kiểu, Trạng thái
- Trường văn bản: Mã
- Nút bẩm: 
+ Đặt lại
+ Xuất file
+ Tạo phiếu yêu cầu nguyên vật liệu
+ Tạo phiếu xuất thành phẩm
+ Tạo phiếu trả vật tư thừa
+ Tạo phiếu trả NG
+ Tạo yêu cầ","u chuyển kho nội bộ
- Bảng hiển thị đủ 6 cột: MÃ, KIỂU, NGÀY YÊU CẦU, NGÀY DỰ KIẾN GIAO, TRẠNG THÁI, HÀNH ĐỘNG
- Phân trang hiển thị: tổng số bản ghi, dropdown số dòng/trang (5, 10, 25, 50), nút đầu/cuối/trước/sau")</f>
        <v>#NAME?</v>
      </c>
      <c r="F16" s="197"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219"/>
      <c r="T16" s="137"/>
      <c r="U16" s="1"/>
      <c r="V16" s="1"/>
      <c r="W16" s="1"/>
      <c r="X16" s="1"/>
      <c r="Y16" s="1"/>
      <c r="Z16" s="1"/>
    </row>
    <row r="17" ht="90.0" customHeight="1">
      <c r="A17" s="215" t="str">
        <f t="shared" si="1"/>
        <v>YCDV002</v>
      </c>
      <c r="B17" s="220" t="s">
        <v>3413</v>
      </c>
      <c r="C17" s="221"/>
      <c r="D17" s="222" t="s">
        <v>3414</v>
      </c>
      <c r="E17" s="223" t="s">
        <v>3415</v>
      </c>
      <c r="F17" s="224"/>
      <c r="G17" s="197"/>
      <c r="H17" s="197"/>
      <c r="I17" s="197"/>
      <c r="J17" s="197"/>
      <c r="K17" s="197"/>
      <c r="L17" s="197"/>
      <c r="M17" s="197"/>
      <c r="N17" s="197"/>
      <c r="O17" s="197"/>
      <c r="P17" s="197"/>
      <c r="Q17" s="197"/>
      <c r="R17" s="137"/>
      <c r="S17" s="137"/>
      <c r="T17" s="137"/>
      <c r="U17" s="1"/>
      <c r="V17" s="1"/>
      <c r="W17" s="1"/>
      <c r="X17" s="1"/>
      <c r="Y17" s="1"/>
      <c r="Z17" s="1"/>
    </row>
    <row r="18" ht="135.0" customHeight="1">
      <c r="A18" s="215" t="str">
        <f t="shared" si="1"/>
        <v>YCDV003</v>
      </c>
      <c r="B18" s="220" t="s">
        <v>3416</v>
      </c>
      <c r="C18" s="225"/>
      <c r="D18" s="222" t="s">
        <v>3417</v>
      </c>
      <c r="E18" s="223" t="s">
        <v>3418</v>
      </c>
      <c r="F18" s="224"/>
      <c r="G18" s="197"/>
      <c r="H18" s="197"/>
      <c r="I18" s="197"/>
      <c r="J18" s="197"/>
      <c r="K18" s="197"/>
      <c r="L18" s="197"/>
      <c r="M18" s="197"/>
      <c r="N18" s="197"/>
      <c r="O18" s="197"/>
      <c r="P18" s="197"/>
      <c r="Q18" s="197"/>
      <c r="R18" s="137"/>
      <c r="S18" s="137"/>
      <c r="T18" s="137"/>
      <c r="U18" s="1"/>
      <c r="V18" s="1"/>
      <c r="W18" s="1"/>
      <c r="X18" s="1"/>
      <c r="Y18" s="1"/>
      <c r="Z18" s="1"/>
    </row>
    <row r="19" ht="135.0" customHeight="1">
      <c r="A19" s="215" t="str">
        <f t="shared" si="1"/>
        <v>YCDV004</v>
      </c>
      <c r="B19" s="220" t="s">
        <v>3419</v>
      </c>
      <c r="C19" s="225"/>
      <c r="D19" s="222" t="s">
        <v>3420</v>
      </c>
      <c r="E19" s="223" t="s">
        <v>3421</v>
      </c>
      <c r="F19" s="224"/>
      <c r="G19" s="197"/>
      <c r="H19" s="197"/>
      <c r="I19" s="197"/>
      <c r="J19" s="197"/>
      <c r="K19" s="197"/>
      <c r="L19" s="197"/>
      <c r="M19" s="197"/>
      <c r="N19" s="197"/>
      <c r="O19" s="197"/>
      <c r="P19" s="197"/>
      <c r="Q19" s="197"/>
      <c r="R19" s="137"/>
      <c r="S19" s="137"/>
      <c r="T19" s="137"/>
      <c r="U19" s="1"/>
      <c r="V19" s="1"/>
      <c r="W19" s="1"/>
      <c r="X19" s="1"/>
      <c r="Y19" s="1"/>
      <c r="Z19" s="1"/>
    </row>
    <row r="20" ht="129.0" customHeight="1">
      <c r="A20" s="215" t="str">
        <f t="shared" si="1"/>
        <v>YCDV005</v>
      </c>
      <c r="B20" s="134" t="s">
        <v>3422</v>
      </c>
      <c r="C20" s="226"/>
      <c r="D20" s="222" t="s">
        <v>3423</v>
      </c>
      <c r="E20" s="222" t="s">
        <v>3424</v>
      </c>
      <c r="F20" s="224"/>
      <c r="G20" s="197"/>
      <c r="H20" s="197"/>
      <c r="I20" s="197"/>
      <c r="J20" s="197"/>
      <c r="K20" s="197"/>
      <c r="L20" s="197"/>
      <c r="M20" s="197"/>
      <c r="N20" s="197"/>
      <c r="O20" s="197"/>
      <c r="P20" s="197"/>
      <c r="Q20" s="197"/>
      <c r="R20" s="137"/>
      <c r="S20" s="137"/>
      <c r="T20" s="137"/>
      <c r="U20" s="1"/>
      <c r="V20" s="1"/>
      <c r="W20" s="1"/>
      <c r="X20" s="1"/>
      <c r="Y20" s="1"/>
      <c r="Z20" s="1"/>
    </row>
    <row r="21" ht="99.0" customHeight="1">
      <c r="A21" s="215" t="str">
        <f t="shared" si="1"/>
        <v>YCDV006</v>
      </c>
      <c r="B21" s="134" t="s">
        <v>3425</v>
      </c>
      <c r="C21" s="227"/>
      <c r="D21" s="136" t="s">
        <v>3426</v>
      </c>
      <c r="E21" s="228" t="s">
        <v>3427</v>
      </c>
      <c r="F21" s="224"/>
      <c r="G21" s="197"/>
      <c r="H21" s="197"/>
      <c r="I21" s="197"/>
      <c r="J21" s="197"/>
      <c r="K21" s="197"/>
      <c r="L21" s="197"/>
      <c r="M21" s="197"/>
      <c r="N21" s="197"/>
      <c r="O21" s="197"/>
      <c r="P21" s="197"/>
      <c r="Q21" s="197"/>
      <c r="R21" s="137"/>
      <c r="S21" s="137"/>
      <c r="T21" s="137"/>
      <c r="U21" s="1"/>
      <c r="V21" s="1"/>
      <c r="W21" s="1"/>
      <c r="X21" s="1"/>
      <c r="Y21" s="1"/>
      <c r="Z21" s="1"/>
    </row>
    <row r="22" ht="45.0" customHeight="1">
      <c r="A22" s="215" t="str">
        <f t="shared" si="1"/>
        <v/>
      </c>
      <c r="B22" s="229" t="s">
        <v>292</v>
      </c>
      <c r="C22" s="229"/>
      <c r="D22" s="229"/>
      <c r="E22" s="229"/>
      <c r="F22" s="224"/>
      <c r="G22" s="197"/>
      <c r="H22" s="197"/>
      <c r="I22" s="197"/>
      <c r="J22" s="197"/>
      <c r="K22" s="197"/>
      <c r="L22" s="197"/>
      <c r="M22" s="197"/>
      <c r="N22" s="197"/>
      <c r="O22" s="197"/>
      <c r="P22" s="197"/>
      <c r="Q22" s="197"/>
      <c r="R22" s="137"/>
      <c r="S22" s="137"/>
      <c r="T22" s="137"/>
      <c r="U22" s="1"/>
      <c r="V22" s="1"/>
      <c r="W22" s="1"/>
      <c r="X22" s="1"/>
      <c r="Y22" s="1"/>
      <c r="Z22" s="1"/>
    </row>
    <row r="23" ht="99.0" customHeight="1">
      <c r="A23" s="215" t="str">
        <f t="shared" si="1"/>
        <v>YCDV007</v>
      </c>
      <c r="B23" s="142" t="s">
        <v>293</v>
      </c>
      <c r="C23" s="142"/>
      <c r="D23" s="142" t="s">
        <v>3428</v>
      </c>
      <c r="E23" s="142" t="s">
        <v>295</v>
      </c>
      <c r="F23" s="224"/>
      <c r="G23" s="197"/>
      <c r="H23" s="197"/>
      <c r="I23" s="197"/>
      <c r="J23" s="197"/>
      <c r="K23" s="197"/>
      <c r="L23" s="197"/>
      <c r="M23" s="197"/>
      <c r="N23" s="197"/>
      <c r="O23" s="197"/>
      <c r="P23" s="197"/>
      <c r="Q23" s="197"/>
      <c r="R23" s="137"/>
      <c r="S23" s="137"/>
      <c r="T23" s="137"/>
      <c r="U23" s="1"/>
      <c r="V23" s="1"/>
      <c r="W23" s="1"/>
      <c r="X23" s="1"/>
      <c r="Y23" s="1"/>
      <c r="Z23" s="1"/>
    </row>
    <row r="24" ht="75.0" customHeight="1">
      <c r="A24" s="215" t="str">
        <f t="shared" si="1"/>
        <v>YCDV008</v>
      </c>
      <c r="B24" s="142" t="s">
        <v>3429</v>
      </c>
      <c r="C24" s="142"/>
      <c r="D24" s="142" t="s">
        <v>3430</v>
      </c>
      <c r="E24" s="142" t="s">
        <v>298</v>
      </c>
      <c r="F24" s="224"/>
      <c r="G24" s="197"/>
      <c r="H24" s="197"/>
      <c r="I24" s="197"/>
      <c r="J24" s="197"/>
      <c r="K24" s="197"/>
      <c r="L24" s="197"/>
      <c r="M24" s="197"/>
      <c r="N24" s="197"/>
      <c r="O24" s="197"/>
      <c r="P24" s="197"/>
      <c r="Q24" s="197"/>
      <c r="R24" s="137"/>
      <c r="S24" s="137"/>
      <c r="T24" s="137"/>
      <c r="U24" s="1"/>
      <c r="V24" s="1"/>
      <c r="W24" s="1"/>
      <c r="X24" s="1"/>
      <c r="Y24" s="1"/>
      <c r="Z24" s="1"/>
    </row>
    <row r="25" ht="102.0" customHeight="1">
      <c r="A25" s="215" t="str">
        <f t="shared" si="1"/>
        <v>YCDV009</v>
      </c>
      <c r="B25" s="142" t="s">
        <v>3431</v>
      </c>
      <c r="C25" s="142"/>
      <c r="D25" s="142" t="s">
        <v>3432</v>
      </c>
      <c r="E25" s="142" t="s">
        <v>3433</v>
      </c>
      <c r="F25" s="224"/>
      <c r="G25" s="197"/>
      <c r="H25" s="197"/>
      <c r="I25" s="197"/>
      <c r="J25" s="197"/>
      <c r="K25" s="197"/>
      <c r="L25" s="197"/>
      <c r="M25" s="197"/>
      <c r="N25" s="197"/>
      <c r="O25" s="197"/>
      <c r="P25" s="197"/>
      <c r="Q25" s="197"/>
      <c r="R25" s="137"/>
      <c r="S25" s="137"/>
      <c r="T25" s="137"/>
      <c r="U25" s="1"/>
      <c r="V25" s="1"/>
      <c r="W25" s="1"/>
      <c r="X25" s="1"/>
      <c r="Y25" s="1"/>
      <c r="Z25" s="1"/>
    </row>
    <row r="26" ht="117.0" customHeight="1">
      <c r="A26" s="215" t="str">
        <f t="shared" ref="A26:A117" si="2">IF(E26&lt;&gt;"",$E$3&amp;"0"&amp;COUNTA($E$16:E26),"")</f>
        <v>YCDV010</v>
      </c>
      <c r="B26" s="142" t="s">
        <v>3434</v>
      </c>
      <c r="C26" s="142"/>
      <c r="D26" s="142" t="s">
        <v>3435</v>
      </c>
      <c r="E26" s="142" t="s">
        <v>3436</v>
      </c>
      <c r="F26" s="224"/>
      <c r="G26" s="197"/>
      <c r="H26" s="197"/>
      <c r="I26" s="197"/>
      <c r="J26" s="197"/>
      <c r="K26" s="197"/>
      <c r="L26" s="197"/>
      <c r="M26" s="197"/>
      <c r="N26" s="197"/>
      <c r="O26" s="197"/>
      <c r="P26" s="197"/>
      <c r="Q26" s="197"/>
      <c r="R26" s="137"/>
      <c r="S26" s="137"/>
      <c r="T26" s="137"/>
      <c r="U26" s="1"/>
      <c r="V26" s="1"/>
      <c r="W26" s="1"/>
      <c r="X26" s="1"/>
      <c r="Y26" s="1"/>
      <c r="Z26" s="1"/>
    </row>
    <row r="27" ht="46.5" customHeight="1">
      <c r="A27" s="215" t="str">
        <f t="shared" si="2"/>
        <v/>
      </c>
      <c r="B27" s="230" t="s">
        <v>3437</v>
      </c>
      <c r="C27" s="230"/>
      <c r="D27" s="230"/>
      <c r="E27" s="231"/>
      <c r="F27" s="224"/>
      <c r="G27" s="197"/>
      <c r="H27" s="197"/>
      <c r="I27" s="197"/>
      <c r="J27" s="197"/>
      <c r="K27" s="197"/>
      <c r="L27" s="197"/>
      <c r="M27" s="197"/>
      <c r="N27" s="197"/>
      <c r="O27" s="197"/>
      <c r="P27" s="197"/>
      <c r="Q27" s="197"/>
      <c r="R27" s="137"/>
      <c r="S27" s="137"/>
      <c r="T27" s="137"/>
      <c r="U27" s="1"/>
      <c r="V27" s="1"/>
      <c r="W27" s="1"/>
      <c r="X27" s="1"/>
      <c r="Y27" s="1"/>
      <c r="Z27" s="1"/>
    </row>
    <row r="28" ht="75.0" customHeight="1">
      <c r="A28" s="215" t="str">
        <f t="shared" si="2"/>
        <v>YCDV011</v>
      </c>
      <c r="B28" s="134" t="s">
        <v>3438</v>
      </c>
      <c r="C28" s="134"/>
      <c r="D28" s="136" t="s">
        <v>3439</v>
      </c>
      <c r="E28" s="223" t="s">
        <v>118</v>
      </c>
      <c r="F28" s="224"/>
      <c r="G28" s="197"/>
      <c r="H28" s="197"/>
      <c r="I28" s="197"/>
      <c r="J28" s="197"/>
      <c r="K28" s="197"/>
      <c r="L28" s="197"/>
      <c r="M28" s="197"/>
      <c r="N28" s="197"/>
      <c r="O28" s="197"/>
      <c r="P28" s="197"/>
      <c r="Q28" s="197"/>
      <c r="R28" s="137"/>
      <c r="S28" s="137"/>
      <c r="T28" s="137"/>
      <c r="U28" s="1"/>
      <c r="V28" s="1"/>
      <c r="W28" s="1"/>
      <c r="X28" s="1"/>
      <c r="Y28" s="1"/>
      <c r="Z28" s="1"/>
    </row>
    <row r="29" ht="18.0" customHeight="1">
      <c r="A29" s="215" t="str">
        <f t="shared" si="2"/>
        <v/>
      </c>
      <c r="B29" s="231" t="s">
        <v>3440</v>
      </c>
      <c r="C29" s="231"/>
      <c r="D29" s="231"/>
      <c r="E29" s="231"/>
      <c r="F29" s="197"/>
      <c r="G29" s="197"/>
      <c r="H29" s="197"/>
      <c r="I29" s="197"/>
      <c r="J29" s="197"/>
      <c r="K29" s="197"/>
      <c r="L29" s="197"/>
      <c r="M29" s="197"/>
      <c r="N29" s="197"/>
      <c r="O29" s="197"/>
      <c r="P29" s="197"/>
      <c r="Q29" s="197"/>
      <c r="R29" s="137" t="str">
        <f t="shared" ref="R29:R31" si="3">IF(OR(IF(H29="",IF(G29="",IF(F29="","",F29),G29),H29)="F",IF(K29="",IF(J29="",IF(I29="","",I29),J29),K29)="F",IF(N29="",IF(M29="",IF(L29="","",L29),M29),N29)="F",IF(Q29="",IF(P29="",IF(O29="","",O29),P29),Q29)="F")=TRUE,"F",IF(OR(IF(H29="",IF(G29="",IF(F29="","",F29),G29),H29)="PE",IF(K29="",IF(J29="",IF(I29="","",I29),J29),K29)="PE",IF(N29="",IF(M29="",IF(L29="","",L29),M29),N29)="PE",IF(Q29="",IF(P29="",IF(O29="","",O29),P29),Q29)="PE")=TRUE,"PE",IF(AND(IF(H29="",IF(G29="",IF(F29="","",F29),G29),H29)="",IF(K29="",IF(J29="",IF(I29="","",I29),J29),K29)="",IF(N29="",IF(M29="",IF(L29="","",L29),M29),N29)="",IF(Q29="",IF(P29="",IF(O29="","",O29),P29),Q29)="")=TRUE,"","P")))</f>
        <v/>
      </c>
      <c r="S29" s="137"/>
      <c r="T29" s="232"/>
      <c r="U29" s="233"/>
      <c r="V29" s="233"/>
      <c r="W29" s="233"/>
      <c r="X29" s="233"/>
      <c r="Y29" s="233"/>
      <c r="Z29" s="233"/>
    </row>
    <row r="30" ht="18.0" customHeight="1">
      <c r="A30" s="215" t="str">
        <f t="shared" si="2"/>
        <v>YCDV012</v>
      </c>
      <c r="B30" s="134" t="s">
        <v>3441</v>
      </c>
      <c r="C30" s="134" t="s">
        <v>3442</v>
      </c>
      <c r="D30" s="136" t="s">
        <v>3443</v>
      </c>
      <c r="E30" s="136" t="s">
        <v>3444</v>
      </c>
      <c r="F30" s="224"/>
      <c r="G30" s="197"/>
      <c r="H30" s="197"/>
      <c r="I30" s="197"/>
      <c r="J30" s="197"/>
      <c r="K30" s="197"/>
      <c r="L30" s="197"/>
      <c r="M30" s="197"/>
      <c r="N30" s="197"/>
      <c r="O30" s="197"/>
      <c r="P30" s="197"/>
      <c r="Q30" s="197"/>
      <c r="R30" s="137" t="str">
        <f t="shared" si="3"/>
        <v/>
      </c>
      <c r="S30" s="137"/>
      <c r="T30" s="137"/>
      <c r="U30" s="1"/>
      <c r="V30" s="1"/>
      <c r="W30" s="1"/>
      <c r="X30" s="1"/>
      <c r="Y30" s="1"/>
      <c r="Z30" s="1"/>
    </row>
    <row r="31" ht="18.0" customHeight="1">
      <c r="A31" s="215" t="str">
        <f t="shared" si="2"/>
        <v>YCDV013</v>
      </c>
      <c r="B31" s="234" t="s">
        <v>3445</v>
      </c>
      <c r="C31" s="235" t="s">
        <v>3446</v>
      </c>
      <c r="D31" s="235" t="s">
        <v>3443</v>
      </c>
      <c r="E31" s="236" t="s">
        <v>349</v>
      </c>
      <c r="F31" s="197"/>
      <c r="G31" s="197"/>
      <c r="H31" s="197"/>
      <c r="I31" s="197"/>
      <c r="J31" s="197"/>
      <c r="K31" s="197"/>
      <c r="L31" s="197"/>
      <c r="M31" s="197"/>
      <c r="N31" s="197"/>
      <c r="O31" s="197"/>
      <c r="P31" s="197"/>
      <c r="Q31" s="197"/>
      <c r="R31" s="137" t="str">
        <f t="shared" si="3"/>
        <v/>
      </c>
      <c r="S31" s="137"/>
      <c r="T31" s="137"/>
      <c r="U31" s="1"/>
      <c r="V31" s="1"/>
      <c r="W31" s="1"/>
      <c r="X31" s="1"/>
      <c r="Y31" s="1"/>
      <c r="Z31" s="1"/>
    </row>
    <row r="32" ht="18.0" customHeight="1">
      <c r="A32" s="215" t="str">
        <f t="shared" si="2"/>
        <v>YCDV014</v>
      </c>
      <c r="B32" s="237" t="s">
        <v>3447</v>
      </c>
      <c r="C32" s="226"/>
      <c r="D32" s="220" t="s">
        <v>3443</v>
      </c>
      <c r="E32" s="222" t="s">
        <v>3448</v>
      </c>
      <c r="F32" s="197"/>
      <c r="G32" s="197"/>
      <c r="H32" s="197"/>
      <c r="I32" s="197"/>
      <c r="J32" s="197"/>
      <c r="K32" s="197"/>
      <c r="L32" s="197"/>
      <c r="M32" s="197"/>
      <c r="N32" s="197"/>
      <c r="O32" s="197"/>
      <c r="P32" s="197"/>
      <c r="Q32" s="197"/>
      <c r="R32" s="137"/>
      <c r="S32" s="137"/>
      <c r="T32" s="137"/>
      <c r="U32" s="1"/>
      <c r="V32" s="1"/>
      <c r="W32" s="1"/>
      <c r="X32" s="1"/>
      <c r="Y32" s="1"/>
      <c r="Z32" s="1"/>
    </row>
    <row r="33" ht="18.0" customHeight="1">
      <c r="A33" s="215" t="str">
        <f t="shared" si="2"/>
        <v>YCDV015</v>
      </c>
      <c r="B33" s="238" t="s">
        <v>3449</v>
      </c>
      <c r="C33" s="226"/>
      <c r="D33" s="220" t="s">
        <v>3450</v>
      </c>
      <c r="E33" s="222" t="s">
        <v>3451</v>
      </c>
      <c r="F33" s="197"/>
      <c r="G33" s="197"/>
      <c r="H33" s="197"/>
      <c r="I33" s="197"/>
      <c r="J33" s="197"/>
      <c r="K33" s="197"/>
      <c r="L33" s="197"/>
      <c r="M33" s="197"/>
      <c r="N33" s="197"/>
      <c r="O33" s="197"/>
      <c r="P33" s="197"/>
      <c r="Q33" s="197"/>
      <c r="R33" s="137"/>
      <c r="S33" s="137"/>
      <c r="T33" s="137"/>
      <c r="U33" s="1"/>
      <c r="V33" s="1"/>
      <c r="W33" s="1"/>
      <c r="X33" s="1"/>
      <c r="Y33" s="1"/>
      <c r="Z33" s="1"/>
    </row>
    <row r="34" ht="18.0" customHeight="1">
      <c r="A34" s="215" t="str">
        <f t="shared" si="2"/>
        <v>YCDV016</v>
      </c>
      <c r="B34" s="239" t="s">
        <v>3447</v>
      </c>
      <c r="C34" s="226"/>
      <c r="D34" s="220" t="s">
        <v>3443</v>
      </c>
      <c r="E34" s="222" t="s">
        <v>3448</v>
      </c>
      <c r="F34" s="197"/>
      <c r="G34" s="197"/>
      <c r="H34" s="197"/>
      <c r="I34" s="197"/>
      <c r="J34" s="197"/>
      <c r="K34" s="197"/>
      <c r="L34" s="197"/>
      <c r="M34" s="197"/>
      <c r="N34" s="197"/>
      <c r="O34" s="197"/>
      <c r="P34" s="197"/>
      <c r="Q34" s="197"/>
      <c r="R34" s="137"/>
      <c r="S34" s="137"/>
      <c r="T34" s="137"/>
      <c r="U34" s="1"/>
      <c r="V34" s="1"/>
      <c r="W34" s="1"/>
      <c r="X34" s="1"/>
      <c r="Y34" s="1"/>
      <c r="Z34" s="1"/>
    </row>
    <row r="35" ht="18.0" customHeight="1">
      <c r="A35" s="215" t="str">
        <f t="shared" si="2"/>
        <v>YCDV017</v>
      </c>
      <c r="B35" s="237" t="s">
        <v>3452</v>
      </c>
      <c r="C35" s="226"/>
      <c r="D35" s="220" t="s">
        <v>3453</v>
      </c>
      <c r="E35" s="222" t="s">
        <v>3454</v>
      </c>
      <c r="F35" s="197"/>
      <c r="G35" s="197"/>
      <c r="H35" s="197"/>
      <c r="I35" s="197"/>
      <c r="J35" s="197"/>
      <c r="K35" s="197"/>
      <c r="L35" s="197"/>
      <c r="M35" s="197"/>
      <c r="N35" s="197"/>
      <c r="O35" s="197"/>
      <c r="P35" s="197"/>
      <c r="Q35" s="197"/>
      <c r="R35" s="137"/>
      <c r="S35" s="137"/>
      <c r="T35" s="137"/>
      <c r="U35" s="1"/>
      <c r="V35" s="1"/>
      <c r="W35" s="1"/>
      <c r="X35" s="1"/>
      <c r="Y35" s="1"/>
      <c r="Z35" s="1"/>
    </row>
    <row r="36" ht="18.0" customHeight="1">
      <c r="A36" s="215" t="str">
        <f t="shared" si="2"/>
        <v>YCDV018</v>
      </c>
      <c r="B36" s="237" t="s">
        <v>3455</v>
      </c>
      <c r="C36" s="226"/>
      <c r="D36" s="220" t="s">
        <v>3456</v>
      </c>
      <c r="E36" s="222" t="s">
        <v>3457</v>
      </c>
      <c r="F36" s="197"/>
      <c r="G36" s="197"/>
      <c r="H36" s="197"/>
      <c r="I36" s="197"/>
      <c r="J36" s="197"/>
      <c r="K36" s="197"/>
      <c r="L36" s="197"/>
      <c r="M36" s="197"/>
      <c r="N36" s="197"/>
      <c r="O36" s="197"/>
      <c r="P36" s="197"/>
      <c r="Q36" s="197"/>
      <c r="R36" s="137"/>
      <c r="S36" s="137"/>
      <c r="T36" s="137"/>
      <c r="U36" s="1"/>
      <c r="V36" s="1"/>
      <c r="W36" s="1"/>
      <c r="X36" s="1"/>
      <c r="Y36" s="1"/>
      <c r="Z36" s="1"/>
    </row>
    <row r="37" ht="18.0" customHeight="1">
      <c r="A37" s="215" t="str">
        <f t="shared" si="2"/>
        <v>YCDV019</v>
      </c>
      <c r="B37" s="237" t="s">
        <v>3458</v>
      </c>
      <c r="C37" s="226"/>
      <c r="D37" s="220" t="s">
        <v>3443</v>
      </c>
      <c r="E37" s="222" t="s">
        <v>3459</v>
      </c>
      <c r="F37" s="197"/>
      <c r="G37" s="197"/>
      <c r="H37" s="197"/>
      <c r="I37" s="197"/>
      <c r="J37" s="197"/>
      <c r="K37" s="197"/>
      <c r="L37" s="197"/>
      <c r="M37" s="197"/>
      <c r="N37" s="197"/>
      <c r="O37" s="197"/>
      <c r="P37" s="197"/>
      <c r="Q37" s="197"/>
      <c r="R37" s="137"/>
      <c r="S37" s="137"/>
      <c r="T37" s="137"/>
      <c r="U37" s="1"/>
      <c r="V37" s="1"/>
      <c r="W37" s="1"/>
      <c r="X37" s="1"/>
      <c r="Y37" s="1"/>
      <c r="Z37" s="1"/>
    </row>
    <row r="38" ht="18.0" customHeight="1">
      <c r="A38" s="215" t="str">
        <f t="shared" si="2"/>
        <v>YCDV020</v>
      </c>
      <c r="B38" s="237" t="s">
        <v>3460</v>
      </c>
      <c r="C38" s="226"/>
      <c r="D38" s="220" t="s">
        <v>3443</v>
      </c>
      <c r="E38" s="222" t="s">
        <v>3461</v>
      </c>
      <c r="F38" s="197"/>
      <c r="G38" s="197"/>
      <c r="H38" s="197"/>
      <c r="I38" s="197"/>
      <c r="J38" s="197"/>
      <c r="K38" s="197"/>
      <c r="L38" s="197"/>
      <c r="M38" s="197"/>
      <c r="N38" s="197"/>
      <c r="O38" s="197"/>
      <c r="P38" s="197"/>
      <c r="Q38" s="197"/>
      <c r="R38" s="137"/>
      <c r="S38" s="137"/>
      <c r="T38" s="137"/>
      <c r="U38" s="1"/>
      <c r="V38" s="1"/>
      <c r="W38" s="1"/>
      <c r="X38" s="1"/>
      <c r="Y38" s="1"/>
      <c r="Z38" s="1"/>
    </row>
    <row r="39" ht="18.0" customHeight="1">
      <c r="A39" s="215" t="str">
        <f t="shared" si="2"/>
        <v>YCDV021</v>
      </c>
      <c r="B39" s="238" t="s">
        <v>3462</v>
      </c>
      <c r="C39" s="226"/>
      <c r="D39" s="220" t="s">
        <v>3443</v>
      </c>
      <c r="E39" s="222" t="s">
        <v>3463</v>
      </c>
      <c r="F39" s="197"/>
      <c r="G39" s="197"/>
      <c r="H39" s="197"/>
      <c r="I39" s="197"/>
      <c r="J39" s="197"/>
      <c r="K39" s="197"/>
      <c r="L39" s="197"/>
      <c r="M39" s="197"/>
      <c r="N39" s="197"/>
      <c r="O39" s="197"/>
      <c r="P39" s="197"/>
      <c r="Q39" s="197"/>
      <c r="R39" s="137"/>
      <c r="S39" s="137"/>
      <c r="T39" s="137"/>
      <c r="U39" s="1"/>
      <c r="V39" s="1"/>
      <c r="W39" s="1"/>
      <c r="X39" s="1"/>
      <c r="Y39" s="1"/>
      <c r="Z39" s="1"/>
    </row>
    <row r="40" ht="18.0" customHeight="1">
      <c r="A40" s="215" t="str">
        <f t="shared" si="2"/>
        <v>YCDV022</v>
      </c>
      <c r="B40" s="238" t="s">
        <v>3464</v>
      </c>
      <c r="C40" s="226"/>
      <c r="D40" s="220" t="s">
        <v>3443</v>
      </c>
      <c r="E40" s="222" t="s">
        <v>3465</v>
      </c>
      <c r="F40" s="197"/>
      <c r="G40" s="197"/>
      <c r="H40" s="197"/>
      <c r="I40" s="197"/>
      <c r="J40" s="197"/>
      <c r="K40" s="197"/>
      <c r="L40" s="197"/>
      <c r="M40" s="197"/>
      <c r="N40" s="197"/>
      <c r="O40" s="197"/>
      <c r="P40" s="197"/>
      <c r="Q40" s="197"/>
      <c r="R40" s="137"/>
      <c r="S40" s="137"/>
      <c r="T40" s="137"/>
      <c r="U40" s="1"/>
      <c r="V40" s="1"/>
      <c r="W40" s="1"/>
      <c r="X40" s="1"/>
      <c r="Y40" s="1"/>
      <c r="Z40" s="1"/>
    </row>
    <row r="41" ht="18.0" customHeight="1">
      <c r="A41" s="215" t="str">
        <f t="shared" si="2"/>
        <v>YCDV023</v>
      </c>
      <c r="B41" s="238" t="s">
        <v>3466</v>
      </c>
      <c r="C41" s="226"/>
      <c r="D41" s="220" t="s">
        <v>3443</v>
      </c>
      <c r="E41" s="222" t="s">
        <v>3467</v>
      </c>
      <c r="F41" s="197"/>
      <c r="G41" s="197"/>
      <c r="H41" s="197"/>
      <c r="I41" s="197"/>
      <c r="J41" s="197"/>
      <c r="K41" s="197"/>
      <c r="L41" s="197"/>
      <c r="M41" s="197"/>
      <c r="N41" s="197"/>
      <c r="O41" s="197"/>
      <c r="P41" s="197"/>
      <c r="Q41" s="197"/>
      <c r="R41" s="137"/>
      <c r="S41" s="137"/>
      <c r="T41" s="137"/>
      <c r="U41" s="1"/>
      <c r="V41" s="1"/>
      <c r="W41" s="1"/>
      <c r="X41" s="1"/>
      <c r="Y41" s="1"/>
      <c r="Z41" s="1"/>
    </row>
    <row r="42" ht="18.0" customHeight="1">
      <c r="A42" s="215" t="str">
        <f t="shared" si="2"/>
        <v>YCDV024</v>
      </c>
      <c r="B42" s="238" t="s">
        <v>3468</v>
      </c>
      <c r="C42" s="226"/>
      <c r="D42" s="220" t="s">
        <v>3469</v>
      </c>
      <c r="E42" s="222" t="s">
        <v>3470</v>
      </c>
      <c r="F42" s="197"/>
      <c r="G42" s="197"/>
      <c r="H42" s="197"/>
      <c r="I42" s="197"/>
      <c r="J42" s="197"/>
      <c r="K42" s="197"/>
      <c r="L42" s="197"/>
      <c r="M42" s="197"/>
      <c r="N42" s="197"/>
      <c r="O42" s="197"/>
      <c r="P42" s="197"/>
      <c r="Q42" s="197"/>
      <c r="R42" s="137"/>
      <c r="S42" s="137"/>
      <c r="T42" s="137"/>
      <c r="U42" s="1"/>
      <c r="V42" s="1"/>
      <c r="W42" s="1"/>
      <c r="X42" s="1"/>
      <c r="Y42" s="1"/>
      <c r="Z42" s="1"/>
    </row>
    <row r="43" ht="18.0" customHeight="1">
      <c r="A43" s="215" t="str">
        <f t="shared" si="2"/>
        <v>YCDV025</v>
      </c>
      <c r="B43" s="238" t="s">
        <v>3471</v>
      </c>
      <c r="C43" s="226"/>
      <c r="D43" s="220" t="s">
        <v>3472</v>
      </c>
      <c r="E43" s="222" t="s">
        <v>3470</v>
      </c>
      <c r="F43" s="197"/>
      <c r="G43" s="197"/>
      <c r="H43" s="197"/>
      <c r="I43" s="197"/>
      <c r="J43" s="197"/>
      <c r="K43" s="197"/>
      <c r="L43" s="197"/>
      <c r="M43" s="197"/>
      <c r="N43" s="197"/>
      <c r="O43" s="197"/>
      <c r="P43" s="197"/>
      <c r="Q43" s="197"/>
      <c r="R43" s="137"/>
      <c r="S43" s="137"/>
      <c r="T43" s="137"/>
      <c r="U43" s="1"/>
      <c r="V43" s="1"/>
      <c r="W43" s="1"/>
      <c r="X43" s="1"/>
      <c r="Y43" s="1"/>
      <c r="Z43" s="1"/>
    </row>
    <row r="44" ht="18.0" customHeight="1">
      <c r="A44" s="215" t="str">
        <f t="shared" si="2"/>
        <v>YCDV026</v>
      </c>
      <c r="B44" s="238" t="s">
        <v>3473</v>
      </c>
      <c r="C44" s="226"/>
      <c r="D44" s="220" t="s">
        <v>3474</v>
      </c>
      <c r="E44" s="222" t="s">
        <v>3470</v>
      </c>
      <c r="F44" s="197"/>
      <c r="G44" s="197"/>
      <c r="H44" s="197"/>
      <c r="I44" s="197"/>
      <c r="J44" s="197"/>
      <c r="K44" s="197"/>
      <c r="L44" s="197"/>
      <c r="M44" s="197"/>
      <c r="N44" s="197"/>
      <c r="O44" s="197"/>
      <c r="P44" s="197"/>
      <c r="Q44" s="197"/>
      <c r="R44" s="137"/>
      <c r="S44" s="137"/>
      <c r="T44" s="137"/>
      <c r="U44" s="1"/>
      <c r="V44" s="1"/>
      <c r="W44" s="1"/>
      <c r="X44" s="1"/>
      <c r="Y44" s="1"/>
      <c r="Z44" s="1"/>
    </row>
    <row r="45" ht="18.0" customHeight="1">
      <c r="A45" s="215" t="str">
        <f t="shared" si="2"/>
        <v>YCDV027</v>
      </c>
      <c r="B45" s="237" t="s">
        <v>3475</v>
      </c>
      <c r="C45" s="226"/>
      <c r="D45" s="220" t="s">
        <v>3476</v>
      </c>
      <c r="E45" s="222" t="s">
        <v>3470</v>
      </c>
      <c r="F45" s="197"/>
      <c r="G45" s="197"/>
      <c r="H45" s="197"/>
      <c r="I45" s="197"/>
      <c r="J45" s="197"/>
      <c r="K45" s="197"/>
      <c r="L45" s="197"/>
      <c r="M45" s="197"/>
      <c r="N45" s="197"/>
      <c r="O45" s="197"/>
      <c r="P45" s="197"/>
      <c r="Q45" s="197"/>
      <c r="R45" s="137"/>
      <c r="S45" s="137"/>
      <c r="T45" s="137"/>
      <c r="U45" s="1"/>
      <c r="V45" s="1"/>
      <c r="W45" s="1"/>
      <c r="X45" s="1"/>
      <c r="Y45" s="1"/>
      <c r="Z45" s="1"/>
    </row>
    <row r="46" ht="18.0" customHeight="1">
      <c r="A46" s="215" t="str">
        <f t="shared" si="2"/>
        <v>YCDV028</v>
      </c>
      <c r="B46" s="237" t="s">
        <v>3477</v>
      </c>
      <c r="C46" s="226"/>
      <c r="D46" s="220" t="s">
        <v>3478</v>
      </c>
      <c r="E46" s="222" t="s">
        <v>3470</v>
      </c>
      <c r="F46" s="197"/>
      <c r="G46" s="197"/>
      <c r="H46" s="197"/>
      <c r="I46" s="197"/>
      <c r="J46" s="197"/>
      <c r="K46" s="197"/>
      <c r="L46" s="197"/>
      <c r="M46" s="197"/>
      <c r="N46" s="197"/>
      <c r="O46" s="197"/>
      <c r="P46" s="197"/>
      <c r="Q46" s="197"/>
      <c r="R46" s="137"/>
      <c r="S46" s="137"/>
      <c r="T46" s="137"/>
      <c r="U46" s="1"/>
      <c r="V46" s="1"/>
      <c r="W46" s="1"/>
      <c r="X46" s="1"/>
      <c r="Y46" s="1"/>
      <c r="Z46" s="1"/>
    </row>
    <row r="47" ht="18.0" customHeight="1">
      <c r="A47" s="215" t="str">
        <f t="shared" si="2"/>
        <v>YCDV029</v>
      </c>
      <c r="B47" s="237" t="s">
        <v>3479</v>
      </c>
      <c r="C47" s="226"/>
      <c r="D47" s="220" t="s">
        <v>3480</v>
      </c>
      <c r="E47" s="222" t="s">
        <v>3481</v>
      </c>
      <c r="F47" s="197"/>
      <c r="G47" s="197"/>
      <c r="H47" s="197"/>
      <c r="I47" s="197"/>
      <c r="J47" s="197"/>
      <c r="K47" s="197"/>
      <c r="L47" s="197"/>
      <c r="M47" s="197"/>
      <c r="N47" s="197"/>
      <c r="O47" s="197"/>
      <c r="P47" s="197"/>
      <c r="Q47" s="197"/>
      <c r="R47" s="137"/>
      <c r="S47" s="137"/>
      <c r="T47" s="137"/>
      <c r="U47" s="1"/>
      <c r="V47" s="1"/>
      <c r="W47" s="1"/>
      <c r="X47" s="1"/>
      <c r="Y47" s="1"/>
      <c r="Z47" s="1"/>
    </row>
    <row r="48" ht="18.0" customHeight="1">
      <c r="A48" s="215" t="str">
        <f t="shared" si="2"/>
        <v>YCDV030</v>
      </c>
      <c r="B48" s="237" t="s">
        <v>3482</v>
      </c>
      <c r="C48" s="226"/>
      <c r="D48" s="220" t="s">
        <v>3483</v>
      </c>
      <c r="E48" s="222" t="s">
        <v>3470</v>
      </c>
      <c r="F48" s="197"/>
      <c r="G48" s="197"/>
      <c r="H48" s="197"/>
      <c r="I48" s="197"/>
      <c r="J48" s="197"/>
      <c r="K48" s="197"/>
      <c r="L48" s="197"/>
      <c r="M48" s="197"/>
      <c r="N48" s="197"/>
      <c r="O48" s="197"/>
      <c r="P48" s="197"/>
      <c r="Q48" s="197"/>
      <c r="R48" s="137"/>
      <c r="S48" s="137"/>
      <c r="T48" s="137"/>
      <c r="U48" s="1"/>
      <c r="V48" s="1"/>
      <c r="W48" s="1"/>
      <c r="X48" s="1"/>
      <c r="Y48" s="1"/>
      <c r="Z48" s="1"/>
    </row>
    <row r="49" ht="18.0" customHeight="1">
      <c r="A49" s="215" t="str">
        <f t="shared" si="2"/>
        <v>YCDV031</v>
      </c>
      <c r="B49" s="237" t="s">
        <v>3484</v>
      </c>
      <c r="C49" s="226"/>
      <c r="D49" s="220" t="s">
        <v>3485</v>
      </c>
      <c r="E49" s="222" t="s">
        <v>3486</v>
      </c>
      <c r="F49" s="197"/>
      <c r="G49" s="197"/>
      <c r="H49" s="197"/>
      <c r="I49" s="197"/>
      <c r="J49" s="197"/>
      <c r="K49" s="197"/>
      <c r="L49" s="197"/>
      <c r="M49" s="197"/>
      <c r="N49" s="197"/>
      <c r="O49" s="197"/>
      <c r="P49" s="197"/>
      <c r="Q49" s="197"/>
      <c r="R49" s="137"/>
      <c r="S49" s="137"/>
      <c r="T49" s="137"/>
      <c r="U49" s="1"/>
      <c r="V49" s="1"/>
      <c r="W49" s="1"/>
      <c r="X49" s="1"/>
      <c r="Y49" s="1"/>
      <c r="Z49" s="1"/>
    </row>
    <row r="50" ht="18.0" customHeight="1">
      <c r="A50" s="215" t="str">
        <f t="shared" si="2"/>
        <v>YCDV032</v>
      </c>
      <c r="B50" s="238" t="s">
        <v>3487</v>
      </c>
      <c r="C50" s="226"/>
      <c r="D50" s="220" t="s">
        <v>3488</v>
      </c>
      <c r="E50" s="222" t="s">
        <v>3489</v>
      </c>
      <c r="F50" s="197"/>
      <c r="G50" s="197"/>
      <c r="H50" s="197"/>
      <c r="I50" s="197"/>
      <c r="J50" s="197"/>
      <c r="K50" s="197"/>
      <c r="L50" s="197"/>
      <c r="M50" s="197"/>
      <c r="N50" s="197"/>
      <c r="O50" s="197"/>
      <c r="P50" s="197"/>
      <c r="Q50" s="197"/>
      <c r="R50" s="137"/>
      <c r="S50" s="137"/>
      <c r="T50" s="137"/>
      <c r="U50" s="1"/>
      <c r="V50" s="1"/>
      <c r="W50" s="1"/>
      <c r="X50" s="1"/>
      <c r="Y50" s="1"/>
      <c r="Z50" s="1"/>
    </row>
    <row r="51" ht="18.0" customHeight="1">
      <c r="A51" s="215" t="str">
        <f t="shared" si="2"/>
        <v>YCDV033</v>
      </c>
      <c r="B51" s="238" t="s">
        <v>3490</v>
      </c>
      <c r="C51" s="226"/>
      <c r="D51" s="220" t="s">
        <v>3491</v>
      </c>
      <c r="E51" s="222" t="s">
        <v>3467</v>
      </c>
      <c r="F51" s="197"/>
      <c r="G51" s="197"/>
      <c r="H51" s="197"/>
      <c r="I51" s="197"/>
      <c r="J51" s="197"/>
      <c r="K51" s="197"/>
      <c r="L51" s="197"/>
      <c r="M51" s="197"/>
      <c r="N51" s="197"/>
      <c r="O51" s="197"/>
      <c r="P51" s="197"/>
      <c r="Q51" s="197"/>
      <c r="R51" s="137"/>
      <c r="S51" s="137"/>
      <c r="T51" s="137"/>
      <c r="U51" s="1"/>
      <c r="V51" s="1"/>
      <c r="W51" s="1"/>
      <c r="X51" s="1"/>
      <c r="Y51" s="1"/>
      <c r="Z51" s="1"/>
    </row>
    <row r="52" ht="18.0" customHeight="1">
      <c r="A52" s="215" t="str">
        <f t="shared" si="2"/>
        <v>YCDV034</v>
      </c>
      <c r="B52" s="237" t="s">
        <v>3492</v>
      </c>
      <c r="C52" s="226"/>
      <c r="D52" s="220" t="s">
        <v>3493</v>
      </c>
      <c r="E52" s="222" t="s">
        <v>3494</v>
      </c>
      <c r="F52" s="197"/>
      <c r="G52" s="197"/>
      <c r="H52" s="197"/>
      <c r="I52" s="197"/>
      <c r="J52" s="197"/>
      <c r="K52" s="197"/>
      <c r="L52" s="197"/>
      <c r="M52" s="197"/>
      <c r="N52" s="197"/>
      <c r="O52" s="197"/>
      <c r="P52" s="197"/>
      <c r="Q52" s="197"/>
      <c r="R52" s="137"/>
      <c r="S52" s="137"/>
      <c r="T52" s="137"/>
      <c r="U52" s="1"/>
      <c r="V52" s="1"/>
      <c r="W52" s="1"/>
      <c r="X52" s="1"/>
      <c r="Y52" s="1"/>
      <c r="Z52" s="1"/>
    </row>
    <row r="53" ht="18.0" customHeight="1">
      <c r="A53" s="215" t="str">
        <f t="shared" si="2"/>
        <v>YCDV035</v>
      </c>
      <c r="B53" s="237" t="s">
        <v>3495</v>
      </c>
      <c r="C53" s="226"/>
      <c r="D53" s="220" t="s">
        <v>3496</v>
      </c>
      <c r="E53" s="222" t="s">
        <v>3497</v>
      </c>
      <c r="F53" s="240"/>
      <c r="G53" s="240"/>
      <c r="H53" s="240"/>
      <c r="I53" s="240"/>
      <c r="J53" s="240"/>
      <c r="K53" s="240"/>
      <c r="L53" s="240"/>
      <c r="M53" s="240"/>
      <c r="N53" s="240"/>
      <c r="O53" s="240"/>
      <c r="P53" s="240"/>
      <c r="Q53" s="240"/>
      <c r="R53" s="241"/>
      <c r="S53" s="241"/>
      <c r="T53" s="241"/>
      <c r="U53" s="1"/>
      <c r="V53" s="1"/>
      <c r="W53" s="1"/>
      <c r="X53" s="1"/>
      <c r="Y53" s="1"/>
      <c r="Z53" s="1"/>
    </row>
    <row r="54" ht="18.0" customHeight="1">
      <c r="A54" s="215" t="str">
        <f t="shared" si="2"/>
        <v>YCDV036</v>
      </c>
      <c r="B54" s="238" t="s">
        <v>3498</v>
      </c>
      <c r="C54" s="134"/>
      <c r="D54" s="134" t="s">
        <v>3474</v>
      </c>
      <c r="E54" s="136" t="s">
        <v>3499</v>
      </c>
      <c r="F54" s="197"/>
      <c r="G54" s="197"/>
      <c r="H54" s="197"/>
      <c r="I54" s="197"/>
      <c r="J54" s="197"/>
      <c r="K54" s="197"/>
      <c r="L54" s="197"/>
      <c r="M54" s="197"/>
      <c r="N54" s="197"/>
      <c r="O54" s="197"/>
      <c r="P54" s="197"/>
      <c r="Q54" s="197"/>
      <c r="R54" s="137"/>
      <c r="S54" s="137"/>
      <c r="T54" s="137"/>
      <c r="U54" s="137"/>
      <c r="V54" s="137"/>
      <c r="W54" s="137"/>
      <c r="X54" s="137"/>
      <c r="Y54" s="137"/>
      <c r="Z54" s="137"/>
    </row>
    <row r="55" ht="18.0" customHeight="1">
      <c r="A55" s="215" t="str">
        <f t="shared" si="2"/>
        <v>YCDV037</v>
      </c>
      <c r="B55" s="242" t="s">
        <v>3500</v>
      </c>
      <c r="C55" s="243"/>
      <c r="D55" s="243" t="s">
        <v>3443</v>
      </c>
      <c r="E55" s="236" t="s">
        <v>3501</v>
      </c>
      <c r="F55" s="244"/>
      <c r="G55" s="245"/>
      <c r="H55" s="245"/>
      <c r="I55" s="245"/>
      <c r="J55" s="245"/>
      <c r="K55" s="245"/>
      <c r="L55" s="245"/>
      <c r="M55" s="245"/>
      <c r="N55" s="245"/>
      <c r="O55" s="245"/>
      <c r="P55" s="245"/>
      <c r="Q55" s="245"/>
      <c r="R55" s="246"/>
      <c r="S55" s="246"/>
      <c r="T55" s="246"/>
      <c r="U55" s="1"/>
      <c r="V55" s="1"/>
      <c r="W55" s="1"/>
      <c r="X55" s="1"/>
      <c r="Y55" s="1"/>
      <c r="Z55" s="1"/>
    </row>
    <row r="56" ht="18.0" customHeight="1">
      <c r="A56" s="215" t="str">
        <f t="shared" si="2"/>
        <v>YCDV038</v>
      </c>
      <c r="B56" s="238" t="s">
        <v>3502</v>
      </c>
      <c r="C56" s="225"/>
      <c r="D56" s="247" t="s">
        <v>3503</v>
      </c>
      <c r="E56" s="222" t="s">
        <v>3504</v>
      </c>
      <c r="F56" s="244"/>
      <c r="G56" s="245"/>
      <c r="H56" s="245"/>
      <c r="I56" s="245"/>
      <c r="J56" s="245"/>
      <c r="K56" s="245"/>
      <c r="L56" s="245"/>
      <c r="M56" s="245"/>
      <c r="N56" s="245"/>
      <c r="O56" s="245"/>
      <c r="P56" s="245"/>
      <c r="Q56" s="245"/>
      <c r="R56" s="246"/>
      <c r="S56" s="246"/>
      <c r="T56" s="246"/>
      <c r="U56" s="1"/>
      <c r="V56" s="1"/>
      <c r="W56" s="1"/>
      <c r="X56" s="1"/>
      <c r="Y56" s="1"/>
      <c r="Z56" s="1"/>
    </row>
    <row r="57" ht="18.0" customHeight="1">
      <c r="A57" s="215" t="str">
        <f t="shared" si="2"/>
        <v>YCDV039</v>
      </c>
      <c r="B57" s="242" t="s">
        <v>3505</v>
      </c>
      <c r="C57" s="221"/>
      <c r="D57" s="221" t="s">
        <v>3506</v>
      </c>
      <c r="E57" s="222" t="s">
        <v>3507</v>
      </c>
      <c r="F57" s="244"/>
      <c r="G57" s="245"/>
      <c r="H57" s="245"/>
      <c r="I57" s="245"/>
      <c r="J57" s="245"/>
      <c r="K57" s="245"/>
      <c r="L57" s="245"/>
      <c r="M57" s="245"/>
      <c r="N57" s="245"/>
      <c r="O57" s="245"/>
      <c r="P57" s="245"/>
      <c r="Q57" s="245"/>
      <c r="R57" s="246"/>
      <c r="S57" s="246"/>
      <c r="T57" s="246"/>
      <c r="U57" s="1"/>
      <c r="V57" s="1"/>
      <c r="W57" s="1"/>
      <c r="X57" s="1"/>
      <c r="Y57" s="1"/>
      <c r="Z57" s="1"/>
    </row>
    <row r="58" ht="18.0" customHeight="1">
      <c r="A58" s="215" t="str">
        <f t="shared" si="2"/>
        <v>YCDV040</v>
      </c>
      <c r="B58" s="248" t="s">
        <v>3508</v>
      </c>
      <c r="C58" s="134"/>
      <c r="D58" s="134" t="s">
        <v>3509</v>
      </c>
      <c r="E58" s="136" t="s">
        <v>3510</v>
      </c>
      <c r="F58" s="244"/>
      <c r="G58" s="245"/>
      <c r="H58" s="245"/>
      <c r="I58" s="245"/>
      <c r="J58" s="245"/>
      <c r="K58" s="245"/>
      <c r="L58" s="245"/>
      <c r="M58" s="245"/>
      <c r="N58" s="245"/>
      <c r="O58" s="245"/>
      <c r="P58" s="245"/>
      <c r="Q58" s="245"/>
      <c r="R58" s="246"/>
      <c r="S58" s="246"/>
      <c r="T58" s="246"/>
      <c r="U58" s="1"/>
      <c r="V58" s="1"/>
      <c r="W58" s="1"/>
      <c r="X58" s="1"/>
      <c r="Y58" s="1"/>
      <c r="Z58" s="1"/>
    </row>
    <row r="59" ht="18.0" customHeight="1">
      <c r="A59" s="215" t="str">
        <f t="shared" si="2"/>
        <v>YCDV041</v>
      </c>
      <c r="B59" s="249" t="s">
        <v>3511</v>
      </c>
      <c r="C59" s="220"/>
      <c r="D59" s="220" t="s">
        <v>3512</v>
      </c>
      <c r="E59" s="222" t="s">
        <v>3513</v>
      </c>
      <c r="F59" s="244"/>
      <c r="G59" s="245"/>
      <c r="H59" s="245"/>
      <c r="I59" s="245"/>
      <c r="J59" s="245"/>
      <c r="K59" s="245"/>
      <c r="L59" s="245"/>
      <c r="M59" s="245"/>
      <c r="N59" s="245"/>
      <c r="O59" s="245"/>
      <c r="P59" s="245"/>
      <c r="Q59" s="245"/>
      <c r="R59" s="246"/>
      <c r="S59" s="246"/>
      <c r="T59" s="246"/>
      <c r="U59" s="1"/>
      <c r="V59" s="1"/>
      <c r="W59" s="1"/>
      <c r="X59" s="1"/>
      <c r="Y59" s="1"/>
      <c r="Z59" s="1"/>
    </row>
    <row r="60" ht="18.0" customHeight="1">
      <c r="A60" s="215" t="str">
        <f t="shared" si="2"/>
        <v>YCDV042</v>
      </c>
      <c r="B60" s="238" t="s">
        <v>3514</v>
      </c>
      <c r="C60" s="134"/>
      <c r="D60" s="220" t="s">
        <v>3515</v>
      </c>
      <c r="E60" s="136" t="s">
        <v>3516</v>
      </c>
      <c r="F60" s="244"/>
      <c r="G60" s="245"/>
      <c r="H60" s="245"/>
      <c r="I60" s="245"/>
      <c r="J60" s="245"/>
      <c r="K60" s="245"/>
      <c r="L60" s="245"/>
      <c r="M60" s="245"/>
      <c r="N60" s="245"/>
      <c r="O60" s="245"/>
      <c r="P60" s="245"/>
      <c r="Q60" s="245"/>
      <c r="R60" s="246"/>
      <c r="S60" s="246"/>
      <c r="T60" s="246"/>
      <c r="U60" s="1"/>
      <c r="V60" s="1"/>
      <c r="W60" s="1"/>
      <c r="X60" s="1"/>
      <c r="Y60" s="1"/>
      <c r="Z60" s="1"/>
    </row>
    <row r="61" ht="18.0" customHeight="1">
      <c r="A61" s="215" t="str">
        <f t="shared" si="2"/>
        <v>YCDV043</v>
      </c>
      <c r="B61" s="237" t="s">
        <v>3517</v>
      </c>
      <c r="C61" s="220"/>
      <c r="D61" s="220" t="s">
        <v>3518</v>
      </c>
      <c r="E61" s="222" t="s">
        <v>3516</v>
      </c>
      <c r="F61" s="244"/>
      <c r="G61" s="245"/>
      <c r="H61" s="245"/>
      <c r="I61" s="245"/>
      <c r="J61" s="245"/>
      <c r="K61" s="245"/>
      <c r="L61" s="245"/>
      <c r="M61" s="245"/>
      <c r="N61" s="245"/>
      <c r="O61" s="245"/>
      <c r="P61" s="245"/>
      <c r="Q61" s="245"/>
      <c r="R61" s="246"/>
      <c r="S61" s="246"/>
      <c r="T61" s="246"/>
      <c r="U61" s="1"/>
      <c r="V61" s="1"/>
      <c r="W61" s="1"/>
      <c r="X61" s="1"/>
      <c r="Y61" s="1"/>
      <c r="Z61" s="1"/>
    </row>
    <row r="62" ht="18.0" customHeight="1">
      <c r="A62" s="215" t="str">
        <f t="shared" si="2"/>
        <v>YCDV044</v>
      </c>
      <c r="B62" s="237" t="s">
        <v>3519</v>
      </c>
      <c r="C62" s="221"/>
      <c r="D62" s="220" t="s">
        <v>3520</v>
      </c>
      <c r="E62" s="223" t="s">
        <v>3521</v>
      </c>
      <c r="F62" s="250"/>
      <c r="G62" s="251"/>
      <c r="H62" s="251"/>
      <c r="I62" s="251"/>
      <c r="J62" s="251"/>
      <c r="K62" s="251"/>
      <c r="L62" s="251"/>
      <c r="M62" s="251"/>
      <c r="N62" s="251"/>
      <c r="O62" s="251"/>
      <c r="P62" s="251"/>
      <c r="Q62" s="251"/>
      <c r="R62" s="252"/>
      <c r="S62" s="252"/>
      <c r="T62" s="252"/>
      <c r="U62" s="1"/>
      <c r="V62" s="1"/>
      <c r="W62" s="1"/>
      <c r="X62" s="1"/>
      <c r="Y62" s="1"/>
      <c r="Z62" s="1"/>
    </row>
    <row r="63" ht="18.0" customHeight="1">
      <c r="A63" s="215" t="str">
        <f t="shared" si="2"/>
        <v>YCDV045</v>
      </c>
      <c r="B63" s="238" t="s">
        <v>3522</v>
      </c>
      <c r="C63" s="134"/>
      <c r="D63" s="134" t="s">
        <v>3509</v>
      </c>
      <c r="E63" s="136" t="s">
        <v>3523</v>
      </c>
      <c r="F63" s="197"/>
      <c r="G63" s="197"/>
      <c r="H63" s="197"/>
      <c r="I63" s="197"/>
      <c r="J63" s="197"/>
      <c r="K63" s="197"/>
      <c r="L63" s="197"/>
      <c r="M63" s="197"/>
      <c r="N63" s="197"/>
      <c r="O63" s="197"/>
      <c r="P63" s="197"/>
      <c r="Q63" s="197"/>
      <c r="R63" s="137"/>
      <c r="S63" s="137"/>
      <c r="T63" s="137"/>
      <c r="U63" s="137"/>
      <c r="V63" s="137"/>
      <c r="W63" s="137"/>
      <c r="X63" s="137"/>
      <c r="Y63" s="137"/>
      <c r="Z63" s="137"/>
    </row>
    <row r="64" ht="18.0" customHeight="1">
      <c r="A64" s="215" t="str">
        <f t="shared" si="2"/>
        <v>YCDV046</v>
      </c>
      <c r="B64" s="242" t="s">
        <v>3524</v>
      </c>
      <c r="C64" s="243"/>
      <c r="D64" s="243" t="s">
        <v>3443</v>
      </c>
      <c r="E64" s="236" t="s">
        <v>3525</v>
      </c>
      <c r="F64" s="244"/>
      <c r="G64" s="245"/>
      <c r="H64" s="245"/>
      <c r="I64" s="245"/>
      <c r="J64" s="245"/>
      <c r="K64" s="245"/>
      <c r="L64" s="245"/>
      <c r="M64" s="245"/>
      <c r="N64" s="245"/>
      <c r="O64" s="245"/>
      <c r="P64" s="245"/>
      <c r="Q64" s="245"/>
      <c r="R64" s="246"/>
      <c r="S64" s="246"/>
      <c r="T64" s="246"/>
      <c r="U64" s="1"/>
      <c r="V64" s="1"/>
      <c r="W64" s="1"/>
      <c r="X64" s="1"/>
      <c r="Y64" s="1"/>
      <c r="Z64" s="1"/>
    </row>
    <row r="65" ht="18.0" customHeight="1">
      <c r="A65" s="215" t="str">
        <f t="shared" si="2"/>
        <v>YCDV047</v>
      </c>
      <c r="B65" s="238" t="s">
        <v>3526</v>
      </c>
      <c r="C65" s="225"/>
      <c r="D65" s="247" t="s">
        <v>3527</v>
      </c>
      <c r="E65" s="222" t="s">
        <v>3504</v>
      </c>
      <c r="F65" s="244"/>
      <c r="G65" s="245"/>
      <c r="H65" s="245"/>
      <c r="I65" s="245"/>
      <c r="J65" s="245"/>
      <c r="K65" s="245"/>
      <c r="L65" s="245"/>
      <c r="M65" s="245"/>
      <c r="N65" s="245"/>
      <c r="O65" s="245"/>
      <c r="P65" s="245"/>
      <c r="Q65" s="245"/>
      <c r="R65" s="246"/>
      <c r="S65" s="246"/>
      <c r="T65" s="246"/>
      <c r="U65" s="1"/>
      <c r="V65" s="1"/>
      <c r="W65" s="1"/>
      <c r="X65" s="1"/>
      <c r="Y65" s="1"/>
      <c r="Z65" s="1"/>
    </row>
    <row r="66" ht="18.0" customHeight="1">
      <c r="A66" s="215" t="str">
        <f t="shared" si="2"/>
        <v>YCDV048</v>
      </c>
      <c r="B66" s="242" t="s">
        <v>3528</v>
      </c>
      <c r="C66" s="221"/>
      <c r="D66" s="221" t="s">
        <v>3506</v>
      </c>
      <c r="E66" s="222" t="s">
        <v>3507</v>
      </c>
      <c r="F66" s="244"/>
      <c r="G66" s="245"/>
      <c r="H66" s="245"/>
      <c r="I66" s="245"/>
      <c r="J66" s="245"/>
      <c r="K66" s="245"/>
      <c r="L66" s="245"/>
      <c r="M66" s="245"/>
      <c r="N66" s="245"/>
      <c r="O66" s="245"/>
      <c r="P66" s="245"/>
      <c r="Q66" s="245"/>
      <c r="R66" s="246"/>
      <c r="S66" s="246"/>
      <c r="T66" s="246"/>
      <c r="U66" s="1"/>
      <c r="V66" s="1"/>
      <c r="W66" s="1"/>
      <c r="X66" s="1"/>
      <c r="Y66" s="1"/>
      <c r="Z66" s="1"/>
    </row>
    <row r="67" ht="18.0" customHeight="1">
      <c r="A67" s="215" t="str">
        <f t="shared" si="2"/>
        <v>YCDV049</v>
      </c>
      <c r="B67" s="248" t="s">
        <v>3508</v>
      </c>
      <c r="C67" s="134"/>
      <c r="D67" s="134" t="s">
        <v>3529</v>
      </c>
      <c r="E67" s="136" t="s">
        <v>3510</v>
      </c>
      <c r="F67" s="244"/>
      <c r="G67" s="245"/>
      <c r="H67" s="245"/>
      <c r="I67" s="245"/>
      <c r="J67" s="245"/>
      <c r="K67" s="245"/>
      <c r="L67" s="245"/>
      <c r="M67" s="245"/>
      <c r="N67" s="245"/>
      <c r="O67" s="245"/>
      <c r="P67" s="245"/>
      <c r="Q67" s="245"/>
      <c r="R67" s="246"/>
      <c r="S67" s="246"/>
      <c r="T67" s="246"/>
      <c r="U67" s="1"/>
      <c r="V67" s="1"/>
      <c r="W67" s="1"/>
      <c r="X67" s="1"/>
      <c r="Y67" s="1"/>
      <c r="Z67" s="1"/>
    </row>
    <row r="68" ht="18.0" customHeight="1">
      <c r="A68" s="215" t="str">
        <f t="shared" si="2"/>
        <v>YCDV050</v>
      </c>
      <c r="B68" s="249" t="s">
        <v>3511</v>
      </c>
      <c r="C68" s="220"/>
      <c r="D68" s="220" t="s">
        <v>3530</v>
      </c>
      <c r="E68" s="222" t="s">
        <v>3513</v>
      </c>
      <c r="F68" s="244"/>
      <c r="G68" s="245"/>
      <c r="H68" s="245"/>
      <c r="I68" s="245"/>
      <c r="J68" s="245"/>
      <c r="K68" s="245"/>
      <c r="L68" s="245"/>
      <c r="M68" s="245"/>
      <c r="N68" s="245"/>
      <c r="O68" s="245"/>
      <c r="P68" s="245"/>
      <c r="Q68" s="245"/>
      <c r="R68" s="246"/>
      <c r="S68" s="246"/>
      <c r="T68" s="246"/>
      <c r="U68" s="1"/>
      <c r="V68" s="1"/>
      <c r="W68" s="1"/>
      <c r="X68" s="1"/>
      <c r="Y68" s="1"/>
      <c r="Z68" s="1"/>
    </row>
    <row r="69" ht="18.0" customHeight="1">
      <c r="A69" s="215" t="str">
        <f t="shared" si="2"/>
        <v>YCDV051</v>
      </c>
      <c r="B69" s="238" t="s">
        <v>3531</v>
      </c>
      <c r="C69" s="134"/>
      <c r="D69" s="220" t="s">
        <v>3532</v>
      </c>
      <c r="E69" s="136" t="s">
        <v>3516</v>
      </c>
      <c r="F69" s="244"/>
      <c r="G69" s="245"/>
      <c r="H69" s="245"/>
      <c r="I69" s="245"/>
      <c r="J69" s="245"/>
      <c r="K69" s="245"/>
      <c r="L69" s="245"/>
      <c r="M69" s="245"/>
      <c r="N69" s="245"/>
      <c r="O69" s="245"/>
      <c r="P69" s="245"/>
      <c r="Q69" s="245"/>
      <c r="R69" s="246"/>
      <c r="S69" s="246"/>
      <c r="T69" s="246"/>
      <c r="U69" s="1"/>
      <c r="V69" s="1"/>
      <c r="W69" s="1"/>
      <c r="X69" s="1"/>
      <c r="Y69" s="1"/>
      <c r="Z69" s="1"/>
    </row>
    <row r="70" ht="18.0" customHeight="1">
      <c r="A70" s="215" t="str">
        <f t="shared" si="2"/>
        <v>YCDV052</v>
      </c>
      <c r="B70" s="237" t="s">
        <v>3533</v>
      </c>
      <c r="C70" s="220"/>
      <c r="D70" s="220" t="s">
        <v>3534</v>
      </c>
      <c r="E70" s="222" t="s">
        <v>3516</v>
      </c>
      <c r="F70" s="244"/>
      <c r="G70" s="245"/>
      <c r="H70" s="245"/>
      <c r="I70" s="245"/>
      <c r="J70" s="245"/>
      <c r="K70" s="245"/>
      <c r="L70" s="245"/>
      <c r="M70" s="245"/>
      <c r="N70" s="245"/>
      <c r="O70" s="245"/>
      <c r="P70" s="245"/>
      <c r="Q70" s="245"/>
      <c r="R70" s="246"/>
      <c r="S70" s="246"/>
      <c r="T70" s="246"/>
      <c r="U70" s="1"/>
      <c r="V70" s="1"/>
      <c r="W70" s="1"/>
      <c r="X70" s="1"/>
      <c r="Y70" s="1"/>
      <c r="Z70" s="1"/>
    </row>
    <row r="71" ht="18.0" customHeight="1">
      <c r="A71" s="215" t="str">
        <f t="shared" si="2"/>
        <v>YCDV053</v>
      </c>
      <c r="B71" s="237" t="s">
        <v>3535</v>
      </c>
      <c r="C71" s="221"/>
      <c r="D71" s="220" t="s">
        <v>3520</v>
      </c>
      <c r="E71" s="223" t="s">
        <v>3521</v>
      </c>
      <c r="F71" s="250"/>
      <c r="G71" s="251"/>
      <c r="H71" s="251"/>
      <c r="I71" s="251"/>
      <c r="J71" s="251"/>
      <c r="K71" s="251"/>
      <c r="L71" s="251"/>
      <c r="M71" s="251"/>
      <c r="N71" s="251"/>
      <c r="O71" s="251"/>
      <c r="P71" s="251"/>
      <c r="Q71" s="251"/>
      <c r="R71" s="252"/>
      <c r="S71" s="252"/>
      <c r="T71" s="252"/>
      <c r="U71" s="1"/>
      <c r="V71" s="1"/>
      <c r="W71" s="1"/>
      <c r="X71" s="1"/>
      <c r="Y71" s="1"/>
      <c r="Z71" s="1"/>
    </row>
    <row r="72" ht="91.5" customHeight="1">
      <c r="A72" s="215" t="str">
        <f t="shared" si="2"/>
        <v>YCDV054</v>
      </c>
      <c r="B72" s="238" t="s">
        <v>3536</v>
      </c>
      <c r="C72" s="134"/>
      <c r="D72" s="134" t="s">
        <v>3537</v>
      </c>
      <c r="E72" s="136" t="s">
        <v>3538</v>
      </c>
      <c r="F72" s="197"/>
      <c r="G72" s="197"/>
      <c r="H72" s="197"/>
      <c r="I72" s="197"/>
      <c r="J72" s="197"/>
      <c r="K72" s="197"/>
      <c r="L72" s="197"/>
      <c r="M72" s="197"/>
      <c r="N72" s="197"/>
      <c r="O72" s="197"/>
      <c r="P72" s="197"/>
      <c r="Q72" s="197"/>
      <c r="R72" s="137"/>
      <c r="S72" s="137"/>
      <c r="T72" s="137"/>
      <c r="U72" s="137"/>
      <c r="V72" s="137"/>
      <c r="W72" s="137"/>
      <c r="X72" s="137"/>
      <c r="Y72" s="137"/>
      <c r="Z72" s="137"/>
    </row>
    <row r="73" ht="18.0" customHeight="1">
      <c r="A73" s="215" t="str">
        <f t="shared" si="2"/>
        <v>YCDV055</v>
      </c>
      <c r="B73" s="248" t="s">
        <v>3539</v>
      </c>
      <c r="C73" s="247"/>
      <c r="D73" s="247" t="s">
        <v>3443</v>
      </c>
      <c r="E73" s="136" t="s">
        <v>3540</v>
      </c>
      <c r="F73" s="244"/>
      <c r="G73" s="245"/>
      <c r="H73" s="245"/>
      <c r="I73" s="245"/>
      <c r="J73" s="245"/>
      <c r="K73" s="245"/>
      <c r="L73" s="245"/>
      <c r="M73" s="245"/>
      <c r="N73" s="245"/>
      <c r="O73" s="245"/>
      <c r="P73" s="245"/>
      <c r="Q73" s="245"/>
      <c r="R73" s="246"/>
      <c r="S73" s="246"/>
      <c r="T73" s="246"/>
      <c r="U73" s="1"/>
      <c r="V73" s="1"/>
      <c r="W73" s="1"/>
      <c r="X73" s="1"/>
      <c r="Y73" s="1"/>
      <c r="Z73" s="1"/>
    </row>
    <row r="74" ht="18.0" customHeight="1">
      <c r="A74" s="215" t="str">
        <f t="shared" si="2"/>
        <v>YCDV056</v>
      </c>
      <c r="B74" s="248" t="s">
        <v>3541</v>
      </c>
      <c r="C74" s="247"/>
      <c r="D74" s="247" t="s">
        <v>3542</v>
      </c>
      <c r="E74" s="136" t="s">
        <v>3543</v>
      </c>
      <c r="F74" s="244"/>
      <c r="G74" s="245"/>
      <c r="H74" s="245"/>
      <c r="I74" s="245"/>
      <c r="J74" s="245"/>
      <c r="K74" s="245"/>
      <c r="L74" s="245"/>
      <c r="M74" s="245"/>
      <c r="N74" s="245"/>
      <c r="O74" s="245"/>
      <c r="P74" s="245"/>
      <c r="Q74" s="245"/>
      <c r="R74" s="246"/>
      <c r="S74" s="246"/>
      <c r="T74" s="246"/>
      <c r="U74" s="1"/>
      <c r="V74" s="1"/>
      <c r="W74" s="1"/>
      <c r="X74" s="1"/>
      <c r="Y74" s="1"/>
      <c r="Z74" s="1"/>
    </row>
    <row r="75" ht="18.0" customHeight="1">
      <c r="A75" s="215" t="str">
        <f t="shared" si="2"/>
        <v>YCDV057</v>
      </c>
      <c r="B75" s="248" t="s">
        <v>3544</v>
      </c>
      <c r="C75" s="247"/>
      <c r="D75" s="247" t="s">
        <v>3545</v>
      </c>
      <c r="E75" s="136" t="s">
        <v>3470</v>
      </c>
      <c r="F75" s="244"/>
      <c r="G75" s="245"/>
      <c r="H75" s="245"/>
      <c r="I75" s="245"/>
      <c r="J75" s="245"/>
      <c r="K75" s="245"/>
      <c r="L75" s="245"/>
      <c r="M75" s="245"/>
      <c r="N75" s="245"/>
      <c r="O75" s="245"/>
      <c r="P75" s="245"/>
      <c r="Q75" s="245"/>
      <c r="R75" s="246"/>
      <c r="S75" s="246"/>
      <c r="T75" s="246"/>
      <c r="U75" s="1"/>
      <c r="V75" s="1"/>
      <c r="W75" s="1"/>
      <c r="X75" s="1"/>
      <c r="Y75" s="1"/>
      <c r="Z75" s="1"/>
    </row>
    <row r="76" ht="96.0" customHeight="1">
      <c r="A76" s="215" t="str">
        <f t="shared" si="2"/>
        <v>YCDV058</v>
      </c>
      <c r="B76" s="248" t="s">
        <v>3473</v>
      </c>
      <c r="C76" s="247"/>
      <c r="D76" s="247" t="s">
        <v>3546</v>
      </c>
      <c r="E76" s="136" t="s">
        <v>3470</v>
      </c>
      <c r="F76" s="244"/>
      <c r="G76" s="245"/>
      <c r="H76" s="245"/>
      <c r="I76" s="245"/>
      <c r="J76" s="245"/>
      <c r="K76" s="245"/>
      <c r="L76" s="245"/>
      <c r="M76" s="245"/>
      <c r="N76" s="245"/>
      <c r="O76" s="245"/>
      <c r="P76" s="245"/>
      <c r="Q76" s="245"/>
      <c r="R76" s="246"/>
      <c r="S76" s="246"/>
      <c r="T76" s="246"/>
      <c r="U76" s="1"/>
      <c r="V76" s="1"/>
      <c r="W76" s="1"/>
      <c r="X76" s="1"/>
      <c r="Y76" s="1"/>
      <c r="Z76" s="1"/>
    </row>
    <row r="77" ht="18.0" customHeight="1">
      <c r="A77" s="215" t="str">
        <f t="shared" si="2"/>
        <v>YCDV059</v>
      </c>
      <c r="B77" s="248" t="s">
        <v>3547</v>
      </c>
      <c r="C77" s="247"/>
      <c r="D77" s="247" t="s">
        <v>3548</v>
      </c>
      <c r="E77" s="136" t="s">
        <v>3470</v>
      </c>
      <c r="F77" s="244"/>
      <c r="G77" s="245"/>
      <c r="H77" s="245"/>
      <c r="I77" s="245"/>
      <c r="J77" s="245"/>
      <c r="K77" s="245"/>
      <c r="L77" s="245"/>
      <c r="M77" s="245"/>
      <c r="N77" s="245"/>
      <c r="O77" s="245"/>
      <c r="P77" s="245"/>
      <c r="Q77" s="245"/>
      <c r="R77" s="246"/>
      <c r="S77" s="246"/>
      <c r="T77" s="246"/>
      <c r="U77" s="1"/>
      <c r="V77" s="1"/>
      <c r="W77" s="1"/>
      <c r="X77" s="1"/>
      <c r="Y77" s="1"/>
      <c r="Z77" s="1"/>
    </row>
    <row r="78" ht="115.5" customHeight="1">
      <c r="A78" s="215" t="str">
        <f t="shared" si="2"/>
        <v>YCDV060</v>
      </c>
      <c r="B78" s="248" t="s">
        <v>3477</v>
      </c>
      <c r="C78" s="247"/>
      <c r="D78" s="247" t="s">
        <v>3549</v>
      </c>
      <c r="E78" s="136" t="s">
        <v>3470</v>
      </c>
      <c r="F78" s="244"/>
      <c r="G78" s="245"/>
      <c r="H78" s="245"/>
      <c r="I78" s="245"/>
      <c r="J78" s="245"/>
      <c r="K78" s="245"/>
      <c r="L78" s="245"/>
      <c r="M78" s="245"/>
      <c r="N78" s="245"/>
      <c r="O78" s="245"/>
      <c r="P78" s="245"/>
      <c r="Q78" s="245"/>
      <c r="R78" s="246"/>
      <c r="S78" s="246"/>
      <c r="T78" s="246"/>
      <c r="U78" s="1"/>
      <c r="V78" s="1"/>
      <c r="W78" s="1"/>
      <c r="X78" s="1"/>
      <c r="Y78" s="1"/>
      <c r="Z78" s="1"/>
    </row>
    <row r="79" ht="18.0" customHeight="1">
      <c r="A79" s="215" t="str">
        <f t="shared" si="2"/>
        <v>YCDV061</v>
      </c>
      <c r="B79" s="248" t="s">
        <v>3550</v>
      </c>
      <c r="C79" s="247"/>
      <c r="D79" s="247" t="s">
        <v>3551</v>
      </c>
      <c r="E79" s="136" t="s">
        <v>3552</v>
      </c>
      <c r="F79" s="244"/>
      <c r="G79" s="245"/>
      <c r="H79" s="245"/>
      <c r="I79" s="245"/>
      <c r="J79" s="245"/>
      <c r="K79" s="245"/>
      <c r="L79" s="245"/>
      <c r="M79" s="245"/>
      <c r="N79" s="245"/>
      <c r="O79" s="245"/>
      <c r="P79" s="245"/>
      <c r="Q79" s="245"/>
      <c r="R79" s="246"/>
      <c r="S79" s="246"/>
      <c r="T79" s="246"/>
      <c r="U79" s="1"/>
      <c r="V79" s="1"/>
      <c r="W79" s="1"/>
      <c r="X79" s="1"/>
      <c r="Y79" s="1"/>
      <c r="Z79" s="1"/>
    </row>
    <row r="80" ht="18.0" customHeight="1">
      <c r="A80" s="215" t="str">
        <f t="shared" si="2"/>
        <v>YCDV062</v>
      </c>
      <c r="B80" s="249" t="s">
        <v>3553</v>
      </c>
      <c r="C80" s="221"/>
      <c r="D80" s="221" t="s">
        <v>3554</v>
      </c>
      <c r="E80" s="222" t="s">
        <v>3555</v>
      </c>
      <c r="F80" s="244"/>
      <c r="G80" s="245"/>
      <c r="H80" s="245"/>
      <c r="I80" s="245"/>
      <c r="J80" s="245"/>
      <c r="K80" s="245"/>
      <c r="L80" s="245"/>
      <c r="M80" s="245"/>
      <c r="N80" s="245"/>
      <c r="O80" s="245"/>
      <c r="P80" s="245"/>
      <c r="Q80" s="245"/>
      <c r="R80" s="246"/>
      <c r="S80" s="246"/>
      <c r="T80" s="246"/>
      <c r="U80" s="1"/>
      <c r="V80" s="1"/>
      <c r="W80" s="1"/>
      <c r="X80" s="1"/>
      <c r="Y80" s="1"/>
      <c r="Z80" s="1"/>
    </row>
    <row r="81" ht="114.0" customHeight="1">
      <c r="A81" s="215" t="str">
        <f t="shared" si="2"/>
        <v>YCDV063</v>
      </c>
      <c r="B81" s="238" t="s">
        <v>3556</v>
      </c>
      <c r="C81" s="134"/>
      <c r="D81" s="221" t="s">
        <v>3557</v>
      </c>
      <c r="E81" s="222" t="s">
        <v>3558</v>
      </c>
      <c r="F81" s="244"/>
      <c r="G81" s="245"/>
      <c r="H81" s="245"/>
      <c r="I81" s="245"/>
      <c r="J81" s="245"/>
      <c r="K81" s="245"/>
      <c r="L81" s="245"/>
      <c r="M81" s="245"/>
      <c r="N81" s="245"/>
      <c r="O81" s="245"/>
      <c r="P81" s="245"/>
      <c r="Q81" s="245"/>
      <c r="R81" s="246"/>
      <c r="S81" s="246"/>
      <c r="T81" s="246"/>
      <c r="U81" s="1"/>
      <c r="V81" s="1"/>
      <c r="W81" s="1"/>
      <c r="X81" s="1"/>
      <c r="Y81" s="1"/>
      <c r="Z81" s="1"/>
    </row>
    <row r="82" ht="18.0" customHeight="1">
      <c r="A82" s="215" t="str">
        <f t="shared" si="2"/>
        <v>YCDV064</v>
      </c>
      <c r="B82" s="238" t="s">
        <v>3559</v>
      </c>
      <c r="C82" s="134"/>
      <c r="D82" s="221" t="s">
        <v>3560</v>
      </c>
      <c r="E82" s="136" t="s">
        <v>3561</v>
      </c>
      <c r="F82" s="244"/>
      <c r="G82" s="245"/>
      <c r="H82" s="245"/>
      <c r="I82" s="245"/>
      <c r="J82" s="245"/>
      <c r="K82" s="245"/>
      <c r="L82" s="245"/>
      <c r="M82" s="245"/>
      <c r="N82" s="245"/>
      <c r="O82" s="245"/>
      <c r="P82" s="245"/>
      <c r="Q82" s="245"/>
      <c r="R82" s="246"/>
      <c r="S82" s="246"/>
      <c r="T82" s="246"/>
      <c r="U82" s="1"/>
      <c r="V82" s="1"/>
      <c r="W82" s="1"/>
      <c r="X82" s="1"/>
      <c r="Y82" s="1"/>
      <c r="Z82" s="1"/>
    </row>
    <row r="83" ht="97.5" customHeight="1">
      <c r="A83" s="215" t="str">
        <f t="shared" si="2"/>
        <v>YCDV065</v>
      </c>
      <c r="B83" s="237" t="s">
        <v>3562</v>
      </c>
      <c r="C83" s="220"/>
      <c r="D83" s="221" t="s">
        <v>3563</v>
      </c>
      <c r="E83" s="222" t="s">
        <v>3564</v>
      </c>
      <c r="F83" s="244"/>
      <c r="G83" s="245"/>
      <c r="H83" s="245"/>
      <c r="I83" s="245"/>
      <c r="J83" s="245"/>
      <c r="K83" s="245"/>
      <c r="L83" s="245"/>
      <c r="M83" s="245"/>
      <c r="N83" s="245"/>
      <c r="O83" s="245"/>
      <c r="P83" s="245"/>
      <c r="Q83" s="245"/>
      <c r="R83" s="246"/>
      <c r="S83" s="246"/>
      <c r="T83" s="246"/>
      <c r="U83" s="1"/>
      <c r="V83" s="1"/>
      <c r="W83" s="1"/>
      <c r="X83" s="1"/>
      <c r="Y83" s="1"/>
      <c r="Z83" s="1"/>
    </row>
    <row r="84" ht="97.5" customHeight="1">
      <c r="A84" s="215" t="str">
        <f t="shared" si="2"/>
        <v>YCDV066</v>
      </c>
      <c r="B84" s="238" t="s">
        <v>3565</v>
      </c>
      <c r="C84" s="134"/>
      <c r="D84" s="221" t="s">
        <v>3566</v>
      </c>
      <c r="E84" s="136" t="s">
        <v>3567</v>
      </c>
      <c r="F84" s="244"/>
      <c r="G84" s="245"/>
      <c r="H84" s="245"/>
      <c r="I84" s="245"/>
      <c r="J84" s="245"/>
      <c r="K84" s="245"/>
      <c r="L84" s="245"/>
      <c r="M84" s="245"/>
      <c r="N84" s="245"/>
      <c r="O84" s="245"/>
      <c r="P84" s="245"/>
      <c r="Q84" s="245"/>
      <c r="R84" s="246"/>
      <c r="S84" s="246"/>
      <c r="T84" s="246"/>
      <c r="U84" s="1"/>
      <c r="V84" s="1"/>
      <c r="W84" s="1"/>
      <c r="X84" s="1"/>
      <c r="Y84" s="1"/>
      <c r="Z84" s="1"/>
    </row>
    <row r="85" ht="226.5" customHeight="1">
      <c r="A85" s="215" t="str">
        <f t="shared" si="2"/>
        <v>YCDV067</v>
      </c>
      <c r="B85" s="237" t="s">
        <v>3568</v>
      </c>
      <c r="C85" s="220"/>
      <c r="D85" s="220" t="s">
        <v>3569</v>
      </c>
      <c r="E85" s="222" t="s">
        <v>3570</v>
      </c>
      <c r="F85" s="250"/>
      <c r="G85" s="245"/>
      <c r="H85" s="245"/>
      <c r="I85" s="245"/>
      <c r="J85" s="245"/>
      <c r="K85" s="245"/>
      <c r="L85" s="245"/>
      <c r="M85" s="245"/>
      <c r="N85" s="245"/>
      <c r="O85" s="245"/>
      <c r="P85" s="245"/>
      <c r="Q85" s="245"/>
      <c r="R85" s="246"/>
      <c r="S85" s="246"/>
      <c r="T85" s="246"/>
      <c r="U85" s="1"/>
      <c r="V85" s="1"/>
      <c r="W85" s="1"/>
      <c r="X85" s="1"/>
      <c r="Y85" s="1"/>
      <c r="Z85" s="1"/>
    </row>
    <row r="86" ht="132.0" customHeight="1">
      <c r="A86" s="215" t="str">
        <f t="shared" si="2"/>
        <v>YCDV068</v>
      </c>
      <c r="B86" s="238" t="s">
        <v>3571</v>
      </c>
      <c r="C86" s="247"/>
      <c r="D86" s="134" t="s">
        <v>3572</v>
      </c>
      <c r="E86" s="228" t="s">
        <v>3573</v>
      </c>
      <c r="F86" s="197"/>
      <c r="G86" s="244"/>
      <c r="H86" s="245"/>
      <c r="I86" s="245"/>
      <c r="J86" s="245"/>
      <c r="K86" s="245"/>
      <c r="L86" s="245"/>
      <c r="M86" s="245"/>
      <c r="N86" s="245"/>
      <c r="O86" s="245"/>
      <c r="P86" s="245"/>
      <c r="Q86" s="245"/>
      <c r="R86" s="246"/>
      <c r="S86" s="246"/>
      <c r="T86" s="246"/>
      <c r="U86" s="1"/>
      <c r="V86" s="1"/>
      <c r="W86" s="1"/>
      <c r="X86" s="1"/>
      <c r="Y86" s="1"/>
      <c r="Z86" s="1"/>
    </row>
    <row r="87" ht="18.0" customHeight="1">
      <c r="A87" s="215" t="str">
        <f t="shared" si="2"/>
        <v/>
      </c>
      <c r="B87" s="253" t="s">
        <v>3574</v>
      </c>
      <c r="C87" s="254"/>
      <c r="D87" s="254"/>
      <c r="E87" s="255"/>
      <c r="F87" s="245"/>
      <c r="G87" s="197"/>
      <c r="H87" s="197"/>
      <c r="I87" s="197"/>
      <c r="J87" s="197"/>
      <c r="K87" s="197"/>
      <c r="L87" s="197"/>
      <c r="M87" s="197"/>
      <c r="N87" s="197"/>
      <c r="O87" s="197"/>
      <c r="P87" s="197"/>
      <c r="Q87" s="197"/>
      <c r="R87" s="137" t="str">
        <f t="shared" ref="R87:R91" si="4">IF(OR(IF(H87="",IF(G87="",IF(F87="","",F87),G87),H87)="F",IF(K87="",IF(J87="",IF(I87="","",I87),J87),K87)="F",IF(N87="",IF(M87="",IF(L87="","",L87),M87),N87)="F",IF(Q87="",IF(P87="",IF(O87="","",O87),P87),Q87)="F")=TRUE,"F",IF(OR(IF(H87="",IF(G87="",IF(F87="","",F87),G87),H87)="PE",IF(K87="",IF(J87="",IF(I87="","",I87),J87),K87)="PE",IF(N87="",IF(M87="",IF(L87="","",L87),M87),N87)="PE",IF(Q87="",IF(P87="",IF(O87="","",O87),P87),Q87)="PE")=TRUE,"PE",IF(AND(IF(H87="",IF(G87="",IF(F87="","",F87),G87),H87)="",IF(K87="",IF(J87="",IF(I87="","",I87),J87),K87)="",IF(N87="",IF(M87="",IF(L87="","",L87),M87),N87)="",IF(Q87="",IF(P87="",IF(O87="","",O87),P87),Q87)="")=TRUE,"","P")))</f>
        <v/>
      </c>
      <c r="S87" s="137"/>
      <c r="T87" s="232"/>
      <c r="U87" s="233"/>
      <c r="V87" s="233"/>
      <c r="W87" s="233"/>
      <c r="X87" s="233"/>
      <c r="Y87" s="233"/>
      <c r="Z87" s="233"/>
    </row>
    <row r="88" ht="132.0" customHeight="1">
      <c r="A88" s="215" t="str">
        <f t="shared" si="2"/>
        <v>YCDV069</v>
      </c>
      <c r="B88" s="134" t="s">
        <v>3575</v>
      </c>
      <c r="C88" s="134" t="s">
        <v>3442</v>
      </c>
      <c r="D88" s="136" t="s">
        <v>3576</v>
      </c>
      <c r="E88" s="136" t="s">
        <v>3444</v>
      </c>
      <c r="F88" s="197"/>
      <c r="G88" s="197"/>
      <c r="H88" s="197"/>
      <c r="I88" s="197"/>
      <c r="J88" s="197"/>
      <c r="K88" s="197"/>
      <c r="L88" s="197"/>
      <c r="M88" s="197"/>
      <c r="N88" s="197"/>
      <c r="O88" s="197"/>
      <c r="P88" s="197"/>
      <c r="Q88" s="197"/>
      <c r="R88" s="137" t="str">
        <f t="shared" si="4"/>
        <v/>
      </c>
      <c r="S88" s="137"/>
      <c r="T88" s="137"/>
      <c r="U88" s="1"/>
      <c r="V88" s="1"/>
      <c r="W88" s="1"/>
      <c r="X88" s="1"/>
      <c r="Y88" s="1"/>
      <c r="Z88" s="1"/>
    </row>
    <row r="89" ht="136.5" customHeight="1">
      <c r="A89" s="215" t="str">
        <f t="shared" si="2"/>
        <v>YCDV070</v>
      </c>
      <c r="B89" s="234" t="s">
        <v>3577</v>
      </c>
      <c r="C89" s="235" t="s">
        <v>3446</v>
      </c>
      <c r="D89" s="235" t="s">
        <v>3576</v>
      </c>
      <c r="E89" s="236" t="s">
        <v>349</v>
      </c>
      <c r="F89" s="197"/>
      <c r="G89" s="197"/>
      <c r="H89" s="197"/>
      <c r="I89" s="197"/>
      <c r="J89" s="197"/>
      <c r="K89" s="197"/>
      <c r="L89" s="197"/>
      <c r="M89" s="197"/>
      <c r="N89" s="197"/>
      <c r="O89" s="197"/>
      <c r="P89" s="197"/>
      <c r="Q89" s="197"/>
      <c r="R89" s="137" t="str">
        <f t="shared" si="4"/>
        <v/>
      </c>
      <c r="S89" s="137"/>
      <c r="T89" s="137"/>
      <c r="U89" s="1"/>
      <c r="V89" s="1"/>
      <c r="W89" s="1"/>
      <c r="X89" s="1"/>
      <c r="Y89" s="1"/>
      <c r="Z89" s="1"/>
    </row>
    <row r="90" ht="57.0" customHeight="1">
      <c r="A90" s="215" t="str">
        <f t="shared" si="2"/>
        <v>YCDV071</v>
      </c>
      <c r="B90" s="237" t="s">
        <v>3447</v>
      </c>
      <c r="C90" s="226"/>
      <c r="D90" s="220" t="s">
        <v>3576</v>
      </c>
      <c r="E90" s="222" t="s">
        <v>3448</v>
      </c>
      <c r="F90" s="197"/>
      <c r="G90" s="197"/>
      <c r="H90" s="197"/>
      <c r="I90" s="197"/>
      <c r="J90" s="197"/>
      <c r="K90" s="197"/>
      <c r="L90" s="197"/>
      <c r="M90" s="197"/>
      <c r="N90" s="197"/>
      <c r="O90" s="197"/>
      <c r="P90" s="197"/>
      <c r="Q90" s="197"/>
      <c r="R90" s="137" t="str">
        <f t="shared" si="4"/>
        <v/>
      </c>
      <c r="S90" s="137"/>
      <c r="T90" s="137"/>
      <c r="U90" s="1"/>
      <c r="V90" s="1"/>
      <c r="W90" s="1"/>
      <c r="X90" s="1"/>
      <c r="Y90" s="1"/>
      <c r="Z90" s="1"/>
    </row>
    <row r="91" ht="235.5" customHeight="1">
      <c r="A91" s="215" t="str">
        <f t="shared" si="2"/>
        <v>YCDV072</v>
      </c>
      <c r="B91" s="238" t="s">
        <v>3449</v>
      </c>
      <c r="C91" s="226"/>
      <c r="D91" s="220" t="s">
        <v>3578</v>
      </c>
      <c r="E91" s="222" t="s">
        <v>3451</v>
      </c>
      <c r="F91" s="197"/>
      <c r="G91" s="197"/>
      <c r="H91" s="197"/>
      <c r="I91" s="197"/>
      <c r="J91" s="197"/>
      <c r="K91" s="197"/>
      <c r="L91" s="197"/>
      <c r="M91" s="197"/>
      <c r="N91" s="197"/>
      <c r="O91" s="197"/>
      <c r="P91" s="197"/>
      <c r="Q91" s="197"/>
      <c r="R91" s="137" t="str">
        <f t="shared" si="4"/>
        <v/>
      </c>
      <c r="S91" s="137"/>
      <c r="T91" s="232"/>
      <c r="U91" s="233"/>
      <c r="V91" s="233"/>
      <c r="W91" s="233"/>
      <c r="X91" s="233"/>
      <c r="Y91" s="233"/>
      <c r="Z91" s="233"/>
    </row>
    <row r="92" ht="84.0" customHeight="1">
      <c r="A92" s="215" t="str">
        <f t="shared" si="2"/>
        <v>YCDV073</v>
      </c>
      <c r="B92" s="239" t="s">
        <v>3447</v>
      </c>
      <c r="C92" s="226"/>
      <c r="D92" s="220" t="s">
        <v>3576</v>
      </c>
      <c r="E92" s="222" t="s">
        <v>3448</v>
      </c>
      <c r="F92" s="224"/>
      <c r="G92" s="197"/>
      <c r="H92" s="197"/>
      <c r="I92" s="197"/>
      <c r="J92" s="197"/>
      <c r="K92" s="197"/>
      <c r="L92" s="197"/>
      <c r="M92" s="197"/>
      <c r="N92" s="197"/>
      <c r="O92" s="197"/>
      <c r="P92" s="197"/>
      <c r="Q92" s="197"/>
      <c r="R92" s="137"/>
      <c r="S92" s="137"/>
      <c r="T92" s="232"/>
      <c r="U92" s="233"/>
      <c r="V92" s="233"/>
      <c r="W92" s="233"/>
      <c r="X92" s="233"/>
      <c r="Y92" s="233"/>
      <c r="Z92" s="233"/>
    </row>
    <row r="93" ht="133.5" customHeight="1">
      <c r="A93" s="215" t="str">
        <f t="shared" si="2"/>
        <v>YCDV074</v>
      </c>
      <c r="B93" s="237" t="s">
        <v>3579</v>
      </c>
      <c r="C93" s="226"/>
      <c r="D93" s="220" t="s">
        <v>3580</v>
      </c>
      <c r="E93" s="222" t="s">
        <v>3454</v>
      </c>
      <c r="F93" s="197"/>
      <c r="G93" s="197"/>
      <c r="H93" s="197"/>
      <c r="I93" s="197"/>
      <c r="J93" s="197"/>
      <c r="K93" s="197"/>
      <c r="L93" s="197"/>
      <c r="M93" s="197"/>
      <c r="N93" s="197"/>
      <c r="O93" s="197"/>
      <c r="P93" s="197"/>
      <c r="Q93" s="197"/>
      <c r="R93" s="137" t="str">
        <f t="shared" ref="R93:R96" si="5">IF(OR(IF(H93="",IF(G93="",IF(F93="","",F93),G93),H93)="F",IF(K93="",IF(J93="",IF(I93="","",I93),J93),K93)="F",IF(N93="",IF(M93="",IF(L93="","",L93),M93),N93)="F",IF(Q93="",IF(P93="",IF(O93="","",O93),P93),Q93)="F")=TRUE,"F",IF(OR(IF(H93="",IF(G93="",IF(F93="","",F93),G93),H93)="PE",IF(K93="",IF(J93="",IF(I93="","",I93),J93),K93)="PE",IF(N93="",IF(M93="",IF(L93="","",L93),M93),N93)="PE",IF(Q93="",IF(P93="",IF(O93="","",O93),P93),Q93)="PE")=TRUE,"PE",IF(AND(IF(H93="",IF(G93="",IF(F93="","",F93),G93),H93)="",IF(K93="",IF(J93="",IF(I93="","",I93),J93),K93)="",IF(N93="",IF(M93="",IF(L93="","",L93),M93),N93)="",IF(Q93="",IF(P93="",IF(O93="","",O93),P93),Q93)="")=TRUE,"","P")))</f>
        <v/>
      </c>
      <c r="S93" s="137"/>
      <c r="T93" s="137"/>
      <c r="U93" s="1"/>
      <c r="V93" s="1"/>
      <c r="W93" s="1"/>
      <c r="X93" s="1"/>
      <c r="Y93" s="1"/>
      <c r="Z93" s="1"/>
    </row>
    <row r="94" ht="79.5" customHeight="1">
      <c r="A94" s="215" t="str">
        <f t="shared" si="2"/>
        <v>YCDV075</v>
      </c>
      <c r="B94" s="237" t="s">
        <v>3455</v>
      </c>
      <c r="C94" s="226"/>
      <c r="D94" s="220" t="s">
        <v>3581</v>
      </c>
      <c r="E94" s="222" t="s">
        <v>3457</v>
      </c>
      <c r="F94" s="197"/>
      <c r="G94" s="197"/>
      <c r="H94" s="197"/>
      <c r="I94" s="197"/>
      <c r="J94" s="197"/>
      <c r="K94" s="197"/>
      <c r="L94" s="197"/>
      <c r="M94" s="197"/>
      <c r="N94" s="197"/>
      <c r="O94" s="197"/>
      <c r="P94" s="197"/>
      <c r="Q94" s="197"/>
      <c r="R94" s="137" t="str">
        <f t="shared" si="5"/>
        <v/>
      </c>
      <c r="S94" s="137"/>
      <c r="T94" s="137"/>
      <c r="U94" s="1"/>
      <c r="V94" s="1"/>
      <c r="W94" s="1"/>
      <c r="X94" s="1"/>
      <c r="Y94" s="1"/>
      <c r="Z94" s="1"/>
    </row>
    <row r="95" ht="18.0" customHeight="1">
      <c r="A95" s="215" t="str">
        <f t="shared" si="2"/>
        <v>YCDV076</v>
      </c>
      <c r="B95" s="237" t="s">
        <v>3458</v>
      </c>
      <c r="C95" s="226"/>
      <c r="D95" s="220" t="s">
        <v>3576</v>
      </c>
      <c r="E95" s="222" t="s">
        <v>3459</v>
      </c>
      <c r="F95" s="197"/>
      <c r="G95" s="197"/>
      <c r="H95" s="197"/>
      <c r="I95" s="197"/>
      <c r="J95" s="197"/>
      <c r="K95" s="197"/>
      <c r="L95" s="197"/>
      <c r="M95" s="197"/>
      <c r="N95" s="197"/>
      <c r="O95" s="197"/>
      <c r="P95" s="197"/>
      <c r="Q95" s="197"/>
      <c r="R95" s="137" t="str">
        <f t="shared" si="5"/>
        <v/>
      </c>
      <c r="S95" s="137"/>
      <c r="T95" s="137"/>
      <c r="U95" s="1"/>
      <c r="V95" s="1"/>
      <c r="W95" s="1"/>
      <c r="X95" s="1"/>
      <c r="Y95" s="1"/>
      <c r="Z95" s="1"/>
    </row>
    <row r="96" ht="60.0" customHeight="1">
      <c r="A96" s="215" t="str">
        <f t="shared" si="2"/>
        <v>YCDV077</v>
      </c>
      <c r="B96" s="237" t="s">
        <v>3460</v>
      </c>
      <c r="C96" s="226"/>
      <c r="D96" s="220" t="s">
        <v>3576</v>
      </c>
      <c r="E96" s="222" t="s">
        <v>3461</v>
      </c>
      <c r="F96" s="197"/>
      <c r="G96" s="197"/>
      <c r="H96" s="197"/>
      <c r="I96" s="197"/>
      <c r="J96" s="197"/>
      <c r="K96" s="197"/>
      <c r="L96" s="197"/>
      <c r="M96" s="197"/>
      <c r="N96" s="197"/>
      <c r="O96" s="197"/>
      <c r="P96" s="197"/>
      <c r="Q96" s="197"/>
      <c r="R96" s="137" t="str">
        <f t="shared" si="5"/>
        <v/>
      </c>
      <c r="S96" s="137"/>
      <c r="T96" s="137"/>
      <c r="U96" s="1"/>
      <c r="V96" s="1"/>
      <c r="W96" s="1"/>
      <c r="X96" s="1"/>
      <c r="Y96" s="1"/>
      <c r="Z96" s="1"/>
    </row>
    <row r="97" ht="18.0" customHeight="1">
      <c r="A97" s="215" t="str">
        <f t="shared" si="2"/>
        <v>YCDV078</v>
      </c>
      <c r="B97" s="238" t="s">
        <v>3462</v>
      </c>
      <c r="C97" s="226"/>
      <c r="D97" s="220" t="s">
        <v>3576</v>
      </c>
      <c r="E97" s="222" t="s">
        <v>3463</v>
      </c>
      <c r="F97" s="197"/>
      <c r="G97" s="197"/>
      <c r="H97" s="197"/>
      <c r="I97" s="197"/>
      <c r="J97" s="197"/>
      <c r="K97" s="197"/>
      <c r="L97" s="197"/>
      <c r="M97" s="197"/>
      <c r="N97" s="197"/>
      <c r="O97" s="197"/>
      <c r="P97" s="197"/>
      <c r="Q97" s="197"/>
      <c r="R97" s="137"/>
      <c r="S97" s="137"/>
      <c r="T97" s="137"/>
      <c r="U97" s="1"/>
      <c r="V97" s="1"/>
      <c r="W97" s="1"/>
      <c r="X97" s="1"/>
      <c r="Y97" s="1"/>
      <c r="Z97" s="1"/>
    </row>
    <row r="98" ht="55.5" customHeight="1">
      <c r="A98" s="215" t="str">
        <f t="shared" si="2"/>
        <v>YCDV079</v>
      </c>
      <c r="B98" s="238" t="s">
        <v>3464</v>
      </c>
      <c r="C98" s="226"/>
      <c r="D98" s="220" t="s">
        <v>3576</v>
      </c>
      <c r="E98" s="222" t="s">
        <v>3465</v>
      </c>
      <c r="F98" s="197"/>
      <c r="G98" s="197"/>
      <c r="H98" s="197"/>
      <c r="I98" s="197"/>
      <c r="J98" s="197"/>
      <c r="K98" s="197"/>
      <c r="L98" s="197"/>
      <c r="M98" s="197"/>
      <c r="N98" s="197"/>
      <c r="O98" s="197"/>
      <c r="P98" s="197"/>
      <c r="Q98" s="197"/>
      <c r="R98" s="137" t="str">
        <f t="shared" ref="R98:R104" si="6">IF(OR(IF(H98="",IF(G98="",IF(F98="","",F98),G98),H98)="F",IF(K98="",IF(J98="",IF(I98="","",I98),J98),K98)="F",IF(N98="",IF(M98="",IF(L98="","",L98),M98),N98)="F",IF(Q98="",IF(P98="",IF(O98="","",O98),P98),Q98)="F")=TRUE,"F",IF(OR(IF(H98="",IF(G98="",IF(F98="","",F98),G98),H98)="PE",IF(K98="",IF(J98="",IF(I98="","",I98),J98),K98)="PE",IF(N98="",IF(M98="",IF(L98="","",L98),M98),N98)="PE",IF(Q98="",IF(P98="",IF(O98="","",O98),P98),Q98)="PE")=TRUE,"PE",IF(AND(IF(H98="",IF(G98="",IF(F98="","",F98),G98),H98)="",IF(K98="",IF(J98="",IF(I98="","",I98),J98),K98)="",IF(N98="",IF(M98="",IF(L98="","",L98),M98),N98)="",IF(Q98="",IF(P98="",IF(O98="","",O98),P98),Q98)="")=TRUE,"","P")))</f>
        <v/>
      </c>
      <c r="S98" s="137"/>
      <c r="T98" s="137"/>
      <c r="U98" s="1"/>
      <c r="V98" s="1"/>
      <c r="W98" s="1"/>
      <c r="X98" s="1"/>
      <c r="Y98" s="1"/>
      <c r="Z98" s="1"/>
    </row>
    <row r="99" ht="18.0" customHeight="1">
      <c r="A99" s="215" t="str">
        <f t="shared" si="2"/>
        <v>YCDV080</v>
      </c>
      <c r="B99" s="238" t="s">
        <v>3466</v>
      </c>
      <c r="C99" s="226"/>
      <c r="D99" s="220" t="s">
        <v>3576</v>
      </c>
      <c r="E99" s="222" t="s">
        <v>3467</v>
      </c>
      <c r="F99" s="197"/>
      <c r="G99" s="197"/>
      <c r="H99" s="197"/>
      <c r="I99" s="197"/>
      <c r="J99" s="197"/>
      <c r="K99" s="197"/>
      <c r="L99" s="197"/>
      <c r="M99" s="197"/>
      <c r="N99" s="197"/>
      <c r="O99" s="197"/>
      <c r="P99" s="197"/>
      <c r="Q99" s="197"/>
      <c r="R99" s="137" t="str">
        <f t="shared" si="6"/>
        <v/>
      </c>
      <c r="S99" s="137"/>
      <c r="T99" s="137"/>
      <c r="U99" s="1"/>
      <c r="V99" s="1"/>
      <c r="W99" s="1"/>
      <c r="X99" s="1"/>
      <c r="Y99" s="1"/>
      <c r="Z99" s="1"/>
    </row>
    <row r="100" ht="18.0" customHeight="1">
      <c r="A100" s="215" t="str">
        <f t="shared" si="2"/>
        <v>YCDV081</v>
      </c>
      <c r="B100" s="238" t="s">
        <v>3468</v>
      </c>
      <c r="C100" s="226"/>
      <c r="D100" s="220" t="s">
        <v>3582</v>
      </c>
      <c r="E100" s="222" t="s">
        <v>3470</v>
      </c>
      <c r="F100" s="197"/>
      <c r="G100" s="197"/>
      <c r="H100" s="197"/>
      <c r="I100" s="197"/>
      <c r="J100" s="197"/>
      <c r="K100" s="197"/>
      <c r="L100" s="197"/>
      <c r="M100" s="197"/>
      <c r="N100" s="197"/>
      <c r="O100" s="197"/>
      <c r="P100" s="197"/>
      <c r="Q100" s="197"/>
      <c r="R100" s="137" t="str">
        <f t="shared" si="6"/>
        <v/>
      </c>
      <c r="S100" s="137"/>
      <c r="T100" s="137"/>
      <c r="U100" s="1"/>
      <c r="V100" s="1"/>
      <c r="W100" s="1"/>
      <c r="X100" s="1"/>
      <c r="Y100" s="1"/>
      <c r="Z100" s="1"/>
    </row>
    <row r="101" ht="18.0" customHeight="1">
      <c r="A101" s="215" t="str">
        <f t="shared" si="2"/>
        <v>YCDV082</v>
      </c>
      <c r="B101" s="238" t="s">
        <v>3471</v>
      </c>
      <c r="C101" s="226"/>
      <c r="D101" s="220" t="s">
        <v>3583</v>
      </c>
      <c r="E101" s="222" t="s">
        <v>3470</v>
      </c>
      <c r="F101" s="197"/>
      <c r="G101" s="197"/>
      <c r="H101" s="197"/>
      <c r="I101" s="197"/>
      <c r="J101" s="197"/>
      <c r="K101" s="197"/>
      <c r="L101" s="197"/>
      <c r="M101" s="197"/>
      <c r="N101" s="197"/>
      <c r="O101" s="197"/>
      <c r="P101" s="197"/>
      <c r="Q101" s="197"/>
      <c r="R101" s="137" t="str">
        <f t="shared" si="6"/>
        <v/>
      </c>
      <c r="S101" s="137"/>
      <c r="T101" s="137"/>
      <c r="U101" s="1"/>
      <c r="V101" s="1"/>
      <c r="W101" s="1"/>
      <c r="X101" s="1"/>
      <c r="Y101" s="1"/>
      <c r="Z101" s="1"/>
    </row>
    <row r="102" ht="18.0" customHeight="1">
      <c r="A102" s="215" t="str">
        <f t="shared" si="2"/>
        <v>YCDV083</v>
      </c>
      <c r="B102" s="238" t="s">
        <v>3473</v>
      </c>
      <c r="C102" s="226"/>
      <c r="D102" s="220" t="s">
        <v>3584</v>
      </c>
      <c r="E102" s="222" t="s">
        <v>3470</v>
      </c>
      <c r="F102" s="197"/>
      <c r="G102" s="197"/>
      <c r="H102" s="197"/>
      <c r="I102" s="197"/>
      <c r="J102" s="197"/>
      <c r="K102" s="197"/>
      <c r="L102" s="197"/>
      <c r="M102" s="197"/>
      <c r="N102" s="197"/>
      <c r="O102" s="197"/>
      <c r="P102" s="197"/>
      <c r="Q102" s="197"/>
      <c r="R102" s="137" t="str">
        <f t="shared" si="6"/>
        <v/>
      </c>
      <c r="S102" s="137"/>
      <c r="T102" s="137"/>
      <c r="U102" s="1"/>
      <c r="V102" s="1"/>
      <c r="W102" s="1"/>
      <c r="X102" s="1"/>
      <c r="Y102" s="1"/>
      <c r="Z102" s="1"/>
    </row>
    <row r="103" ht="18.0" customHeight="1">
      <c r="A103" s="215" t="str">
        <f t="shared" si="2"/>
        <v>YCDV084</v>
      </c>
      <c r="B103" s="237" t="s">
        <v>3475</v>
      </c>
      <c r="C103" s="226"/>
      <c r="D103" s="220" t="s">
        <v>3585</v>
      </c>
      <c r="E103" s="222" t="s">
        <v>3470</v>
      </c>
      <c r="F103" s="197"/>
      <c r="G103" s="197"/>
      <c r="H103" s="197"/>
      <c r="I103" s="197"/>
      <c r="J103" s="197"/>
      <c r="K103" s="197"/>
      <c r="L103" s="197"/>
      <c r="M103" s="197"/>
      <c r="N103" s="197"/>
      <c r="O103" s="197"/>
      <c r="P103" s="197"/>
      <c r="Q103" s="197"/>
      <c r="R103" s="137" t="str">
        <f t="shared" si="6"/>
        <v/>
      </c>
      <c r="S103" s="137"/>
      <c r="T103" s="137"/>
      <c r="U103" s="1"/>
      <c r="V103" s="1"/>
      <c r="W103" s="1"/>
      <c r="X103" s="1"/>
      <c r="Y103" s="1"/>
      <c r="Z103" s="1"/>
    </row>
    <row r="104" ht="18.0" customHeight="1">
      <c r="A104" s="215" t="str">
        <f t="shared" si="2"/>
        <v>YCDV085</v>
      </c>
      <c r="B104" s="237" t="s">
        <v>3477</v>
      </c>
      <c r="C104" s="226"/>
      <c r="D104" s="220" t="s">
        <v>3586</v>
      </c>
      <c r="E104" s="222" t="s">
        <v>3470</v>
      </c>
      <c r="F104" s="197"/>
      <c r="G104" s="197"/>
      <c r="H104" s="197"/>
      <c r="I104" s="197"/>
      <c r="J104" s="197"/>
      <c r="K104" s="197"/>
      <c r="L104" s="197"/>
      <c r="M104" s="197"/>
      <c r="N104" s="197"/>
      <c r="O104" s="197"/>
      <c r="P104" s="197"/>
      <c r="Q104" s="197"/>
      <c r="R104" s="137" t="str">
        <f t="shared" si="6"/>
        <v/>
      </c>
      <c r="S104" s="137"/>
      <c r="T104" s="137"/>
      <c r="U104" s="1"/>
      <c r="V104" s="1"/>
      <c r="W104" s="1"/>
      <c r="X104" s="1"/>
      <c r="Y104" s="1"/>
      <c r="Z104" s="1"/>
    </row>
    <row r="105" ht="18.0" customHeight="1">
      <c r="A105" s="215" t="str">
        <f t="shared" si="2"/>
        <v>YCDV086</v>
      </c>
      <c r="B105" s="237" t="s">
        <v>3479</v>
      </c>
      <c r="C105" s="226"/>
      <c r="D105" s="220" t="s">
        <v>3587</v>
      </c>
      <c r="E105" s="222" t="s">
        <v>3481</v>
      </c>
      <c r="F105" s="197"/>
      <c r="G105" s="197"/>
      <c r="H105" s="197"/>
      <c r="I105" s="197"/>
      <c r="J105" s="197"/>
      <c r="K105" s="197"/>
      <c r="L105" s="197"/>
      <c r="M105" s="197"/>
      <c r="N105" s="197"/>
      <c r="O105" s="197"/>
      <c r="P105" s="197"/>
      <c r="Q105" s="197"/>
      <c r="R105" s="137"/>
      <c r="S105" s="137"/>
      <c r="T105" s="137"/>
      <c r="U105" s="1"/>
      <c r="V105" s="1"/>
      <c r="W105" s="1"/>
      <c r="X105" s="1"/>
      <c r="Y105" s="1"/>
      <c r="Z105" s="1"/>
    </row>
    <row r="106" ht="18.0" customHeight="1">
      <c r="A106" s="215" t="str">
        <f t="shared" si="2"/>
        <v>YCDV087</v>
      </c>
      <c r="B106" s="237" t="s">
        <v>3482</v>
      </c>
      <c r="C106" s="226"/>
      <c r="D106" s="220" t="s">
        <v>3588</v>
      </c>
      <c r="E106" s="222" t="s">
        <v>3470</v>
      </c>
      <c r="F106" s="197"/>
      <c r="G106" s="197"/>
      <c r="H106" s="197"/>
      <c r="I106" s="197"/>
      <c r="J106" s="197"/>
      <c r="K106" s="197"/>
      <c r="L106" s="197"/>
      <c r="M106" s="197"/>
      <c r="N106" s="197"/>
      <c r="O106" s="197"/>
      <c r="P106" s="197"/>
      <c r="Q106" s="197"/>
      <c r="R106" s="137"/>
      <c r="S106" s="137"/>
      <c r="T106" s="137"/>
      <c r="U106" s="1"/>
      <c r="V106" s="1"/>
      <c r="W106" s="1"/>
      <c r="X106" s="1"/>
      <c r="Y106" s="1"/>
      <c r="Z106" s="1"/>
    </row>
    <row r="107" ht="18.0" customHeight="1">
      <c r="A107" s="215" t="str">
        <f t="shared" si="2"/>
        <v>YCDV088</v>
      </c>
      <c r="B107" s="237" t="s">
        <v>3484</v>
      </c>
      <c r="C107" s="226"/>
      <c r="D107" s="220" t="s">
        <v>3589</v>
      </c>
      <c r="E107" s="222" t="s">
        <v>3486</v>
      </c>
      <c r="F107" s="197"/>
      <c r="G107" s="197"/>
      <c r="H107" s="197"/>
      <c r="I107" s="197"/>
      <c r="J107" s="197"/>
      <c r="K107" s="197"/>
      <c r="L107" s="197"/>
      <c r="M107" s="197"/>
      <c r="N107" s="197"/>
      <c r="O107" s="197"/>
      <c r="P107" s="197"/>
      <c r="Q107" s="197"/>
      <c r="R107" s="137"/>
      <c r="S107" s="137"/>
      <c r="T107" s="137"/>
      <c r="U107" s="1"/>
      <c r="V107" s="1"/>
      <c r="W107" s="1"/>
      <c r="X107" s="1"/>
      <c r="Y107" s="1"/>
      <c r="Z107" s="1"/>
    </row>
    <row r="108" ht="18.0" customHeight="1">
      <c r="A108" s="215" t="str">
        <f t="shared" si="2"/>
        <v>YCDV089</v>
      </c>
      <c r="B108" s="238" t="s">
        <v>3487</v>
      </c>
      <c r="C108" s="226"/>
      <c r="D108" s="220" t="s">
        <v>3590</v>
      </c>
      <c r="E108" s="222" t="s">
        <v>3489</v>
      </c>
      <c r="F108" s="197"/>
      <c r="G108" s="197"/>
      <c r="H108" s="197"/>
      <c r="I108" s="197"/>
      <c r="J108" s="197"/>
      <c r="K108" s="197"/>
      <c r="L108" s="197"/>
      <c r="M108" s="197"/>
      <c r="N108" s="197"/>
      <c r="O108" s="197"/>
      <c r="P108" s="197"/>
      <c r="Q108" s="197"/>
      <c r="R108" s="137"/>
      <c r="S108" s="137"/>
      <c r="T108" s="137"/>
      <c r="U108" s="1"/>
      <c r="V108" s="1"/>
      <c r="W108" s="1"/>
      <c r="X108" s="1"/>
      <c r="Y108" s="1"/>
      <c r="Z108" s="1"/>
    </row>
    <row r="109" ht="18.0" customHeight="1">
      <c r="A109" s="215" t="str">
        <f t="shared" si="2"/>
        <v>YCDV090</v>
      </c>
      <c r="B109" s="238" t="s">
        <v>3490</v>
      </c>
      <c r="C109" s="226"/>
      <c r="D109" s="220" t="s">
        <v>3591</v>
      </c>
      <c r="E109" s="222" t="s">
        <v>3467</v>
      </c>
      <c r="F109" s="197"/>
      <c r="G109" s="197"/>
      <c r="H109" s="197"/>
      <c r="I109" s="197"/>
      <c r="J109" s="197"/>
      <c r="K109" s="197"/>
      <c r="L109" s="197"/>
      <c r="M109" s="197"/>
      <c r="N109" s="197"/>
      <c r="O109" s="197"/>
      <c r="P109" s="197"/>
      <c r="Q109" s="197"/>
      <c r="R109" s="137"/>
      <c r="S109" s="137"/>
      <c r="T109" s="137"/>
      <c r="U109" s="1"/>
      <c r="V109" s="1"/>
      <c r="W109" s="1"/>
      <c r="X109" s="1"/>
      <c r="Y109" s="1"/>
      <c r="Z109" s="1"/>
    </row>
    <row r="110" ht="18.0" customHeight="1">
      <c r="A110" s="215" t="str">
        <f t="shared" si="2"/>
        <v>YCDV091</v>
      </c>
      <c r="B110" s="237" t="s">
        <v>3492</v>
      </c>
      <c r="C110" s="226"/>
      <c r="D110" s="220" t="s">
        <v>3592</v>
      </c>
      <c r="E110" s="222" t="s">
        <v>3494</v>
      </c>
      <c r="F110" s="197"/>
      <c r="G110" s="197"/>
      <c r="H110" s="197"/>
      <c r="I110" s="197"/>
      <c r="J110" s="197"/>
      <c r="K110" s="197"/>
      <c r="L110" s="197"/>
      <c r="M110" s="197"/>
      <c r="N110" s="197"/>
      <c r="O110" s="197"/>
      <c r="P110" s="197"/>
      <c r="Q110" s="197"/>
      <c r="R110" s="137"/>
      <c r="S110" s="137"/>
      <c r="T110" s="137"/>
      <c r="U110" s="1"/>
      <c r="V110" s="1"/>
      <c r="W110" s="1"/>
      <c r="X110" s="1"/>
      <c r="Y110" s="1"/>
      <c r="Z110" s="1"/>
    </row>
    <row r="111" ht="18.0" customHeight="1">
      <c r="A111" s="215" t="str">
        <f t="shared" si="2"/>
        <v>YCDV092</v>
      </c>
      <c r="B111" s="237" t="s">
        <v>3495</v>
      </c>
      <c r="C111" s="226"/>
      <c r="D111" s="220" t="s">
        <v>3593</v>
      </c>
      <c r="E111" s="222" t="s">
        <v>3497</v>
      </c>
      <c r="F111" s="197"/>
      <c r="G111" s="197"/>
      <c r="H111" s="197"/>
      <c r="I111" s="197"/>
      <c r="J111" s="197"/>
      <c r="K111" s="197"/>
      <c r="L111" s="197"/>
      <c r="M111" s="197"/>
      <c r="N111" s="197"/>
      <c r="O111" s="197"/>
      <c r="P111" s="197"/>
      <c r="Q111" s="197"/>
      <c r="R111" s="137"/>
      <c r="S111" s="137"/>
      <c r="T111" s="137"/>
      <c r="U111" s="1"/>
      <c r="V111" s="1"/>
      <c r="W111" s="1"/>
      <c r="X111" s="1"/>
      <c r="Y111" s="1"/>
      <c r="Z111" s="1"/>
    </row>
    <row r="112" ht="18.0" customHeight="1">
      <c r="A112" s="215" t="str">
        <f t="shared" si="2"/>
        <v>YCDV093</v>
      </c>
      <c r="B112" s="238" t="s">
        <v>3498</v>
      </c>
      <c r="C112" s="134"/>
      <c r="D112" s="134" t="s">
        <v>3584</v>
      </c>
      <c r="E112" s="136" t="s">
        <v>3499</v>
      </c>
      <c r="F112" s="197"/>
      <c r="G112" s="197"/>
      <c r="H112" s="197"/>
      <c r="I112" s="197"/>
      <c r="J112" s="197"/>
      <c r="K112" s="197"/>
      <c r="L112" s="197"/>
      <c r="M112" s="197"/>
      <c r="N112" s="197"/>
      <c r="O112" s="197"/>
      <c r="P112" s="197"/>
      <c r="Q112" s="197"/>
      <c r="R112" s="137"/>
      <c r="S112" s="137"/>
      <c r="T112" s="137"/>
      <c r="U112" s="1"/>
      <c r="V112" s="1"/>
      <c r="W112" s="1"/>
      <c r="X112" s="1"/>
      <c r="Y112" s="1"/>
      <c r="Z112" s="1"/>
    </row>
    <row r="113" ht="18.0" customHeight="1">
      <c r="A113" s="215" t="str">
        <f t="shared" si="2"/>
        <v>YCDV094</v>
      </c>
      <c r="B113" s="242" t="s">
        <v>3500</v>
      </c>
      <c r="C113" s="243"/>
      <c r="D113" s="243" t="s">
        <v>3576</v>
      </c>
      <c r="E113" s="236" t="s">
        <v>3501</v>
      </c>
      <c r="F113" s="197"/>
      <c r="G113" s="197"/>
      <c r="H113" s="197"/>
      <c r="I113" s="197"/>
      <c r="J113" s="197"/>
      <c r="K113" s="197"/>
      <c r="L113" s="197"/>
      <c r="M113" s="197"/>
      <c r="N113" s="197"/>
      <c r="O113" s="197"/>
      <c r="P113" s="197"/>
      <c r="Q113" s="197"/>
      <c r="R113" s="137"/>
      <c r="S113" s="137"/>
      <c r="T113" s="137"/>
      <c r="U113" s="1"/>
      <c r="V113" s="1"/>
      <c r="W113" s="1"/>
      <c r="X113" s="1"/>
      <c r="Y113" s="1"/>
      <c r="Z113" s="1"/>
    </row>
    <row r="114" ht="18.0" customHeight="1">
      <c r="A114" s="215" t="str">
        <f t="shared" si="2"/>
        <v>YCDV095</v>
      </c>
      <c r="B114" s="238" t="s">
        <v>3526</v>
      </c>
      <c r="C114" s="225"/>
      <c r="D114" s="247" t="s">
        <v>3594</v>
      </c>
      <c r="E114" s="222" t="s">
        <v>3504</v>
      </c>
      <c r="F114" s="197"/>
      <c r="G114" s="197"/>
      <c r="H114" s="197"/>
      <c r="I114" s="197"/>
      <c r="J114" s="197"/>
      <c r="K114" s="197"/>
      <c r="L114" s="197"/>
      <c r="M114" s="197"/>
      <c r="N114" s="197"/>
      <c r="O114" s="197"/>
      <c r="P114" s="197"/>
      <c r="Q114" s="197"/>
      <c r="R114" s="137"/>
      <c r="S114" s="137"/>
      <c r="T114" s="137"/>
      <c r="U114" s="1"/>
      <c r="V114" s="1"/>
      <c r="W114" s="1"/>
      <c r="X114" s="1"/>
      <c r="Y114" s="1"/>
      <c r="Z114" s="1"/>
    </row>
    <row r="115" ht="18.0" customHeight="1">
      <c r="A115" s="215" t="str">
        <f t="shared" si="2"/>
        <v>YCDV096</v>
      </c>
      <c r="B115" s="242" t="s">
        <v>3505</v>
      </c>
      <c r="C115" s="221"/>
      <c r="D115" s="221" t="s">
        <v>3595</v>
      </c>
      <c r="E115" s="222" t="s">
        <v>3507</v>
      </c>
      <c r="F115" s="197"/>
      <c r="G115" s="197"/>
      <c r="H115" s="197"/>
      <c r="I115" s="197"/>
      <c r="J115" s="197"/>
      <c r="K115" s="197"/>
      <c r="L115" s="197"/>
      <c r="M115" s="197"/>
      <c r="N115" s="197"/>
      <c r="O115" s="197"/>
      <c r="P115" s="197"/>
      <c r="Q115" s="197"/>
      <c r="R115" s="137"/>
      <c r="S115" s="137"/>
      <c r="T115" s="137"/>
      <c r="U115" s="1"/>
      <c r="V115" s="1"/>
      <c r="W115" s="1"/>
      <c r="X115" s="1"/>
      <c r="Y115" s="1"/>
      <c r="Z115" s="1"/>
    </row>
    <row r="116" ht="18.0" customHeight="1">
      <c r="A116" s="215" t="str">
        <f t="shared" si="2"/>
        <v>YCDV097</v>
      </c>
      <c r="B116" s="248" t="s">
        <v>3596</v>
      </c>
      <c r="C116" s="134"/>
      <c r="D116" s="134" t="s">
        <v>3597</v>
      </c>
      <c r="E116" s="136" t="s">
        <v>3510</v>
      </c>
      <c r="F116" s="197"/>
      <c r="G116" s="197"/>
      <c r="H116" s="197"/>
      <c r="I116" s="197"/>
      <c r="J116" s="197"/>
      <c r="K116" s="197"/>
      <c r="L116" s="197"/>
      <c r="M116" s="197"/>
      <c r="N116" s="197"/>
      <c r="O116" s="197"/>
      <c r="P116" s="197"/>
      <c r="Q116" s="197"/>
      <c r="R116" s="137"/>
      <c r="S116" s="137"/>
      <c r="T116" s="137"/>
      <c r="U116" s="1"/>
      <c r="V116" s="1"/>
      <c r="W116" s="1"/>
      <c r="X116" s="1"/>
      <c r="Y116" s="1"/>
      <c r="Z116" s="1"/>
    </row>
    <row r="117" ht="18.0" customHeight="1">
      <c r="A117" s="215" t="str">
        <f t="shared" si="2"/>
        <v>YCDV098</v>
      </c>
      <c r="B117" s="249" t="s">
        <v>3598</v>
      </c>
      <c r="C117" s="220"/>
      <c r="D117" s="220" t="s">
        <v>3599</v>
      </c>
      <c r="E117" s="222" t="s">
        <v>3513</v>
      </c>
      <c r="F117" s="197"/>
      <c r="G117" s="197"/>
      <c r="H117" s="197"/>
      <c r="I117" s="197"/>
      <c r="J117" s="197"/>
      <c r="K117" s="197"/>
      <c r="L117" s="197"/>
      <c r="M117" s="197"/>
      <c r="N117" s="197"/>
      <c r="O117" s="197"/>
      <c r="P117" s="197"/>
      <c r="Q117" s="197"/>
      <c r="R117" s="137"/>
      <c r="S117" s="137"/>
      <c r="T117" s="137"/>
      <c r="U117" s="1"/>
      <c r="V117" s="1"/>
      <c r="W117" s="1"/>
      <c r="X117" s="1"/>
      <c r="Y117" s="1"/>
      <c r="Z117" s="1"/>
    </row>
    <row r="118" ht="18.0" customHeight="1">
      <c r="A118" s="215" t="str">
        <f>IF(E118&lt;&gt;"",$E$3&amp;COUNTA($E$16:E118),"")</f>
        <v>YCDV99</v>
      </c>
      <c r="B118" s="238" t="s">
        <v>3514</v>
      </c>
      <c r="C118" s="134"/>
      <c r="D118" s="220" t="s">
        <v>3600</v>
      </c>
      <c r="E118" s="136" t="s">
        <v>3516</v>
      </c>
      <c r="F118" s="197"/>
      <c r="G118" s="197"/>
      <c r="H118" s="197"/>
      <c r="I118" s="197"/>
      <c r="J118" s="197"/>
      <c r="K118" s="197"/>
      <c r="L118" s="197"/>
      <c r="M118" s="197"/>
      <c r="N118" s="197"/>
      <c r="O118" s="197"/>
      <c r="P118" s="197"/>
      <c r="Q118" s="197"/>
      <c r="R118" s="137"/>
      <c r="S118" s="137"/>
      <c r="T118" s="137"/>
      <c r="U118" s="1"/>
      <c r="V118" s="1"/>
      <c r="W118" s="1"/>
      <c r="X118" s="1"/>
      <c r="Y118" s="1"/>
      <c r="Z118" s="1"/>
    </row>
    <row r="119" ht="18.0" customHeight="1">
      <c r="A119" s="215" t="str">
        <f t="shared" ref="A119:A335" si="7">IF(E119&lt;&gt;"",$E$3&amp;"-"&amp;COUNTA($E$16:E119),"")</f>
        <v>YCDV-100</v>
      </c>
      <c r="B119" s="237" t="s">
        <v>3517</v>
      </c>
      <c r="C119" s="220"/>
      <c r="D119" s="220" t="s">
        <v>3601</v>
      </c>
      <c r="E119" s="222" t="s">
        <v>3516</v>
      </c>
      <c r="F119" s="197"/>
      <c r="G119" s="197"/>
      <c r="H119" s="197"/>
      <c r="I119" s="197"/>
      <c r="J119" s="197"/>
      <c r="K119" s="197"/>
      <c r="L119" s="197"/>
      <c r="M119" s="197"/>
      <c r="N119" s="197"/>
      <c r="O119" s="197"/>
      <c r="P119" s="197"/>
      <c r="Q119" s="197"/>
      <c r="R119" s="137"/>
      <c r="S119" s="137"/>
      <c r="T119" s="137"/>
      <c r="U119" s="1"/>
      <c r="V119" s="1"/>
      <c r="W119" s="1"/>
      <c r="X119" s="1"/>
      <c r="Y119" s="1"/>
      <c r="Z119" s="1"/>
    </row>
    <row r="120" ht="18.0" customHeight="1">
      <c r="A120" s="215" t="str">
        <f t="shared" si="7"/>
        <v>YCDV-101</v>
      </c>
      <c r="B120" s="237" t="s">
        <v>3519</v>
      </c>
      <c r="C120" s="221"/>
      <c r="D120" s="220" t="s">
        <v>3602</v>
      </c>
      <c r="E120" s="223" t="s">
        <v>3521</v>
      </c>
      <c r="F120" s="197"/>
      <c r="G120" s="197"/>
      <c r="H120" s="197"/>
      <c r="I120" s="197"/>
      <c r="J120" s="197"/>
      <c r="K120" s="197"/>
      <c r="L120" s="197"/>
      <c r="M120" s="197"/>
      <c r="N120" s="197"/>
      <c r="O120" s="197"/>
      <c r="P120" s="197"/>
      <c r="Q120" s="197"/>
      <c r="R120" s="137"/>
      <c r="S120" s="137"/>
      <c r="T120" s="137"/>
      <c r="U120" s="1"/>
      <c r="V120" s="1"/>
      <c r="W120" s="1"/>
      <c r="X120" s="1"/>
      <c r="Y120" s="1"/>
      <c r="Z120" s="1"/>
    </row>
    <row r="121" ht="18.0" customHeight="1">
      <c r="A121" s="215" t="str">
        <f t="shared" si="7"/>
        <v>YCDV-102</v>
      </c>
      <c r="B121" s="238" t="s">
        <v>3522</v>
      </c>
      <c r="C121" s="134"/>
      <c r="D121" s="134" t="s">
        <v>3597</v>
      </c>
      <c r="E121" s="136" t="s">
        <v>3523</v>
      </c>
      <c r="F121" s="197"/>
      <c r="G121" s="197"/>
      <c r="H121" s="197"/>
      <c r="I121" s="197"/>
      <c r="J121" s="197"/>
      <c r="K121" s="197"/>
      <c r="L121" s="197"/>
      <c r="M121" s="197"/>
      <c r="N121" s="197"/>
      <c r="O121" s="197"/>
      <c r="P121" s="197"/>
      <c r="Q121" s="197"/>
      <c r="R121" s="137"/>
      <c r="S121" s="137"/>
      <c r="T121" s="137"/>
      <c r="U121" s="1"/>
      <c r="V121" s="1"/>
      <c r="W121" s="1"/>
      <c r="X121" s="1"/>
      <c r="Y121" s="1"/>
      <c r="Z121" s="1"/>
    </row>
    <row r="122" ht="18.0" customHeight="1">
      <c r="A122" s="215" t="str">
        <f t="shared" si="7"/>
        <v>YCDV-103</v>
      </c>
      <c r="B122" s="242" t="s">
        <v>3524</v>
      </c>
      <c r="C122" s="243"/>
      <c r="D122" s="243" t="s">
        <v>3576</v>
      </c>
      <c r="E122" s="236" t="s">
        <v>3525</v>
      </c>
      <c r="F122" s="197"/>
      <c r="G122" s="197"/>
      <c r="H122" s="197"/>
      <c r="I122" s="197"/>
      <c r="J122" s="197"/>
      <c r="K122" s="197"/>
      <c r="L122" s="197"/>
      <c r="M122" s="197"/>
      <c r="N122" s="197"/>
      <c r="O122" s="197"/>
      <c r="P122" s="197"/>
      <c r="Q122" s="197"/>
      <c r="R122" s="137"/>
      <c r="S122" s="137"/>
      <c r="T122" s="137"/>
      <c r="U122" s="1"/>
      <c r="V122" s="1"/>
      <c r="W122" s="1"/>
      <c r="X122" s="1"/>
      <c r="Y122" s="1"/>
      <c r="Z122" s="1"/>
    </row>
    <row r="123" ht="18.0" customHeight="1">
      <c r="A123" s="215" t="str">
        <f t="shared" si="7"/>
        <v>YCDV-104</v>
      </c>
      <c r="B123" s="238" t="s">
        <v>3603</v>
      </c>
      <c r="C123" s="225"/>
      <c r="D123" s="247" t="s">
        <v>3604</v>
      </c>
      <c r="E123" s="222" t="s">
        <v>3504</v>
      </c>
      <c r="F123" s="197"/>
      <c r="G123" s="197"/>
      <c r="H123" s="197"/>
      <c r="I123" s="197"/>
      <c r="J123" s="197"/>
      <c r="K123" s="197"/>
      <c r="L123" s="197"/>
      <c r="M123" s="197"/>
      <c r="N123" s="197"/>
      <c r="O123" s="197"/>
      <c r="P123" s="197"/>
      <c r="Q123" s="197"/>
      <c r="R123" s="137"/>
      <c r="S123" s="137"/>
      <c r="T123" s="137"/>
      <c r="U123" s="1"/>
      <c r="V123" s="1"/>
      <c r="W123" s="1"/>
      <c r="X123" s="1"/>
      <c r="Y123" s="1"/>
      <c r="Z123" s="1"/>
    </row>
    <row r="124" ht="18.0" customHeight="1">
      <c r="A124" s="215" t="str">
        <f t="shared" si="7"/>
        <v>YCDV-105</v>
      </c>
      <c r="B124" s="242" t="s">
        <v>3605</v>
      </c>
      <c r="C124" s="221"/>
      <c r="D124" s="221" t="s">
        <v>3595</v>
      </c>
      <c r="E124" s="222" t="s">
        <v>3507</v>
      </c>
      <c r="F124" s="197"/>
      <c r="G124" s="197"/>
      <c r="H124" s="197"/>
      <c r="I124" s="197"/>
      <c r="J124" s="197"/>
      <c r="K124" s="197"/>
      <c r="L124" s="197"/>
      <c r="M124" s="197"/>
      <c r="N124" s="197"/>
      <c r="O124" s="197"/>
      <c r="P124" s="197"/>
      <c r="Q124" s="197"/>
      <c r="R124" s="137"/>
      <c r="S124" s="137"/>
      <c r="T124" s="137"/>
      <c r="U124" s="1"/>
      <c r="V124" s="1"/>
      <c r="W124" s="1"/>
      <c r="X124" s="1"/>
      <c r="Y124" s="1"/>
      <c r="Z124" s="1"/>
    </row>
    <row r="125" ht="18.0" customHeight="1">
      <c r="A125" s="215" t="str">
        <f t="shared" si="7"/>
        <v>YCDV-106</v>
      </c>
      <c r="B125" s="248" t="s">
        <v>3606</v>
      </c>
      <c r="C125" s="134"/>
      <c r="D125" s="134" t="s">
        <v>3607</v>
      </c>
      <c r="E125" s="136" t="s">
        <v>3510</v>
      </c>
      <c r="F125" s="197"/>
      <c r="G125" s="197"/>
      <c r="H125" s="197"/>
      <c r="I125" s="197"/>
      <c r="J125" s="197"/>
      <c r="K125" s="197"/>
      <c r="L125" s="197"/>
      <c r="M125" s="197"/>
      <c r="N125" s="197"/>
      <c r="O125" s="197"/>
      <c r="P125" s="197"/>
      <c r="Q125" s="197"/>
      <c r="R125" s="137"/>
      <c r="S125" s="137"/>
      <c r="T125" s="137"/>
      <c r="U125" s="1"/>
      <c r="V125" s="1"/>
      <c r="W125" s="1"/>
      <c r="X125" s="1"/>
      <c r="Y125" s="1"/>
      <c r="Z125" s="1"/>
    </row>
    <row r="126" ht="18.0" customHeight="1">
      <c r="A126" s="215" t="str">
        <f t="shared" si="7"/>
        <v>YCDV-107</v>
      </c>
      <c r="B126" s="249" t="s">
        <v>3608</v>
      </c>
      <c r="C126" s="220"/>
      <c r="D126" s="220" t="s">
        <v>3609</v>
      </c>
      <c r="E126" s="222" t="s">
        <v>3513</v>
      </c>
      <c r="F126" s="197"/>
      <c r="G126" s="197"/>
      <c r="H126" s="197"/>
      <c r="I126" s="197"/>
      <c r="J126" s="197"/>
      <c r="K126" s="197"/>
      <c r="L126" s="197"/>
      <c r="M126" s="197"/>
      <c r="N126" s="197"/>
      <c r="O126" s="197"/>
      <c r="P126" s="197"/>
      <c r="Q126" s="197"/>
      <c r="R126" s="137"/>
      <c r="S126" s="137"/>
      <c r="T126" s="137"/>
      <c r="U126" s="1"/>
      <c r="V126" s="1"/>
      <c r="W126" s="1"/>
      <c r="X126" s="1"/>
      <c r="Y126" s="1"/>
      <c r="Z126" s="1"/>
    </row>
    <row r="127" ht="18.0" customHeight="1">
      <c r="A127" s="215" t="str">
        <f t="shared" si="7"/>
        <v>YCDV-108</v>
      </c>
      <c r="B127" s="238" t="s">
        <v>3531</v>
      </c>
      <c r="C127" s="134"/>
      <c r="D127" s="220" t="s">
        <v>3610</v>
      </c>
      <c r="E127" s="136" t="s">
        <v>3516</v>
      </c>
      <c r="F127" s="197"/>
      <c r="G127" s="197"/>
      <c r="H127" s="197"/>
      <c r="I127" s="197"/>
      <c r="J127" s="197"/>
      <c r="K127" s="197"/>
      <c r="L127" s="197"/>
      <c r="M127" s="197"/>
      <c r="N127" s="197"/>
      <c r="O127" s="197"/>
      <c r="P127" s="197"/>
      <c r="Q127" s="197"/>
      <c r="R127" s="137"/>
      <c r="S127" s="137"/>
      <c r="T127" s="137"/>
      <c r="U127" s="1"/>
      <c r="V127" s="1"/>
      <c r="W127" s="1"/>
      <c r="X127" s="1"/>
      <c r="Y127" s="1"/>
      <c r="Z127" s="1"/>
    </row>
    <row r="128" ht="18.0" customHeight="1">
      <c r="A128" s="215" t="str">
        <f t="shared" si="7"/>
        <v>YCDV-109</v>
      </c>
      <c r="B128" s="237" t="s">
        <v>3533</v>
      </c>
      <c r="C128" s="220"/>
      <c r="D128" s="220" t="s">
        <v>3611</v>
      </c>
      <c r="E128" s="222" t="s">
        <v>3516</v>
      </c>
      <c r="F128" s="197"/>
      <c r="G128" s="197"/>
      <c r="H128" s="197"/>
      <c r="I128" s="197"/>
      <c r="J128" s="197"/>
      <c r="K128" s="197"/>
      <c r="L128" s="197"/>
      <c r="M128" s="197"/>
      <c r="N128" s="197"/>
      <c r="O128" s="197"/>
      <c r="P128" s="197"/>
      <c r="Q128" s="197"/>
      <c r="R128" s="137"/>
      <c r="S128" s="137"/>
      <c r="T128" s="137"/>
      <c r="U128" s="1"/>
      <c r="V128" s="1"/>
      <c r="W128" s="1"/>
      <c r="X128" s="1"/>
      <c r="Y128" s="1"/>
      <c r="Z128" s="1"/>
    </row>
    <row r="129" ht="18.0" customHeight="1">
      <c r="A129" s="215" t="str">
        <f t="shared" si="7"/>
        <v>YCDV-110</v>
      </c>
      <c r="B129" s="237" t="s">
        <v>3535</v>
      </c>
      <c r="C129" s="221"/>
      <c r="D129" s="220" t="s">
        <v>3602</v>
      </c>
      <c r="E129" s="223" t="s">
        <v>3521</v>
      </c>
      <c r="F129" s="197"/>
      <c r="G129" s="197"/>
      <c r="H129" s="197"/>
      <c r="I129" s="197"/>
      <c r="J129" s="197"/>
      <c r="K129" s="197"/>
      <c r="L129" s="197"/>
      <c r="M129" s="197"/>
      <c r="N129" s="197"/>
      <c r="O129" s="197"/>
      <c r="P129" s="197"/>
      <c r="Q129" s="197"/>
      <c r="R129" s="137"/>
      <c r="S129" s="137"/>
      <c r="T129" s="137"/>
      <c r="U129" s="1"/>
      <c r="V129" s="1"/>
      <c r="W129" s="1"/>
      <c r="X129" s="1"/>
      <c r="Y129" s="1"/>
      <c r="Z129" s="1"/>
    </row>
    <row r="130" ht="18.0" customHeight="1">
      <c r="A130" s="215" t="str">
        <f t="shared" si="7"/>
        <v>YCDV-111</v>
      </c>
      <c r="B130" s="238" t="s">
        <v>3536</v>
      </c>
      <c r="C130" s="134"/>
      <c r="D130" s="134" t="s">
        <v>3612</v>
      </c>
      <c r="E130" s="136" t="s">
        <v>3538</v>
      </c>
      <c r="F130" s="197"/>
      <c r="G130" s="197"/>
      <c r="H130" s="197"/>
      <c r="I130" s="197"/>
      <c r="J130" s="197"/>
      <c r="K130" s="197"/>
      <c r="L130" s="197"/>
      <c r="M130" s="197"/>
      <c r="N130" s="197"/>
      <c r="O130" s="197"/>
      <c r="P130" s="197"/>
      <c r="Q130" s="197"/>
      <c r="R130" s="137" t="str">
        <f t="shared" ref="R130:R143" si="8">IF(OR(IF(H130="",IF(G130="",IF(F130="","",F130),G130),H130)="F",IF(K130="",IF(J130="",IF(I130="","",I130),J130),K130)="F",IF(N130="",IF(M130="",IF(L130="","",L130),M130),N130)="F",IF(Q130="",IF(P130="",IF(O130="","",O130),P130),Q130)="F")=TRUE,"F",IF(OR(IF(H130="",IF(G130="",IF(F130="","",F130),G130),H130)="PE",IF(K130="",IF(J130="",IF(I130="","",I130),J130),K130)="PE",IF(N130="",IF(M130="",IF(L130="","",L130),M130),N130)="PE",IF(Q130="",IF(P130="",IF(O130="","",O130),P130),Q130)="PE")=TRUE,"PE",IF(AND(IF(H130="",IF(G130="",IF(F130="","",F130),G130),H130)="",IF(K130="",IF(J130="",IF(I130="","",I130),J130),K130)="",IF(N130="",IF(M130="",IF(L130="","",L130),M130),N130)="",IF(Q130="",IF(P130="",IF(O130="","",O130),P130),Q130)="")=TRUE,"","P")))</f>
        <v/>
      </c>
      <c r="S130" s="137"/>
      <c r="T130" s="137"/>
      <c r="U130" s="1"/>
      <c r="V130" s="1"/>
      <c r="W130" s="1"/>
      <c r="X130" s="1"/>
      <c r="Y130" s="1"/>
      <c r="Z130" s="1"/>
    </row>
    <row r="131" ht="18.0" customHeight="1">
      <c r="A131" s="215" t="str">
        <f t="shared" si="7"/>
        <v>YCDV-112</v>
      </c>
      <c r="B131" s="248" t="s">
        <v>3539</v>
      </c>
      <c r="C131" s="247"/>
      <c r="D131" s="247" t="s">
        <v>3576</v>
      </c>
      <c r="E131" s="136" t="s">
        <v>3540</v>
      </c>
      <c r="F131" s="197"/>
      <c r="G131" s="197"/>
      <c r="H131" s="197"/>
      <c r="I131" s="197"/>
      <c r="J131" s="197"/>
      <c r="K131" s="197"/>
      <c r="L131" s="197"/>
      <c r="M131" s="197"/>
      <c r="N131" s="197"/>
      <c r="O131" s="197"/>
      <c r="P131" s="197"/>
      <c r="Q131" s="197"/>
      <c r="R131" s="137" t="str">
        <f t="shared" si="8"/>
        <v/>
      </c>
      <c r="S131" s="137"/>
      <c r="T131" s="137"/>
      <c r="U131" s="1"/>
      <c r="V131" s="1"/>
      <c r="W131" s="1"/>
      <c r="X131" s="1"/>
      <c r="Y131" s="1"/>
      <c r="Z131" s="1"/>
    </row>
    <row r="132" ht="18.0" customHeight="1">
      <c r="A132" s="215" t="str">
        <f t="shared" si="7"/>
        <v>YCDV-113</v>
      </c>
      <c r="B132" s="248" t="s">
        <v>3541</v>
      </c>
      <c r="C132" s="247"/>
      <c r="D132" s="247" t="s">
        <v>3613</v>
      </c>
      <c r="E132" s="136" t="s">
        <v>3543</v>
      </c>
      <c r="F132" s="197"/>
      <c r="G132" s="197"/>
      <c r="H132" s="197"/>
      <c r="I132" s="197"/>
      <c r="J132" s="197"/>
      <c r="K132" s="197"/>
      <c r="L132" s="197"/>
      <c r="M132" s="197"/>
      <c r="N132" s="197"/>
      <c r="O132" s="197"/>
      <c r="P132" s="197"/>
      <c r="Q132" s="197"/>
      <c r="R132" s="137" t="str">
        <f t="shared" si="8"/>
        <v/>
      </c>
      <c r="S132" s="137"/>
      <c r="T132" s="137"/>
      <c r="U132" s="1"/>
      <c r="V132" s="1"/>
      <c r="W132" s="1"/>
      <c r="X132" s="1"/>
      <c r="Y132" s="1"/>
      <c r="Z132" s="1"/>
    </row>
    <row r="133" ht="18.0" customHeight="1">
      <c r="A133" s="215" t="str">
        <f t="shared" si="7"/>
        <v>YCDV-114</v>
      </c>
      <c r="B133" s="248" t="s">
        <v>3544</v>
      </c>
      <c r="C133" s="247"/>
      <c r="D133" s="247" t="s">
        <v>3614</v>
      </c>
      <c r="E133" s="136" t="s">
        <v>3470</v>
      </c>
      <c r="F133" s="197"/>
      <c r="G133" s="197"/>
      <c r="H133" s="197"/>
      <c r="I133" s="197"/>
      <c r="J133" s="197"/>
      <c r="K133" s="197"/>
      <c r="L133" s="197"/>
      <c r="M133" s="197"/>
      <c r="N133" s="197"/>
      <c r="O133" s="197"/>
      <c r="P133" s="197"/>
      <c r="Q133" s="197"/>
      <c r="R133" s="137" t="str">
        <f t="shared" si="8"/>
        <v/>
      </c>
      <c r="S133" s="137"/>
      <c r="T133" s="137"/>
      <c r="U133" s="1"/>
      <c r="V133" s="1"/>
      <c r="W133" s="1"/>
      <c r="X133" s="1"/>
      <c r="Y133" s="1"/>
      <c r="Z133" s="1"/>
    </row>
    <row r="134" ht="18.0" customHeight="1">
      <c r="A134" s="215" t="str">
        <f t="shared" si="7"/>
        <v>YCDV-115</v>
      </c>
      <c r="B134" s="248" t="s">
        <v>3473</v>
      </c>
      <c r="C134" s="247"/>
      <c r="D134" s="247" t="s">
        <v>3615</v>
      </c>
      <c r="E134" s="136" t="s">
        <v>3470</v>
      </c>
      <c r="F134" s="197"/>
      <c r="G134" s="197"/>
      <c r="H134" s="197"/>
      <c r="I134" s="197"/>
      <c r="J134" s="197"/>
      <c r="K134" s="197"/>
      <c r="L134" s="197"/>
      <c r="M134" s="197"/>
      <c r="N134" s="197"/>
      <c r="O134" s="197"/>
      <c r="P134" s="197"/>
      <c r="Q134" s="197"/>
      <c r="R134" s="137" t="str">
        <f t="shared" si="8"/>
        <v/>
      </c>
      <c r="S134" s="137"/>
      <c r="T134" s="137"/>
      <c r="U134" s="1"/>
      <c r="V134" s="1"/>
      <c r="W134" s="1"/>
      <c r="X134" s="1"/>
      <c r="Y134" s="1"/>
      <c r="Z134" s="1"/>
    </row>
    <row r="135" ht="18.0" customHeight="1">
      <c r="A135" s="215" t="str">
        <f t="shared" si="7"/>
        <v>YCDV-116</v>
      </c>
      <c r="B135" s="248" t="s">
        <v>3547</v>
      </c>
      <c r="C135" s="247"/>
      <c r="D135" s="247" t="s">
        <v>3616</v>
      </c>
      <c r="E135" s="136" t="s">
        <v>3470</v>
      </c>
      <c r="F135" s="197"/>
      <c r="G135" s="197"/>
      <c r="H135" s="197"/>
      <c r="I135" s="197"/>
      <c r="J135" s="197"/>
      <c r="K135" s="197"/>
      <c r="L135" s="197"/>
      <c r="M135" s="197"/>
      <c r="N135" s="197"/>
      <c r="O135" s="197"/>
      <c r="P135" s="197"/>
      <c r="Q135" s="197"/>
      <c r="R135" s="137" t="str">
        <f t="shared" si="8"/>
        <v/>
      </c>
      <c r="S135" s="137"/>
      <c r="T135" s="137"/>
      <c r="U135" s="1"/>
      <c r="V135" s="1"/>
      <c r="W135" s="1"/>
      <c r="X135" s="1"/>
      <c r="Y135" s="1"/>
      <c r="Z135" s="1"/>
    </row>
    <row r="136" ht="18.0" customHeight="1">
      <c r="A136" s="215" t="str">
        <f t="shared" si="7"/>
        <v>YCDV-117</v>
      </c>
      <c r="B136" s="248" t="s">
        <v>3477</v>
      </c>
      <c r="C136" s="247"/>
      <c r="D136" s="247" t="s">
        <v>3617</v>
      </c>
      <c r="E136" s="136" t="s">
        <v>3470</v>
      </c>
      <c r="F136" s="197"/>
      <c r="G136" s="197"/>
      <c r="H136" s="197"/>
      <c r="I136" s="197"/>
      <c r="J136" s="197"/>
      <c r="K136" s="197"/>
      <c r="L136" s="197"/>
      <c r="M136" s="197"/>
      <c r="N136" s="197"/>
      <c r="O136" s="197"/>
      <c r="P136" s="197"/>
      <c r="Q136" s="197"/>
      <c r="R136" s="137" t="str">
        <f t="shared" si="8"/>
        <v/>
      </c>
      <c r="S136" s="137"/>
      <c r="T136" s="137"/>
      <c r="U136" s="1"/>
      <c r="V136" s="1"/>
      <c r="W136" s="1"/>
      <c r="X136" s="1"/>
      <c r="Y136" s="1"/>
      <c r="Z136" s="1"/>
    </row>
    <row r="137" ht="18.0" customHeight="1">
      <c r="A137" s="215" t="str">
        <f t="shared" si="7"/>
        <v>YCDV-118</v>
      </c>
      <c r="B137" s="248" t="s">
        <v>3550</v>
      </c>
      <c r="C137" s="247"/>
      <c r="D137" s="247" t="s">
        <v>3618</v>
      </c>
      <c r="E137" s="136" t="s">
        <v>3552</v>
      </c>
      <c r="F137" s="197"/>
      <c r="G137" s="197"/>
      <c r="H137" s="197"/>
      <c r="I137" s="197"/>
      <c r="J137" s="197"/>
      <c r="K137" s="197"/>
      <c r="L137" s="197"/>
      <c r="M137" s="197"/>
      <c r="N137" s="197"/>
      <c r="O137" s="197"/>
      <c r="P137" s="197"/>
      <c r="Q137" s="197"/>
      <c r="R137" s="137" t="str">
        <f t="shared" si="8"/>
        <v/>
      </c>
      <c r="S137" s="137"/>
      <c r="T137" s="137"/>
      <c r="U137" s="1"/>
      <c r="V137" s="1"/>
      <c r="W137" s="1"/>
      <c r="X137" s="1"/>
      <c r="Y137" s="1"/>
      <c r="Z137" s="1"/>
    </row>
    <row r="138" ht="18.0" customHeight="1">
      <c r="A138" s="215" t="str">
        <f t="shared" si="7"/>
        <v>YCDV-119</v>
      </c>
      <c r="B138" s="249" t="s">
        <v>3553</v>
      </c>
      <c r="C138" s="221"/>
      <c r="D138" s="221" t="s">
        <v>3619</v>
      </c>
      <c r="E138" s="222" t="s">
        <v>3555</v>
      </c>
      <c r="F138" s="197"/>
      <c r="G138" s="197"/>
      <c r="H138" s="197"/>
      <c r="I138" s="197"/>
      <c r="J138" s="197"/>
      <c r="K138" s="197"/>
      <c r="L138" s="197"/>
      <c r="M138" s="197"/>
      <c r="N138" s="197"/>
      <c r="O138" s="197"/>
      <c r="P138" s="197"/>
      <c r="Q138" s="197"/>
      <c r="R138" s="137" t="str">
        <f t="shared" si="8"/>
        <v/>
      </c>
      <c r="S138" s="137"/>
      <c r="T138" s="137"/>
      <c r="U138" s="1"/>
      <c r="V138" s="1"/>
      <c r="W138" s="1"/>
      <c r="X138" s="1"/>
      <c r="Y138" s="1"/>
      <c r="Z138" s="1"/>
    </row>
    <row r="139" ht="18.0" customHeight="1">
      <c r="A139" s="215" t="str">
        <f t="shared" si="7"/>
        <v>YCDV-120</v>
      </c>
      <c r="B139" s="238" t="s">
        <v>3556</v>
      </c>
      <c r="C139" s="134"/>
      <c r="D139" s="221" t="s">
        <v>3620</v>
      </c>
      <c r="E139" s="222" t="s">
        <v>3558</v>
      </c>
      <c r="F139" s="197"/>
      <c r="G139" s="197"/>
      <c r="H139" s="197"/>
      <c r="I139" s="197"/>
      <c r="J139" s="197"/>
      <c r="K139" s="197"/>
      <c r="L139" s="197"/>
      <c r="M139" s="197"/>
      <c r="N139" s="197"/>
      <c r="O139" s="197"/>
      <c r="P139" s="197"/>
      <c r="Q139" s="197"/>
      <c r="R139" s="137" t="str">
        <f t="shared" si="8"/>
        <v/>
      </c>
      <c r="S139" s="137"/>
      <c r="T139" s="137"/>
      <c r="U139" s="1"/>
      <c r="V139" s="1"/>
      <c r="W139" s="1"/>
      <c r="X139" s="1"/>
      <c r="Y139" s="1"/>
      <c r="Z139" s="1"/>
    </row>
    <row r="140" ht="18.0" customHeight="1">
      <c r="A140" s="215" t="str">
        <f t="shared" si="7"/>
        <v>YCDV-121</v>
      </c>
      <c r="B140" s="238" t="s">
        <v>3559</v>
      </c>
      <c r="C140" s="134"/>
      <c r="D140" s="221" t="s">
        <v>3621</v>
      </c>
      <c r="E140" s="136" t="s">
        <v>3561</v>
      </c>
      <c r="F140" s="197"/>
      <c r="G140" s="197"/>
      <c r="H140" s="197"/>
      <c r="I140" s="197"/>
      <c r="J140" s="197"/>
      <c r="K140" s="197"/>
      <c r="L140" s="197"/>
      <c r="M140" s="197"/>
      <c r="N140" s="197"/>
      <c r="O140" s="197"/>
      <c r="P140" s="197"/>
      <c r="Q140" s="197"/>
      <c r="R140" s="137" t="str">
        <f t="shared" si="8"/>
        <v/>
      </c>
      <c r="S140" s="137"/>
      <c r="T140" s="137"/>
      <c r="U140" s="1"/>
      <c r="V140" s="1"/>
      <c r="W140" s="1"/>
      <c r="X140" s="1"/>
      <c r="Y140" s="1"/>
      <c r="Z140" s="1"/>
    </row>
    <row r="141" ht="18.0" customHeight="1">
      <c r="A141" s="215" t="str">
        <f t="shared" si="7"/>
        <v>YCDV-122</v>
      </c>
      <c r="B141" s="237" t="s">
        <v>3562</v>
      </c>
      <c r="C141" s="220"/>
      <c r="D141" s="221" t="s">
        <v>3622</v>
      </c>
      <c r="E141" s="222" t="s">
        <v>3564</v>
      </c>
      <c r="F141" s="197"/>
      <c r="G141" s="197"/>
      <c r="H141" s="197"/>
      <c r="I141" s="197"/>
      <c r="J141" s="197"/>
      <c r="K141" s="197"/>
      <c r="L141" s="197"/>
      <c r="M141" s="197"/>
      <c r="N141" s="197"/>
      <c r="O141" s="197"/>
      <c r="P141" s="197"/>
      <c r="Q141" s="197"/>
      <c r="R141" s="137" t="str">
        <f t="shared" si="8"/>
        <v/>
      </c>
      <c r="S141" s="137"/>
      <c r="T141" s="137"/>
      <c r="U141" s="1"/>
      <c r="V141" s="1"/>
      <c r="W141" s="1"/>
      <c r="X141" s="1"/>
      <c r="Y141" s="1"/>
      <c r="Z141" s="1"/>
    </row>
    <row r="142" ht="18.0" customHeight="1">
      <c r="A142" s="215" t="str">
        <f t="shared" si="7"/>
        <v>YCDV-123</v>
      </c>
      <c r="B142" s="238" t="s">
        <v>3565</v>
      </c>
      <c r="C142" s="134"/>
      <c r="D142" s="221" t="s">
        <v>3623</v>
      </c>
      <c r="E142" s="136" t="s">
        <v>3567</v>
      </c>
      <c r="F142" s="197"/>
      <c r="G142" s="197"/>
      <c r="H142" s="197"/>
      <c r="I142" s="197"/>
      <c r="J142" s="197"/>
      <c r="K142" s="197"/>
      <c r="L142" s="197"/>
      <c r="M142" s="197"/>
      <c r="N142" s="197"/>
      <c r="O142" s="197"/>
      <c r="P142" s="197"/>
      <c r="Q142" s="197"/>
      <c r="R142" s="137" t="str">
        <f t="shared" si="8"/>
        <v/>
      </c>
      <c r="S142" s="137"/>
      <c r="T142" s="137"/>
      <c r="U142" s="1"/>
      <c r="V142" s="1"/>
      <c r="W142" s="1"/>
      <c r="X142" s="1"/>
      <c r="Y142" s="1"/>
      <c r="Z142" s="1"/>
    </row>
    <row r="143" ht="18.0" customHeight="1">
      <c r="A143" s="256" t="str">
        <f t="shared" si="7"/>
        <v>YCDV-124</v>
      </c>
      <c r="B143" s="237" t="s">
        <v>3568</v>
      </c>
      <c r="C143" s="220"/>
      <c r="D143" s="220" t="s">
        <v>3624</v>
      </c>
      <c r="E143" s="222" t="s">
        <v>3570</v>
      </c>
      <c r="F143" s="197"/>
      <c r="G143" s="197"/>
      <c r="H143" s="197"/>
      <c r="I143" s="197"/>
      <c r="J143" s="197"/>
      <c r="K143" s="197"/>
      <c r="L143" s="197"/>
      <c r="M143" s="197"/>
      <c r="N143" s="197"/>
      <c r="O143" s="197"/>
      <c r="P143" s="197"/>
      <c r="Q143" s="197"/>
      <c r="R143" s="137" t="str">
        <f t="shared" si="8"/>
        <v/>
      </c>
      <c r="S143" s="137"/>
      <c r="T143" s="137"/>
      <c r="U143" s="1"/>
      <c r="V143" s="1"/>
      <c r="W143" s="1"/>
      <c r="X143" s="1"/>
      <c r="Y143" s="1"/>
      <c r="Z143" s="1"/>
    </row>
    <row r="144" ht="18.0" customHeight="1">
      <c r="A144" s="256" t="str">
        <f t="shared" si="7"/>
        <v>YCDV-125</v>
      </c>
      <c r="B144" s="257" t="s">
        <v>3571</v>
      </c>
      <c r="C144" s="134"/>
      <c r="D144" s="220" t="s">
        <v>3625</v>
      </c>
      <c r="E144" s="136" t="s">
        <v>3626</v>
      </c>
      <c r="F144" s="224"/>
      <c r="G144" s="197"/>
      <c r="H144" s="197"/>
      <c r="I144" s="197"/>
      <c r="J144" s="197"/>
      <c r="K144" s="197"/>
      <c r="L144" s="197"/>
      <c r="M144" s="197"/>
      <c r="N144" s="197"/>
      <c r="O144" s="197"/>
      <c r="P144" s="197"/>
      <c r="Q144" s="197"/>
      <c r="R144" s="137"/>
      <c r="S144" s="137"/>
      <c r="T144" s="137"/>
      <c r="U144" s="1"/>
      <c r="V144" s="1"/>
      <c r="W144" s="1"/>
      <c r="X144" s="1"/>
      <c r="Y144" s="1"/>
      <c r="Z144" s="1"/>
    </row>
    <row r="145" ht="18.0" customHeight="1">
      <c r="A145" s="258" t="str">
        <f t="shared" si="7"/>
        <v/>
      </c>
      <c r="B145" s="259" t="s">
        <v>3627</v>
      </c>
      <c r="C145" s="259"/>
      <c r="D145" s="259"/>
      <c r="E145" s="259"/>
      <c r="F145" s="224"/>
      <c r="G145" s="197"/>
      <c r="H145" s="197"/>
      <c r="I145" s="197"/>
      <c r="J145" s="197"/>
      <c r="K145" s="197"/>
      <c r="L145" s="197"/>
      <c r="M145" s="197"/>
      <c r="N145" s="197"/>
      <c r="O145" s="197"/>
      <c r="P145" s="197"/>
      <c r="Q145" s="197"/>
      <c r="R145" s="137" t="str">
        <f t="shared" ref="R145:R189" si="9">IF(OR(IF(H145="",IF(G145="",IF(F145="","",F145),G145),H145)="F",IF(K145="",IF(J145="",IF(I145="","",I145),J145),K145)="F",IF(N145="",IF(M145="",IF(L145="","",L145),M145),N145)="F",IF(Q145="",IF(P145="",IF(O145="","",O145),P145),Q145)="F")=TRUE,"F",IF(OR(IF(H145="",IF(G145="",IF(F145="","",F145),G145),H145)="PE",IF(K145="",IF(J145="",IF(I145="","",I145),J145),K145)="PE",IF(N145="",IF(M145="",IF(L145="","",L145),M145),N145)="PE",IF(Q145="",IF(P145="",IF(O145="","",O145),P145),Q145)="PE")=TRUE,"PE",IF(AND(IF(H145="",IF(G145="",IF(F145="","",F145),G145),H145)="",IF(K145="",IF(J145="",IF(I145="","",I145),J145),K145)="",IF(N145="",IF(M145="",IF(L145="","",L145),M145),N145)="",IF(Q145="",IF(P145="",IF(O145="","",O145),P145),Q145)="")=TRUE,"","P")))</f>
        <v/>
      </c>
      <c r="S145" s="137"/>
      <c r="T145" s="137"/>
      <c r="U145" s="1"/>
      <c r="V145" s="1"/>
      <c r="W145" s="1"/>
      <c r="X145" s="1"/>
      <c r="Y145" s="1"/>
      <c r="Z145" s="1"/>
    </row>
    <row r="146" ht="18.0" customHeight="1">
      <c r="A146" s="215" t="str">
        <f t="shared" si="7"/>
        <v>YCDV-126</v>
      </c>
      <c r="B146" s="134" t="s">
        <v>3628</v>
      </c>
      <c r="C146" s="134" t="s">
        <v>3442</v>
      </c>
      <c r="D146" s="136" t="s">
        <v>3629</v>
      </c>
      <c r="E146" s="136" t="s">
        <v>3630</v>
      </c>
      <c r="F146" s="197"/>
      <c r="G146" s="197"/>
      <c r="H146" s="197"/>
      <c r="I146" s="197"/>
      <c r="J146" s="197"/>
      <c r="K146" s="197"/>
      <c r="L146" s="197"/>
      <c r="M146" s="197"/>
      <c r="N146" s="197"/>
      <c r="O146" s="197"/>
      <c r="P146" s="197"/>
      <c r="Q146" s="197"/>
      <c r="R146" s="137" t="str">
        <f t="shared" si="9"/>
        <v/>
      </c>
      <c r="S146" s="137"/>
      <c r="T146" s="137"/>
      <c r="U146" s="1"/>
      <c r="V146" s="1"/>
      <c r="W146" s="1"/>
      <c r="X146" s="1"/>
      <c r="Y146" s="1"/>
      <c r="Z146" s="1"/>
    </row>
    <row r="147" ht="18.0" customHeight="1">
      <c r="A147" s="215" t="str">
        <f t="shared" si="7"/>
        <v>YCDV-127</v>
      </c>
      <c r="B147" s="234" t="s">
        <v>3631</v>
      </c>
      <c r="C147" s="235" t="s">
        <v>3446</v>
      </c>
      <c r="D147" s="235" t="s">
        <v>3629</v>
      </c>
      <c r="E147" s="236" t="s">
        <v>349</v>
      </c>
      <c r="F147" s="197"/>
      <c r="G147" s="197"/>
      <c r="H147" s="197"/>
      <c r="I147" s="197"/>
      <c r="J147" s="197"/>
      <c r="K147" s="197"/>
      <c r="L147" s="197"/>
      <c r="M147" s="197"/>
      <c r="N147" s="197"/>
      <c r="O147" s="197"/>
      <c r="P147" s="197"/>
      <c r="Q147" s="197"/>
      <c r="R147" s="137" t="str">
        <f t="shared" si="9"/>
        <v/>
      </c>
      <c r="S147" s="137"/>
      <c r="T147" s="137"/>
      <c r="U147" s="1"/>
      <c r="V147" s="1"/>
      <c r="W147" s="1"/>
      <c r="X147" s="1"/>
      <c r="Y147" s="1"/>
      <c r="Z147" s="1"/>
    </row>
    <row r="148" ht="18.0" customHeight="1">
      <c r="A148" s="215" t="str">
        <f t="shared" si="7"/>
        <v>YCDV-128</v>
      </c>
      <c r="B148" s="237" t="s">
        <v>3447</v>
      </c>
      <c r="C148" s="226"/>
      <c r="D148" s="220" t="s">
        <v>3629</v>
      </c>
      <c r="E148" s="222" t="s">
        <v>3448</v>
      </c>
      <c r="F148" s="197"/>
      <c r="G148" s="197"/>
      <c r="H148" s="197"/>
      <c r="I148" s="197"/>
      <c r="J148" s="197"/>
      <c r="K148" s="197"/>
      <c r="L148" s="197"/>
      <c r="M148" s="197"/>
      <c r="N148" s="197"/>
      <c r="O148" s="197"/>
      <c r="P148" s="197"/>
      <c r="Q148" s="197"/>
      <c r="R148" s="137" t="str">
        <f t="shared" si="9"/>
        <v/>
      </c>
      <c r="S148" s="137"/>
      <c r="T148" s="137"/>
      <c r="U148" s="1"/>
      <c r="V148" s="1"/>
      <c r="W148" s="1"/>
      <c r="X148" s="1"/>
      <c r="Y148" s="1"/>
      <c r="Z148" s="1"/>
    </row>
    <row r="149" ht="18.0" customHeight="1">
      <c r="A149" s="215" t="str">
        <f t="shared" si="7"/>
        <v>YCDV-129</v>
      </c>
      <c r="B149" s="238" t="s">
        <v>3449</v>
      </c>
      <c r="C149" s="226"/>
      <c r="D149" s="220" t="s">
        <v>3632</v>
      </c>
      <c r="E149" s="222" t="s">
        <v>3451</v>
      </c>
      <c r="F149" s="197"/>
      <c r="G149" s="197"/>
      <c r="H149" s="197"/>
      <c r="I149" s="197"/>
      <c r="J149" s="197"/>
      <c r="K149" s="197"/>
      <c r="L149" s="197"/>
      <c r="M149" s="197"/>
      <c r="N149" s="197"/>
      <c r="O149" s="197"/>
      <c r="P149" s="197"/>
      <c r="Q149" s="197"/>
      <c r="R149" s="137" t="str">
        <f t="shared" si="9"/>
        <v/>
      </c>
      <c r="S149" s="137"/>
      <c r="T149" s="137"/>
      <c r="U149" s="1"/>
      <c r="V149" s="1"/>
      <c r="W149" s="1"/>
      <c r="X149" s="1"/>
      <c r="Y149" s="1"/>
      <c r="Z149" s="1"/>
    </row>
    <row r="150" ht="18.0" customHeight="1">
      <c r="A150" s="215" t="str">
        <f t="shared" si="7"/>
        <v>YCDV-130</v>
      </c>
      <c r="B150" s="239" t="s">
        <v>3447</v>
      </c>
      <c r="C150" s="226"/>
      <c r="D150" s="220" t="s">
        <v>3629</v>
      </c>
      <c r="E150" s="222" t="s">
        <v>3448</v>
      </c>
      <c r="F150" s="197"/>
      <c r="G150" s="197"/>
      <c r="H150" s="197"/>
      <c r="I150" s="197"/>
      <c r="J150" s="197"/>
      <c r="K150" s="197"/>
      <c r="L150" s="197"/>
      <c r="M150" s="197"/>
      <c r="N150" s="197"/>
      <c r="O150" s="197"/>
      <c r="P150" s="197"/>
      <c r="Q150" s="197"/>
      <c r="R150" s="137" t="str">
        <f t="shared" si="9"/>
        <v/>
      </c>
      <c r="S150" s="137"/>
      <c r="T150" s="137"/>
      <c r="U150" s="1"/>
      <c r="V150" s="1"/>
      <c r="W150" s="1"/>
      <c r="X150" s="1"/>
      <c r="Y150" s="1"/>
      <c r="Z150" s="1"/>
    </row>
    <row r="151" ht="18.0" customHeight="1">
      <c r="A151" s="215" t="str">
        <f t="shared" si="7"/>
        <v>YCDV-131</v>
      </c>
      <c r="B151" s="237" t="s">
        <v>3579</v>
      </c>
      <c r="C151" s="226"/>
      <c r="D151" s="220" t="s">
        <v>3633</v>
      </c>
      <c r="E151" s="222" t="s">
        <v>3454</v>
      </c>
      <c r="F151" s="197"/>
      <c r="G151" s="197"/>
      <c r="H151" s="197"/>
      <c r="I151" s="197"/>
      <c r="J151" s="197"/>
      <c r="K151" s="197"/>
      <c r="L151" s="197"/>
      <c r="M151" s="197"/>
      <c r="N151" s="197"/>
      <c r="O151" s="197"/>
      <c r="P151" s="197"/>
      <c r="Q151" s="197"/>
      <c r="R151" s="137" t="str">
        <f t="shared" si="9"/>
        <v/>
      </c>
      <c r="S151" s="137"/>
      <c r="T151" s="137"/>
      <c r="U151" s="1"/>
      <c r="V151" s="1"/>
      <c r="W151" s="1"/>
      <c r="X151" s="1"/>
      <c r="Y151" s="1"/>
      <c r="Z151" s="1"/>
    </row>
    <row r="152" ht="18.0" customHeight="1">
      <c r="A152" s="215" t="str">
        <f t="shared" si="7"/>
        <v>YCDV-132</v>
      </c>
      <c r="B152" s="237" t="s">
        <v>3455</v>
      </c>
      <c r="C152" s="226"/>
      <c r="D152" s="220" t="s">
        <v>3634</v>
      </c>
      <c r="E152" s="222" t="s">
        <v>3457</v>
      </c>
      <c r="F152" s="197"/>
      <c r="G152" s="197"/>
      <c r="H152" s="197"/>
      <c r="I152" s="197"/>
      <c r="J152" s="197"/>
      <c r="K152" s="197"/>
      <c r="L152" s="197"/>
      <c r="M152" s="197"/>
      <c r="N152" s="197"/>
      <c r="O152" s="197"/>
      <c r="P152" s="197"/>
      <c r="Q152" s="197"/>
      <c r="R152" s="137" t="str">
        <f t="shared" si="9"/>
        <v/>
      </c>
      <c r="S152" s="137"/>
      <c r="T152" s="137"/>
      <c r="U152" s="1"/>
      <c r="V152" s="1"/>
      <c r="W152" s="1"/>
      <c r="X152" s="1"/>
      <c r="Y152" s="1"/>
      <c r="Z152" s="1"/>
    </row>
    <row r="153" ht="18.0" customHeight="1">
      <c r="A153" s="215" t="str">
        <f t="shared" si="7"/>
        <v>YCDV-133</v>
      </c>
      <c r="B153" s="237" t="s">
        <v>3458</v>
      </c>
      <c r="C153" s="226"/>
      <c r="D153" s="220" t="s">
        <v>3629</v>
      </c>
      <c r="E153" s="222" t="s">
        <v>3459</v>
      </c>
      <c r="F153" s="197"/>
      <c r="G153" s="197"/>
      <c r="H153" s="197"/>
      <c r="I153" s="197"/>
      <c r="J153" s="197"/>
      <c r="K153" s="197"/>
      <c r="L153" s="197"/>
      <c r="M153" s="197"/>
      <c r="N153" s="197"/>
      <c r="O153" s="197"/>
      <c r="P153" s="197"/>
      <c r="Q153" s="197"/>
      <c r="R153" s="137" t="str">
        <f t="shared" si="9"/>
        <v/>
      </c>
      <c r="S153" s="137"/>
      <c r="T153" s="137"/>
      <c r="U153" s="1"/>
      <c r="V153" s="1"/>
      <c r="W153" s="1"/>
      <c r="X153" s="1"/>
      <c r="Y153" s="1"/>
      <c r="Z153" s="1"/>
    </row>
    <row r="154" ht="18.0" customHeight="1">
      <c r="A154" s="215" t="str">
        <f t="shared" si="7"/>
        <v>YCDV-134</v>
      </c>
      <c r="B154" s="237" t="s">
        <v>3460</v>
      </c>
      <c r="C154" s="226"/>
      <c r="D154" s="220" t="s">
        <v>3629</v>
      </c>
      <c r="E154" s="222" t="s">
        <v>3461</v>
      </c>
      <c r="F154" s="197"/>
      <c r="G154" s="197"/>
      <c r="H154" s="197"/>
      <c r="I154" s="197"/>
      <c r="J154" s="197"/>
      <c r="K154" s="197"/>
      <c r="L154" s="197"/>
      <c r="M154" s="197"/>
      <c r="N154" s="197"/>
      <c r="O154" s="197"/>
      <c r="P154" s="197"/>
      <c r="Q154" s="197"/>
      <c r="R154" s="137" t="str">
        <f t="shared" si="9"/>
        <v/>
      </c>
      <c r="S154" s="137"/>
      <c r="T154" s="137"/>
      <c r="U154" s="1"/>
      <c r="V154" s="1"/>
      <c r="W154" s="1"/>
      <c r="X154" s="1"/>
      <c r="Y154" s="1"/>
      <c r="Z154" s="1"/>
    </row>
    <row r="155" ht="18.0" customHeight="1">
      <c r="A155" s="215" t="str">
        <f t="shared" si="7"/>
        <v>YCDV-135</v>
      </c>
      <c r="B155" s="238" t="s">
        <v>3462</v>
      </c>
      <c r="C155" s="226"/>
      <c r="D155" s="220" t="s">
        <v>3629</v>
      </c>
      <c r="E155" s="222" t="s">
        <v>3463</v>
      </c>
      <c r="F155" s="197"/>
      <c r="G155" s="197"/>
      <c r="H155" s="197"/>
      <c r="I155" s="197"/>
      <c r="J155" s="197"/>
      <c r="K155" s="197"/>
      <c r="L155" s="197"/>
      <c r="M155" s="197"/>
      <c r="N155" s="197"/>
      <c r="O155" s="197"/>
      <c r="P155" s="197"/>
      <c r="Q155" s="197"/>
      <c r="R155" s="137" t="str">
        <f t="shared" si="9"/>
        <v/>
      </c>
      <c r="S155" s="137"/>
      <c r="T155" s="137"/>
      <c r="U155" s="1"/>
      <c r="V155" s="1"/>
      <c r="W155" s="1"/>
      <c r="X155" s="1"/>
      <c r="Y155" s="1"/>
      <c r="Z155" s="1"/>
    </row>
    <row r="156" ht="18.0" customHeight="1">
      <c r="A156" s="215" t="str">
        <f t="shared" si="7"/>
        <v>YCDV-136</v>
      </c>
      <c r="B156" s="238" t="s">
        <v>3464</v>
      </c>
      <c r="C156" s="226"/>
      <c r="D156" s="220" t="s">
        <v>3629</v>
      </c>
      <c r="E156" s="222" t="s">
        <v>3465</v>
      </c>
      <c r="F156" s="197"/>
      <c r="G156" s="197"/>
      <c r="H156" s="197"/>
      <c r="I156" s="197"/>
      <c r="J156" s="197"/>
      <c r="K156" s="197"/>
      <c r="L156" s="197"/>
      <c r="M156" s="197"/>
      <c r="N156" s="197"/>
      <c r="O156" s="197"/>
      <c r="P156" s="197"/>
      <c r="Q156" s="197"/>
      <c r="R156" s="137" t="str">
        <f t="shared" si="9"/>
        <v/>
      </c>
      <c r="S156" s="137"/>
      <c r="T156" s="137"/>
      <c r="U156" s="1"/>
      <c r="V156" s="1"/>
      <c r="W156" s="1"/>
      <c r="X156" s="1"/>
      <c r="Y156" s="1"/>
      <c r="Z156" s="1"/>
    </row>
    <row r="157" ht="18.0" customHeight="1">
      <c r="A157" s="215" t="str">
        <f t="shared" si="7"/>
        <v>YCDV-137</v>
      </c>
      <c r="B157" s="238" t="s">
        <v>3466</v>
      </c>
      <c r="C157" s="226"/>
      <c r="D157" s="220" t="s">
        <v>3629</v>
      </c>
      <c r="E157" s="222" t="s">
        <v>3467</v>
      </c>
      <c r="F157" s="197"/>
      <c r="G157" s="197"/>
      <c r="H157" s="197"/>
      <c r="I157" s="197"/>
      <c r="J157" s="197"/>
      <c r="K157" s="197"/>
      <c r="L157" s="197"/>
      <c r="M157" s="197"/>
      <c r="N157" s="197"/>
      <c r="O157" s="197"/>
      <c r="P157" s="197"/>
      <c r="Q157" s="197"/>
      <c r="R157" s="137" t="str">
        <f t="shared" si="9"/>
        <v/>
      </c>
      <c r="S157" s="137"/>
      <c r="T157" s="137"/>
      <c r="U157" s="1"/>
      <c r="V157" s="1"/>
      <c r="W157" s="1"/>
      <c r="X157" s="1"/>
      <c r="Y157" s="1"/>
      <c r="Z157" s="1"/>
    </row>
    <row r="158" ht="18.0" customHeight="1">
      <c r="A158" s="215" t="str">
        <f t="shared" si="7"/>
        <v>YCDV-138</v>
      </c>
      <c r="B158" s="238" t="s">
        <v>3468</v>
      </c>
      <c r="C158" s="226"/>
      <c r="D158" s="220" t="s">
        <v>3635</v>
      </c>
      <c r="E158" s="222" t="s">
        <v>3470</v>
      </c>
      <c r="F158" s="197"/>
      <c r="G158" s="197"/>
      <c r="H158" s="197"/>
      <c r="I158" s="197"/>
      <c r="J158" s="197"/>
      <c r="K158" s="197"/>
      <c r="L158" s="197"/>
      <c r="M158" s="197"/>
      <c r="N158" s="197"/>
      <c r="O158" s="197"/>
      <c r="P158" s="197"/>
      <c r="Q158" s="197"/>
      <c r="R158" s="137" t="str">
        <f t="shared" si="9"/>
        <v/>
      </c>
      <c r="S158" s="137"/>
      <c r="T158" s="137"/>
      <c r="U158" s="1"/>
      <c r="V158" s="1"/>
      <c r="W158" s="1"/>
      <c r="X158" s="1"/>
      <c r="Y158" s="1"/>
      <c r="Z158" s="1"/>
    </row>
    <row r="159" ht="18.0" customHeight="1">
      <c r="A159" s="215" t="str">
        <f t="shared" si="7"/>
        <v>YCDV-139</v>
      </c>
      <c r="B159" s="238" t="s">
        <v>3471</v>
      </c>
      <c r="C159" s="226"/>
      <c r="D159" s="220" t="s">
        <v>3636</v>
      </c>
      <c r="E159" s="222" t="s">
        <v>3470</v>
      </c>
      <c r="F159" s="197"/>
      <c r="G159" s="197"/>
      <c r="H159" s="197"/>
      <c r="I159" s="197"/>
      <c r="J159" s="197"/>
      <c r="K159" s="197"/>
      <c r="L159" s="197"/>
      <c r="M159" s="197"/>
      <c r="N159" s="197"/>
      <c r="O159" s="197"/>
      <c r="P159" s="197"/>
      <c r="Q159" s="197"/>
      <c r="R159" s="137" t="str">
        <f t="shared" si="9"/>
        <v/>
      </c>
      <c r="S159" s="137"/>
      <c r="T159" s="137"/>
      <c r="U159" s="1"/>
      <c r="V159" s="1"/>
      <c r="W159" s="1"/>
      <c r="X159" s="1"/>
      <c r="Y159" s="1"/>
      <c r="Z159" s="1"/>
    </row>
    <row r="160" ht="18.0" customHeight="1">
      <c r="A160" s="215" t="str">
        <f t="shared" si="7"/>
        <v>YCDV-140</v>
      </c>
      <c r="B160" s="238" t="s">
        <v>3473</v>
      </c>
      <c r="C160" s="226"/>
      <c r="D160" s="220" t="s">
        <v>3637</v>
      </c>
      <c r="E160" s="222" t="s">
        <v>3470</v>
      </c>
      <c r="F160" s="197"/>
      <c r="G160" s="197"/>
      <c r="H160" s="197"/>
      <c r="I160" s="197"/>
      <c r="J160" s="197"/>
      <c r="K160" s="197"/>
      <c r="L160" s="197"/>
      <c r="M160" s="197"/>
      <c r="N160" s="197"/>
      <c r="O160" s="197"/>
      <c r="P160" s="197"/>
      <c r="Q160" s="197"/>
      <c r="R160" s="137" t="str">
        <f t="shared" si="9"/>
        <v/>
      </c>
      <c r="S160" s="137"/>
      <c r="T160" s="137"/>
      <c r="U160" s="1"/>
      <c r="V160" s="1"/>
      <c r="W160" s="1"/>
      <c r="X160" s="1"/>
      <c r="Y160" s="1"/>
      <c r="Z160" s="1"/>
    </row>
    <row r="161" ht="18.0" customHeight="1">
      <c r="A161" s="215" t="str">
        <f t="shared" si="7"/>
        <v>YCDV-141</v>
      </c>
      <c r="B161" s="237" t="s">
        <v>3475</v>
      </c>
      <c r="C161" s="226"/>
      <c r="D161" s="220" t="s">
        <v>3638</v>
      </c>
      <c r="E161" s="222" t="s">
        <v>3470</v>
      </c>
      <c r="F161" s="197"/>
      <c r="G161" s="197"/>
      <c r="H161" s="197"/>
      <c r="I161" s="197"/>
      <c r="J161" s="197"/>
      <c r="K161" s="197"/>
      <c r="L161" s="197"/>
      <c r="M161" s="197"/>
      <c r="N161" s="197"/>
      <c r="O161" s="197"/>
      <c r="P161" s="197"/>
      <c r="Q161" s="197"/>
      <c r="R161" s="137" t="str">
        <f t="shared" si="9"/>
        <v/>
      </c>
      <c r="S161" s="137"/>
      <c r="T161" s="137"/>
      <c r="U161" s="1"/>
      <c r="V161" s="1"/>
      <c r="W161" s="1"/>
      <c r="X161" s="1"/>
      <c r="Y161" s="1"/>
      <c r="Z161" s="1"/>
    </row>
    <row r="162" ht="18.0" customHeight="1">
      <c r="A162" s="215" t="str">
        <f t="shared" si="7"/>
        <v>YCDV-142</v>
      </c>
      <c r="B162" s="237" t="s">
        <v>3477</v>
      </c>
      <c r="C162" s="226"/>
      <c r="D162" s="220" t="s">
        <v>3639</v>
      </c>
      <c r="E162" s="222" t="s">
        <v>3470</v>
      </c>
      <c r="F162" s="197"/>
      <c r="G162" s="197"/>
      <c r="H162" s="197"/>
      <c r="I162" s="197"/>
      <c r="J162" s="197"/>
      <c r="K162" s="197"/>
      <c r="L162" s="197"/>
      <c r="M162" s="197"/>
      <c r="N162" s="197"/>
      <c r="O162" s="197"/>
      <c r="P162" s="197"/>
      <c r="Q162" s="197"/>
      <c r="R162" s="137" t="str">
        <f t="shared" si="9"/>
        <v/>
      </c>
      <c r="S162" s="137"/>
      <c r="T162" s="137"/>
      <c r="U162" s="1"/>
      <c r="V162" s="1"/>
      <c r="W162" s="1"/>
      <c r="X162" s="1"/>
      <c r="Y162" s="1"/>
      <c r="Z162" s="1"/>
    </row>
    <row r="163" ht="18.0" customHeight="1">
      <c r="A163" s="215" t="str">
        <f t="shared" si="7"/>
        <v>YCDV-143</v>
      </c>
      <c r="B163" s="237" t="s">
        <v>3479</v>
      </c>
      <c r="C163" s="226"/>
      <c r="D163" s="220" t="s">
        <v>3640</v>
      </c>
      <c r="E163" s="222" t="s">
        <v>3481</v>
      </c>
      <c r="F163" s="197"/>
      <c r="G163" s="197"/>
      <c r="H163" s="197"/>
      <c r="I163" s="197"/>
      <c r="J163" s="197"/>
      <c r="K163" s="197"/>
      <c r="L163" s="197"/>
      <c r="M163" s="197"/>
      <c r="N163" s="197"/>
      <c r="O163" s="197"/>
      <c r="P163" s="197"/>
      <c r="Q163" s="197"/>
      <c r="R163" s="137" t="str">
        <f t="shared" si="9"/>
        <v/>
      </c>
      <c r="S163" s="137"/>
      <c r="T163" s="137"/>
      <c r="U163" s="1"/>
      <c r="V163" s="1"/>
      <c r="W163" s="1"/>
      <c r="X163" s="1"/>
      <c r="Y163" s="1"/>
      <c r="Z163" s="1"/>
    </row>
    <row r="164" ht="18.0" customHeight="1">
      <c r="A164" s="215" t="str">
        <f t="shared" si="7"/>
        <v>YCDV-144</v>
      </c>
      <c r="B164" s="237" t="s">
        <v>3482</v>
      </c>
      <c r="C164" s="226"/>
      <c r="D164" s="220" t="s">
        <v>3641</v>
      </c>
      <c r="E164" s="222" t="s">
        <v>3470</v>
      </c>
      <c r="F164" s="197"/>
      <c r="G164" s="197"/>
      <c r="H164" s="197"/>
      <c r="I164" s="197"/>
      <c r="J164" s="197"/>
      <c r="K164" s="197"/>
      <c r="L164" s="197"/>
      <c r="M164" s="197"/>
      <c r="N164" s="197"/>
      <c r="O164" s="197"/>
      <c r="P164" s="197"/>
      <c r="Q164" s="197"/>
      <c r="R164" s="137" t="str">
        <f t="shared" si="9"/>
        <v/>
      </c>
      <c r="S164" s="137"/>
      <c r="T164" s="137"/>
      <c r="U164" s="1"/>
      <c r="V164" s="1"/>
      <c r="W164" s="1"/>
      <c r="X164" s="1"/>
      <c r="Y164" s="1"/>
      <c r="Z164" s="1"/>
    </row>
    <row r="165" ht="18.0" customHeight="1">
      <c r="A165" s="215" t="str">
        <f t="shared" si="7"/>
        <v>YCDV-145</v>
      </c>
      <c r="B165" s="237" t="s">
        <v>3484</v>
      </c>
      <c r="C165" s="226"/>
      <c r="D165" s="220" t="s">
        <v>3642</v>
      </c>
      <c r="E165" s="222" t="s">
        <v>3486</v>
      </c>
      <c r="F165" s="197"/>
      <c r="G165" s="197"/>
      <c r="H165" s="197"/>
      <c r="I165" s="197"/>
      <c r="J165" s="197"/>
      <c r="K165" s="197"/>
      <c r="L165" s="197"/>
      <c r="M165" s="197"/>
      <c r="N165" s="197"/>
      <c r="O165" s="197"/>
      <c r="P165" s="197"/>
      <c r="Q165" s="197"/>
      <c r="R165" s="137" t="str">
        <f t="shared" si="9"/>
        <v/>
      </c>
      <c r="S165" s="137"/>
      <c r="T165" s="137"/>
      <c r="U165" s="1"/>
      <c r="V165" s="1"/>
      <c r="W165" s="1"/>
      <c r="X165" s="1"/>
      <c r="Y165" s="1"/>
      <c r="Z165" s="1"/>
    </row>
    <row r="166" ht="18.0" customHeight="1">
      <c r="A166" s="215" t="str">
        <f t="shared" si="7"/>
        <v>YCDV-146</v>
      </c>
      <c r="B166" s="238" t="s">
        <v>3487</v>
      </c>
      <c r="C166" s="226"/>
      <c r="D166" s="220" t="s">
        <v>3643</v>
      </c>
      <c r="E166" s="222" t="s">
        <v>3489</v>
      </c>
      <c r="F166" s="197"/>
      <c r="G166" s="197"/>
      <c r="H166" s="197"/>
      <c r="I166" s="197"/>
      <c r="J166" s="197"/>
      <c r="K166" s="197"/>
      <c r="L166" s="197"/>
      <c r="M166" s="197"/>
      <c r="N166" s="197"/>
      <c r="O166" s="197"/>
      <c r="P166" s="197"/>
      <c r="Q166" s="197"/>
      <c r="R166" s="137" t="str">
        <f t="shared" si="9"/>
        <v/>
      </c>
      <c r="S166" s="137"/>
      <c r="T166" s="137"/>
      <c r="U166" s="1"/>
      <c r="V166" s="1"/>
      <c r="W166" s="1"/>
      <c r="X166" s="1"/>
      <c r="Y166" s="1"/>
      <c r="Z166" s="1"/>
    </row>
    <row r="167" ht="18.0" customHeight="1">
      <c r="A167" s="215" t="str">
        <f t="shared" si="7"/>
        <v>YCDV-147</v>
      </c>
      <c r="B167" s="238" t="s">
        <v>3490</v>
      </c>
      <c r="C167" s="226"/>
      <c r="D167" s="220" t="s">
        <v>3644</v>
      </c>
      <c r="E167" s="222" t="s">
        <v>3467</v>
      </c>
      <c r="F167" s="197"/>
      <c r="G167" s="197"/>
      <c r="H167" s="197"/>
      <c r="I167" s="197"/>
      <c r="J167" s="197"/>
      <c r="K167" s="197"/>
      <c r="L167" s="197"/>
      <c r="M167" s="197"/>
      <c r="N167" s="197"/>
      <c r="O167" s="197"/>
      <c r="P167" s="197"/>
      <c r="Q167" s="197"/>
      <c r="R167" s="137" t="str">
        <f t="shared" si="9"/>
        <v/>
      </c>
      <c r="S167" s="137"/>
      <c r="T167" s="137"/>
      <c r="U167" s="1"/>
      <c r="V167" s="1"/>
      <c r="W167" s="1"/>
      <c r="X167" s="1"/>
      <c r="Y167" s="1"/>
      <c r="Z167" s="1"/>
    </row>
    <row r="168" ht="18.0" customHeight="1">
      <c r="A168" s="215" t="str">
        <f t="shared" si="7"/>
        <v>YCDV-148</v>
      </c>
      <c r="B168" s="237" t="s">
        <v>3492</v>
      </c>
      <c r="C168" s="226"/>
      <c r="D168" s="220" t="s">
        <v>3645</v>
      </c>
      <c r="E168" s="222" t="s">
        <v>3494</v>
      </c>
      <c r="F168" s="197"/>
      <c r="G168" s="197"/>
      <c r="H168" s="197"/>
      <c r="I168" s="197"/>
      <c r="J168" s="197"/>
      <c r="K168" s="197"/>
      <c r="L168" s="197"/>
      <c r="M168" s="197"/>
      <c r="N168" s="197"/>
      <c r="O168" s="197"/>
      <c r="P168" s="197"/>
      <c r="Q168" s="197"/>
      <c r="R168" s="137" t="str">
        <f t="shared" si="9"/>
        <v/>
      </c>
      <c r="S168" s="137"/>
      <c r="T168" s="137"/>
      <c r="U168" s="1"/>
      <c r="V168" s="1"/>
      <c r="W168" s="1"/>
      <c r="X168" s="1"/>
      <c r="Y168" s="1"/>
      <c r="Z168" s="1"/>
    </row>
    <row r="169" ht="18.0" customHeight="1">
      <c r="A169" s="256" t="str">
        <f t="shared" si="7"/>
        <v>YCDV-149</v>
      </c>
      <c r="B169" s="237" t="s">
        <v>3495</v>
      </c>
      <c r="C169" s="226"/>
      <c r="D169" s="220" t="s">
        <v>3646</v>
      </c>
      <c r="E169" s="222" t="s">
        <v>3497</v>
      </c>
      <c r="F169" s="197"/>
      <c r="G169" s="197"/>
      <c r="H169" s="197"/>
      <c r="I169" s="197"/>
      <c r="J169" s="197"/>
      <c r="K169" s="197"/>
      <c r="L169" s="197"/>
      <c r="M169" s="197"/>
      <c r="N169" s="197"/>
      <c r="O169" s="197"/>
      <c r="P169" s="197"/>
      <c r="Q169" s="197"/>
      <c r="R169" s="137" t="str">
        <f t="shared" si="9"/>
        <v/>
      </c>
      <c r="S169" s="137"/>
      <c r="T169" s="137"/>
      <c r="U169" s="1"/>
      <c r="V169" s="1"/>
      <c r="W169" s="1"/>
      <c r="X169" s="1"/>
      <c r="Y169" s="1"/>
      <c r="Z169" s="1"/>
    </row>
    <row r="170" ht="18.0" customHeight="1">
      <c r="A170" s="256" t="str">
        <f t="shared" si="7"/>
        <v>YCDV-150</v>
      </c>
      <c r="B170" s="238" t="s">
        <v>3498</v>
      </c>
      <c r="C170" s="134"/>
      <c r="D170" s="134" t="s">
        <v>3637</v>
      </c>
      <c r="E170" s="136" t="s">
        <v>3499</v>
      </c>
      <c r="F170" s="197"/>
      <c r="G170" s="197"/>
      <c r="H170" s="197"/>
      <c r="I170" s="197"/>
      <c r="J170" s="197"/>
      <c r="K170" s="197"/>
      <c r="L170" s="197"/>
      <c r="M170" s="197"/>
      <c r="N170" s="197"/>
      <c r="O170" s="197"/>
      <c r="P170" s="197"/>
      <c r="Q170" s="197"/>
      <c r="R170" s="137" t="str">
        <f t="shared" si="9"/>
        <v/>
      </c>
      <c r="S170" s="137"/>
      <c r="T170" s="137"/>
      <c r="U170" s="1"/>
      <c r="V170" s="1"/>
      <c r="W170" s="1"/>
      <c r="X170" s="1"/>
      <c r="Y170" s="1"/>
      <c r="Z170" s="1"/>
    </row>
    <row r="171" ht="18.0" customHeight="1">
      <c r="A171" s="260" t="str">
        <f t="shared" si="7"/>
        <v>YCDV-151</v>
      </c>
      <c r="B171" s="242" t="s">
        <v>3500</v>
      </c>
      <c r="C171" s="243"/>
      <c r="D171" s="243" t="s">
        <v>3629</v>
      </c>
      <c r="E171" s="236" t="s">
        <v>3501</v>
      </c>
      <c r="F171" s="197"/>
      <c r="G171" s="197"/>
      <c r="H171" s="197"/>
      <c r="I171" s="197"/>
      <c r="J171" s="197"/>
      <c r="K171" s="197"/>
      <c r="L171" s="197"/>
      <c r="M171" s="197"/>
      <c r="N171" s="197"/>
      <c r="O171" s="197"/>
      <c r="P171" s="197"/>
      <c r="Q171" s="197"/>
      <c r="R171" s="137" t="str">
        <f t="shared" si="9"/>
        <v/>
      </c>
      <c r="S171" s="137"/>
      <c r="T171" s="137"/>
      <c r="U171" s="1"/>
      <c r="V171" s="1"/>
      <c r="W171" s="1"/>
      <c r="X171" s="1"/>
      <c r="Y171" s="1"/>
      <c r="Z171" s="1"/>
    </row>
    <row r="172" ht="18.0" customHeight="1">
      <c r="A172" s="215" t="str">
        <f t="shared" si="7"/>
        <v>YCDV-152</v>
      </c>
      <c r="B172" s="238" t="s">
        <v>3502</v>
      </c>
      <c r="C172" s="225"/>
      <c r="D172" s="247" t="s">
        <v>3647</v>
      </c>
      <c r="E172" s="222" t="s">
        <v>3504</v>
      </c>
      <c r="F172" s="197"/>
      <c r="G172" s="197"/>
      <c r="H172" s="197"/>
      <c r="I172" s="197"/>
      <c r="J172" s="197"/>
      <c r="K172" s="197"/>
      <c r="L172" s="197"/>
      <c r="M172" s="197"/>
      <c r="N172" s="197"/>
      <c r="O172" s="197"/>
      <c r="P172" s="197"/>
      <c r="Q172" s="197"/>
      <c r="R172" s="137" t="str">
        <f t="shared" si="9"/>
        <v/>
      </c>
      <c r="S172" s="137"/>
      <c r="T172" s="137"/>
      <c r="U172" s="1"/>
      <c r="V172" s="1"/>
      <c r="W172" s="1"/>
      <c r="X172" s="1"/>
      <c r="Y172" s="1"/>
      <c r="Z172" s="1"/>
    </row>
    <row r="173" ht="18.0" customHeight="1">
      <c r="A173" s="215" t="str">
        <f t="shared" si="7"/>
        <v>YCDV-153</v>
      </c>
      <c r="B173" s="242" t="s">
        <v>3505</v>
      </c>
      <c r="C173" s="221"/>
      <c r="D173" s="221" t="s">
        <v>3648</v>
      </c>
      <c r="E173" s="222" t="s">
        <v>3507</v>
      </c>
      <c r="F173" s="197"/>
      <c r="G173" s="197"/>
      <c r="H173" s="197"/>
      <c r="I173" s="197"/>
      <c r="J173" s="197"/>
      <c r="K173" s="197"/>
      <c r="L173" s="197"/>
      <c r="M173" s="197"/>
      <c r="N173" s="197"/>
      <c r="O173" s="197"/>
      <c r="P173" s="197"/>
      <c r="Q173" s="197"/>
      <c r="R173" s="137" t="str">
        <f t="shared" si="9"/>
        <v/>
      </c>
      <c r="S173" s="137"/>
      <c r="T173" s="137"/>
      <c r="U173" s="1"/>
      <c r="V173" s="1"/>
      <c r="W173" s="1"/>
      <c r="X173" s="1"/>
      <c r="Y173" s="1"/>
      <c r="Z173" s="1"/>
    </row>
    <row r="174" ht="18.0" customHeight="1">
      <c r="A174" s="215" t="str">
        <f t="shared" si="7"/>
        <v>YCDV-154</v>
      </c>
      <c r="B174" s="248" t="s">
        <v>3596</v>
      </c>
      <c r="C174" s="134"/>
      <c r="D174" s="134" t="s">
        <v>3649</v>
      </c>
      <c r="E174" s="136" t="s">
        <v>3510</v>
      </c>
      <c r="F174" s="197"/>
      <c r="G174" s="197"/>
      <c r="H174" s="197"/>
      <c r="I174" s="197"/>
      <c r="J174" s="197"/>
      <c r="K174" s="197"/>
      <c r="L174" s="197"/>
      <c r="M174" s="197"/>
      <c r="N174" s="197"/>
      <c r="O174" s="197"/>
      <c r="P174" s="197"/>
      <c r="Q174" s="197"/>
      <c r="R174" s="137" t="str">
        <f t="shared" si="9"/>
        <v/>
      </c>
      <c r="S174" s="137"/>
      <c r="T174" s="137"/>
      <c r="U174" s="1"/>
      <c r="V174" s="1"/>
      <c r="W174" s="1"/>
      <c r="X174" s="1"/>
      <c r="Y174" s="1"/>
      <c r="Z174" s="1"/>
    </row>
    <row r="175" ht="18.0" customHeight="1">
      <c r="A175" s="215" t="str">
        <f t="shared" si="7"/>
        <v>YCDV-155</v>
      </c>
      <c r="B175" s="249" t="s">
        <v>3598</v>
      </c>
      <c r="C175" s="220"/>
      <c r="D175" s="220" t="s">
        <v>3650</v>
      </c>
      <c r="E175" s="222" t="s">
        <v>3513</v>
      </c>
      <c r="F175" s="197"/>
      <c r="G175" s="197"/>
      <c r="H175" s="197"/>
      <c r="I175" s="197"/>
      <c r="J175" s="197"/>
      <c r="K175" s="197"/>
      <c r="L175" s="197"/>
      <c r="M175" s="197"/>
      <c r="N175" s="197"/>
      <c r="O175" s="197"/>
      <c r="P175" s="197"/>
      <c r="Q175" s="197"/>
      <c r="R175" s="137" t="str">
        <f t="shared" si="9"/>
        <v/>
      </c>
      <c r="S175" s="137"/>
      <c r="T175" s="137"/>
      <c r="U175" s="1"/>
      <c r="V175" s="1"/>
      <c r="W175" s="1"/>
      <c r="X175" s="1"/>
      <c r="Y175" s="1"/>
      <c r="Z175" s="1"/>
    </row>
    <row r="176" ht="18.0" customHeight="1">
      <c r="A176" s="215" t="str">
        <f t="shared" si="7"/>
        <v>YCDV-156</v>
      </c>
      <c r="B176" s="238" t="s">
        <v>3514</v>
      </c>
      <c r="C176" s="134"/>
      <c r="D176" s="220" t="s">
        <v>3651</v>
      </c>
      <c r="E176" s="136" t="s">
        <v>3516</v>
      </c>
      <c r="F176" s="197"/>
      <c r="G176" s="197"/>
      <c r="H176" s="197"/>
      <c r="I176" s="197"/>
      <c r="J176" s="197"/>
      <c r="K176" s="197"/>
      <c r="L176" s="197"/>
      <c r="M176" s="197"/>
      <c r="N176" s="197"/>
      <c r="O176" s="197"/>
      <c r="P176" s="197"/>
      <c r="Q176" s="197"/>
      <c r="R176" s="137" t="str">
        <f t="shared" si="9"/>
        <v/>
      </c>
      <c r="S176" s="137"/>
      <c r="T176" s="137"/>
      <c r="U176" s="1"/>
      <c r="V176" s="1"/>
      <c r="W176" s="1"/>
      <c r="X176" s="1"/>
      <c r="Y176" s="1"/>
      <c r="Z176" s="1"/>
    </row>
    <row r="177" ht="18.0" customHeight="1">
      <c r="A177" s="215" t="str">
        <f t="shared" si="7"/>
        <v>YCDV-157</v>
      </c>
      <c r="B177" s="237" t="s">
        <v>3517</v>
      </c>
      <c r="C177" s="220"/>
      <c r="D177" s="220" t="s">
        <v>3652</v>
      </c>
      <c r="E177" s="222" t="s">
        <v>3516</v>
      </c>
      <c r="F177" s="197"/>
      <c r="G177" s="197"/>
      <c r="H177" s="197"/>
      <c r="I177" s="197"/>
      <c r="J177" s="197"/>
      <c r="K177" s="197"/>
      <c r="L177" s="197"/>
      <c r="M177" s="197"/>
      <c r="N177" s="197"/>
      <c r="O177" s="197"/>
      <c r="P177" s="197"/>
      <c r="Q177" s="197"/>
      <c r="R177" s="137" t="str">
        <f t="shared" si="9"/>
        <v/>
      </c>
      <c r="S177" s="137"/>
      <c r="T177" s="137"/>
      <c r="U177" s="1"/>
      <c r="V177" s="1"/>
      <c r="W177" s="1"/>
      <c r="X177" s="1"/>
      <c r="Y177" s="1"/>
      <c r="Z177" s="1"/>
    </row>
    <row r="178" ht="18.0" customHeight="1">
      <c r="A178" s="256" t="str">
        <f t="shared" si="7"/>
        <v>YCDV-158</v>
      </c>
      <c r="B178" s="237" t="s">
        <v>3519</v>
      </c>
      <c r="C178" s="221"/>
      <c r="D178" s="220" t="s">
        <v>3653</v>
      </c>
      <c r="E178" s="223" t="s">
        <v>3521</v>
      </c>
      <c r="F178" s="197"/>
      <c r="G178" s="197"/>
      <c r="H178" s="197"/>
      <c r="I178" s="197"/>
      <c r="J178" s="197"/>
      <c r="K178" s="197"/>
      <c r="L178" s="197"/>
      <c r="M178" s="197"/>
      <c r="N178" s="197"/>
      <c r="O178" s="197"/>
      <c r="P178" s="197"/>
      <c r="Q178" s="197"/>
      <c r="R178" s="137" t="str">
        <f t="shared" si="9"/>
        <v/>
      </c>
      <c r="S178" s="137"/>
      <c r="T178" s="137"/>
      <c r="U178" s="1"/>
      <c r="V178" s="1"/>
      <c r="W178" s="1"/>
      <c r="X178" s="1"/>
      <c r="Y178" s="1"/>
      <c r="Z178" s="1"/>
    </row>
    <row r="179" ht="18.0" customHeight="1">
      <c r="A179" s="256" t="str">
        <f t="shared" si="7"/>
        <v>YCDV-159</v>
      </c>
      <c r="B179" s="238" t="s">
        <v>3522</v>
      </c>
      <c r="C179" s="134"/>
      <c r="D179" s="134" t="s">
        <v>3649</v>
      </c>
      <c r="E179" s="136" t="s">
        <v>3523</v>
      </c>
      <c r="F179" s="197"/>
      <c r="G179" s="197"/>
      <c r="H179" s="197"/>
      <c r="I179" s="197"/>
      <c r="J179" s="197"/>
      <c r="K179" s="197"/>
      <c r="L179" s="197"/>
      <c r="M179" s="197"/>
      <c r="N179" s="197"/>
      <c r="O179" s="197"/>
      <c r="P179" s="197"/>
      <c r="Q179" s="197"/>
      <c r="R179" s="137" t="str">
        <f t="shared" si="9"/>
        <v/>
      </c>
      <c r="S179" s="137"/>
      <c r="T179" s="137"/>
      <c r="U179" s="1"/>
      <c r="V179" s="1"/>
      <c r="W179" s="1"/>
      <c r="X179" s="1"/>
      <c r="Y179" s="1"/>
      <c r="Z179" s="1"/>
    </row>
    <row r="180" ht="18.0" customHeight="1">
      <c r="A180" s="260" t="str">
        <f t="shared" si="7"/>
        <v>YCDV-160</v>
      </c>
      <c r="B180" s="242" t="s">
        <v>3524</v>
      </c>
      <c r="C180" s="243"/>
      <c r="D180" s="243" t="s">
        <v>3629</v>
      </c>
      <c r="E180" s="236" t="s">
        <v>3525</v>
      </c>
      <c r="F180" s="197"/>
      <c r="G180" s="197"/>
      <c r="H180" s="197"/>
      <c r="I180" s="197"/>
      <c r="J180" s="197"/>
      <c r="K180" s="197"/>
      <c r="L180" s="197"/>
      <c r="M180" s="197"/>
      <c r="N180" s="197"/>
      <c r="O180" s="197"/>
      <c r="P180" s="197"/>
      <c r="Q180" s="197"/>
      <c r="R180" s="137" t="str">
        <f t="shared" si="9"/>
        <v/>
      </c>
      <c r="S180" s="137"/>
      <c r="T180" s="137"/>
      <c r="U180" s="1"/>
      <c r="V180" s="1"/>
      <c r="W180" s="1"/>
      <c r="X180" s="1"/>
      <c r="Y180" s="1"/>
      <c r="Z180" s="1"/>
    </row>
    <row r="181" ht="18.0" customHeight="1">
      <c r="A181" s="215" t="str">
        <f t="shared" si="7"/>
        <v>YCDV-161</v>
      </c>
      <c r="B181" s="238" t="s">
        <v>3526</v>
      </c>
      <c r="C181" s="225"/>
      <c r="D181" s="247" t="s">
        <v>3654</v>
      </c>
      <c r="E181" s="222" t="s">
        <v>3504</v>
      </c>
      <c r="F181" s="197"/>
      <c r="G181" s="197"/>
      <c r="H181" s="197"/>
      <c r="I181" s="197"/>
      <c r="J181" s="197"/>
      <c r="K181" s="197"/>
      <c r="L181" s="197"/>
      <c r="M181" s="197"/>
      <c r="N181" s="197"/>
      <c r="O181" s="197"/>
      <c r="P181" s="197"/>
      <c r="Q181" s="197"/>
      <c r="R181" s="137" t="str">
        <f t="shared" si="9"/>
        <v/>
      </c>
      <c r="S181" s="137"/>
      <c r="T181" s="137"/>
      <c r="U181" s="1"/>
      <c r="V181" s="1"/>
      <c r="W181" s="1"/>
      <c r="X181" s="1"/>
      <c r="Y181" s="1"/>
      <c r="Z181" s="1"/>
    </row>
    <row r="182" ht="18.0" customHeight="1">
      <c r="A182" s="215" t="str">
        <f t="shared" si="7"/>
        <v>YCDV-162</v>
      </c>
      <c r="B182" s="242" t="s">
        <v>3605</v>
      </c>
      <c r="C182" s="221"/>
      <c r="D182" s="221" t="s">
        <v>3648</v>
      </c>
      <c r="E182" s="222" t="s">
        <v>3507</v>
      </c>
      <c r="F182" s="197"/>
      <c r="G182" s="197"/>
      <c r="H182" s="197"/>
      <c r="I182" s="197"/>
      <c r="J182" s="197"/>
      <c r="K182" s="197"/>
      <c r="L182" s="197"/>
      <c r="M182" s="197"/>
      <c r="N182" s="197"/>
      <c r="O182" s="197"/>
      <c r="P182" s="197"/>
      <c r="Q182" s="197"/>
      <c r="R182" s="137" t="str">
        <f t="shared" si="9"/>
        <v/>
      </c>
      <c r="S182" s="137"/>
      <c r="T182" s="137"/>
      <c r="U182" s="1"/>
      <c r="V182" s="1"/>
      <c r="W182" s="1"/>
      <c r="X182" s="1"/>
      <c r="Y182" s="1"/>
      <c r="Z182" s="1"/>
    </row>
    <row r="183" ht="18.0" customHeight="1">
      <c r="A183" s="215" t="str">
        <f t="shared" si="7"/>
        <v>YCDV-163</v>
      </c>
      <c r="B183" s="248" t="s">
        <v>3606</v>
      </c>
      <c r="C183" s="134"/>
      <c r="D183" s="134" t="s">
        <v>3655</v>
      </c>
      <c r="E183" s="136" t="s">
        <v>3510</v>
      </c>
      <c r="F183" s="197"/>
      <c r="G183" s="197"/>
      <c r="H183" s="197"/>
      <c r="I183" s="197"/>
      <c r="J183" s="197"/>
      <c r="K183" s="197"/>
      <c r="L183" s="197"/>
      <c r="M183" s="197"/>
      <c r="N183" s="197"/>
      <c r="O183" s="197"/>
      <c r="P183" s="197"/>
      <c r="Q183" s="197"/>
      <c r="R183" s="137" t="str">
        <f t="shared" si="9"/>
        <v/>
      </c>
      <c r="S183" s="137"/>
      <c r="T183" s="137"/>
      <c r="U183" s="1"/>
      <c r="V183" s="1"/>
      <c r="W183" s="1"/>
      <c r="X183" s="1"/>
      <c r="Y183" s="1"/>
      <c r="Z183" s="1"/>
    </row>
    <row r="184" ht="18.0" customHeight="1">
      <c r="A184" s="215" t="str">
        <f t="shared" si="7"/>
        <v>YCDV-164</v>
      </c>
      <c r="B184" s="249" t="s">
        <v>3608</v>
      </c>
      <c r="C184" s="220"/>
      <c r="D184" s="220" t="s">
        <v>3656</v>
      </c>
      <c r="E184" s="222" t="s">
        <v>3513</v>
      </c>
      <c r="F184" s="197"/>
      <c r="G184" s="197"/>
      <c r="H184" s="197"/>
      <c r="I184" s="197"/>
      <c r="J184" s="197"/>
      <c r="K184" s="197"/>
      <c r="L184" s="197"/>
      <c r="M184" s="197"/>
      <c r="N184" s="197"/>
      <c r="O184" s="197"/>
      <c r="P184" s="197"/>
      <c r="Q184" s="197"/>
      <c r="R184" s="137" t="str">
        <f t="shared" si="9"/>
        <v/>
      </c>
      <c r="S184" s="137"/>
      <c r="T184" s="137"/>
      <c r="U184" s="1"/>
      <c r="V184" s="1"/>
      <c r="W184" s="1"/>
      <c r="X184" s="1"/>
      <c r="Y184" s="1"/>
      <c r="Z184" s="1"/>
    </row>
    <row r="185" ht="18.0" customHeight="1">
      <c r="A185" s="215" t="str">
        <f t="shared" si="7"/>
        <v>YCDV-165</v>
      </c>
      <c r="B185" s="238" t="s">
        <v>3531</v>
      </c>
      <c r="C185" s="134"/>
      <c r="D185" s="220" t="s">
        <v>3657</v>
      </c>
      <c r="E185" s="136" t="s">
        <v>3516</v>
      </c>
      <c r="F185" s="197"/>
      <c r="G185" s="197"/>
      <c r="H185" s="197"/>
      <c r="I185" s="197"/>
      <c r="J185" s="197"/>
      <c r="K185" s="197"/>
      <c r="L185" s="197"/>
      <c r="M185" s="197"/>
      <c r="N185" s="197"/>
      <c r="O185" s="197"/>
      <c r="P185" s="197"/>
      <c r="Q185" s="197"/>
      <c r="R185" s="137" t="str">
        <f t="shared" si="9"/>
        <v/>
      </c>
      <c r="S185" s="137"/>
      <c r="T185" s="137"/>
      <c r="U185" s="1"/>
      <c r="V185" s="1"/>
      <c r="W185" s="1"/>
      <c r="X185" s="1"/>
      <c r="Y185" s="1"/>
      <c r="Z185" s="1"/>
    </row>
    <row r="186" ht="18.0" customHeight="1">
      <c r="A186" s="215" t="str">
        <f t="shared" si="7"/>
        <v>YCDV-166</v>
      </c>
      <c r="B186" s="237" t="s">
        <v>3533</v>
      </c>
      <c r="C186" s="220"/>
      <c r="D186" s="220" t="s">
        <v>3658</v>
      </c>
      <c r="E186" s="222" t="s">
        <v>3516</v>
      </c>
      <c r="F186" s="197"/>
      <c r="G186" s="197"/>
      <c r="H186" s="197"/>
      <c r="I186" s="197"/>
      <c r="J186" s="197"/>
      <c r="K186" s="197"/>
      <c r="L186" s="197"/>
      <c r="M186" s="197"/>
      <c r="N186" s="197"/>
      <c r="O186" s="197"/>
      <c r="P186" s="197"/>
      <c r="Q186" s="197"/>
      <c r="R186" s="137" t="str">
        <f t="shared" si="9"/>
        <v/>
      </c>
      <c r="S186" s="137"/>
      <c r="T186" s="137"/>
      <c r="U186" s="1"/>
      <c r="V186" s="1"/>
      <c r="W186" s="1"/>
      <c r="X186" s="1"/>
      <c r="Y186" s="1"/>
      <c r="Z186" s="1"/>
    </row>
    <row r="187" ht="18.0" customHeight="1">
      <c r="A187" s="256" t="str">
        <f t="shared" si="7"/>
        <v>YCDV-167</v>
      </c>
      <c r="B187" s="237" t="s">
        <v>3535</v>
      </c>
      <c r="C187" s="221"/>
      <c r="D187" s="220" t="s">
        <v>3653</v>
      </c>
      <c r="E187" s="223" t="s">
        <v>3521</v>
      </c>
      <c r="F187" s="197"/>
      <c r="G187" s="197"/>
      <c r="H187" s="197"/>
      <c r="I187" s="197"/>
      <c r="J187" s="197"/>
      <c r="K187" s="197"/>
      <c r="L187" s="197"/>
      <c r="M187" s="197"/>
      <c r="N187" s="197"/>
      <c r="O187" s="197"/>
      <c r="P187" s="197"/>
      <c r="Q187" s="197"/>
      <c r="R187" s="137" t="str">
        <f t="shared" si="9"/>
        <v/>
      </c>
      <c r="S187" s="137"/>
      <c r="T187" s="137"/>
      <c r="U187" s="1"/>
      <c r="V187" s="1"/>
      <c r="W187" s="1"/>
      <c r="X187" s="1"/>
      <c r="Y187" s="1"/>
      <c r="Z187" s="1"/>
    </row>
    <row r="188" ht="18.0" customHeight="1">
      <c r="A188" s="196" t="str">
        <f t="shared" si="7"/>
        <v>YCDV-168</v>
      </c>
      <c r="B188" s="238" t="s">
        <v>3536</v>
      </c>
      <c r="C188" s="134"/>
      <c r="D188" s="134" t="s">
        <v>3659</v>
      </c>
      <c r="E188" s="136" t="s">
        <v>3538</v>
      </c>
      <c r="F188" s="197"/>
      <c r="G188" s="197"/>
      <c r="H188" s="197"/>
      <c r="I188" s="197"/>
      <c r="J188" s="197"/>
      <c r="K188" s="197"/>
      <c r="L188" s="197"/>
      <c r="M188" s="197"/>
      <c r="N188" s="197"/>
      <c r="O188" s="197"/>
      <c r="P188" s="197"/>
      <c r="Q188" s="197"/>
      <c r="R188" s="137" t="str">
        <f t="shared" si="9"/>
        <v/>
      </c>
      <c r="S188" s="137"/>
      <c r="T188" s="137"/>
      <c r="U188" s="1"/>
      <c r="V188" s="1"/>
      <c r="W188" s="1"/>
      <c r="X188" s="1"/>
      <c r="Y188" s="1"/>
      <c r="Z188" s="1"/>
    </row>
    <row r="189" ht="18.0" customHeight="1">
      <c r="A189" s="215" t="str">
        <f t="shared" si="7"/>
        <v>YCDV-169</v>
      </c>
      <c r="B189" s="248" t="s">
        <v>3539</v>
      </c>
      <c r="C189" s="247"/>
      <c r="D189" s="247" t="s">
        <v>3629</v>
      </c>
      <c r="E189" s="136" t="s">
        <v>3540</v>
      </c>
      <c r="F189" s="197"/>
      <c r="G189" s="197"/>
      <c r="H189" s="197"/>
      <c r="I189" s="197"/>
      <c r="J189" s="197"/>
      <c r="K189" s="197"/>
      <c r="L189" s="197"/>
      <c r="M189" s="197"/>
      <c r="N189" s="197"/>
      <c r="O189" s="197"/>
      <c r="P189" s="197"/>
      <c r="Q189" s="197"/>
      <c r="R189" s="137" t="str">
        <f t="shared" si="9"/>
        <v/>
      </c>
      <c r="S189" s="137"/>
      <c r="T189" s="137"/>
      <c r="U189" s="1"/>
      <c r="V189" s="1"/>
      <c r="W189" s="1"/>
      <c r="X189" s="1"/>
      <c r="Y189" s="1"/>
      <c r="Z189" s="1"/>
    </row>
    <row r="190" ht="18.0" customHeight="1">
      <c r="A190" s="215" t="str">
        <f t="shared" si="7"/>
        <v>YCDV-170</v>
      </c>
      <c r="B190" s="248" t="s">
        <v>3660</v>
      </c>
      <c r="C190" s="247"/>
      <c r="D190" s="247" t="s">
        <v>3629</v>
      </c>
      <c r="E190" s="136" t="s">
        <v>3661</v>
      </c>
      <c r="F190" s="197"/>
      <c r="G190" s="197"/>
      <c r="H190" s="197"/>
      <c r="I190" s="197"/>
      <c r="J190" s="197"/>
      <c r="K190" s="197"/>
      <c r="L190" s="197"/>
      <c r="M190" s="197"/>
      <c r="N190" s="197"/>
      <c r="O190" s="197"/>
      <c r="P190" s="197"/>
      <c r="Q190" s="197"/>
      <c r="R190" s="137"/>
      <c r="S190" s="137"/>
      <c r="T190" s="137"/>
      <c r="U190" s="1"/>
      <c r="V190" s="1"/>
      <c r="W190" s="1"/>
      <c r="X190" s="1"/>
      <c r="Y190" s="1"/>
      <c r="Z190" s="1"/>
    </row>
    <row r="191" ht="18.0" customHeight="1">
      <c r="A191" s="215" t="str">
        <f t="shared" si="7"/>
        <v>YCDV-171</v>
      </c>
      <c r="B191" s="248" t="s">
        <v>3662</v>
      </c>
      <c r="C191" s="247"/>
      <c r="D191" s="247" t="s">
        <v>3663</v>
      </c>
      <c r="E191" s="136" t="s">
        <v>3664</v>
      </c>
      <c r="F191" s="197"/>
      <c r="G191" s="197"/>
      <c r="H191" s="197"/>
      <c r="I191" s="197"/>
      <c r="J191" s="197"/>
      <c r="K191" s="197"/>
      <c r="L191" s="197"/>
      <c r="M191" s="197"/>
      <c r="N191" s="197"/>
      <c r="O191" s="197"/>
      <c r="P191" s="197"/>
      <c r="Q191" s="197"/>
      <c r="R191" s="137"/>
      <c r="S191" s="137"/>
      <c r="T191" s="137"/>
      <c r="U191" s="1"/>
      <c r="V191" s="1"/>
      <c r="W191" s="1"/>
      <c r="X191" s="1"/>
      <c r="Y191" s="1"/>
      <c r="Z191" s="1"/>
    </row>
    <row r="192" ht="18.0" customHeight="1">
      <c r="A192" s="215" t="str">
        <f t="shared" si="7"/>
        <v>YCDV-172</v>
      </c>
      <c r="B192" s="248" t="s">
        <v>3665</v>
      </c>
      <c r="C192" s="247"/>
      <c r="D192" s="247" t="s">
        <v>3666</v>
      </c>
      <c r="E192" s="136" t="s">
        <v>3667</v>
      </c>
      <c r="F192" s="197"/>
      <c r="G192" s="197"/>
      <c r="H192" s="197"/>
      <c r="I192" s="197"/>
      <c r="J192" s="197"/>
      <c r="K192" s="197"/>
      <c r="L192" s="197"/>
      <c r="M192" s="197"/>
      <c r="N192" s="197"/>
      <c r="O192" s="197"/>
      <c r="P192" s="197"/>
      <c r="Q192" s="197"/>
      <c r="R192" s="137"/>
      <c r="S192" s="137"/>
      <c r="T192" s="137"/>
      <c r="U192" s="1"/>
      <c r="V192" s="1"/>
      <c r="W192" s="1"/>
      <c r="X192" s="1"/>
      <c r="Y192" s="1"/>
      <c r="Z192" s="1"/>
    </row>
    <row r="193" ht="18.0" customHeight="1">
      <c r="A193" s="215" t="str">
        <f t="shared" si="7"/>
        <v>YCDV-173</v>
      </c>
      <c r="B193" s="248" t="s">
        <v>3668</v>
      </c>
      <c r="C193" s="247"/>
      <c r="D193" s="247" t="s">
        <v>3669</v>
      </c>
      <c r="E193" s="136" t="s">
        <v>3670</v>
      </c>
      <c r="F193" s="197"/>
      <c r="G193" s="197"/>
      <c r="H193" s="197"/>
      <c r="I193" s="197"/>
      <c r="J193" s="197"/>
      <c r="K193" s="197"/>
      <c r="L193" s="197"/>
      <c r="M193" s="197"/>
      <c r="N193" s="197"/>
      <c r="O193" s="197"/>
      <c r="P193" s="197"/>
      <c r="Q193" s="197"/>
      <c r="R193" s="137"/>
      <c r="S193" s="137"/>
      <c r="T193" s="137"/>
      <c r="U193" s="1"/>
      <c r="V193" s="1"/>
      <c r="W193" s="1"/>
      <c r="X193" s="1"/>
      <c r="Y193" s="1"/>
      <c r="Z193" s="1"/>
    </row>
    <row r="194" ht="18.0" customHeight="1">
      <c r="A194" s="215" t="str">
        <f t="shared" si="7"/>
        <v>YCDV-174</v>
      </c>
      <c r="B194" s="248" t="s">
        <v>3671</v>
      </c>
      <c r="C194" s="247"/>
      <c r="D194" s="247" t="s">
        <v>3672</v>
      </c>
      <c r="E194" s="136" t="s">
        <v>3673</v>
      </c>
      <c r="F194" s="197"/>
      <c r="G194" s="197"/>
      <c r="H194" s="197"/>
      <c r="I194" s="197"/>
      <c r="J194" s="197"/>
      <c r="K194" s="197"/>
      <c r="L194" s="197"/>
      <c r="M194" s="197"/>
      <c r="N194" s="197"/>
      <c r="O194" s="197"/>
      <c r="P194" s="197"/>
      <c r="Q194" s="197"/>
      <c r="R194" s="137"/>
      <c r="S194" s="137"/>
      <c r="T194" s="137"/>
      <c r="U194" s="1"/>
      <c r="V194" s="1"/>
      <c r="W194" s="1"/>
      <c r="X194" s="1"/>
      <c r="Y194" s="1"/>
      <c r="Z194" s="1"/>
    </row>
    <row r="195" ht="18.0" customHeight="1">
      <c r="A195" s="215" t="str">
        <f t="shared" si="7"/>
        <v>YCDV-175</v>
      </c>
      <c r="B195" s="248" t="s">
        <v>3674</v>
      </c>
      <c r="C195" s="247"/>
      <c r="D195" s="247" t="s">
        <v>3675</v>
      </c>
      <c r="E195" s="136" t="s">
        <v>3676</v>
      </c>
      <c r="F195" s="197"/>
      <c r="G195" s="197"/>
      <c r="H195" s="197"/>
      <c r="I195" s="197"/>
      <c r="J195" s="197"/>
      <c r="K195" s="197"/>
      <c r="L195" s="197"/>
      <c r="M195" s="197"/>
      <c r="N195" s="197"/>
      <c r="O195" s="197"/>
      <c r="P195" s="197"/>
      <c r="Q195" s="197"/>
      <c r="R195" s="137"/>
      <c r="S195" s="137"/>
      <c r="T195" s="137"/>
      <c r="U195" s="1"/>
      <c r="V195" s="1"/>
      <c r="W195" s="1"/>
      <c r="X195" s="1"/>
      <c r="Y195" s="1"/>
      <c r="Z195" s="1"/>
    </row>
    <row r="196" ht="18.0" customHeight="1">
      <c r="A196" s="215" t="str">
        <f t="shared" si="7"/>
        <v>YCDV-176</v>
      </c>
      <c r="B196" s="248" t="s">
        <v>3677</v>
      </c>
      <c r="C196" s="247"/>
      <c r="D196" s="247" t="s">
        <v>3678</v>
      </c>
      <c r="E196" s="136" t="s">
        <v>3679</v>
      </c>
      <c r="F196" s="197"/>
      <c r="G196" s="197"/>
      <c r="H196" s="197"/>
      <c r="I196" s="197"/>
      <c r="J196" s="197"/>
      <c r="K196" s="197"/>
      <c r="L196" s="197"/>
      <c r="M196" s="197"/>
      <c r="N196" s="197"/>
      <c r="O196" s="197"/>
      <c r="P196" s="197"/>
      <c r="Q196" s="197"/>
      <c r="R196" s="137"/>
      <c r="S196" s="137"/>
      <c r="T196" s="137"/>
      <c r="U196" s="1"/>
      <c r="V196" s="1"/>
      <c r="W196" s="1"/>
      <c r="X196" s="1"/>
      <c r="Y196" s="1"/>
      <c r="Z196" s="1"/>
    </row>
    <row r="197" ht="57.0" customHeight="1">
      <c r="A197" s="215" t="str">
        <f t="shared" si="7"/>
        <v>YCDV-177</v>
      </c>
      <c r="B197" s="248" t="s">
        <v>3680</v>
      </c>
      <c r="C197" s="247"/>
      <c r="D197" s="247" t="s">
        <v>3629</v>
      </c>
      <c r="E197" s="136" t="s">
        <v>3681</v>
      </c>
      <c r="F197" s="197"/>
      <c r="G197" s="197"/>
      <c r="H197" s="197"/>
      <c r="I197" s="197"/>
      <c r="J197" s="197"/>
      <c r="K197" s="197"/>
      <c r="L197" s="197"/>
      <c r="M197" s="197"/>
      <c r="N197" s="197"/>
      <c r="O197" s="197"/>
      <c r="P197" s="197"/>
      <c r="Q197" s="197"/>
      <c r="R197" s="137"/>
      <c r="S197" s="137"/>
      <c r="T197" s="137"/>
      <c r="U197" s="1"/>
      <c r="V197" s="1"/>
      <c r="W197" s="1"/>
      <c r="X197" s="1"/>
      <c r="Y197" s="1"/>
      <c r="Z197" s="1"/>
    </row>
    <row r="198" ht="250.5" customHeight="1">
      <c r="A198" s="215" t="str">
        <f t="shared" si="7"/>
        <v>YCDV-178</v>
      </c>
      <c r="B198" s="248" t="s">
        <v>3682</v>
      </c>
      <c r="C198" s="247"/>
      <c r="D198" s="247" t="s">
        <v>3683</v>
      </c>
      <c r="E198" s="136" t="s">
        <v>3684</v>
      </c>
      <c r="F198" s="197"/>
      <c r="G198" s="197"/>
      <c r="H198" s="197"/>
      <c r="I198" s="197"/>
      <c r="J198" s="197"/>
      <c r="K198" s="197"/>
      <c r="L198" s="197"/>
      <c r="M198" s="197"/>
      <c r="N198" s="197"/>
      <c r="O198" s="197"/>
      <c r="P198" s="197"/>
      <c r="Q198" s="197"/>
      <c r="R198" s="137"/>
      <c r="S198" s="137"/>
      <c r="T198" s="137"/>
      <c r="U198" s="1"/>
      <c r="V198" s="1"/>
      <c r="W198" s="1"/>
      <c r="X198" s="1"/>
      <c r="Y198" s="1"/>
      <c r="Z198" s="1"/>
    </row>
    <row r="199" ht="18.0" customHeight="1">
      <c r="A199" s="215" t="str">
        <f t="shared" si="7"/>
        <v>YCDV-179</v>
      </c>
      <c r="B199" s="248" t="s">
        <v>3685</v>
      </c>
      <c r="C199" s="247"/>
      <c r="D199" s="247" t="s">
        <v>3686</v>
      </c>
      <c r="E199" s="136" t="s">
        <v>3687</v>
      </c>
      <c r="F199" s="197"/>
      <c r="G199" s="197"/>
      <c r="H199" s="197"/>
      <c r="I199" s="197"/>
      <c r="J199" s="197"/>
      <c r="K199" s="197"/>
      <c r="L199" s="197"/>
      <c r="M199" s="197"/>
      <c r="N199" s="197"/>
      <c r="O199" s="197"/>
      <c r="P199" s="197"/>
      <c r="Q199" s="197"/>
      <c r="R199" s="137"/>
      <c r="S199" s="137"/>
      <c r="T199" s="137"/>
      <c r="U199" s="1"/>
      <c r="V199" s="1"/>
      <c r="W199" s="1"/>
      <c r="X199" s="1"/>
      <c r="Y199" s="1"/>
      <c r="Z199" s="1"/>
    </row>
    <row r="200" ht="81.0" customHeight="1">
      <c r="A200" s="215" t="str">
        <f t="shared" si="7"/>
        <v>YCDV-180</v>
      </c>
      <c r="B200" s="248" t="s">
        <v>3688</v>
      </c>
      <c r="C200" s="247"/>
      <c r="D200" s="247" t="s">
        <v>3689</v>
      </c>
      <c r="E200" s="136" t="s">
        <v>3690</v>
      </c>
      <c r="F200" s="197"/>
      <c r="G200" s="197"/>
      <c r="H200" s="197"/>
      <c r="I200" s="197"/>
      <c r="J200" s="197"/>
      <c r="K200" s="197"/>
      <c r="L200" s="197"/>
      <c r="M200" s="197"/>
      <c r="N200" s="197"/>
      <c r="O200" s="197"/>
      <c r="P200" s="197"/>
      <c r="Q200" s="197"/>
      <c r="R200" s="137"/>
      <c r="S200" s="137"/>
      <c r="T200" s="137"/>
      <c r="U200" s="1"/>
      <c r="V200" s="1"/>
      <c r="W200" s="1"/>
      <c r="X200" s="1"/>
      <c r="Y200" s="1"/>
      <c r="Z200" s="1"/>
    </row>
    <row r="201" ht="129.0" customHeight="1">
      <c r="A201" s="215" t="str">
        <f t="shared" si="7"/>
        <v>YCDV-181</v>
      </c>
      <c r="B201" s="248" t="s">
        <v>3691</v>
      </c>
      <c r="C201" s="247"/>
      <c r="D201" s="247" t="s">
        <v>3692</v>
      </c>
      <c r="E201" s="136" t="s">
        <v>3673</v>
      </c>
      <c r="F201" s="197"/>
      <c r="G201" s="197"/>
      <c r="H201" s="197"/>
      <c r="I201" s="197"/>
      <c r="J201" s="197"/>
      <c r="K201" s="197"/>
      <c r="L201" s="197"/>
      <c r="M201" s="197"/>
      <c r="N201" s="197"/>
      <c r="O201" s="197"/>
      <c r="P201" s="197"/>
      <c r="Q201" s="197"/>
      <c r="R201" s="137"/>
      <c r="S201" s="137"/>
      <c r="T201" s="137"/>
      <c r="U201" s="1"/>
      <c r="V201" s="1"/>
      <c r="W201" s="1"/>
      <c r="X201" s="1"/>
      <c r="Y201" s="1"/>
      <c r="Z201" s="1"/>
    </row>
    <row r="202" ht="243.0" customHeight="1">
      <c r="A202" s="215" t="str">
        <f t="shared" si="7"/>
        <v>YCDV-182</v>
      </c>
      <c r="B202" s="248" t="s">
        <v>3693</v>
      </c>
      <c r="C202" s="247"/>
      <c r="D202" s="247" t="s">
        <v>3675</v>
      </c>
      <c r="E202" s="136" t="s">
        <v>3694</v>
      </c>
      <c r="F202" s="197"/>
      <c r="G202" s="197"/>
      <c r="H202" s="197"/>
      <c r="I202" s="197"/>
      <c r="J202" s="197"/>
      <c r="K202" s="197"/>
      <c r="L202" s="197"/>
      <c r="M202" s="197"/>
      <c r="N202" s="197"/>
      <c r="O202" s="197"/>
      <c r="P202" s="197"/>
      <c r="Q202" s="197"/>
      <c r="R202" s="137"/>
      <c r="S202" s="137"/>
      <c r="T202" s="137"/>
      <c r="U202" s="1"/>
      <c r="V202" s="1"/>
      <c r="W202" s="1"/>
      <c r="X202" s="1"/>
      <c r="Y202" s="1"/>
      <c r="Z202" s="1"/>
    </row>
    <row r="203" ht="18.0" customHeight="1">
      <c r="A203" s="215" t="str">
        <f t="shared" si="7"/>
        <v>YCDV-183</v>
      </c>
      <c r="B203" s="248" t="s">
        <v>3541</v>
      </c>
      <c r="C203" s="247"/>
      <c r="D203" s="247" t="s">
        <v>3695</v>
      </c>
      <c r="E203" s="136" t="s">
        <v>3543</v>
      </c>
      <c r="F203" s="197"/>
      <c r="G203" s="197"/>
      <c r="H203" s="197"/>
      <c r="I203" s="197"/>
      <c r="J203" s="197"/>
      <c r="K203" s="197"/>
      <c r="L203" s="197"/>
      <c r="M203" s="197"/>
      <c r="N203" s="197"/>
      <c r="O203" s="197"/>
      <c r="P203" s="197"/>
      <c r="Q203" s="197"/>
      <c r="R203" s="137" t="str">
        <f t="shared" ref="R203:R214" si="10">IF(OR(IF(H203="",IF(G203="",IF(F203="","",F203),G203),H203)="F",IF(K203="",IF(J203="",IF(I203="","",I203),J203),K203)="F",IF(N203="",IF(M203="",IF(L203="","",L203),M203),N203)="F",IF(Q203="",IF(P203="",IF(O203="","",O203),P203),Q203)="F")=TRUE,"F",IF(OR(IF(H203="",IF(G203="",IF(F203="","",F203),G203),H203)="PE",IF(K203="",IF(J203="",IF(I203="","",I203),J203),K203)="PE",IF(N203="",IF(M203="",IF(L203="","",L203),M203),N203)="PE",IF(Q203="",IF(P203="",IF(O203="","",O203),P203),Q203)="PE")=TRUE,"PE",IF(AND(IF(H203="",IF(G203="",IF(F203="","",F203),G203),H203)="",IF(K203="",IF(J203="",IF(I203="","",I203),J203),K203)="",IF(N203="",IF(M203="",IF(L203="","",L203),M203),N203)="",IF(Q203="",IF(P203="",IF(O203="","",O203),P203),Q203)="")=TRUE,"","P")))</f>
        <v/>
      </c>
      <c r="S203" s="137"/>
      <c r="T203" s="137"/>
      <c r="U203" s="1"/>
      <c r="V203" s="1"/>
      <c r="W203" s="1"/>
      <c r="X203" s="1"/>
      <c r="Y203" s="1"/>
      <c r="Z203" s="1"/>
    </row>
    <row r="204" ht="18.0" customHeight="1">
      <c r="A204" s="215" t="str">
        <f t="shared" si="7"/>
        <v>YCDV-184</v>
      </c>
      <c r="B204" s="248" t="s">
        <v>3544</v>
      </c>
      <c r="C204" s="247"/>
      <c r="D204" s="247" t="s">
        <v>3696</v>
      </c>
      <c r="E204" s="136" t="s">
        <v>3470</v>
      </c>
      <c r="F204" s="197"/>
      <c r="G204" s="197"/>
      <c r="H204" s="197"/>
      <c r="I204" s="197"/>
      <c r="J204" s="197"/>
      <c r="K204" s="197"/>
      <c r="L204" s="197"/>
      <c r="M204" s="197"/>
      <c r="N204" s="197"/>
      <c r="O204" s="197"/>
      <c r="P204" s="197"/>
      <c r="Q204" s="197"/>
      <c r="R204" s="137" t="str">
        <f t="shared" si="10"/>
        <v/>
      </c>
      <c r="S204" s="137"/>
      <c r="T204" s="137"/>
      <c r="U204" s="1"/>
      <c r="V204" s="1"/>
      <c r="W204" s="1"/>
      <c r="X204" s="1"/>
      <c r="Y204" s="1"/>
      <c r="Z204" s="1"/>
    </row>
    <row r="205" ht="18.0" customHeight="1">
      <c r="A205" s="215" t="str">
        <f t="shared" si="7"/>
        <v>YCDV-185</v>
      </c>
      <c r="B205" s="248" t="s">
        <v>3473</v>
      </c>
      <c r="C205" s="247"/>
      <c r="D205" s="247" t="s">
        <v>3697</v>
      </c>
      <c r="E205" s="136" t="s">
        <v>3470</v>
      </c>
      <c r="F205" s="197"/>
      <c r="G205" s="197"/>
      <c r="H205" s="197"/>
      <c r="I205" s="197"/>
      <c r="J205" s="197"/>
      <c r="K205" s="197"/>
      <c r="L205" s="197"/>
      <c r="M205" s="197"/>
      <c r="N205" s="197"/>
      <c r="O205" s="197"/>
      <c r="P205" s="197"/>
      <c r="Q205" s="197"/>
      <c r="R205" s="137" t="str">
        <f t="shared" si="10"/>
        <v/>
      </c>
      <c r="S205" s="137"/>
      <c r="T205" s="137"/>
      <c r="U205" s="1"/>
      <c r="V205" s="1"/>
      <c r="W205" s="1"/>
      <c r="X205" s="1"/>
      <c r="Y205" s="1"/>
      <c r="Z205" s="1"/>
    </row>
    <row r="206" ht="18.0" customHeight="1">
      <c r="A206" s="215" t="str">
        <f t="shared" si="7"/>
        <v>YCDV-186</v>
      </c>
      <c r="B206" s="248" t="s">
        <v>3547</v>
      </c>
      <c r="C206" s="247"/>
      <c r="D206" s="247" t="s">
        <v>3698</v>
      </c>
      <c r="E206" s="136" t="s">
        <v>3470</v>
      </c>
      <c r="F206" s="197"/>
      <c r="G206" s="197"/>
      <c r="H206" s="197"/>
      <c r="I206" s="197"/>
      <c r="J206" s="197"/>
      <c r="K206" s="197"/>
      <c r="L206" s="197"/>
      <c r="M206" s="197"/>
      <c r="N206" s="197"/>
      <c r="O206" s="197"/>
      <c r="P206" s="197"/>
      <c r="Q206" s="197"/>
      <c r="R206" s="137" t="str">
        <f t="shared" si="10"/>
        <v/>
      </c>
      <c r="S206" s="137"/>
      <c r="T206" s="137"/>
      <c r="U206" s="1"/>
      <c r="V206" s="1"/>
      <c r="W206" s="1"/>
      <c r="X206" s="1"/>
      <c r="Y206" s="1"/>
      <c r="Z206" s="1"/>
    </row>
    <row r="207" ht="18.0" customHeight="1">
      <c r="A207" s="215" t="str">
        <f t="shared" si="7"/>
        <v>YCDV-187</v>
      </c>
      <c r="B207" s="248" t="s">
        <v>3477</v>
      </c>
      <c r="C207" s="247"/>
      <c r="D207" s="247" t="s">
        <v>3699</v>
      </c>
      <c r="E207" s="136" t="s">
        <v>3470</v>
      </c>
      <c r="F207" s="197"/>
      <c r="G207" s="197"/>
      <c r="H207" s="197"/>
      <c r="I207" s="197"/>
      <c r="J207" s="197"/>
      <c r="K207" s="197"/>
      <c r="L207" s="197"/>
      <c r="M207" s="197"/>
      <c r="N207" s="197"/>
      <c r="O207" s="197"/>
      <c r="P207" s="197"/>
      <c r="Q207" s="197"/>
      <c r="R207" s="137" t="str">
        <f t="shared" si="10"/>
        <v/>
      </c>
      <c r="S207" s="137"/>
      <c r="T207" s="137"/>
      <c r="U207" s="1"/>
      <c r="V207" s="1"/>
      <c r="W207" s="1"/>
      <c r="X207" s="1"/>
      <c r="Y207" s="1"/>
      <c r="Z207" s="1"/>
    </row>
    <row r="208" ht="18.0" customHeight="1">
      <c r="A208" s="215" t="str">
        <f t="shared" si="7"/>
        <v>YCDV-188</v>
      </c>
      <c r="B208" s="248" t="s">
        <v>3550</v>
      </c>
      <c r="C208" s="247"/>
      <c r="D208" s="247" t="s">
        <v>3700</v>
      </c>
      <c r="E208" s="136" t="s">
        <v>3552</v>
      </c>
      <c r="F208" s="197"/>
      <c r="G208" s="197"/>
      <c r="H208" s="197"/>
      <c r="I208" s="197"/>
      <c r="J208" s="197"/>
      <c r="K208" s="197"/>
      <c r="L208" s="197"/>
      <c r="M208" s="197"/>
      <c r="N208" s="197"/>
      <c r="O208" s="197"/>
      <c r="P208" s="197"/>
      <c r="Q208" s="197"/>
      <c r="R208" s="137" t="str">
        <f t="shared" si="10"/>
        <v/>
      </c>
      <c r="S208" s="137"/>
      <c r="T208" s="137"/>
      <c r="U208" s="1"/>
      <c r="V208" s="1"/>
      <c r="W208" s="1"/>
      <c r="X208" s="1"/>
      <c r="Y208" s="1"/>
      <c r="Z208" s="1"/>
    </row>
    <row r="209" ht="18.0" customHeight="1">
      <c r="A209" s="215" t="str">
        <f t="shared" si="7"/>
        <v>YCDV-189</v>
      </c>
      <c r="B209" s="249" t="s">
        <v>3553</v>
      </c>
      <c r="C209" s="221"/>
      <c r="D209" s="221" t="s">
        <v>3701</v>
      </c>
      <c r="E209" s="222" t="s">
        <v>3555</v>
      </c>
      <c r="F209" s="197"/>
      <c r="G209" s="197"/>
      <c r="H209" s="197"/>
      <c r="I209" s="197"/>
      <c r="J209" s="197"/>
      <c r="K209" s="197"/>
      <c r="L209" s="197"/>
      <c r="M209" s="197"/>
      <c r="N209" s="197"/>
      <c r="O209" s="197"/>
      <c r="P209" s="197"/>
      <c r="Q209" s="197"/>
      <c r="R209" s="137" t="str">
        <f t="shared" si="10"/>
        <v/>
      </c>
      <c r="S209" s="137"/>
      <c r="T209" s="137"/>
      <c r="U209" s="1"/>
      <c r="V209" s="1"/>
      <c r="W209" s="1"/>
      <c r="X209" s="1"/>
      <c r="Y209" s="1"/>
      <c r="Z209" s="1"/>
    </row>
    <row r="210" ht="18.0" customHeight="1">
      <c r="A210" s="215" t="str">
        <f t="shared" si="7"/>
        <v>YCDV-190</v>
      </c>
      <c r="B210" s="238" t="s">
        <v>3556</v>
      </c>
      <c r="C210" s="134"/>
      <c r="D210" s="221" t="s">
        <v>3702</v>
      </c>
      <c r="E210" s="222" t="s">
        <v>3558</v>
      </c>
      <c r="F210" s="197"/>
      <c r="G210" s="197"/>
      <c r="H210" s="197"/>
      <c r="I210" s="197"/>
      <c r="J210" s="197"/>
      <c r="K210" s="197"/>
      <c r="L210" s="197"/>
      <c r="M210" s="197"/>
      <c r="N210" s="197"/>
      <c r="O210" s="197"/>
      <c r="P210" s="197"/>
      <c r="Q210" s="197"/>
      <c r="R210" s="137" t="str">
        <f t="shared" si="10"/>
        <v/>
      </c>
      <c r="S210" s="137"/>
      <c r="T210" s="137"/>
      <c r="U210" s="1"/>
      <c r="V210" s="1"/>
      <c r="W210" s="1"/>
      <c r="X210" s="1"/>
      <c r="Y210" s="1"/>
      <c r="Z210" s="1"/>
    </row>
    <row r="211" ht="18.0" customHeight="1">
      <c r="A211" s="215" t="str">
        <f t="shared" si="7"/>
        <v>YCDV-191</v>
      </c>
      <c r="B211" s="238" t="s">
        <v>3559</v>
      </c>
      <c r="C211" s="134"/>
      <c r="D211" s="221" t="s">
        <v>3703</v>
      </c>
      <c r="E211" s="136" t="s">
        <v>3561</v>
      </c>
      <c r="F211" s="197"/>
      <c r="G211" s="197"/>
      <c r="H211" s="197"/>
      <c r="I211" s="197"/>
      <c r="J211" s="197"/>
      <c r="K211" s="197"/>
      <c r="L211" s="197"/>
      <c r="M211" s="197"/>
      <c r="N211" s="197"/>
      <c r="O211" s="197"/>
      <c r="P211" s="197"/>
      <c r="Q211" s="197"/>
      <c r="R211" s="137" t="str">
        <f t="shared" si="10"/>
        <v/>
      </c>
      <c r="S211" s="137"/>
      <c r="T211" s="137"/>
      <c r="U211" s="1"/>
      <c r="V211" s="1"/>
      <c r="W211" s="1"/>
      <c r="X211" s="1"/>
      <c r="Y211" s="1"/>
      <c r="Z211" s="1"/>
    </row>
    <row r="212" ht="18.0" customHeight="1">
      <c r="A212" s="215" t="str">
        <f t="shared" si="7"/>
        <v>YCDV-192</v>
      </c>
      <c r="B212" s="237" t="s">
        <v>3562</v>
      </c>
      <c r="C212" s="220"/>
      <c r="D212" s="221" t="s">
        <v>3704</v>
      </c>
      <c r="E212" s="222" t="s">
        <v>3564</v>
      </c>
      <c r="F212" s="197"/>
      <c r="G212" s="197"/>
      <c r="H212" s="197"/>
      <c r="I212" s="197"/>
      <c r="J212" s="197"/>
      <c r="K212" s="197"/>
      <c r="L212" s="197"/>
      <c r="M212" s="197"/>
      <c r="N212" s="197"/>
      <c r="O212" s="197"/>
      <c r="P212" s="197"/>
      <c r="Q212" s="197"/>
      <c r="R212" s="137" t="str">
        <f t="shared" si="10"/>
        <v/>
      </c>
      <c r="S212" s="137"/>
      <c r="T212" s="137"/>
      <c r="U212" s="1"/>
      <c r="V212" s="1"/>
      <c r="W212" s="1"/>
      <c r="X212" s="1"/>
      <c r="Y212" s="1"/>
      <c r="Z212" s="1"/>
    </row>
    <row r="213" ht="18.0" customHeight="1">
      <c r="A213" s="215" t="str">
        <f t="shared" si="7"/>
        <v>YCDV-193</v>
      </c>
      <c r="B213" s="238" t="s">
        <v>3565</v>
      </c>
      <c r="C213" s="134"/>
      <c r="D213" s="221" t="s">
        <v>3705</v>
      </c>
      <c r="E213" s="136" t="s">
        <v>3567</v>
      </c>
      <c r="F213" s="197"/>
      <c r="G213" s="197"/>
      <c r="H213" s="197"/>
      <c r="I213" s="197"/>
      <c r="J213" s="197"/>
      <c r="K213" s="197"/>
      <c r="L213" s="197"/>
      <c r="M213" s="197"/>
      <c r="N213" s="197"/>
      <c r="O213" s="197"/>
      <c r="P213" s="197"/>
      <c r="Q213" s="197"/>
      <c r="R213" s="137" t="str">
        <f t="shared" si="10"/>
        <v/>
      </c>
      <c r="S213" s="137"/>
      <c r="T213" s="137"/>
      <c r="U213" s="1"/>
      <c r="V213" s="1"/>
      <c r="W213" s="1"/>
      <c r="X213" s="1"/>
      <c r="Y213" s="1"/>
      <c r="Z213" s="1"/>
    </row>
    <row r="214" ht="18.0" customHeight="1">
      <c r="A214" s="215" t="str">
        <f t="shared" si="7"/>
        <v>YCDV-194</v>
      </c>
      <c r="B214" s="237" t="s">
        <v>3568</v>
      </c>
      <c r="C214" s="220"/>
      <c r="D214" s="220" t="s">
        <v>3675</v>
      </c>
      <c r="E214" s="222" t="s">
        <v>3570</v>
      </c>
      <c r="F214" s="197"/>
      <c r="G214" s="197"/>
      <c r="H214" s="197"/>
      <c r="I214" s="197"/>
      <c r="J214" s="197"/>
      <c r="K214" s="197"/>
      <c r="L214" s="197"/>
      <c r="M214" s="197"/>
      <c r="N214" s="197"/>
      <c r="O214" s="197"/>
      <c r="P214" s="197"/>
      <c r="Q214" s="197"/>
      <c r="R214" s="137" t="str">
        <f t="shared" si="10"/>
        <v/>
      </c>
      <c r="S214" s="137"/>
      <c r="T214" s="137"/>
      <c r="U214" s="1"/>
      <c r="V214" s="1"/>
      <c r="W214" s="1"/>
      <c r="X214" s="1"/>
      <c r="Y214" s="1"/>
      <c r="Z214" s="1"/>
    </row>
    <row r="215" ht="76.5" customHeight="1">
      <c r="A215" s="215" t="str">
        <f t="shared" si="7"/>
        <v>YCDV-195</v>
      </c>
      <c r="B215" s="257" t="s">
        <v>3571</v>
      </c>
      <c r="C215" s="134"/>
      <c r="D215" s="220" t="s">
        <v>3706</v>
      </c>
      <c r="E215" s="136" t="s">
        <v>3707</v>
      </c>
      <c r="F215" s="197"/>
      <c r="G215" s="197"/>
      <c r="H215" s="197"/>
      <c r="I215" s="197"/>
      <c r="J215" s="197"/>
      <c r="K215" s="197"/>
      <c r="L215" s="197"/>
      <c r="M215" s="197"/>
      <c r="N215" s="197"/>
      <c r="O215" s="197"/>
      <c r="P215" s="197"/>
      <c r="Q215" s="197"/>
      <c r="R215" s="137"/>
      <c r="S215" s="137"/>
      <c r="T215" s="137"/>
      <c r="U215" s="1"/>
      <c r="V215" s="1"/>
      <c r="W215" s="1"/>
      <c r="X215" s="1"/>
      <c r="Y215" s="1"/>
      <c r="Z215" s="1"/>
    </row>
    <row r="216" ht="18.0" customHeight="1">
      <c r="A216" s="215" t="str">
        <f t="shared" si="7"/>
        <v/>
      </c>
      <c r="B216" s="253" t="s">
        <v>3708</v>
      </c>
      <c r="C216" s="258"/>
      <c r="D216" s="259"/>
      <c r="E216" s="261"/>
      <c r="F216" s="197"/>
      <c r="G216" s="197"/>
      <c r="H216" s="197"/>
      <c r="I216" s="197"/>
      <c r="J216" s="197"/>
      <c r="K216" s="197"/>
      <c r="L216" s="197"/>
      <c r="M216" s="197"/>
      <c r="N216" s="197"/>
      <c r="O216" s="197"/>
      <c r="P216" s="197"/>
      <c r="Q216" s="197"/>
      <c r="R216" s="137" t="str">
        <f t="shared" ref="R216:R238" si="11">IF(OR(IF(H216="",IF(G216="",IF(F216="","",F216),G216),H216)="F",IF(K216="",IF(J216="",IF(I216="","",I216),J216),K216)="F",IF(N216="",IF(M216="",IF(L216="","",L216),M216),N216)="F",IF(Q216="",IF(P216="",IF(O216="","",O216),P216),Q216)="F")=TRUE,"F",IF(OR(IF(H216="",IF(G216="",IF(F216="","",F216),G216),H216)="PE",IF(K216="",IF(J216="",IF(I216="","",I216),J216),K216)="PE",IF(N216="",IF(M216="",IF(L216="","",L216),M216),N216)="PE",IF(Q216="",IF(P216="",IF(O216="","",O216),P216),Q216)="PE")=TRUE,"PE",IF(AND(IF(H216="",IF(G216="",IF(F216="","",F216),G216),H216)="",IF(K216="",IF(J216="",IF(I216="","",I216),J216),K216)="",IF(N216="",IF(M216="",IF(L216="","",L216),M216),N216)="",IF(Q216="",IF(P216="",IF(O216="","",O216),P216),Q216)="")=TRUE,"","P")))</f>
        <v/>
      </c>
      <c r="S216" s="137"/>
      <c r="T216" s="137"/>
      <c r="U216" s="1"/>
      <c r="V216" s="1"/>
      <c r="W216" s="1"/>
      <c r="X216" s="1"/>
      <c r="Y216" s="1"/>
      <c r="Z216" s="1"/>
    </row>
    <row r="217" ht="219.0" customHeight="1">
      <c r="A217" s="215" t="str">
        <f t="shared" si="7"/>
        <v>YCDV-196</v>
      </c>
      <c r="B217" s="134" t="s">
        <v>3709</v>
      </c>
      <c r="C217" s="134"/>
      <c r="D217" s="236" t="s">
        <v>3710</v>
      </c>
      <c r="E217" s="136" t="s">
        <v>3711</v>
      </c>
      <c r="F217" s="197"/>
      <c r="G217" s="197"/>
      <c r="H217" s="197"/>
      <c r="I217" s="197"/>
      <c r="J217" s="197"/>
      <c r="K217" s="197"/>
      <c r="L217" s="197"/>
      <c r="M217" s="197"/>
      <c r="N217" s="197"/>
      <c r="O217" s="197"/>
      <c r="P217" s="197"/>
      <c r="Q217" s="197"/>
      <c r="R217" s="137" t="str">
        <f t="shared" si="11"/>
        <v/>
      </c>
      <c r="S217" s="137"/>
      <c r="T217" s="137"/>
      <c r="U217" s="1"/>
      <c r="V217" s="1"/>
      <c r="W217" s="1"/>
      <c r="X217" s="1"/>
      <c r="Y217" s="1"/>
      <c r="Z217" s="1"/>
    </row>
    <row r="218" ht="18.0" customHeight="1">
      <c r="A218" s="215" t="str">
        <f t="shared" si="7"/>
        <v>YCDV-197</v>
      </c>
      <c r="B218" s="234" t="s">
        <v>3712</v>
      </c>
      <c r="C218" s="235"/>
      <c r="D218" s="136" t="s">
        <v>3710</v>
      </c>
      <c r="E218" s="236" t="s">
        <v>3713</v>
      </c>
      <c r="F218" s="197"/>
      <c r="G218" s="197"/>
      <c r="H218" s="197"/>
      <c r="I218" s="197"/>
      <c r="J218" s="197"/>
      <c r="K218" s="197"/>
      <c r="L218" s="197"/>
      <c r="M218" s="197"/>
      <c r="N218" s="197"/>
      <c r="O218" s="197"/>
      <c r="P218" s="197"/>
      <c r="Q218" s="197"/>
      <c r="R218" s="137" t="str">
        <f t="shared" si="11"/>
        <v/>
      </c>
      <c r="S218" s="137"/>
      <c r="T218" s="137"/>
      <c r="U218" s="1"/>
      <c r="V218" s="1"/>
      <c r="W218" s="1"/>
      <c r="X218" s="1"/>
      <c r="Y218" s="1"/>
      <c r="Z218" s="1"/>
    </row>
    <row r="219" ht="18.0" customHeight="1">
      <c r="A219" s="215" t="str">
        <f t="shared" si="7"/>
        <v>YCDV-198</v>
      </c>
      <c r="B219" s="237" t="s">
        <v>3714</v>
      </c>
      <c r="C219" s="226"/>
      <c r="D219" s="136" t="s">
        <v>3715</v>
      </c>
      <c r="E219" s="222" t="s">
        <v>3716</v>
      </c>
      <c r="F219" s="197"/>
      <c r="G219" s="197"/>
      <c r="H219" s="197"/>
      <c r="I219" s="197"/>
      <c r="J219" s="197"/>
      <c r="K219" s="197"/>
      <c r="L219" s="197"/>
      <c r="M219" s="197"/>
      <c r="N219" s="197"/>
      <c r="O219" s="197"/>
      <c r="P219" s="197"/>
      <c r="Q219" s="197"/>
      <c r="R219" s="137" t="str">
        <f t="shared" si="11"/>
        <v/>
      </c>
      <c r="S219" s="137"/>
      <c r="T219" s="137"/>
      <c r="U219" s="1"/>
      <c r="V219" s="1"/>
      <c r="W219" s="1"/>
      <c r="X219" s="1"/>
      <c r="Y219" s="1"/>
      <c r="Z219" s="1"/>
    </row>
    <row r="220" ht="219.0" customHeight="1">
      <c r="A220" s="215" t="str">
        <f t="shared" si="7"/>
        <v>YCDV-199</v>
      </c>
      <c r="B220" s="238" t="s">
        <v>3717</v>
      </c>
      <c r="C220" s="226"/>
      <c r="D220" s="136" t="s">
        <v>3715</v>
      </c>
      <c r="E220" s="222" t="s">
        <v>3718</v>
      </c>
      <c r="F220" s="197"/>
      <c r="G220" s="197"/>
      <c r="H220" s="197"/>
      <c r="I220" s="197"/>
      <c r="J220" s="197"/>
      <c r="K220" s="197"/>
      <c r="L220" s="197"/>
      <c r="M220" s="197"/>
      <c r="N220" s="197"/>
      <c r="O220" s="197"/>
      <c r="P220" s="197"/>
      <c r="Q220" s="197"/>
      <c r="R220" s="137" t="str">
        <f t="shared" si="11"/>
        <v/>
      </c>
      <c r="S220" s="137"/>
      <c r="T220" s="137"/>
      <c r="U220" s="1"/>
      <c r="V220" s="1"/>
      <c r="W220" s="1"/>
      <c r="X220" s="1"/>
      <c r="Y220" s="1"/>
      <c r="Z220" s="1"/>
    </row>
    <row r="221" ht="214.5" customHeight="1">
      <c r="A221" s="215" t="str">
        <f t="shared" si="7"/>
        <v>YCDV-200</v>
      </c>
      <c r="B221" s="239" t="s">
        <v>3719</v>
      </c>
      <c r="C221" s="226"/>
      <c r="D221" s="136" t="s">
        <v>3720</v>
      </c>
      <c r="E221" s="222" t="s">
        <v>3721</v>
      </c>
      <c r="F221" s="197"/>
      <c r="G221" s="197"/>
      <c r="H221" s="197"/>
      <c r="I221" s="197"/>
      <c r="J221" s="197"/>
      <c r="K221" s="197"/>
      <c r="L221" s="197"/>
      <c r="M221" s="197"/>
      <c r="N221" s="197"/>
      <c r="O221" s="197"/>
      <c r="P221" s="197"/>
      <c r="Q221" s="197"/>
      <c r="R221" s="137" t="str">
        <f t="shared" si="11"/>
        <v/>
      </c>
      <c r="S221" s="137"/>
      <c r="T221" s="137"/>
      <c r="U221" s="1"/>
      <c r="V221" s="1"/>
      <c r="W221" s="1"/>
      <c r="X221" s="1"/>
      <c r="Y221" s="1"/>
      <c r="Z221" s="1"/>
    </row>
    <row r="222" ht="216.0" customHeight="1">
      <c r="A222" s="215" t="str">
        <f t="shared" si="7"/>
        <v>YCDV-201</v>
      </c>
      <c r="B222" s="237" t="s">
        <v>3722</v>
      </c>
      <c r="C222" s="226"/>
      <c r="D222" s="136" t="s">
        <v>3723</v>
      </c>
      <c r="E222" s="222" t="s">
        <v>3724</v>
      </c>
      <c r="F222" s="197"/>
      <c r="G222" s="197"/>
      <c r="H222" s="197"/>
      <c r="I222" s="197"/>
      <c r="J222" s="197"/>
      <c r="K222" s="197"/>
      <c r="L222" s="197"/>
      <c r="M222" s="197"/>
      <c r="N222" s="197"/>
      <c r="O222" s="197"/>
      <c r="P222" s="197"/>
      <c r="Q222" s="197"/>
      <c r="R222" s="137" t="str">
        <f t="shared" si="11"/>
        <v/>
      </c>
      <c r="S222" s="137"/>
      <c r="T222" s="137"/>
      <c r="U222" s="1"/>
      <c r="V222" s="1"/>
      <c r="W222" s="1"/>
      <c r="X222" s="1"/>
      <c r="Y222" s="1"/>
      <c r="Z222" s="1"/>
    </row>
    <row r="223" ht="235.5" customHeight="1">
      <c r="A223" s="215" t="str">
        <f t="shared" si="7"/>
        <v>YCDV-202</v>
      </c>
      <c r="B223" s="134" t="s">
        <v>3725</v>
      </c>
      <c r="C223" s="134"/>
      <c r="D223" s="136" t="s">
        <v>3726</v>
      </c>
      <c r="E223" s="136" t="s">
        <v>3727</v>
      </c>
      <c r="F223" s="197"/>
      <c r="G223" s="197"/>
      <c r="H223" s="197"/>
      <c r="I223" s="197"/>
      <c r="J223" s="197"/>
      <c r="K223" s="197"/>
      <c r="L223" s="197"/>
      <c r="M223" s="197"/>
      <c r="N223" s="197"/>
      <c r="O223" s="197"/>
      <c r="P223" s="197"/>
      <c r="Q223" s="197"/>
      <c r="R223" s="137" t="str">
        <f t="shared" si="11"/>
        <v/>
      </c>
      <c r="S223" s="137"/>
      <c r="T223" s="137"/>
      <c r="U223" s="1"/>
      <c r="V223" s="1"/>
      <c r="W223" s="1"/>
      <c r="X223" s="1"/>
      <c r="Y223" s="1"/>
      <c r="Z223" s="1"/>
    </row>
    <row r="224" ht="232.5" customHeight="1">
      <c r="A224" s="215" t="str">
        <f t="shared" si="7"/>
        <v>YCDV-203</v>
      </c>
      <c r="B224" s="208" t="s">
        <v>3728</v>
      </c>
      <c r="C224" s="208"/>
      <c r="D224" s="136" t="s">
        <v>3729</v>
      </c>
      <c r="E224" s="136" t="s">
        <v>3730</v>
      </c>
      <c r="F224" s="197"/>
      <c r="G224" s="197"/>
      <c r="H224" s="197"/>
      <c r="I224" s="197"/>
      <c r="J224" s="197"/>
      <c r="K224" s="197"/>
      <c r="L224" s="197"/>
      <c r="M224" s="197"/>
      <c r="N224" s="197"/>
      <c r="O224" s="197"/>
      <c r="P224" s="197"/>
      <c r="Q224" s="197"/>
      <c r="R224" s="137" t="str">
        <f t="shared" si="11"/>
        <v/>
      </c>
      <c r="S224" s="137"/>
      <c r="T224" s="137"/>
      <c r="U224" s="1"/>
      <c r="V224" s="1"/>
      <c r="W224" s="1"/>
      <c r="X224" s="1"/>
      <c r="Y224" s="1"/>
      <c r="Z224" s="1"/>
    </row>
    <row r="225" ht="18.0" customHeight="1">
      <c r="A225" s="215" t="str">
        <f t="shared" si="7"/>
        <v>YCDV-204</v>
      </c>
      <c r="B225" s="134" t="s">
        <v>3731</v>
      </c>
      <c r="C225" s="134"/>
      <c r="D225" s="136" t="s">
        <v>3732</v>
      </c>
      <c r="E225" s="136" t="s">
        <v>3733</v>
      </c>
      <c r="F225" s="197"/>
      <c r="G225" s="197"/>
      <c r="H225" s="197"/>
      <c r="I225" s="197"/>
      <c r="J225" s="197"/>
      <c r="K225" s="197"/>
      <c r="L225" s="197"/>
      <c r="M225" s="197"/>
      <c r="N225" s="197"/>
      <c r="O225" s="197"/>
      <c r="P225" s="197"/>
      <c r="Q225" s="197"/>
      <c r="R225" s="137" t="str">
        <f t="shared" si="11"/>
        <v/>
      </c>
      <c r="S225" s="137"/>
      <c r="T225" s="137"/>
      <c r="U225" s="1"/>
      <c r="V225" s="1"/>
      <c r="W225" s="1"/>
      <c r="X225" s="1"/>
      <c r="Y225" s="1"/>
      <c r="Z225" s="1"/>
    </row>
    <row r="226" ht="276.0" customHeight="1">
      <c r="A226" s="215" t="str">
        <f t="shared" si="7"/>
        <v>YCDV-205</v>
      </c>
      <c r="B226" s="134" t="s">
        <v>3734</v>
      </c>
      <c r="C226" s="134"/>
      <c r="D226" s="136" t="s">
        <v>3735</v>
      </c>
      <c r="E226" s="136" t="s">
        <v>3736</v>
      </c>
      <c r="F226" s="197"/>
      <c r="G226" s="197"/>
      <c r="H226" s="197"/>
      <c r="I226" s="197"/>
      <c r="J226" s="197"/>
      <c r="K226" s="197"/>
      <c r="L226" s="197"/>
      <c r="M226" s="197"/>
      <c r="N226" s="197"/>
      <c r="O226" s="197"/>
      <c r="P226" s="197"/>
      <c r="Q226" s="197"/>
      <c r="R226" s="137" t="str">
        <f t="shared" si="11"/>
        <v/>
      </c>
      <c r="S226" s="137"/>
      <c r="T226" s="137"/>
      <c r="U226" s="1"/>
      <c r="V226" s="1"/>
      <c r="W226" s="1"/>
      <c r="X226" s="1"/>
      <c r="Y226" s="1"/>
      <c r="Z226" s="1"/>
    </row>
    <row r="227" ht="249.0" customHeight="1">
      <c r="A227" s="215" t="str">
        <f t="shared" si="7"/>
        <v>YCDV-206</v>
      </c>
      <c r="B227" s="134" t="s">
        <v>3737</v>
      </c>
      <c r="C227" s="134"/>
      <c r="D227" s="136" t="s">
        <v>3738</v>
      </c>
      <c r="E227" s="136" t="s">
        <v>3739</v>
      </c>
      <c r="F227" s="197"/>
      <c r="G227" s="197"/>
      <c r="H227" s="197"/>
      <c r="I227" s="197"/>
      <c r="J227" s="197"/>
      <c r="K227" s="197"/>
      <c r="L227" s="197"/>
      <c r="M227" s="197"/>
      <c r="N227" s="197"/>
      <c r="O227" s="197"/>
      <c r="P227" s="197"/>
      <c r="Q227" s="197"/>
      <c r="R227" s="137" t="str">
        <f t="shared" si="11"/>
        <v/>
      </c>
      <c r="S227" s="137"/>
      <c r="T227" s="137"/>
      <c r="U227" s="1"/>
      <c r="V227" s="1"/>
      <c r="W227" s="1"/>
      <c r="X227" s="1"/>
      <c r="Y227" s="1"/>
      <c r="Z227" s="1"/>
    </row>
    <row r="228" ht="244.5" customHeight="1">
      <c r="A228" s="215" t="str">
        <f t="shared" si="7"/>
        <v>YCDV-207</v>
      </c>
      <c r="B228" s="134" t="s">
        <v>3550</v>
      </c>
      <c r="C228" s="134"/>
      <c r="D228" s="136" t="s">
        <v>3740</v>
      </c>
      <c r="E228" s="136" t="s">
        <v>3741</v>
      </c>
      <c r="F228" s="197"/>
      <c r="G228" s="197"/>
      <c r="H228" s="197"/>
      <c r="I228" s="197"/>
      <c r="J228" s="197"/>
      <c r="K228" s="197"/>
      <c r="L228" s="197"/>
      <c r="M228" s="197"/>
      <c r="N228" s="197"/>
      <c r="O228" s="197"/>
      <c r="P228" s="197"/>
      <c r="Q228" s="197"/>
      <c r="R228" s="137" t="str">
        <f t="shared" si="11"/>
        <v/>
      </c>
      <c r="S228" s="137"/>
      <c r="T228" s="137"/>
      <c r="U228" s="1"/>
      <c r="V228" s="1"/>
      <c r="W228" s="1"/>
      <c r="X228" s="1"/>
      <c r="Y228" s="1"/>
      <c r="Z228" s="1"/>
    </row>
    <row r="229" ht="18.0" customHeight="1">
      <c r="A229" s="215" t="str">
        <f t="shared" si="7"/>
        <v>YCDV-208</v>
      </c>
      <c r="B229" s="149" t="s">
        <v>3742</v>
      </c>
      <c r="C229" s="149"/>
      <c r="D229" s="262" t="s">
        <v>3743</v>
      </c>
      <c r="E229" s="136" t="s">
        <v>3744</v>
      </c>
      <c r="F229" s="197"/>
      <c r="G229" s="197"/>
      <c r="H229" s="197"/>
      <c r="I229" s="197"/>
      <c r="J229" s="197"/>
      <c r="K229" s="197"/>
      <c r="L229" s="197"/>
      <c r="M229" s="197"/>
      <c r="N229" s="197"/>
      <c r="O229" s="197"/>
      <c r="P229" s="197"/>
      <c r="Q229" s="197"/>
      <c r="R229" s="137" t="str">
        <f t="shared" si="11"/>
        <v/>
      </c>
      <c r="S229" s="137"/>
      <c r="T229" s="137"/>
      <c r="U229" s="1"/>
      <c r="V229" s="1"/>
      <c r="W229" s="1"/>
      <c r="X229" s="1"/>
      <c r="Y229" s="1"/>
      <c r="Z229" s="1"/>
    </row>
    <row r="230" ht="18.0" customHeight="1">
      <c r="A230" s="215" t="str">
        <f t="shared" si="7"/>
        <v>YCDV-209</v>
      </c>
      <c r="B230" s="134" t="s">
        <v>3745</v>
      </c>
      <c r="C230" s="134"/>
      <c r="D230" s="136" t="s">
        <v>3746</v>
      </c>
      <c r="E230" s="136" t="s">
        <v>3747</v>
      </c>
      <c r="F230" s="197"/>
      <c r="G230" s="197"/>
      <c r="H230" s="197"/>
      <c r="I230" s="197"/>
      <c r="J230" s="197"/>
      <c r="K230" s="197"/>
      <c r="L230" s="197"/>
      <c r="M230" s="197"/>
      <c r="N230" s="197"/>
      <c r="O230" s="197"/>
      <c r="P230" s="197"/>
      <c r="Q230" s="197"/>
      <c r="R230" s="137" t="str">
        <f t="shared" si="11"/>
        <v/>
      </c>
      <c r="S230" s="137"/>
      <c r="T230" s="137"/>
      <c r="U230" s="1"/>
      <c r="V230" s="1"/>
      <c r="W230" s="1"/>
      <c r="X230" s="1"/>
      <c r="Y230" s="1"/>
      <c r="Z230" s="1"/>
    </row>
    <row r="231" ht="240.0" customHeight="1">
      <c r="A231" s="215" t="str">
        <f t="shared" si="7"/>
        <v>YCDV-210</v>
      </c>
      <c r="B231" s="134" t="s">
        <v>3748</v>
      </c>
      <c r="C231" s="134"/>
      <c r="D231" s="136" t="s">
        <v>3749</v>
      </c>
      <c r="E231" s="136" t="s">
        <v>3750</v>
      </c>
      <c r="F231" s="197"/>
      <c r="G231" s="197"/>
      <c r="H231" s="197"/>
      <c r="I231" s="197"/>
      <c r="J231" s="197"/>
      <c r="K231" s="197"/>
      <c r="L231" s="197"/>
      <c r="M231" s="197"/>
      <c r="N231" s="197"/>
      <c r="O231" s="197"/>
      <c r="P231" s="197"/>
      <c r="Q231" s="197"/>
      <c r="R231" s="137" t="str">
        <f t="shared" si="11"/>
        <v/>
      </c>
      <c r="S231" s="137"/>
      <c r="T231" s="137"/>
      <c r="U231" s="1"/>
      <c r="V231" s="1"/>
      <c r="W231" s="1"/>
      <c r="X231" s="1"/>
      <c r="Y231" s="1"/>
      <c r="Z231" s="1"/>
    </row>
    <row r="232" ht="18.0" customHeight="1">
      <c r="A232" s="215" t="str">
        <f t="shared" si="7"/>
        <v>YCDV-211</v>
      </c>
      <c r="B232" s="134" t="s">
        <v>3751</v>
      </c>
      <c r="C232" s="134"/>
      <c r="D232" s="136" t="s">
        <v>3752</v>
      </c>
      <c r="E232" s="136" t="s">
        <v>3753</v>
      </c>
      <c r="F232" s="197"/>
      <c r="G232" s="197"/>
      <c r="H232" s="197"/>
      <c r="I232" s="197"/>
      <c r="J232" s="197"/>
      <c r="K232" s="197"/>
      <c r="L232" s="197"/>
      <c r="M232" s="197"/>
      <c r="N232" s="197"/>
      <c r="O232" s="197"/>
      <c r="P232" s="197"/>
      <c r="Q232" s="197"/>
      <c r="R232" s="137" t="str">
        <f t="shared" si="11"/>
        <v/>
      </c>
      <c r="S232" s="137"/>
      <c r="T232" s="137"/>
      <c r="U232" s="1"/>
      <c r="V232" s="1"/>
      <c r="W232" s="1"/>
      <c r="X232" s="1"/>
      <c r="Y232" s="1"/>
      <c r="Z232" s="1"/>
    </row>
    <row r="233" ht="288.0" customHeight="1">
      <c r="A233" s="215" t="str">
        <f t="shared" si="7"/>
        <v>YCDV-212</v>
      </c>
      <c r="B233" s="134" t="s">
        <v>3754</v>
      </c>
      <c r="C233" s="134"/>
      <c r="D233" s="136" t="s">
        <v>3752</v>
      </c>
      <c r="E233" s="136" t="s">
        <v>3755</v>
      </c>
      <c r="F233" s="197"/>
      <c r="G233" s="197"/>
      <c r="H233" s="197"/>
      <c r="I233" s="197"/>
      <c r="J233" s="197"/>
      <c r="K233" s="197"/>
      <c r="L233" s="197"/>
      <c r="M233" s="197"/>
      <c r="N233" s="197"/>
      <c r="O233" s="197"/>
      <c r="P233" s="197"/>
      <c r="Q233" s="197"/>
      <c r="R233" s="137" t="str">
        <f t="shared" si="11"/>
        <v/>
      </c>
      <c r="S233" s="137"/>
      <c r="T233" s="137"/>
      <c r="U233" s="1"/>
      <c r="V233" s="1"/>
      <c r="W233" s="1"/>
      <c r="X233" s="1"/>
      <c r="Y233" s="1"/>
      <c r="Z233" s="1"/>
    </row>
    <row r="234" ht="307.5" customHeight="1">
      <c r="A234" s="215" t="str">
        <f t="shared" si="7"/>
        <v>YCDV-213</v>
      </c>
      <c r="B234" s="134" t="s">
        <v>3756</v>
      </c>
      <c r="C234" s="134"/>
      <c r="D234" s="136" t="s">
        <v>3757</v>
      </c>
      <c r="E234" s="136" t="s">
        <v>3758</v>
      </c>
      <c r="F234" s="197"/>
      <c r="G234" s="197"/>
      <c r="H234" s="197"/>
      <c r="I234" s="197"/>
      <c r="J234" s="197"/>
      <c r="K234" s="197"/>
      <c r="L234" s="197"/>
      <c r="M234" s="197"/>
      <c r="N234" s="197"/>
      <c r="O234" s="197"/>
      <c r="P234" s="197"/>
      <c r="Q234" s="197"/>
      <c r="R234" s="137" t="str">
        <f t="shared" si="11"/>
        <v/>
      </c>
      <c r="S234" s="137"/>
      <c r="T234" s="137"/>
      <c r="U234" s="1"/>
      <c r="V234" s="1"/>
      <c r="W234" s="1"/>
      <c r="X234" s="1"/>
      <c r="Y234" s="1"/>
      <c r="Z234" s="1"/>
    </row>
    <row r="235" ht="324.0" customHeight="1">
      <c r="A235" s="215" t="str">
        <f t="shared" si="7"/>
        <v>YCDV-214</v>
      </c>
      <c r="B235" s="134" t="s">
        <v>3759</v>
      </c>
      <c r="C235" s="134"/>
      <c r="D235" s="136" t="s">
        <v>3760</v>
      </c>
      <c r="E235" s="136" t="s">
        <v>3761</v>
      </c>
      <c r="F235" s="197"/>
      <c r="G235" s="197"/>
      <c r="H235" s="197"/>
      <c r="I235" s="197"/>
      <c r="J235" s="197"/>
      <c r="K235" s="197"/>
      <c r="L235" s="197"/>
      <c r="M235" s="197"/>
      <c r="N235" s="197"/>
      <c r="O235" s="197"/>
      <c r="P235" s="197"/>
      <c r="Q235" s="197"/>
      <c r="R235" s="137" t="str">
        <f t="shared" si="11"/>
        <v/>
      </c>
      <c r="S235" s="137"/>
      <c r="T235" s="137"/>
      <c r="U235" s="1"/>
      <c r="V235" s="1"/>
      <c r="W235" s="1"/>
      <c r="X235" s="1"/>
      <c r="Y235" s="1"/>
      <c r="Z235" s="1"/>
    </row>
    <row r="236" ht="18.0" customHeight="1">
      <c r="A236" s="215" t="str">
        <f t="shared" si="7"/>
        <v>YCDV-215</v>
      </c>
      <c r="B236" s="134" t="s">
        <v>3762</v>
      </c>
      <c r="C236" s="134"/>
      <c r="D236" s="136" t="s">
        <v>3763</v>
      </c>
      <c r="E236" s="136" t="s">
        <v>3764</v>
      </c>
      <c r="F236" s="197"/>
      <c r="G236" s="197"/>
      <c r="H236" s="197"/>
      <c r="I236" s="197"/>
      <c r="J236" s="197"/>
      <c r="K236" s="197"/>
      <c r="L236" s="197"/>
      <c r="M236" s="197"/>
      <c r="N236" s="197"/>
      <c r="O236" s="197"/>
      <c r="P236" s="197"/>
      <c r="Q236" s="197"/>
      <c r="R236" s="137" t="str">
        <f t="shared" si="11"/>
        <v/>
      </c>
      <c r="S236" s="137"/>
      <c r="T236" s="137"/>
      <c r="U236" s="1"/>
      <c r="V236" s="1"/>
      <c r="W236" s="1"/>
      <c r="X236" s="1"/>
      <c r="Y236" s="1"/>
      <c r="Z236" s="1"/>
    </row>
    <row r="237" ht="18.0" customHeight="1">
      <c r="A237" s="231" t="str">
        <f t="shared" si="7"/>
        <v/>
      </c>
      <c r="B237" s="263" t="s">
        <v>3765</v>
      </c>
      <c r="C237" s="231"/>
      <c r="D237" s="264"/>
      <c r="E237" s="265"/>
      <c r="F237" s="197"/>
      <c r="G237" s="197"/>
      <c r="H237" s="197"/>
      <c r="I237" s="197"/>
      <c r="J237" s="197"/>
      <c r="K237" s="197"/>
      <c r="L237" s="197"/>
      <c r="M237" s="197"/>
      <c r="N237" s="197"/>
      <c r="O237" s="197"/>
      <c r="P237" s="197"/>
      <c r="Q237" s="197"/>
      <c r="R237" s="137" t="str">
        <f t="shared" si="11"/>
        <v/>
      </c>
      <c r="S237" s="137"/>
      <c r="T237" s="137"/>
      <c r="U237" s="1"/>
      <c r="V237" s="1"/>
      <c r="W237" s="1"/>
      <c r="X237" s="1"/>
      <c r="Y237" s="1"/>
      <c r="Z237" s="1"/>
    </row>
    <row r="238" ht="18.0" customHeight="1">
      <c r="A238" s="215" t="str">
        <f t="shared" si="7"/>
        <v>YCDV-216</v>
      </c>
      <c r="B238" s="134" t="s">
        <v>3766</v>
      </c>
      <c r="C238" s="220"/>
      <c r="D238" s="136" t="s">
        <v>3767</v>
      </c>
      <c r="E238" s="136" t="s">
        <v>3768</v>
      </c>
      <c r="F238" s="197"/>
      <c r="G238" s="197"/>
      <c r="H238" s="197"/>
      <c r="I238" s="197"/>
      <c r="J238" s="197"/>
      <c r="K238" s="197"/>
      <c r="L238" s="197"/>
      <c r="M238" s="197"/>
      <c r="N238" s="197"/>
      <c r="O238" s="197"/>
      <c r="P238" s="197"/>
      <c r="Q238" s="197"/>
      <c r="R238" s="137" t="str">
        <f t="shared" si="11"/>
        <v/>
      </c>
      <c r="S238" s="137"/>
      <c r="T238" s="137"/>
      <c r="U238" s="1"/>
      <c r="V238" s="1"/>
      <c r="W238" s="1"/>
      <c r="X238" s="1"/>
      <c r="Y238" s="1"/>
      <c r="Z238" s="1"/>
    </row>
    <row r="239" ht="18.0" customHeight="1">
      <c r="A239" s="215" t="str">
        <f t="shared" si="7"/>
        <v>YCDV-217</v>
      </c>
      <c r="B239" s="203" t="s">
        <v>3769</v>
      </c>
      <c r="C239" s="134"/>
      <c r="D239" s="204" t="s">
        <v>3770</v>
      </c>
      <c r="E239" s="204" t="s">
        <v>3771</v>
      </c>
      <c r="F239" s="197"/>
      <c r="G239" s="197"/>
      <c r="H239" s="197"/>
      <c r="I239" s="197"/>
      <c r="J239" s="197"/>
      <c r="K239" s="197"/>
      <c r="L239" s="197"/>
      <c r="M239" s="197"/>
      <c r="N239" s="197"/>
      <c r="O239" s="197"/>
      <c r="P239" s="197"/>
      <c r="Q239" s="197"/>
      <c r="R239" s="137"/>
      <c r="S239" s="137"/>
      <c r="T239" s="137"/>
      <c r="U239" s="1"/>
      <c r="V239" s="1"/>
      <c r="W239" s="1"/>
      <c r="X239" s="1"/>
      <c r="Y239" s="1"/>
      <c r="Z239" s="1"/>
    </row>
    <row r="240" ht="18.0" customHeight="1">
      <c r="A240" s="215" t="str">
        <f t="shared" si="7"/>
        <v>YCDV-218</v>
      </c>
      <c r="B240" s="134" t="s">
        <v>3772</v>
      </c>
      <c r="C240" s="266"/>
      <c r="D240" s="136" t="s">
        <v>3767</v>
      </c>
      <c r="E240" s="136" t="s">
        <v>3773</v>
      </c>
      <c r="F240" s="197"/>
      <c r="G240" s="197"/>
      <c r="H240" s="197"/>
      <c r="I240" s="197"/>
      <c r="J240" s="197"/>
      <c r="K240" s="197"/>
      <c r="L240" s="197"/>
      <c r="M240" s="197"/>
      <c r="N240" s="197"/>
      <c r="O240" s="197"/>
      <c r="P240" s="197"/>
      <c r="Q240" s="197"/>
      <c r="R240" s="137"/>
      <c r="S240" s="137"/>
      <c r="T240" s="137"/>
      <c r="U240" s="1"/>
      <c r="V240" s="1"/>
      <c r="W240" s="1"/>
      <c r="X240" s="1"/>
      <c r="Y240" s="1"/>
      <c r="Z240" s="1"/>
    </row>
    <row r="241" ht="18.0" customHeight="1">
      <c r="A241" s="215" t="str">
        <f t="shared" si="7"/>
        <v>YCDV-219</v>
      </c>
      <c r="B241" s="134" t="s">
        <v>3774</v>
      </c>
      <c r="C241" s="208"/>
      <c r="D241" s="222" t="s">
        <v>3775</v>
      </c>
      <c r="E241" s="136" t="s">
        <v>3776</v>
      </c>
      <c r="F241" s="197"/>
      <c r="G241" s="197"/>
      <c r="H241" s="197"/>
      <c r="I241" s="197"/>
      <c r="J241" s="197"/>
      <c r="K241" s="197"/>
      <c r="L241" s="197"/>
      <c r="M241" s="197"/>
      <c r="N241" s="197"/>
      <c r="O241" s="197"/>
      <c r="P241" s="197"/>
      <c r="Q241" s="197"/>
      <c r="R241" s="137"/>
      <c r="S241" s="137"/>
      <c r="T241" s="137"/>
      <c r="U241" s="1"/>
      <c r="V241" s="1"/>
      <c r="W241" s="1"/>
      <c r="X241" s="1"/>
      <c r="Y241" s="1"/>
      <c r="Z241" s="1"/>
    </row>
    <row r="242" ht="178.5" customHeight="1">
      <c r="A242" s="215" t="str">
        <f t="shared" si="7"/>
        <v>YCDV-220</v>
      </c>
      <c r="B242" s="134" t="s">
        <v>3777</v>
      </c>
      <c r="C242" s="267"/>
      <c r="D242" s="136" t="s">
        <v>3778</v>
      </c>
      <c r="E242" s="228" t="s">
        <v>3779</v>
      </c>
      <c r="F242" s="197"/>
      <c r="G242" s="197"/>
      <c r="H242" s="197"/>
      <c r="I242" s="197"/>
      <c r="J242" s="197"/>
      <c r="K242" s="197"/>
      <c r="L242" s="197"/>
      <c r="M242" s="197"/>
      <c r="N242" s="197"/>
      <c r="O242" s="197"/>
      <c r="P242" s="197"/>
      <c r="Q242" s="197"/>
      <c r="R242" s="137"/>
      <c r="S242" s="137"/>
      <c r="T242" s="137"/>
      <c r="U242" s="1"/>
      <c r="V242" s="1"/>
      <c r="W242" s="1"/>
      <c r="X242" s="1"/>
      <c r="Y242" s="1"/>
      <c r="Z242" s="1"/>
    </row>
    <row r="243" ht="178.5" customHeight="1">
      <c r="A243" s="215" t="str">
        <f t="shared" si="7"/>
        <v>YCDV-221</v>
      </c>
      <c r="B243" s="220" t="s">
        <v>3780</v>
      </c>
      <c r="C243" s="268"/>
      <c r="D243" s="222" t="s">
        <v>3781</v>
      </c>
      <c r="E243" s="223" t="s">
        <v>3727</v>
      </c>
      <c r="F243" s="197"/>
      <c r="G243" s="197"/>
      <c r="H243" s="197"/>
      <c r="I243" s="197"/>
      <c r="J243" s="197"/>
      <c r="K243" s="197"/>
      <c r="L243" s="197"/>
      <c r="M243" s="197"/>
      <c r="N243" s="197"/>
      <c r="O243" s="197"/>
      <c r="P243" s="197"/>
      <c r="Q243" s="197"/>
      <c r="R243" s="137"/>
      <c r="S243" s="137"/>
      <c r="T243" s="137"/>
      <c r="U243" s="1"/>
      <c r="V243" s="1"/>
      <c r="W243" s="1"/>
      <c r="X243" s="1"/>
      <c r="Y243" s="1"/>
      <c r="Z243" s="1"/>
    </row>
    <row r="244" ht="178.5" customHeight="1">
      <c r="A244" s="215" t="str">
        <f t="shared" si="7"/>
        <v>YCDV-222</v>
      </c>
      <c r="B244" s="134" t="s">
        <v>3782</v>
      </c>
      <c r="C244" s="208"/>
      <c r="D244" s="136" t="s">
        <v>3783</v>
      </c>
      <c r="E244" s="136" t="s">
        <v>3784</v>
      </c>
      <c r="F244" s="224"/>
      <c r="G244" s="197"/>
      <c r="H244" s="197"/>
      <c r="I244" s="197"/>
      <c r="J244" s="197"/>
      <c r="K244" s="197"/>
      <c r="L244" s="197"/>
      <c r="M244" s="197"/>
      <c r="N244" s="197"/>
      <c r="O244" s="197"/>
      <c r="P244" s="197"/>
      <c r="Q244" s="197"/>
      <c r="R244" s="137"/>
      <c r="S244" s="137"/>
      <c r="T244" s="137"/>
      <c r="U244" s="1"/>
      <c r="V244" s="1"/>
      <c r="W244" s="1"/>
      <c r="X244" s="1"/>
      <c r="Y244" s="1"/>
      <c r="Z244" s="1"/>
    </row>
    <row r="245" ht="178.5" customHeight="1">
      <c r="A245" s="215" t="str">
        <f t="shared" si="7"/>
        <v>YCDV-223</v>
      </c>
      <c r="B245" s="134" t="s">
        <v>3785</v>
      </c>
      <c r="C245" s="208"/>
      <c r="D245" s="136" t="s">
        <v>3786</v>
      </c>
      <c r="E245" s="136" t="s">
        <v>3784</v>
      </c>
      <c r="F245" s="224"/>
      <c r="G245" s="197"/>
      <c r="H245" s="197"/>
      <c r="I245" s="197"/>
      <c r="J245" s="197"/>
      <c r="K245" s="197"/>
      <c r="L245" s="197"/>
      <c r="M245" s="197"/>
      <c r="N245" s="197"/>
      <c r="O245" s="197"/>
      <c r="P245" s="197"/>
      <c r="Q245" s="197"/>
      <c r="R245" s="137"/>
      <c r="S245" s="137"/>
      <c r="T245" s="137"/>
      <c r="U245" s="1"/>
      <c r="V245" s="1"/>
      <c r="W245" s="1"/>
      <c r="X245" s="1"/>
      <c r="Y245" s="1"/>
      <c r="Z245" s="1"/>
    </row>
    <row r="246" ht="178.5" customHeight="1">
      <c r="A246" s="215" t="str">
        <f t="shared" si="7"/>
        <v>YCDV-224</v>
      </c>
      <c r="B246" s="243" t="s">
        <v>3787</v>
      </c>
      <c r="C246" s="266"/>
      <c r="D246" s="236" t="s">
        <v>3788</v>
      </c>
      <c r="E246" s="269" t="s">
        <v>3784</v>
      </c>
      <c r="F246" s="197"/>
      <c r="G246" s="197"/>
      <c r="H246" s="197"/>
      <c r="I246" s="197"/>
      <c r="J246" s="197"/>
      <c r="K246" s="197"/>
      <c r="L246" s="197"/>
      <c r="M246" s="197"/>
      <c r="N246" s="197"/>
      <c r="O246" s="197"/>
      <c r="P246" s="197"/>
      <c r="Q246" s="197"/>
      <c r="R246" s="137"/>
      <c r="S246" s="137"/>
      <c r="T246" s="137"/>
      <c r="U246" s="1"/>
      <c r="V246" s="1"/>
      <c r="W246" s="1"/>
      <c r="X246" s="1"/>
      <c r="Y246" s="1"/>
      <c r="Z246" s="1"/>
    </row>
    <row r="247" ht="178.5" customHeight="1">
      <c r="A247" s="215" t="str">
        <f t="shared" si="7"/>
        <v>YCDV-225</v>
      </c>
      <c r="B247" s="247" t="s">
        <v>3789</v>
      </c>
      <c r="C247" s="270"/>
      <c r="D247" s="136" t="s">
        <v>3790</v>
      </c>
      <c r="E247" s="228" t="s">
        <v>3784</v>
      </c>
      <c r="F247" s="197"/>
      <c r="G247" s="197"/>
      <c r="H247" s="197"/>
      <c r="I247" s="197"/>
      <c r="J247" s="197"/>
      <c r="K247" s="197"/>
      <c r="L247" s="197"/>
      <c r="M247" s="197"/>
      <c r="N247" s="197"/>
      <c r="O247" s="197"/>
      <c r="P247" s="197"/>
      <c r="Q247" s="197"/>
      <c r="R247" s="137"/>
      <c r="S247" s="137"/>
      <c r="T247" s="137"/>
      <c r="U247" s="1"/>
      <c r="V247" s="1"/>
      <c r="W247" s="1"/>
      <c r="X247" s="1"/>
      <c r="Y247" s="1"/>
      <c r="Z247" s="1"/>
    </row>
    <row r="248" ht="178.5" customHeight="1">
      <c r="A248" s="215" t="str">
        <f t="shared" si="7"/>
        <v>YCDV-226</v>
      </c>
      <c r="B248" s="247" t="s">
        <v>3791</v>
      </c>
      <c r="C248" s="208"/>
      <c r="D248" s="228" t="s">
        <v>3792</v>
      </c>
      <c r="E248" s="228" t="s">
        <v>3793</v>
      </c>
      <c r="F248" s="197"/>
      <c r="G248" s="197"/>
      <c r="H248" s="197"/>
      <c r="I248" s="197"/>
      <c r="J248" s="197"/>
      <c r="K248" s="197"/>
      <c r="L248" s="197"/>
      <c r="M248" s="197"/>
      <c r="N248" s="197"/>
      <c r="O248" s="197"/>
      <c r="P248" s="197"/>
      <c r="Q248" s="197"/>
      <c r="R248" s="137"/>
      <c r="S248" s="137"/>
      <c r="T248" s="137"/>
      <c r="U248" s="1"/>
      <c r="V248" s="1"/>
      <c r="W248" s="1"/>
      <c r="X248" s="1"/>
      <c r="Y248" s="1"/>
      <c r="Z248" s="1"/>
    </row>
    <row r="249" ht="178.5" customHeight="1">
      <c r="A249" s="215" t="str">
        <f t="shared" si="7"/>
        <v>YCDV-227</v>
      </c>
      <c r="B249" s="208" t="s">
        <v>3794</v>
      </c>
      <c r="C249" s="266"/>
      <c r="D249" s="236" t="s">
        <v>3795</v>
      </c>
      <c r="E249" s="136" t="s">
        <v>3796</v>
      </c>
      <c r="F249" s="197"/>
      <c r="G249" s="197"/>
      <c r="H249" s="197"/>
      <c r="I249" s="197"/>
      <c r="J249" s="197"/>
      <c r="K249" s="197"/>
      <c r="L249" s="197"/>
      <c r="M249" s="197"/>
      <c r="N249" s="197"/>
      <c r="O249" s="197"/>
      <c r="P249" s="197"/>
      <c r="Q249" s="197"/>
      <c r="R249" s="137"/>
      <c r="S249" s="137"/>
      <c r="T249" s="137"/>
      <c r="U249" s="1"/>
      <c r="V249" s="1"/>
      <c r="W249" s="1"/>
      <c r="X249" s="1"/>
      <c r="Y249" s="1"/>
      <c r="Z249" s="1"/>
    </row>
    <row r="250" ht="225.0" customHeight="1">
      <c r="A250" s="215" t="str">
        <f t="shared" si="7"/>
        <v>YCDV-228</v>
      </c>
      <c r="B250" s="134" t="s">
        <v>3797</v>
      </c>
      <c r="C250" s="208"/>
      <c r="D250" s="136" t="s">
        <v>3798</v>
      </c>
      <c r="E250" s="136" t="s">
        <v>3799</v>
      </c>
      <c r="F250" s="197"/>
      <c r="G250" s="197"/>
      <c r="H250" s="197"/>
      <c r="I250" s="197"/>
      <c r="J250" s="197"/>
      <c r="K250" s="197"/>
      <c r="L250" s="197"/>
      <c r="M250" s="197"/>
      <c r="N250" s="197"/>
      <c r="O250" s="197"/>
      <c r="P250" s="197"/>
      <c r="Q250" s="197"/>
      <c r="R250" s="137"/>
      <c r="S250" s="137"/>
      <c r="T250" s="137"/>
      <c r="U250" s="1"/>
      <c r="V250" s="1"/>
      <c r="W250" s="1"/>
      <c r="X250" s="1"/>
      <c r="Y250" s="1"/>
      <c r="Z250" s="1"/>
    </row>
    <row r="251" ht="178.5" customHeight="1">
      <c r="A251" s="215" t="str">
        <f t="shared" si="7"/>
        <v>YCDV-229</v>
      </c>
      <c r="B251" s="134" t="s">
        <v>3800</v>
      </c>
      <c r="C251" s="208"/>
      <c r="D251" s="136" t="s">
        <v>3801</v>
      </c>
      <c r="E251" s="136" t="s">
        <v>3802</v>
      </c>
      <c r="F251" s="197"/>
      <c r="G251" s="197"/>
      <c r="H251" s="197"/>
      <c r="I251" s="197"/>
      <c r="J251" s="197"/>
      <c r="K251" s="197"/>
      <c r="L251" s="197"/>
      <c r="M251" s="197"/>
      <c r="N251" s="197"/>
      <c r="O251" s="197"/>
      <c r="P251" s="197"/>
      <c r="Q251" s="197"/>
      <c r="R251" s="137"/>
      <c r="S251" s="137"/>
      <c r="T251" s="137"/>
      <c r="U251" s="1"/>
      <c r="V251" s="1"/>
      <c r="W251" s="1"/>
      <c r="X251" s="1"/>
      <c r="Y251" s="1"/>
      <c r="Z251" s="1"/>
    </row>
    <row r="252" ht="78.0" customHeight="1">
      <c r="A252" s="231" t="str">
        <f t="shared" si="7"/>
        <v/>
      </c>
      <c r="B252" s="263" t="s">
        <v>3803</v>
      </c>
      <c r="C252" s="231"/>
      <c r="D252" s="264"/>
      <c r="E252" s="265"/>
      <c r="F252" s="197"/>
      <c r="G252" s="197"/>
      <c r="H252" s="197"/>
      <c r="I252" s="197"/>
      <c r="J252" s="197"/>
      <c r="K252" s="197"/>
      <c r="L252" s="197"/>
      <c r="M252" s="197"/>
      <c r="N252" s="197"/>
      <c r="O252" s="197"/>
      <c r="P252" s="197"/>
      <c r="Q252" s="197"/>
      <c r="R252" s="137" t="str">
        <f t="shared" ref="R252:R253" si="12">IF(OR(IF(H252="",IF(G252="",IF(F252="","",F252),G252),H252)="F",IF(K252="",IF(J252="",IF(I252="","",I252),J252),K252)="F",IF(N252="",IF(M252="",IF(L252="","",L252),M252),N252)="F",IF(Q252="",IF(P252="",IF(O252="","",O252),P252),Q252)="F")=TRUE,"F",IF(OR(IF(H252="",IF(G252="",IF(F252="","",F252),G252),H252)="PE",IF(K252="",IF(J252="",IF(I252="","",I252),J252),K252)="PE",IF(N252="",IF(M252="",IF(L252="","",L252),M252),N252)="PE",IF(Q252="",IF(P252="",IF(O252="","",O252),P252),Q252)="PE")=TRUE,"PE",IF(AND(IF(H252="",IF(G252="",IF(F252="","",F252),G252),H252)="",IF(K252="",IF(J252="",IF(I252="","",I252),J252),K252)="",IF(N252="",IF(M252="",IF(L252="","",L252),M252),N252)="",IF(Q252="",IF(P252="",IF(O252="","",O252),P252),Q252)="")=TRUE,"","P")))</f>
        <v/>
      </c>
      <c r="S252" s="137"/>
      <c r="T252" s="137"/>
      <c r="U252" s="1"/>
      <c r="V252" s="1"/>
      <c r="W252" s="1"/>
      <c r="X252" s="1"/>
      <c r="Y252" s="1"/>
      <c r="Z252" s="1"/>
    </row>
    <row r="253" ht="178.5" customHeight="1">
      <c r="A253" s="215" t="str">
        <f t="shared" si="7"/>
        <v>YCDV-230</v>
      </c>
      <c r="B253" s="220" t="s">
        <v>3766</v>
      </c>
      <c r="C253" s="220"/>
      <c r="D253" s="222" t="s">
        <v>3804</v>
      </c>
      <c r="E253" s="222" t="s">
        <v>3805</v>
      </c>
      <c r="F253" s="197"/>
      <c r="G253" s="197"/>
      <c r="H253" s="197"/>
      <c r="I253" s="197"/>
      <c r="J253" s="197"/>
      <c r="K253" s="197"/>
      <c r="L253" s="197"/>
      <c r="M253" s="197"/>
      <c r="N253" s="197"/>
      <c r="O253" s="197"/>
      <c r="P253" s="197"/>
      <c r="Q253" s="197"/>
      <c r="R253" s="137" t="str">
        <f t="shared" si="12"/>
        <v/>
      </c>
      <c r="S253" s="137"/>
      <c r="T253" s="137"/>
      <c r="U253" s="1"/>
      <c r="V253" s="1"/>
      <c r="W253" s="1"/>
      <c r="X253" s="1"/>
      <c r="Y253" s="1"/>
      <c r="Z253" s="1"/>
    </row>
    <row r="254" ht="199.5" customHeight="1">
      <c r="A254" s="215" t="str">
        <f t="shared" si="7"/>
        <v>YCDV-231</v>
      </c>
      <c r="B254" s="134" t="s">
        <v>3769</v>
      </c>
      <c r="C254" s="227"/>
      <c r="D254" s="136" t="s">
        <v>3806</v>
      </c>
      <c r="E254" s="136" t="s">
        <v>3771</v>
      </c>
      <c r="F254" s="224"/>
      <c r="G254" s="197"/>
      <c r="H254" s="197"/>
      <c r="I254" s="197"/>
      <c r="J254" s="197"/>
      <c r="K254" s="197"/>
      <c r="L254" s="197"/>
      <c r="M254" s="197"/>
      <c r="N254" s="197"/>
      <c r="O254" s="197"/>
      <c r="P254" s="197"/>
      <c r="Q254" s="197"/>
      <c r="R254" s="137"/>
      <c r="S254" s="137"/>
      <c r="T254" s="137"/>
      <c r="U254" s="1"/>
      <c r="V254" s="1"/>
      <c r="W254" s="1"/>
      <c r="X254" s="1"/>
      <c r="Y254" s="1"/>
      <c r="Z254" s="1"/>
    </row>
    <row r="255" ht="178.5" customHeight="1">
      <c r="A255" s="215" t="str">
        <f t="shared" si="7"/>
        <v>YCDV-232</v>
      </c>
      <c r="B255" s="235" t="s">
        <v>3772</v>
      </c>
      <c r="C255" s="266"/>
      <c r="D255" s="236" t="s">
        <v>3804</v>
      </c>
      <c r="E255" s="236" t="s">
        <v>3773</v>
      </c>
      <c r="F255" s="197"/>
      <c r="G255" s="197"/>
      <c r="H255" s="197"/>
      <c r="I255" s="197"/>
      <c r="J255" s="197"/>
      <c r="K255" s="197"/>
      <c r="L255" s="197"/>
      <c r="M255" s="197"/>
      <c r="N255" s="197"/>
      <c r="O255" s="197"/>
      <c r="P255" s="197"/>
      <c r="Q255" s="197"/>
      <c r="R255" s="137"/>
      <c r="S255" s="137"/>
      <c r="T255" s="137"/>
      <c r="U255" s="1"/>
      <c r="V255" s="1"/>
      <c r="W255" s="1"/>
      <c r="X255" s="1"/>
      <c r="Y255" s="1"/>
      <c r="Z255" s="1"/>
    </row>
    <row r="256" ht="178.5" customHeight="1">
      <c r="A256" s="215" t="str">
        <f t="shared" si="7"/>
        <v>YCDV-233</v>
      </c>
      <c r="B256" s="134" t="s">
        <v>3774</v>
      </c>
      <c r="C256" s="208"/>
      <c r="D256" s="222" t="s">
        <v>3807</v>
      </c>
      <c r="E256" s="136" t="s">
        <v>3776</v>
      </c>
      <c r="F256" s="197"/>
      <c r="G256" s="197"/>
      <c r="H256" s="197"/>
      <c r="I256" s="197"/>
      <c r="J256" s="197"/>
      <c r="K256" s="197"/>
      <c r="L256" s="197"/>
      <c r="M256" s="197"/>
      <c r="N256" s="197"/>
      <c r="O256" s="197"/>
      <c r="P256" s="197"/>
      <c r="Q256" s="197"/>
      <c r="R256" s="137"/>
      <c r="S256" s="137"/>
      <c r="T256" s="137"/>
      <c r="U256" s="1"/>
      <c r="V256" s="1"/>
      <c r="W256" s="1"/>
      <c r="X256" s="1"/>
      <c r="Y256" s="1"/>
      <c r="Z256" s="1"/>
    </row>
    <row r="257" ht="178.5" customHeight="1">
      <c r="A257" s="215" t="str">
        <f t="shared" si="7"/>
        <v>YCDV-234</v>
      </c>
      <c r="B257" s="134" t="s">
        <v>3777</v>
      </c>
      <c r="C257" s="267"/>
      <c r="D257" s="136" t="s">
        <v>3808</v>
      </c>
      <c r="E257" s="228" t="s">
        <v>3779</v>
      </c>
      <c r="F257" s="197"/>
      <c r="G257" s="197"/>
      <c r="H257" s="197"/>
      <c r="I257" s="197"/>
      <c r="J257" s="197"/>
      <c r="K257" s="197"/>
      <c r="L257" s="197"/>
      <c r="M257" s="197"/>
      <c r="N257" s="197"/>
      <c r="O257" s="197"/>
      <c r="P257" s="197"/>
      <c r="Q257" s="197"/>
      <c r="R257" s="137"/>
      <c r="S257" s="137"/>
      <c r="T257" s="137"/>
      <c r="U257" s="1"/>
      <c r="V257" s="1"/>
      <c r="W257" s="1"/>
      <c r="X257" s="1"/>
      <c r="Y257" s="1"/>
      <c r="Z257" s="1"/>
    </row>
    <row r="258" ht="178.5" customHeight="1">
      <c r="A258" s="215" t="str">
        <f t="shared" si="7"/>
        <v>YCDV-235</v>
      </c>
      <c r="B258" s="220" t="s">
        <v>3780</v>
      </c>
      <c r="C258" s="268"/>
      <c r="D258" s="222" t="s">
        <v>3781</v>
      </c>
      <c r="E258" s="223" t="s">
        <v>3727</v>
      </c>
      <c r="F258" s="197"/>
      <c r="G258" s="197"/>
      <c r="H258" s="197"/>
      <c r="I258" s="197"/>
      <c r="J258" s="197"/>
      <c r="K258" s="197"/>
      <c r="L258" s="197"/>
      <c r="M258" s="197"/>
      <c r="N258" s="197"/>
      <c r="O258" s="197"/>
      <c r="P258" s="197"/>
      <c r="Q258" s="197"/>
      <c r="R258" s="137"/>
      <c r="S258" s="137"/>
      <c r="T258" s="137"/>
      <c r="U258" s="1"/>
      <c r="V258" s="1"/>
      <c r="W258" s="1"/>
      <c r="X258" s="1"/>
      <c r="Y258" s="1"/>
      <c r="Z258" s="1"/>
    </row>
    <row r="259" ht="177.0" customHeight="1">
      <c r="A259" s="215" t="str">
        <f t="shared" si="7"/>
        <v>YCDV-236</v>
      </c>
      <c r="B259" s="134" t="s">
        <v>3782</v>
      </c>
      <c r="C259" s="208"/>
      <c r="D259" s="136" t="s">
        <v>3809</v>
      </c>
      <c r="E259" s="136" t="s">
        <v>3784</v>
      </c>
      <c r="F259" s="197"/>
      <c r="G259" s="197"/>
      <c r="H259" s="197"/>
      <c r="I259" s="197"/>
      <c r="J259" s="197"/>
      <c r="K259" s="197"/>
      <c r="L259" s="197"/>
      <c r="M259" s="197"/>
      <c r="N259" s="197"/>
      <c r="O259" s="197"/>
      <c r="P259" s="197"/>
      <c r="Q259" s="197"/>
      <c r="R259" s="137"/>
      <c r="S259" s="137"/>
      <c r="T259" s="137"/>
      <c r="U259" s="1"/>
      <c r="V259" s="1"/>
      <c r="W259" s="1"/>
      <c r="X259" s="1"/>
      <c r="Y259" s="1"/>
      <c r="Z259" s="1"/>
    </row>
    <row r="260" ht="190.5" customHeight="1">
      <c r="A260" s="215" t="str">
        <f t="shared" si="7"/>
        <v>YCDV-237</v>
      </c>
      <c r="B260" s="134" t="s">
        <v>3785</v>
      </c>
      <c r="C260" s="208"/>
      <c r="D260" s="136" t="s">
        <v>3810</v>
      </c>
      <c r="E260" s="136" t="s">
        <v>3784</v>
      </c>
      <c r="F260" s="197"/>
      <c r="G260" s="197"/>
      <c r="H260" s="197"/>
      <c r="I260" s="197"/>
      <c r="J260" s="197"/>
      <c r="K260" s="197"/>
      <c r="L260" s="197"/>
      <c r="M260" s="197"/>
      <c r="N260" s="197"/>
      <c r="O260" s="197"/>
      <c r="P260" s="197"/>
      <c r="Q260" s="197"/>
      <c r="R260" s="137"/>
      <c r="S260" s="137"/>
      <c r="T260" s="137"/>
      <c r="U260" s="1"/>
      <c r="V260" s="1"/>
      <c r="W260" s="1"/>
      <c r="X260" s="1"/>
      <c r="Y260" s="1"/>
      <c r="Z260" s="1"/>
    </row>
    <row r="261" ht="18.0" customHeight="1">
      <c r="A261" s="215" t="str">
        <f t="shared" si="7"/>
        <v>YCDV-238</v>
      </c>
      <c r="B261" s="243" t="s">
        <v>3787</v>
      </c>
      <c r="C261" s="266"/>
      <c r="D261" s="236" t="s">
        <v>3811</v>
      </c>
      <c r="E261" s="269" t="s">
        <v>3784</v>
      </c>
      <c r="F261" s="197"/>
      <c r="G261" s="197"/>
      <c r="H261" s="197"/>
      <c r="I261" s="197"/>
      <c r="J261" s="197"/>
      <c r="K261" s="197"/>
      <c r="L261" s="197"/>
      <c r="M261" s="197"/>
      <c r="N261" s="197"/>
      <c r="O261" s="197"/>
      <c r="P261" s="197"/>
      <c r="Q261" s="197"/>
      <c r="R261" s="137"/>
      <c r="S261" s="137"/>
      <c r="T261" s="137"/>
      <c r="U261" s="1"/>
      <c r="V261" s="1"/>
      <c r="W261" s="1"/>
      <c r="X261" s="1"/>
      <c r="Y261" s="1"/>
      <c r="Z261" s="1"/>
    </row>
    <row r="262" ht="18.0" customHeight="1">
      <c r="A262" s="215" t="str">
        <f t="shared" si="7"/>
        <v>YCDV-239</v>
      </c>
      <c r="B262" s="247" t="s">
        <v>3789</v>
      </c>
      <c r="C262" s="270"/>
      <c r="D262" s="136" t="s">
        <v>3812</v>
      </c>
      <c r="E262" s="228" t="s">
        <v>3784</v>
      </c>
      <c r="F262" s="197"/>
      <c r="G262" s="197"/>
      <c r="H262" s="197"/>
      <c r="I262" s="197"/>
      <c r="J262" s="197"/>
      <c r="K262" s="197"/>
      <c r="L262" s="197"/>
      <c r="M262" s="197"/>
      <c r="N262" s="197"/>
      <c r="O262" s="197"/>
      <c r="P262" s="197"/>
      <c r="Q262" s="197"/>
      <c r="R262" s="137"/>
      <c r="S262" s="137"/>
      <c r="T262" s="137"/>
      <c r="U262" s="1"/>
      <c r="V262" s="1"/>
      <c r="W262" s="1"/>
      <c r="X262" s="1"/>
      <c r="Y262" s="1"/>
      <c r="Z262" s="1"/>
    </row>
    <row r="263" ht="18.0" customHeight="1">
      <c r="A263" s="215" t="str">
        <f t="shared" si="7"/>
        <v>YCDV-240</v>
      </c>
      <c r="B263" s="247" t="s">
        <v>3791</v>
      </c>
      <c r="C263" s="208"/>
      <c r="D263" s="228" t="s">
        <v>3813</v>
      </c>
      <c r="E263" s="228" t="s">
        <v>3793</v>
      </c>
      <c r="F263" s="197"/>
      <c r="G263" s="197"/>
      <c r="H263" s="197"/>
      <c r="I263" s="197"/>
      <c r="J263" s="197"/>
      <c r="K263" s="197"/>
      <c r="L263" s="197"/>
      <c r="M263" s="197"/>
      <c r="N263" s="197"/>
      <c r="O263" s="197"/>
      <c r="P263" s="197"/>
      <c r="Q263" s="197"/>
      <c r="R263" s="137"/>
      <c r="S263" s="137"/>
      <c r="T263" s="137"/>
      <c r="U263" s="1"/>
      <c r="V263" s="1"/>
      <c r="W263" s="1"/>
      <c r="X263" s="1"/>
      <c r="Y263" s="1"/>
      <c r="Z263" s="1"/>
    </row>
    <row r="264" ht="84.0" customHeight="1">
      <c r="A264" s="215" t="str">
        <f t="shared" si="7"/>
        <v>YCDV-241</v>
      </c>
      <c r="B264" s="208" t="s">
        <v>3794</v>
      </c>
      <c r="C264" s="266"/>
      <c r="D264" s="236" t="s">
        <v>3814</v>
      </c>
      <c r="E264" s="136" t="s">
        <v>3796</v>
      </c>
      <c r="F264" s="197"/>
      <c r="G264" s="197"/>
      <c r="H264" s="197"/>
      <c r="I264" s="197"/>
      <c r="J264" s="197"/>
      <c r="K264" s="197"/>
      <c r="L264" s="197"/>
      <c r="M264" s="197"/>
      <c r="N264" s="197"/>
      <c r="O264" s="197"/>
      <c r="P264" s="197"/>
      <c r="Q264" s="197"/>
      <c r="R264" s="137"/>
      <c r="S264" s="137"/>
      <c r="T264" s="137"/>
      <c r="U264" s="1"/>
      <c r="V264" s="1"/>
      <c r="W264" s="1"/>
      <c r="X264" s="1"/>
      <c r="Y264" s="1"/>
      <c r="Z264" s="1"/>
    </row>
    <row r="265" ht="220.5" customHeight="1">
      <c r="A265" s="215" t="str">
        <f t="shared" si="7"/>
        <v>YCDV-242</v>
      </c>
      <c r="B265" s="134" t="s">
        <v>3797</v>
      </c>
      <c r="C265" s="208"/>
      <c r="D265" s="136" t="s">
        <v>3815</v>
      </c>
      <c r="E265" s="136" t="s">
        <v>3799</v>
      </c>
      <c r="F265" s="197"/>
      <c r="G265" s="197"/>
      <c r="H265" s="197"/>
      <c r="I265" s="197"/>
      <c r="J265" s="197"/>
      <c r="K265" s="197"/>
      <c r="L265" s="197"/>
      <c r="M265" s="197"/>
      <c r="N265" s="197"/>
      <c r="O265" s="197"/>
      <c r="P265" s="197"/>
      <c r="Q265" s="197"/>
      <c r="R265" s="137"/>
      <c r="S265" s="137"/>
      <c r="T265" s="137"/>
      <c r="U265" s="1"/>
      <c r="V265" s="1"/>
      <c r="W265" s="1"/>
      <c r="X265" s="1"/>
      <c r="Y265" s="1"/>
      <c r="Z265" s="1"/>
    </row>
    <row r="266" ht="102.0" customHeight="1">
      <c r="A266" s="215" t="str">
        <f t="shared" si="7"/>
        <v>YCDV-243</v>
      </c>
      <c r="B266" s="134" t="s">
        <v>3800</v>
      </c>
      <c r="C266" s="208"/>
      <c r="D266" s="136" t="s">
        <v>3816</v>
      </c>
      <c r="E266" s="136" t="s">
        <v>3802</v>
      </c>
      <c r="F266" s="197"/>
      <c r="G266" s="197"/>
      <c r="H266" s="197"/>
      <c r="I266" s="197"/>
      <c r="J266" s="197"/>
      <c r="K266" s="197"/>
      <c r="L266" s="197"/>
      <c r="M266" s="197"/>
      <c r="N266" s="197"/>
      <c r="O266" s="197"/>
      <c r="P266" s="197"/>
      <c r="Q266" s="197"/>
      <c r="R266" s="137"/>
      <c r="S266" s="137"/>
      <c r="T266" s="137"/>
      <c r="U266" s="1"/>
      <c r="V266" s="1"/>
      <c r="W266" s="1"/>
      <c r="X266" s="1"/>
      <c r="Y266" s="1"/>
      <c r="Z266" s="1"/>
    </row>
    <row r="267" ht="18.0" customHeight="1">
      <c r="A267" s="231" t="str">
        <f t="shared" si="7"/>
        <v/>
      </c>
      <c r="B267" s="263" t="s">
        <v>3817</v>
      </c>
      <c r="C267" s="231"/>
      <c r="D267" s="271"/>
      <c r="E267" s="265"/>
      <c r="F267" s="197"/>
      <c r="G267" s="197"/>
      <c r="H267" s="197"/>
      <c r="I267" s="197"/>
      <c r="J267" s="197"/>
      <c r="K267" s="197"/>
      <c r="L267" s="197"/>
      <c r="M267" s="197"/>
      <c r="N267" s="197"/>
      <c r="O267" s="197"/>
      <c r="P267" s="197"/>
      <c r="Q267" s="197"/>
      <c r="R267" s="137" t="str">
        <f t="shared" ref="R267:R268" si="13">IF(OR(IF(H267="",IF(G267="",IF(F267="","",F267),G267),H267)="F",IF(K267="",IF(J267="",IF(I267="","",I267),J267),K267)="F",IF(N267="",IF(M267="",IF(L267="","",L267),M267),N267)="F",IF(Q267="",IF(P267="",IF(O267="","",O267),P267),Q267)="F")=TRUE,"F",IF(OR(IF(H267="",IF(G267="",IF(F267="","",F267),G267),H267)="PE",IF(K267="",IF(J267="",IF(I267="","",I267),J267),K267)="PE",IF(N267="",IF(M267="",IF(L267="","",L267),M267),N267)="PE",IF(Q267="",IF(P267="",IF(O267="","",O267),P267),Q267)="PE")=TRUE,"PE",IF(AND(IF(H267="",IF(G267="",IF(F267="","",F267),G267),H267)="",IF(K267="",IF(J267="",IF(I267="","",I267),J267),K267)="",IF(N267="",IF(M267="",IF(L267="","",L267),M267),N267)="",IF(Q267="",IF(P267="",IF(O267="","",O267),P267),Q267)="")=TRUE,"","P")))</f>
        <v/>
      </c>
      <c r="S267" s="137"/>
      <c r="T267" s="137"/>
      <c r="U267" s="1"/>
      <c r="V267" s="1"/>
      <c r="W267" s="1"/>
      <c r="X267" s="1"/>
      <c r="Y267" s="1"/>
      <c r="Z267" s="1"/>
    </row>
    <row r="268" ht="234.0" customHeight="1">
      <c r="A268" s="215" t="str">
        <f t="shared" si="7"/>
        <v>YCDV-244</v>
      </c>
      <c r="B268" s="220" t="s">
        <v>3766</v>
      </c>
      <c r="C268" s="220"/>
      <c r="D268" s="222" t="s">
        <v>3818</v>
      </c>
      <c r="E268" s="222" t="s">
        <v>3819</v>
      </c>
      <c r="F268" s="197"/>
      <c r="G268" s="197"/>
      <c r="H268" s="197"/>
      <c r="I268" s="197"/>
      <c r="J268" s="197"/>
      <c r="K268" s="197"/>
      <c r="L268" s="197"/>
      <c r="M268" s="197"/>
      <c r="N268" s="197"/>
      <c r="O268" s="197"/>
      <c r="P268" s="197"/>
      <c r="Q268" s="197"/>
      <c r="R268" s="137" t="str">
        <f t="shared" si="13"/>
        <v/>
      </c>
      <c r="S268" s="137"/>
      <c r="T268" s="137"/>
      <c r="U268" s="1"/>
      <c r="V268" s="1"/>
      <c r="W268" s="1"/>
      <c r="X268" s="1"/>
      <c r="Y268" s="1"/>
      <c r="Z268" s="1"/>
    </row>
    <row r="269" ht="234.0" customHeight="1">
      <c r="A269" s="215" t="str">
        <f t="shared" si="7"/>
        <v>YCDV-245</v>
      </c>
      <c r="B269" s="134" t="s">
        <v>3769</v>
      </c>
      <c r="C269" s="227"/>
      <c r="D269" s="136" t="s">
        <v>3820</v>
      </c>
      <c r="E269" s="136" t="s">
        <v>3771</v>
      </c>
      <c r="F269" s="224"/>
      <c r="G269" s="197"/>
      <c r="H269" s="197"/>
      <c r="I269" s="197"/>
      <c r="J269" s="197"/>
      <c r="K269" s="197"/>
      <c r="L269" s="197"/>
      <c r="M269" s="197"/>
      <c r="N269" s="197"/>
      <c r="O269" s="197"/>
      <c r="P269" s="197"/>
      <c r="Q269" s="197"/>
      <c r="R269" s="137"/>
      <c r="S269" s="137"/>
      <c r="T269" s="137"/>
      <c r="U269" s="1"/>
      <c r="V269" s="1"/>
      <c r="W269" s="1"/>
      <c r="X269" s="1"/>
      <c r="Y269" s="1"/>
      <c r="Z269" s="1"/>
    </row>
    <row r="270" ht="94.5" customHeight="1">
      <c r="A270" s="215" t="str">
        <f t="shared" si="7"/>
        <v>YCDV-246</v>
      </c>
      <c r="B270" s="235" t="s">
        <v>3772</v>
      </c>
      <c r="C270" s="266"/>
      <c r="D270" s="236" t="s">
        <v>3821</v>
      </c>
      <c r="E270" s="236" t="s">
        <v>3773</v>
      </c>
      <c r="F270" s="197"/>
      <c r="G270" s="197"/>
      <c r="H270" s="197"/>
      <c r="I270" s="197"/>
      <c r="J270" s="197"/>
      <c r="K270" s="197"/>
      <c r="L270" s="197"/>
      <c r="M270" s="197"/>
      <c r="N270" s="197"/>
      <c r="O270" s="197"/>
      <c r="P270" s="197"/>
      <c r="Q270" s="197"/>
      <c r="R270" s="137"/>
      <c r="S270" s="137"/>
      <c r="T270" s="137"/>
      <c r="U270" s="1"/>
      <c r="V270" s="1"/>
      <c r="W270" s="1"/>
      <c r="X270" s="1"/>
      <c r="Y270" s="1"/>
      <c r="Z270" s="1"/>
    </row>
    <row r="271" ht="219.0" customHeight="1">
      <c r="A271" s="215" t="str">
        <f t="shared" si="7"/>
        <v>YCDV-247</v>
      </c>
      <c r="B271" s="134" t="s">
        <v>3774</v>
      </c>
      <c r="C271" s="208"/>
      <c r="D271" s="222" t="s">
        <v>3822</v>
      </c>
      <c r="E271" s="136" t="s">
        <v>3776</v>
      </c>
      <c r="F271" s="197"/>
      <c r="G271" s="197"/>
      <c r="H271" s="197"/>
      <c r="I271" s="197"/>
      <c r="J271" s="197"/>
      <c r="K271" s="197"/>
      <c r="L271" s="197"/>
      <c r="M271" s="197"/>
      <c r="N271" s="197"/>
      <c r="O271" s="197"/>
      <c r="P271" s="197"/>
      <c r="Q271" s="197"/>
      <c r="R271" s="137"/>
      <c r="S271" s="137"/>
      <c r="T271" s="137"/>
      <c r="U271" s="1"/>
      <c r="V271" s="1"/>
      <c r="W271" s="1"/>
      <c r="X271" s="1"/>
      <c r="Y271" s="1"/>
      <c r="Z271" s="1"/>
    </row>
    <row r="272" ht="207.0" customHeight="1">
      <c r="A272" s="215" t="str">
        <f t="shared" si="7"/>
        <v>YCDV-248</v>
      </c>
      <c r="B272" s="134" t="s">
        <v>3777</v>
      </c>
      <c r="C272" s="267"/>
      <c r="D272" s="136" t="s">
        <v>3823</v>
      </c>
      <c r="E272" s="228" t="s">
        <v>3824</v>
      </c>
      <c r="F272" s="197"/>
      <c r="G272" s="197"/>
      <c r="H272" s="197"/>
      <c r="I272" s="197"/>
      <c r="J272" s="197"/>
      <c r="K272" s="197"/>
      <c r="L272" s="197"/>
      <c r="M272" s="197"/>
      <c r="N272" s="197"/>
      <c r="O272" s="197"/>
      <c r="P272" s="197"/>
      <c r="Q272" s="197"/>
      <c r="R272" s="137"/>
      <c r="S272" s="137"/>
      <c r="T272" s="137"/>
      <c r="U272" s="1"/>
      <c r="V272" s="1"/>
      <c r="W272" s="1"/>
      <c r="X272" s="1"/>
      <c r="Y272" s="1"/>
      <c r="Z272" s="1"/>
    </row>
    <row r="273" ht="180.0" customHeight="1">
      <c r="A273" s="215" t="str">
        <f t="shared" si="7"/>
        <v>YCDV-249</v>
      </c>
      <c r="B273" s="220" t="s">
        <v>3780</v>
      </c>
      <c r="C273" s="268"/>
      <c r="D273" s="222" t="s">
        <v>3825</v>
      </c>
      <c r="E273" s="223" t="s">
        <v>3727</v>
      </c>
      <c r="F273" s="197"/>
      <c r="G273" s="197"/>
      <c r="H273" s="197"/>
      <c r="I273" s="197"/>
      <c r="J273" s="197"/>
      <c r="K273" s="197"/>
      <c r="L273" s="197"/>
      <c r="M273" s="197"/>
      <c r="N273" s="197"/>
      <c r="O273" s="197"/>
      <c r="P273" s="197"/>
      <c r="Q273" s="197"/>
      <c r="R273" s="137"/>
      <c r="S273" s="137"/>
      <c r="T273" s="137"/>
      <c r="U273" s="1"/>
      <c r="V273" s="1"/>
      <c r="W273" s="1"/>
      <c r="X273" s="1"/>
      <c r="Y273" s="1"/>
      <c r="Z273" s="1"/>
    </row>
    <row r="274" ht="18.0" customHeight="1">
      <c r="A274" s="215" t="str">
        <f t="shared" si="7"/>
        <v>YCDV-250</v>
      </c>
      <c r="B274" s="134" t="s">
        <v>3782</v>
      </c>
      <c r="C274" s="208"/>
      <c r="D274" s="136" t="s">
        <v>3826</v>
      </c>
      <c r="E274" s="136" t="s">
        <v>3784</v>
      </c>
      <c r="F274" s="197"/>
      <c r="G274" s="197"/>
      <c r="H274" s="197"/>
      <c r="I274" s="197"/>
      <c r="J274" s="197"/>
      <c r="K274" s="197"/>
      <c r="L274" s="197"/>
      <c r="M274" s="197"/>
      <c r="N274" s="197"/>
      <c r="O274" s="197"/>
      <c r="P274" s="197"/>
      <c r="Q274" s="197"/>
      <c r="R274" s="137"/>
      <c r="S274" s="137"/>
      <c r="T274" s="137"/>
      <c r="U274" s="1"/>
      <c r="V274" s="1"/>
      <c r="W274" s="1"/>
      <c r="X274" s="1"/>
      <c r="Y274" s="1"/>
      <c r="Z274" s="1"/>
    </row>
    <row r="275" ht="18.0" customHeight="1">
      <c r="A275" s="215" t="str">
        <f t="shared" si="7"/>
        <v>YCDV-251</v>
      </c>
      <c r="B275" s="134" t="s">
        <v>3785</v>
      </c>
      <c r="C275" s="208"/>
      <c r="D275" s="136" t="s">
        <v>3827</v>
      </c>
      <c r="E275" s="136" t="s">
        <v>3784</v>
      </c>
      <c r="F275" s="197"/>
      <c r="G275" s="197"/>
      <c r="H275" s="197"/>
      <c r="I275" s="197"/>
      <c r="J275" s="197"/>
      <c r="K275" s="197"/>
      <c r="L275" s="197"/>
      <c r="M275" s="197"/>
      <c r="N275" s="197"/>
      <c r="O275" s="197"/>
      <c r="P275" s="197"/>
      <c r="Q275" s="197"/>
      <c r="R275" s="137"/>
      <c r="S275" s="137"/>
      <c r="T275" s="137"/>
      <c r="U275" s="1"/>
      <c r="V275" s="1"/>
      <c r="W275" s="1"/>
      <c r="X275" s="1"/>
      <c r="Y275" s="1"/>
      <c r="Z275" s="1"/>
    </row>
    <row r="276" ht="18.0" customHeight="1">
      <c r="A276" s="215" t="str">
        <f t="shared" si="7"/>
        <v>YCDV-252</v>
      </c>
      <c r="B276" s="243" t="s">
        <v>3787</v>
      </c>
      <c r="C276" s="266"/>
      <c r="D276" s="236" t="s">
        <v>3828</v>
      </c>
      <c r="E276" s="269" t="s">
        <v>3784</v>
      </c>
      <c r="F276" s="197"/>
      <c r="G276" s="197"/>
      <c r="H276" s="197"/>
      <c r="I276" s="197"/>
      <c r="J276" s="197"/>
      <c r="K276" s="197"/>
      <c r="L276" s="197"/>
      <c r="M276" s="197"/>
      <c r="N276" s="197"/>
      <c r="O276" s="197"/>
      <c r="P276" s="197"/>
      <c r="Q276" s="197"/>
      <c r="R276" s="137"/>
      <c r="S276" s="137"/>
      <c r="T276" s="137"/>
      <c r="U276" s="1"/>
      <c r="V276" s="1"/>
      <c r="W276" s="1"/>
      <c r="X276" s="1"/>
      <c r="Y276" s="1"/>
      <c r="Z276" s="1"/>
    </row>
    <row r="277" ht="18.0" customHeight="1">
      <c r="A277" s="215" t="str">
        <f t="shared" si="7"/>
        <v>YCDV-253</v>
      </c>
      <c r="B277" s="247" t="s">
        <v>3789</v>
      </c>
      <c r="C277" s="270"/>
      <c r="D277" s="136" t="s">
        <v>3829</v>
      </c>
      <c r="E277" s="228" t="s">
        <v>3784</v>
      </c>
      <c r="F277" s="197"/>
      <c r="G277" s="197"/>
      <c r="H277" s="197"/>
      <c r="I277" s="197"/>
      <c r="J277" s="197"/>
      <c r="K277" s="197"/>
      <c r="L277" s="197"/>
      <c r="M277" s="197"/>
      <c r="N277" s="197"/>
      <c r="O277" s="197"/>
      <c r="P277" s="197"/>
      <c r="Q277" s="197"/>
      <c r="R277" s="137"/>
      <c r="S277" s="137"/>
      <c r="T277" s="137"/>
      <c r="U277" s="1"/>
      <c r="V277" s="1"/>
      <c r="W277" s="1"/>
      <c r="X277" s="1"/>
      <c r="Y277" s="1"/>
      <c r="Z277" s="1"/>
    </row>
    <row r="278" ht="18.0" customHeight="1">
      <c r="A278" s="215" t="str">
        <f t="shared" si="7"/>
        <v>YCDV-254</v>
      </c>
      <c r="B278" s="248" t="s">
        <v>3665</v>
      </c>
      <c r="C278" s="247"/>
      <c r="D278" s="247" t="s">
        <v>3830</v>
      </c>
      <c r="E278" s="136" t="s">
        <v>3667</v>
      </c>
      <c r="F278" s="197"/>
      <c r="G278" s="197"/>
      <c r="H278" s="197"/>
      <c r="I278" s="197"/>
      <c r="J278" s="197"/>
      <c r="K278" s="197"/>
      <c r="L278" s="197"/>
      <c r="M278" s="197"/>
      <c r="N278" s="197"/>
      <c r="O278" s="197"/>
      <c r="P278" s="197"/>
      <c r="Q278" s="197"/>
      <c r="R278" s="137"/>
      <c r="S278" s="137"/>
      <c r="T278" s="137"/>
      <c r="U278" s="1"/>
      <c r="V278" s="1"/>
      <c r="W278" s="1"/>
      <c r="X278" s="1"/>
      <c r="Y278" s="1"/>
      <c r="Z278" s="1"/>
    </row>
    <row r="279" ht="18.0" customHeight="1">
      <c r="A279" s="215" t="str">
        <f t="shared" si="7"/>
        <v>YCDV-255</v>
      </c>
      <c r="B279" s="248" t="s">
        <v>3668</v>
      </c>
      <c r="C279" s="247"/>
      <c r="D279" s="247" t="s">
        <v>3831</v>
      </c>
      <c r="E279" s="136" t="s">
        <v>3670</v>
      </c>
      <c r="F279" s="197"/>
      <c r="G279" s="197"/>
      <c r="H279" s="197"/>
      <c r="I279" s="197"/>
      <c r="J279" s="197"/>
      <c r="K279" s="197"/>
      <c r="L279" s="197"/>
      <c r="M279" s="197"/>
      <c r="N279" s="197"/>
      <c r="O279" s="197"/>
      <c r="P279" s="197"/>
      <c r="Q279" s="197"/>
      <c r="R279" s="137"/>
      <c r="S279" s="137"/>
      <c r="T279" s="137"/>
      <c r="U279" s="1"/>
      <c r="V279" s="1"/>
      <c r="W279" s="1"/>
      <c r="X279" s="1"/>
      <c r="Y279" s="1"/>
      <c r="Z279" s="1"/>
    </row>
    <row r="280" ht="18.0" customHeight="1">
      <c r="A280" s="215" t="str">
        <f t="shared" si="7"/>
        <v>YCDV-256</v>
      </c>
      <c r="B280" s="248" t="s">
        <v>3671</v>
      </c>
      <c r="C280" s="247"/>
      <c r="D280" s="247" t="s">
        <v>3832</v>
      </c>
      <c r="E280" s="136" t="s">
        <v>3673</v>
      </c>
      <c r="F280" s="197"/>
      <c r="G280" s="197"/>
      <c r="H280" s="197"/>
      <c r="I280" s="197"/>
      <c r="J280" s="197"/>
      <c r="K280" s="197"/>
      <c r="L280" s="197"/>
      <c r="M280" s="197"/>
      <c r="N280" s="197"/>
      <c r="O280" s="197"/>
      <c r="P280" s="197"/>
      <c r="Q280" s="197"/>
      <c r="R280" s="137"/>
      <c r="S280" s="137"/>
      <c r="T280" s="137"/>
      <c r="U280" s="1"/>
      <c r="V280" s="1"/>
      <c r="W280" s="1"/>
      <c r="X280" s="1"/>
      <c r="Y280" s="1"/>
      <c r="Z280" s="1"/>
    </row>
    <row r="281" ht="18.0" customHeight="1">
      <c r="A281" s="215" t="str">
        <f t="shared" si="7"/>
        <v>YCDV-257</v>
      </c>
      <c r="B281" s="248" t="s">
        <v>3674</v>
      </c>
      <c r="C281" s="247"/>
      <c r="D281" s="247" t="s">
        <v>3833</v>
      </c>
      <c r="E281" s="136" t="s">
        <v>3676</v>
      </c>
      <c r="F281" s="197"/>
      <c r="G281" s="197"/>
      <c r="H281" s="197"/>
      <c r="I281" s="197"/>
      <c r="J281" s="197"/>
      <c r="K281" s="197"/>
      <c r="L281" s="197"/>
      <c r="M281" s="197"/>
      <c r="N281" s="197"/>
      <c r="O281" s="197"/>
      <c r="P281" s="197"/>
      <c r="Q281" s="197"/>
      <c r="R281" s="137"/>
      <c r="S281" s="137"/>
      <c r="T281" s="137"/>
      <c r="U281" s="1"/>
      <c r="V281" s="1"/>
      <c r="W281" s="1"/>
      <c r="X281" s="1"/>
      <c r="Y281" s="1"/>
      <c r="Z281" s="1"/>
    </row>
    <row r="282" ht="18.0" customHeight="1">
      <c r="A282" s="215" t="str">
        <f t="shared" si="7"/>
        <v>YCDV-258</v>
      </c>
      <c r="B282" s="248" t="s">
        <v>3677</v>
      </c>
      <c r="C282" s="247"/>
      <c r="D282" s="247" t="s">
        <v>3834</v>
      </c>
      <c r="E282" s="136" t="s">
        <v>3679</v>
      </c>
      <c r="F282" s="197"/>
      <c r="G282" s="197"/>
      <c r="H282" s="197"/>
      <c r="I282" s="197"/>
      <c r="J282" s="197"/>
      <c r="K282" s="197"/>
      <c r="L282" s="197"/>
      <c r="M282" s="197"/>
      <c r="N282" s="197"/>
      <c r="O282" s="197"/>
      <c r="P282" s="197"/>
      <c r="Q282" s="197"/>
      <c r="R282" s="137"/>
      <c r="S282" s="137"/>
      <c r="T282" s="137"/>
      <c r="U282" s="1"/>
      <c r="V282" s="1"/>
      <c r="W282" s="1"/>
      <c r="X282" s="1"/>
      <c r="Y282" s="1"/>
      <c r="Z282" s="1"/>
    </row>
    <row r="283" ht="18.0" customHeight="1">
      <c r="A283" s="215" t="str">
        <f t="shared" si="7"/>
        <v>YCDV-259</v>
      </c>
      <c r="B283" s="248" t="s">
        <v>3685</v>
      </c>
      <c r="C283" s="247"/>
      <c r="D283" s="247" t="s">
        <v>3835</v>
      </c>
      <c r="E283" s="136" t="s">
        <v>3687</v>
      </c>
      <c r="F283" s="197"/>
      <c r="G283" s="197"/>
      <c r="H283" s="197"/>
      <c r="I283" s="197"/>
      <c r="J283" s="197"/>
      <c r="K283" s="197"/>
      <c r="L283" s="197"/>
      <c r="M283" s="197"/>
      <c r="N283" s="197"/>
      <c r="O283" s="197"/>
      <c r="P283" s="197"/>
      <c r="Q283" s="197"/>
      <c r="R283" s="137"/>
      <c r="S283" s="137"/>
      <c r="T283" s="137"/>
      <c r="U283" s="1"/>
      <c r="V283" s="1"/>
      <c r="W283" s="1"/>
      <c r="X283" s="1"/>
      <c r="Y283" s="1"/>
      <c r="Z283" s="1"/>
    </row>
    <row r="284" ht="18.0" customHeight="1">
      <c r="A284" s="215" t="str">
        <f t="shared" si="7"/>
        <v>YCDV-260</v>
      </c>
      <c r="B284" s="248" t="s">
        <v>3688</v>
      </c>
      <c r="C284" s="247"/>
      <c r="D284" s="247" t="s">
        <v>3836</v>
      </c>
      <c r="E284" s="136" t="s">
        <v>3690</v>
      </c>
      <c r="F284" s="197"/>
      <c r="G284" s="197"/>
      <c r="H284" s="197"/>
      <c r="I284" s="197"/>
      <c r="J284" s="197"/>
      <c r="K284" s="197"/>
      <c r="L284" s="197"/>
      <c r="M284" s="197"/>
      <c r="N284" s="197"/>
      <c r="O284" s="197"/>
      <c r="P284" s="197"/>
      <c r="Q284" s="197"/>
      <c r="R284" s="137"/>
      <c r="S284" s="137"/>
      <c r="T284" s="137"/>
      <c r="U284" s="1"/>
      <c r="V284" s="1"/>
      <c r="W284" s="1"/>
      <c r="X284" s="1"/>
      <c r="Y284" s="1"/>
      <c r="Z284" s="1"/>
    </row>
    <row r="285" ht="18.0" customHeight="1">
      <c r="A285" s="215" t="str">
        <f t="shared" si="7"/>
        <v>YCDV-261</v>
      </c>
      <c r="B285" s="248" t="s">
        <v>3691</v>
      </c>
      <c r="C285" s="247"/>
      <c r="D285" s="247" t="s">
        <v>3837</v>
      </c>
      <c r="E285" s="136" t="s">
        <v>3673</v>
      </c>
      <c r="F285" s="197"/>
      <c r="G285" s="197"/>
      <c r="H285" s="197"/>
      <c r="I285" s="197"/>
      <c r="J285" s="197"/>
      <c r="K285" s="197"/>
      <c r="L285" s="197"/>
      <c r="M285" s="197"/>
      <c r="N285" s="197"/>
      <c r="O285" s="197"/>
      <c r="P285" s="197"/>
      <c r="Q285" s="197"/>
      <c r="R285" s="137"/>
      <c r="S285" s="137"/>
      <c r="T285" s="137"/>
      <c r="U285" s="1"/>
      <c r="V285" s="1"/>
      <c r="W285" s="1"/>
      <c r="X285" s="1"/>
      <c r="Y285" s="1"/>
      <c r="Z285" s="1"/>
    </row>
    <row r="286" ht="244.5" customHeight="1">
      <c r="A286" s="215" t="str">
        <f t="shared" si="7"/>
        <v>YCDV-262</v>
      </c>
      <c r="B286" s="249" t="s">
        <v>3693</v>
      </c>
      <c r="C286" s="221"/>
      <c r="D286" s="221" t="s">
        <v>3833</v>
      </c>
      <c r="E286" s="222" t="s">
        <v>3694</v>
      </c>
      <c r="F286" s="197"/>
      <c r="G286" s="197"/>
      <c r="H286" s="197"/>
      <c r="I286" s="197"/>
      <c r="J286" s="197"/>
      <c r="K286" s="197"/>
      <c r="L286" s="197"/>
      <c r="M286" s="197"/>
      <c r="N286" s="197"/>
      <c r="O286" s="197"/>
      <c r="P286" s="197"/>
      <c r="Q286" s="197"/>
      <c r="R286" s="137"/>
      <c r="S286" s="137"/>
      <c r="T286" s="137"/>
      <c r="U286" s="1"/>
      <c r="V286" s="1"/>
      <c r="W286" s="1"/>
      <c r="X286" s="1"/>
      <c r="Y286" s="1"/>
      <c r="Z286" s="1"/>
    </row>
    <row r="287" ht="90.0" customHeight="1">
      <c r="A287" s="215" t="str">
        <f t="shared" si="7"/>
        <v>YCDV-263</v>
      </c>
      <c r="B287" s="208" t="s">
        <v>3794</v>
      </c>
      <c r="C287" s="266"/>
      <c r="D287" s="236" t="s">
        <v>3838</v>
      </c>
      <c r="E287" s="136" t="s">
        <v>3796</v>
      </c>
      <c r="F287" s="224"/>
      <c r="G287" s="197"/>
      <c r="H287" s="197"/>
      <c r="I287" s="197"/>
      <c r="J287" s="197"/>
      <c r="K287" s="197"/>
      <c r="L287" s="197"/>
      <c r="M287" s="197"/>
      <c r="N287" s="197"/>
      <c r="O287" s="197"/>
      <c r="P287" s="197"/>
      <c r="Q287" s="197"/>
      <c r="R287" s="137"/>
      <c r="S287" s="137"/>
      <c r="T287" s="137"/>
      <c r="U287" s="1"/>
      <c r="V287" s="1"/>
      <c r="W287" s="1"/>
      <c r="X287" s="1"/>
      <c r="Y287" s="1"/>
      <c r="Z287" s="1"/>
    </row>
    <row r="288" ht="18.0" customHeight="1">
      <c r="A288" s="215" t="str">
        <f t="shared" si="7"/>
        <v>YCDV-264</v>
      </c>
      <c r="B288" s="235" t="s">
        <v>3797</v>
      </c>
      <c r="C288" s="266"/>
      <c r="D288" s="236" t="s">
        <v>3821</v>
      </c>
      <c r="E288" s="236" t="s">
        <v>3839</v>
      </c>
      <c r="F288" s="197"/>
      <c r="G288" s="197"/>
      <c r="H288" s="197"/>
      <c r="I288" s="197"/>
      <c r="J288" s="197"/>
      <c r="K288" s="197"/>
      <c r="L288" s="197"/>
      <c r="M288" s="197"/>
      <c r="N288" s="197"/>
      <c r="O288" s="197"/>
      <c r="P288" s="197"/>
      <c r="Q288" s="197"/>
      <c r="R288" s="137"/>
      <c r="S288" s="137"/>
      <c r="T288" s="137"/>
      <c r="U288" s="1"/>
      <c r="V288" s="1"/>
      <c r="W288" s="1"/>
      <c r="X288" s="1"/>
      <c r="Y288" s="1"/>
      <c r="Z288" s="1"/>
    </row>
    <row r="289" ht="18.0" customHeight="1">
      <c r="A289" s="215" t="str">
        <f t="shared" si="7"/>
        <v>YCDV-265</v>
      </c>
      <c r="B289" s="134" t="s">
        <v>3800</v>
      </c>
      <c r="C289" s="208"/>
      <c r="D289" s="136" t="s">
        <v>3840</v>
      </c>
      <c r="E289" s="136" t="s">
        <v>3802</v>
      </c>
      <c r="F289" s="197"/>
      <c r="G289" s="197"/>
      <c r="H289" s="197"/>
      <c r="I289" s="197"/>
      <c r="J289" s="197"/>
      <c r="K289" s="197"/>
      <c r="L289" s="197"/>
      <c r="M289" s="197"/>
      <c r="N289" s="197"/>
      <c r="O289" s="197"/>
      <c r="P289" s="197"/>
      <c r="Q289" s="197"/>
      <c r="R289" s="137"/>
      <c r="S289" s="137"/>
      <c r="T289" s="137"/>
      <c r="U289" s="1"/>
      <c r="V289" s="1"/>
      <c r="W289" s="1"/>
      <c r="X289" s="1"/>
      <c r="Y289" s="1"/>
      <c r="Z289" s="1"/>
    </row>
    <row r="290" ht="18.0" customHeight="1">
      <c r="A290" s="231" t="str">
        <f t="shared" si="7"/>
        <v/>
      </c>
      <c r="B290" s="231" t="s">
        <v>3841</v>
      </c>
      <c r="C290" s="231"/>
      <c r="D290" s="231"/>
      <c r="E290" s="231"/>
      <c r="F290" s="197"/>
      <c r="G290" s="197"/>
      <c r="H290" s="197"/>
      <c r="I290" s="197"/>
      <c r="J290" s="197"/>
      <c r="K290" s="197"/>
      <c r="L290" s="197"/>
      <c r="M290" s="197"/>
      <c r="N290" s="197"/>
      <c r="O290" s="197"/>
      <c r="P290" s="197"/>
      <c r="Q290" s="197"/>
      <c r="R290" s="137"/>
      <c r="S290" s="137"/>
      <c r="T290" s="137"/>
      <c r="U290" s="1"/>
      <c r="V290" s="1"/>
      <c r="W290" s="1"/>
      <c r="X290" s="1"/>
      <c r="Y290" s="1"/>
      <c r="Z290" s="1"/>
    </row>
    <row r="291" ht="18.0" customHeight="1">
      <c r="A291" s="215" t="str">
        <f t="shared" si="7"/>
        <v>YCDV-266</v>
      </c>
      <c r="B291" s="154" t="s">
        <v>3842</v>
      </c>
      <c r="C291" s="154" t="s">
        <v>791</v>
      </c>
      <c r="D291" s="154" t="s">
        <v>3843</v>
      </c>
      <c r="E291" s="154" t="s">
        <v>793</v>
      </c>
      <c r="F291" s="197"/>
      <c r="G291" s="197"/>
      <c r="H291" s="197"/>
      <c r="I291" s="197"/>
      <c r="J291" s="197"/>
      <c r="K291" s="197"/>
      <c r="L291" s="197"/>
      <c r="M291" s="197"/>
      <c r="N291" s="197"/>
      <c r="O291" s="197"/>
      <c r="P291" s="197"/>
      <c r="Q291" s="197"/>
      <c r="R291" s="137"/>
      <c r="S291" s="137"/>
      <c r="T291" s="137"/>
      <c r="U291" s="1"/>
      <c r="V291" s="1"/>
      <c r="W291" s="1"/>
      <c r="X291" s="1"/>
      <c r="Y291" s="1"/>
      <c r="Z291" s="1"/>
    </row>
    <row r="292" ht="18.0" customHeight="1">
      <c r="A292" s="215" t="str">
        <f t="shared" si="7"/>
        <v>YCDV-267</v>
      </c>
      <c r="B292" s="154" t="s">
        <v>3844</v>
      </c>
      <c r="C292" s="154" t="s">
        <v>791</v>
      </c>
      <c r="D292" s="154" t="s">
        <v>3845</v>
      </c>
      <c r="E292" s="154" t="s">
        <v>796</v>
      </c>
      <c r="F292" s="197"/>
      <c r="G292" s="197"/>
      <c r="H292" s="197"/>
      <c r="I292" s="197"/>
      <c r="J292" s="197"/>
      <c r="K292" s="197"/>
      <c r="L292" s="197"/>
      <c r="M292" s="197"/>
      <c r="N292" s="197"/>
      <c r="O292" s="197"/>
      <c r="P292" s="197"/>
      <c r="Q292" s="197"/>
      <c r="R292" s="137"/>
      <c r="S292" s="137"/>
      <c r="T292" s="137"/>
      <c r="U292" s="1"/>
      <c r="V292" s="1"/>
      <c r="W292" s="1"/>
      <c r="X292" s="1"/>
      <c r="Y292" s="1"/>
      <c r="Z292" s="1"/>
    </row>
    <row r="293" ht="18.0" customHeight="1">
      <c r="A293" s="215" t="str">
        <f t="shared" si="7"/>
        <v>YCDV-268</v>
      </c>
      <c r="B293" s="154" t="s">
        <v>797</v>
      </c>
      <c r="C293" s="154" t="s">
        <v>791</v>
      </c>
      <c r="D293" s="154" t="s">
        <v>3846</v>
      </c>
      <c r="E293" s="154" t="s">
        <v>799</v>
      </c>
      <c r="F293" s="197"/>
      <c r="G293" s="197"/>
      <c r="H293" s="197"/>
      <c r="I293" s="197"/>
      <c r="J293" s="197"/>
      <c r="K293" s="197"/>
      <c r="L293" s="197"/>
      <c r="M293" s="197"/>
      <c r="N293" s="197"/>
      <c r="O293" s="197"/>
      <c r="P293" s="197"/>
      <c r="Q293" s="197"/>
      <c r="R293" s="137"/>
      <c r="S293" s="137"/>
      <c r="T293" s="137"/>
      <c r="U293" s="1"/>
      <c r="V293" s="1"/>
      <c r="W293" s="1"/>
      <c r="X293" s="1"/>
      <c r="Y293" s="1"/>
      <c r="Z293" s="1"/>
    </row>
    <row r="294" ht="18.0" customHeight="1">
      <c r="A294" s="215" t="str">
        <f t="shared" si="7"/>
        <v>YCDV-269</v>
      </c>
      <c r="B294" s="154" t="s">
        <v>3847</v>
      </c>
      <c r="C294" s="154" t="s">
        <v>791</v>
      </c>
      <c r="D294" s="154" t="s">
        <v>3848</v>
      </c>
      <c r="E294" s="154" t="s">
        <v>3849</v>
      </c>
      <c r="F294" s="197"/>
      <c r="G294" s="197"/>
      <c r="H294" s="197"/>
      <c r="I294" s="197"/>
      <c r="J294" s="197"/>
      <c r="K294" s="197"/>
      <c r="L294" s="197"/>
      <c r="M294" s="197"/>
      <c r="N294" s="197"/>
      <c r="O294" s="197"/>
      <c r="P294" s="197"/>
      <c r="Q294" s="197"/>
      <c r="R294" s="137"/>
      <c r="S294" s="137"/>
      <c r="T294" s="137"/>
      <c r="U294" s="1"/>
      <c r="V294" s="1"/>
      <c r="W294" s="1"/>
      <c r="X294" s="1"/>
      <c r="Y294" s="1"/>
      <c r="Z294" s="1"/>
    </row>
    <row r="295" ht="18.0" customHeight="1">
      <c r="A295" s="215" t="str">
        <f t="shared" si="7"/>
        <v>YCDV-270</v>
      </c>
      <c r="B295" s="154" t="s">
        <v>803</v>
      </c>
      <c r="C295" s="154" t="s">
        <v>791</v>
      </c>
      <c r="D295" s="154" t="s">
        <v>3850</v>
      </c>
      <c r="E295" s="154" t="s">
        <v>805</v>
      </c>
      <c r="F295" s="197"/>
      <c r="G295" s="197"/>
      <c r="H295" s="197"/>
      <c r="I295" s="197"/>
      <c r="J295" s="197"/>
      <c r="K295" s="197"/>
      <c r="L295" s="197"/>
      <c r="M295" s="197"/>
      <c r="N295" s="197"/>
      <c r="O295" s="197"/>
      <c r="P295" s="197"/>
      <c r="Q295" s="197"/>
      <c r="R295" s="137"/>
      <c r="S295" s="137"/>
      <c r="T295" s="137"/>
      <c r="U295" s="1"/>
      <c r="V295" s="1"/>
      <c r="W295" s="1"/>
      <c r="X295" s="1"/>
      <c r="Y295" s="1"/>
      <c r="Z295" s="1"/>
    </row>
    <row r="296" ht="18.0" customHeight="1">
      <c r="A296" s="231" t="str">
        <f t="shared" si="7"/>
        <v/>
      </c>
      <c r="B296" s="231" t="s">
        <v>3851</v>
      </c>
      <c r="C296" s="231"/>
      <c r="D296" s="271"/>
      <c r="E296" s="265"/>
      <c r="F296" s="197"/>
      <c r="G296" s="197"/>
      <c r="H296" s="197"/>
      <c r="I296" s="197"/>
      <c r="J296" s="197"/>
      <c r="K296" s="197"/>
      <c r="L296" s="197"/>
      <c r="M296" s="197"/>
      <c r="N296" s="197"/>
      <c r="O296" s="197"/>
      <c r="P296" s="197"/>
      <c r="Q296" s="197"/>
      <c r="R296" s="137" t="str">
        <f t="shared" ref="R296:R311" si="14">IF(OR(IF(H296="",IF(G296="",IF(F296="","",F296),G296),H296)="F",IF(K296="",IF(J296="",IF(I296="","",I296),J296),K296)="F",IF(N296="",IF(M296="",IF(L296="","",L296),M296),N296)="F",IF(Q296="",IF(P296="",IF(O296="","",O296),P296),Q296)="F")=TRUE,"F",IF(OR(IF(H296="",IF(G296="",IF(F296="","",F296),G296),H296)="PE",IF(K296="",IF(J296="",IF(I296="","",I296),J296),K296)="PE",IF(N296="",IF(M296="",IF(L296="","",L296),M296),N296)="PE",IF(Q296="",IF(P296="",IF(O296="","",O296),P296),Q296)="PE")=TRUE,"PE",IF(AND(IF(H296="",IF(G296="",IF(F296="","",F296),G296),H296)="",IF(K296="",IF(J296="",IF(I296="","",I296),J296),K296)="",IF(N296="",IF(M296="",IF(L296="","",L296),M296),N296)="",IF(Q296="",IF(P296="",IF(O296="","",O296),P296),Q296)="")=TRUE,"","P")))</f>
        <v/>
      </c>
      <c r="S296" s="137"/>
      <c r="T296" s="137"/>
      <c r="U296" s="1"/>
      <c r="V296" s="1"/>
      <c r="W296" s="1"/>
      <c r="X296" s="1"/>
      <c r="Y296" s="1"/>
      <c r="Z296" s="1"/>
    </row>
    <row r="297" ht="18.0" customHeight="1">
      <c r="A297" s="215" t="str">
        <f t="shared" si="7"/>
        <v>YCDV-271</v>
      </c>
      <c r="B297" s="134" t="s">
        <v>3852</v>
      </c>
      <c r="C297" s="208"/>
      <c r="D297" s="272" t="s">
        <v>3853</v>
      </c>
      <c r="E297" s="136" t="s">
        <v>3854</v>
      </c>
      <c r="F297" s="197"/>
      <c r="G297" s="197"/>
      <c r="H297" s="197"/>
      <c r="I297" s="197"/>
      <c r="J297" s="197"/>
      <c r="K297" s="197"/>
      <c r="L297" s="197"/>
      <c r="M297" s="197"/>
      <c r="N297" s="197"/>
      <c r="O297" s="197"/>
      <c r="P297" s="197"/>
      <c r="Q297" s="197"/>
      <c r="R297" s="137" t="str">
        <f t="shared" si="14"/>
        <v/>
      </c>
      <c r="S297" s="137"/>
      <c r="T297" s="137"/>
      <c r="U297" s="1"/>
      <c r="V297" s="1"/>
      <c r="W297" s="1"/>
      <c r="X297" s="1"/>
      <c r="Y297" s="1"/>
      <c r="Z297" s="1"/>
    </row>
    <row r="298" ht="18.0" customHeight="1">
      <c r="A298" s="215" t="str">
        <f t="shared" si="7"/>
        <v>YCDV-272</v>
      </c>
      <c r="B298" s="134" t="s">
        <v>3855</v>
      </c>
      <c r="C298" s="208"/>
      <c r="D298" s="272"/>
      <c r="E298" s="136" t="s">
        <v>3856</v>
      </c>
      <c r="F298" s="197"/>
      <c r="G298" s="197"/>
      <c r="H298" s="197"/>
      <c r="I298" s="197"/>
      <c r="J298" s="197"/>
      <c r="K298" s="197"/>
      <c r="L298" s="197"/>
      <c r="M298" s="197"/>
      <c r="N298" s="197"/>
      <c r="O298" s="197"/>
      <c r="P298" s="197"/>
      <c r="Q298" s="197"/>
      <c r="R298" s="137" t="str">
        <f t="shared" si="14"/>
        <v/>
      </c>
      <c r="S298" s="137"/>
      <c r="T298" s="137"/>
      <c r="U298" s="1"/>
      <c r="V298" s="1"/>
      <c r="W298" s="1"/>
      <c r="X298" s="1"/>
      <c r="Y298" s="1"/>
      <c r="Z298" s="1"/>
    </row>
    <row r="299" ht="18.0" customHeight="1">
      <c r="A299" s="215" t="str">
        <f t="shared" si="7"/>
        <v>YCDV-273</v>
      </c>
      <c r="B299" s="208" t="s">
        <v>3857</v>
      </c>
      <c r="C299" s="208"/>
      <c r="D299" s="136" t="s">
        <v>3858</v>
      </c>
      <c r="E299" s="136" t="s">
        <v>3859</v>
      </c>
      <c r="F299" s="197"/>
      <c r="G299" s="197"/>
      <c r="H299" s="197"/>
      <c r="I299" s="197"/>
      <c r="J299" s="197"/>
      <c r="K299" s="197"/>
      <c r="L299" s="197"/>
      <c r="M299" s="197"/>
      <c r="N299" s="197"/>
      <c r="O299" s="197"/>
      <c r="P299" s="197"/>
      <c r="Q299" s="197"/>
      <c r="R299" s="137" t="str">
        <f t="shared" si="14"/>
        <v/>
      </c>
      <c r="S299" s="137"/>
      <c r="T299" s="137"/>
      <c r="U299" s="1"/>
      <c r="V299" s="1"/>
      <c r="W299" s="1"/>
      <c r="X299" s="1"/>
      <c r="Y299" s="1"/>
      <c r="Z299" s="1"/>
    </row>
    <row r="300" ht="78.0" customHeight="1">
      <c r="A300" s="273" t="str">
        <f t="shared" si="7"/>
        <v>YCDV-274</v>
      </c>
      <c r="B300" s="149" t="s">
        <v>3860</v>
      </c>
      <c r="C300" s="273"/>
      <c r="D300" s="136" t="s">
        <v>3861</v>
      </c>
      <c r="E300" s="142" t="s">
        <v>3862</v>
      </c>
      <c r="F300" s="197"/>
      <c r="G300" s="197"/>
      <c r="H300" s="197"/>
      <c r="I300" s="197"/>
      <c r="J300" s="197"/>
      <c r="K300" s="197"/>
      <c r="L300" s="197"/>
      <c r="M300" s="197"/>
      <c r="N300" s="197"/>
      <c r="O300" s="197"/>
      <c r="P300" s="197"/>
      <c r="Q300" s="197"/>
      <c r="R300" s="141" t="str">
        <f t="shared" si="14"/>
        <v/>
      </c>
      <c r="S300" s="141"/>
      <c r="T300" s="141"/>
      <c r="U300" s="214"/>
      <c r="V300" s="214"/>
      <c r="W300" s="214"/>
      <c r="X300" s="214"/>
      <c r="Y300" s="214"/>
      <c r="Z300" s="214"/>
    </row>
    <row r="301" ht="18.0" customHeight="1">
      <c r="A301" s="215" t="str">
        <f t="shared" si="7"/>
        <v>YCDV-275</v>
      </c>
      <c r="B301" s="134" t="s">
        <v>3863</v>
      </c>
      <c r="C301" s="208"/>
      <c r="D301" s="136" t="s">
        <v>3864</v>
      </c>
      <c r="E301" s="136" t="s">
        <v>3865</v>
      </c>
      <c r="F301" s="197"/>
      <c r="G301" s="197"/>
      <c r="H301" s="197"/>
      <c r="I301" s="197"/>
      <c r="J301" s="197"/>
      <c r="K301" s="197"/>
      <c r="L301" s="197"/>
      <c r="M301" s="197"/>
      <c r="N301" s="197"/>
      <c r="O301" s="197"/>
      <c r="P301" s="197"/>
      <c r="Q301" s="197"/>
      <c r="R301" s="137" t="str">
        <f t="shared" si="14"/>
        <v/>
      </c>
      <c r="S301" s="137"/>
      <c r="T301" s="137"/>
      <c r="U301" s="1"/>
      <c r="V301" s="1"/>
      <c r="W301" s="1"/>
      <c r="X301" s="1"/>
      <c r="Y301" s="1"/>
      <c r="Z301" s="1"/>
    </row>
    <row r="302" ht="18.0" customHeight="1">
      <c r="A302" s="215" t="str">
        <f t="shared" si="7"/>
        <v>YCDV-276</v>
      </c>
      <c r="B302" s="134" t="s">
        <v>3866</v>
      </c>
      <c r="C302" s="208"/>
      <c r="D302" s="136" t="s">
        <v>3867</v>
      </c>
      <c r="E302" s="136" t="s">
        <v>3865</v>
      </c>
      <c r="F302" s="197"/>
      <c r="G302" s="197"/>
      <c r="H302" s="197"/>
      <c r="I302" s="197"/>
      <c r="J302" s="197"/>
      <c r="K302" s="197"/>
      <c r="L302" s="197"/>
      <c r="M302" s="197"/>
      <c r="N302" s="197"/>
      <c r="O302" s="197"/>
      <c r="P302" s="197"/>
      <c r="Q302" s="197"/>
      <c r="R302" s="137" t="str">
        <f t="shared" si="14"/>
        <v/>
      </c>
      <c r="S302" s="137"/>
      <c r="T302" s="137"/>
      <c r="U302" s="1"/>
      <c r="V302" s="1"/>
      <c r="W302" s="1"/>
      <c r="X302" s="1"/>
      <c r="Y302" s="1"/>
      <c r="Z302" s="1"/>
    </row>
    <row r="303" ht="18.0" customHeight="1">
      <c r="A303" s="215" t="str">
        <f t="shared" si="7"/>
        <v>YCDV-277</v>
      </c>
      <c r="B303" s="134" t="s">
        <v>3868</v>
      </c>
      <c r="C303" s="208"/>
      <c r="D303" s="136" t="s">
        <v>3853</v>
      </c>
      <c r="E303" s="136" t="s">
        <v>3869</v>
      </c>
      <c r="F303" s="197"/>
      <c r="G303" s="197"/>
      <c r="H303" s="197"/>
      <c r="I303" s="197"/>
      <c r="J303" s="197"/>
      <c r="K303" s="197"/>
      <c r="L303" s="197"/>
      <c r="M303" s="197"/>
      <c r="N303" s="197"/>
      <c r="O303" s="197"/>
      <c r="P303" s="197"/>
      <c r="Q303" s="197"/>
      <c r="R303" s="137" t="str">
        <f t="shared" si="14"/>
        <v/>
      </c>
      <c r="S303" s="137"/>
      <c r="T303" s="137"/>
      <c r="U303" s="1"/>
      <c r="V303" s="1"/>
      <c r="W303" s="1"/>
      <c r="X303" s="1"/>
      <c r="Y303" s="1"/>
      <c r="Z303" s="1"/>
    </row>
    <row r="304" ht="18.0" customHeight="1">
      <c r="A304" s="273" t="str">
        <f t="shared" si="7"/>
        <v>YCDV-278</v>
      </c>
      <c r="B304" s="134" t="s">
        <v>3870</v>
      </c>
      <c r="C304" s="273"/>
      <c r="D304" s="149" t="s">
        <v>3871</v>
      </c>
      <c r="E304" s="142" t="s">
        <v>3872</v>
      </c>
      <c r="F304" s="197"/>
      <c r="G304" s="197"/>
      <c r="H304" s="197"/>
      <c r="I304" s="197"/>
      <c r="J304" s="197"/>
      <c r="K304" s="197"/>
      <c r="L304" s="197"/>
      <c r="M304" s="197"/>
      <c r="N304" s="197"/>
      <c r="O304" s="197"/>
      <c r="P304" s="197"/>
      <c r="Q304" s="197"/>
      <c r="R304" s="141" t="str">
        <f t="shared" si="14"/>
        <v/>
      </c>
      <c r="S304" s="141"/>
      <c r="T304" s="141"/>
      <c r="U304" s="214"/>
      <c r="V304" s="214"/>
      <c r="W304" s="214"/>
      <c r="X304" s="214"/>
      <c r="Y304" s="214"/>
      <c r="Z304" s="214"/>
    </row>
    <row r="305" ht="18.0" customHeight="1">
      <c r="A305" s="215" t="str">
        <f t="shared" si="7"/>
        <v>YCDV-279</v>
      </c>
      <c r="B305" s="134" t="s">
        <v>3873</v>
      </c>
      <c r="C305" s="208"/>
      <c r="D305" s="134" t="s">
        <v>3874</v>
      </c>
      <c r="E305" s="134" t="s">
        <v>3875</v>
      </c>
      <c r="F305" s="197"/>
      <c r="G305" s="197"/>
      <c r="H305" s="197"/>
      <c r="I305" s="197"/>
      <c r="J305" s="197"/>
      <c r="K305" s="197"/>
      <c r="L305" s="197"/>
      <c r="M305" s="197"/>
      <c r="N305" s="197"/>
      <c r="O305" s="197"/>
      <c r="P305" s="197"/>
      <c r="Q305" s="197"/>
      <c r="R305" s="137" t="str">
        <f t="shared" si="14"/>
        <v/>
      </c>
      <c r="S305" s="137"/>
      <c r="T305" s="137"/>
      <c r="U305" s="1"/>
      <c r="V305" s="1"/>
      <c r="W305" s="1"/>
      <c r="X305" s="1"/>
      <c r="Y305" s="1"/>
      <c r="Z305" s="1"/>
    </row>
    <row r="306" ht="18.0" customHeight="1">
      <c r="A306" s="215" t="str">
        <f t="shared" si="7"/>
        <v>YCDV-280</v>
      </c>
      <c r="B306" s="134" t="s">
        <v>3876</v>
      </c>
      <c r="C306" s="208"/>
      <c r="D306" s="136" t="s">
        <v>3877</v>
      </c>
      <c r="E306" s="136" t="s">
        <v>3878</v>
      </c>
      <c r="F306" s="197"/>
      <c r="G306" s="197"/>
      <c r="H306" s="197"/>
      <c r="I306" s="197"/>
      <c r="J306" s="197"/>
      <c r="K306" s="197"/>
      <c r="L306" s="197"/>
      <c r="M306" s="197"/>
      <c r="N306" s="197"/>
      <c r="O306" s="197"/>
      <c r="P306" s="197"/>
      <c r="Q306" s="197"/>
      <c r="R306" s="137" t="str">
        <f t="shared" si="14"/>
        <v/>
      </c>
      <c r="S306" s="137"/>
      <c r="T306" s="137"/>
      <c r="U306" s="1"/>
      <c r="V306" s="1"/>
      <c r="W306" s="1"/>
      <c r="X306" s="1"/>
      <c r="Y306" s="1"/>
      <c r="Z306" s="1"/>
    </row>
    <row r="307" ht="18.0" customHeight="1">
      <c r="A307" s="215" t="str">
        <f t="shared" si="7"/>
        <v>YCDV-281</v>
      </c>
      <c r="B307" s="134" t="s">
        <v>3879</v>
      </c>
      <c r="C307" s="208"/>
      <c r="D307" s="136" t="s">
        <v>3880</v>
      </c>
      <c r="E307" s="136" t="s">
        <v>3878</v>
      </c>
      <c r="F307" s="197"/>
      <c r="G307" s="197"/>
      <c r="H307" s="197"/>
      <c r="I307" s="197"/>
      <c r="J307" s="197"/>
      <c r="K307" s="197"/>
      <c r="L307" s="197"/>
      <c r="M307" s="197"/>
      <c r="N307" s="197"/>
      <c r="O307" s="197"/>
      <c r="P307" s="197"/>
      <c r="Q307" s="197"/>
      <c r="R307" s="137" t="str">
        <f t="shared" si="14"/>
        <v/>
      </c>
      <c r="S307" s="137"/>
      <c r="T307" s="137"/>
      <c r="U307" s="1"/>
      <c r="V307" s="1"/>
      <c r="W307" s="1"/>
      <c r="X307" s="1"/>
      <c r="Y307" s="1"/>
      <c r="Z307" s="1"/>
    </row>
    <row r="308" ht="18.0" customHeight="1">
      <c r="A308" s="215" t="str">
        <f t="shared" si="7"/>
        <v>YCDV-282</v>
      </c>
      <c r="B308" s="134" t="s">
        <v>3881</v>
      </c>
      <c r="C308" s="208"/>
      <c r="D308" s="136" t="s">
        <v>3882</v>
      </c>
      <c r="E308" s="136" t="s">
        <v>3878</v>
      </c>
      <c r="F308" s="197"/>
      <c r="G308" s="197"/>
      <c r="H308" s="197"/>
      <c r="I308" s="197"/>
      <c r="J308" s="197"/>
      <c r="K308" s="197"/>
      <c r="L308" s="197"/>
      <c r="M308" s="197"/>
      <c r="N308" s="197"/>
      <c r="O308" s="197"/>
      <c r="P308" s="197"/>
      <c r="Q308" s="197"/>
      <c r="R308" s="137" t="str">
        <f t="shared" si="14"/>
        <v/>
      </c>
      <c r="S308" s="137"/>
      <c r="T308" s="137"/>
      <c r="U308" s="1"/>
      <c r="V308" s="1"/>
      <c r="W308" s="1"/>
      <c r="X308" s="1"/>
      <c r="Y308" s="1"/>
      <c r="Z308" s="1"/>
    </row>
    <row r="309" ht="18.0" customHeight="1">
      <c r="A309" s="273" t="str">
        <f t="shared" si="7"/>
        <v>YCDV-283</v>
      </c>
      <c r="B309" s="149" t="s">
        <v>3883</v>
      </c>
      <c r="C309" s="273"/>
      <c r="D309" s="274" t="s">
        <v>3884</v>
      </c>
      <c r="E309" s="142" t="s">
        <v>3885</v>
      </c>
      <c r="F309" s="197"/>
      <c r="G309" s="197"/>
      <c r="H309" s="197"/>
      <c r="I309" s="197"/>
      <c r="J309" s="197"/>
      <c r="K309" s="197"/>
      <c r="L309" s="197"/>
      <c r="M309" s="197"/>
      <c r="N309" s="197"/>
      <c r="O309" s="197"/>
      <c r="P309" s="197"/>
      <c r="Q309" s="197"/>
      <c r="R309" s="141" t="str">
        <f t="shared" si="14"/>
        <v/>
      </c>
      <c r="S309" s="141"/>
      <c r="T309" s="141"/>
      <c r="U309" s="214"/>
      <c r="V309" s="214"/>
      <c r="W309" s="214"/>
      <c r="X309" s="214"/>
      <c r="Y309" s="214"/>
      <c r="Z309" s="214"/>
    </row>
    <row r="310" ht="18.0" customHeight="1">
      <c r="A310" s="215" t="str">
        <f t="shared" si="7"/>
        <v>YCDV-284</v>
      </c>
      <c r="B310" s="134" t="s">
        <v>3886</v>
      </c>
      <c r="C310" s="208"/>
      <c r="D310" s="134" t="s">
        <v>3887</v>
      </c>
      <c r="E310" s="136" t="s">
        <v>3888</v>
      </c>
      <c r="F310" s="197"/>
      <c r="G310" s="197"/>
      <c r="H310" s="197"/>
      <c r="I310" s="197"/>
      <c r="J310" s="197"/>
      <c r="K310" s="197"/>
      <c r="L310" s="197"/>
      <c r="M310" s="197"/>
      <c r="N310" s="197"/>
      <c r="O310" s="197"/>
      <c r="P310" s="197"/>
      <c r="Q310" s="197"/>
      <c r="R310" s="137" t="str">
        <f t="shared" si="14"/>
        <v/>
      </c>
      <c r="S310" s="137"/>
      <c r="T310" s="137"/>
      <c r="U310" s="1"/>
      <c r="V310" s="1"/>
      <c r="W310" s="1"/>
      <c r="X310" s="1"/>
      <c r="Y310" s="1"/>
      <c r="Z310" s="1"/>
    </row>
    <row r="311" ht="18.0" customHeight="1">
      <c r="A311" s="215" t="str">
        <f t="shared" si="7"/>
        <v>YCDV-285</v>
      </c>
      <c r="B311" s="134" t="s">
        <v>3889</v>
      </c>
      <c r="C311" s="208"/>
      <c r="D311" s="134" t="s">
        <v>3890</v>
      </c>
      <c r="E311" s="136" t="s">
        <v>3891</v>
      </c>
      <c r="F311" s="197"/>
      <c r="G311" s="197"/>
      <c r="H311" s="197"/>
      <c r="I311" s="197"/>
      <c r="J311" s="197"/>
      <c r="K311" s="197"/>
      <c r="L311" s="197"/>
      <c r="M311" s="197"/>
      <c r="N311" s="197"/>
      <c r="O311" s="197"/>
      <c r="P311" s="197"/>
      <c r="Q311" s="197"/>
      <c r="R311" s="137" t="str">
        <f t="shared" si="14"/>
        <v/>
      </c>
      <c r="S311" s="137"/>
      <c r="T311" s="137"/>
      <c r="U311" s="1"/>
      <c r="V311" s="1"/>
      <c r="W311" s="1"/>
      <c r="X311" s="1"/>
      <c r="Y311" s="1"/>
      <c r="Z311" s="1"/>
    </row>
    <row r="312" ht="18.0" customHeight="1">
      <c r="A312" s="215" t="str">
        <f t="shared" si="7"/>
        <v>YCDV-286</v>
      </c>
      <c r="B312" s="134" t="s">
        <v>3892</v>
      </c>
      <c r="C312" s="208"/>
      <c r="D312" s="134" t="s">
        <v>3893</v>
      </c>
      <c r="E312" s="275" t="s">
        <v>3894</v>
      </c>
      <c r="F312" s="197"/>
      <c r="G312" s="197"/>
      <c r="H312" s="197"/>
      <c r="I312" s="197"/>
      <c r="J312" s="197"/>
      <c r="K312" s="197"/>
      <c r="L312" s="197"/>
      <c r="M312" s="197"/>
      <c r="N312" s="197"/>
      <c r="O312" s="197"/>
      <c r="P312" s="197"/>
      <c r="Q312" s="197"/>
      <c r="R312" s="137"/>
      <c r="S312" s="137"/>
      <c r="T312" s="137"/>
      <c r="U312" s="1"/>
      <c r="V312" s="1"/>
      <c r="W312" s="1"/>
      <c r="X312" s="1"/>
      <c r="Y312" s="1"/>
      <c r="Z312" s="1"/>
    </row>
    <row r="313" ht="18.0" customHeight="1">
      <c r="A313" s="215" t="str">
        <f t="shared" si="7"/>
        <v>YCDV-287</v>
      </c>
      <c r="B313" s="149" t="s">
        <v>3895</v>
      </c>
      <c r="C313" s="273"/>
      <c r="D313" s="273" t="s">
        <v>3853</v>
      </c>
      <c r="E313" s="149" t="s">
        <v>3896</v>
      </c>
      <c r="F313" s="197"/>
      <c r="G313" s="197"/>
      <c r="H313" s="197"/>
      <c r="I313" s="197"/>
      <c r="J313" s="197"/>
      <c r="K313" s="197"/>
      <c r="L313" s="197"/>
      <c r="M313" s="197"/>
      <c r="N313" s="197"/>
      <c r="O313" s="197"/>
      <c r="P313" s="197"/>
      <c r="Q313" s="197"/>
      <c r="R313" s="141" t="str">
        <f t="shared" ref="R313:R314" si="15">IF(OR(IF(H313="",IF(G313="",IF(F313="","",F313),G313),H313)="F",IF(K313="",IF(J313="",IF(I313="","",I313),J313),K313)="F",IF(N313="",IF(M313="",IF(L313="","",L313),M313),N313)="F",IF(Q313="",IF(P313="",IF(O313="","",O313),P313),Q313)="F")=TRUE,"F",IF(OR(IF(H313="",IF(G313="",IF(F313="","",F313),G313),H313)="PE",IF(K313="",IF(J313="",IF(I313="","",I313),J313),K313)="PE",IF(N313="",IF(M313="",IF(L313="","",L313),M313),N313)="PE",IF(Q313="",IF(P313="",IF(O313="","",O313),P313),Q313)="PE")=TRUE,"PE",IF(AND(IF(H313="",IF(G313="",IF(F313="","",F313),G313),H313)="",IF(K313="",IF(J313="",IF(I313="","",I313),J313),K313)="",IF(N313="",IF(M313="",IF(L313="","",L313),M313),N313)="",IF(Q313="",IF(P313="",IF(O313="","",O313),P313),Q313)="")=TRUE,"","P")))</f>
        <v/>
      </c>
      <c r="S313" s="141"/>
      <c r="T313" s="141"/>
      <c r="U313" s="214"/>
      <c r="V313" s="214"/>
      <c r="W313" s="214"/>
      <c r="X313" s="214"/>
      <c r="Y313" s="214"/>
      <c r="Z313" s="214"/>
    </row>
    <row r="314" ht="18.0" customHeight="1">
      <c r="A314" s="215" t="str">
        <f t="shared" si="7"/>
        <v>YCDV-288</v>
      </c>
      <c r="B314" s="142" t="s">
        <v>3897</v>
      </c>
      <c r="C314" s="142"/>
      <c r="D314" s="142" t="s">
        <v>3898</v>
      </c>
      <c r="E314" s="276" t="s">
        <v>3894</v>
      </c>
      <c r="F314" s="197"/>
      <c r="G314" s="197"/>
      <c r="H314" s="197"/>
      <c r="I314" s="197"/>
      <c r="J314" s="197"/>
      <c r="K314" s="197"/>
      <c r="L314" s="197"/>
      <c r="M314" s="197"/>
      <c r="N314" s="197"/>
      <c r="O314" s="197"/>
      <c r="P314" s="197"/>
      <c r="Q314" s="197"/>
      <c r="R314" s="137" t="str">
        <f t="shared" si="15"/>
        <v/>
      </c>
      <c r="S314" s="137"/>
      <c r="T314" s="137"/>
      <c r="U314" s="1"/>
      <c r="V314" s="1"/>
      <c r="W314" s="1"/>
      <c r="X314" s="1"/>
      <c r="Y314" s="1"/>
      <c r="Z314" s="1"/>
    </row>
    <row r="315" ht="57.0" customHeight="1">
      <c r="A315" s="215" t="str">
        <f t="shared" si="7"/>
        <v>YCDV-289</v>
      </c>
      <c r="B315" s="142" t="s">
        <v>3899</v>
      </c>
      <c r="C315" s="142"/>
      <c r="D315" s="142" t="s">
        <v>3900</v>
      </c>
      <c r="E315" s="142" t="s">
        <v>3901</v>
      </c>
      <c r="F315" s="197"/>
      <c r="G315" s="197"/>
      <c r="H315" s="197"/>
      <c r="I315" s="197"/>
      <c r="J315" s="197"/>
      <c r="K315" s="197"/>
      <c r="L315" s="197"/>
      <c r="M315" s="197"/>
      <c r="N315" s="197"/>
      <c r="O315" s="197"/>
      <c r="P315" s="197"/>
      <c r="Q315" s="197"/>
      <c r="R315" s="137"/>
      <c r="S315" s="137"/>
      <c r="T315" s="137"/>
      <c r="U315" s="1"/>
      <c r="V315" s="1"/>
      <c r="W315" s="1"/>
      <c r="X315" s="1"/>
      <c r="Y315" s="1"/>
      <c r="Z315" s="1"/>
    </row>
    <row r="316" ht="109.5" customHeight="1">
      <c r="A316" s="215" t="str">
        <f t="shared" si="7"/>
        <v>YCDV-290</v>
      </c>
      <c r="B316" s="142" t="s">
        <v>3902</v>
      </c>
      <c r="C316" s="142"/>
      <c r="D316" s="142" t="s">
        <v>3903</v>
      </c>
      <c r="E316" s="142" t="s">
        <v>3074</v>
      </c>
      <c r="F316" s="197"/>
      <c r="G316" s="197"/>
      <c r="H316" s="197"/>
      <c r="I316" s="197"/>
      <c r="J316" s="197"/>
      <c r="K316" s="197"/>
      <c r="L316" s="197"/>
      <c r="M316" s="197"/>
      <c r="N316" s="197"/>
      <c r="O316" s="197"/>
      <c r="P316" s="197"/>
      <c r="Q316" s="197"/>
      <c r="R316" s="137"/>
      <c r="S316" s="137"/>
      <c r="T316" s="137"/>
      <c r="U316" s="1"/>
      <c r="V316" s="1"/>
      <c r="W316" s="1"/>
      <c r="X316" s="1"/>
      <c r="Y316" s="1"/>
      <c r="Z316" s="1"/>
    </row>
    <row r="317" ht="18.0" customHeight="1">
      <c r="A317" s="215" t="str">
        <f t="shared" si="7"/>
        <v>YCDV-291</v>
      </c>
      <c r="B317" s="142" t="s">
        <v>3097</v>
      </c>
      <c r="C317" s="142"/>
      <c r="D317" s="142" t="s">
        <v>3904</v>
      </c>
      <c r="E317" s="276" t="s">
        <v>3894</v>
      </c>
      <c r="F317" s="197"/>
      <c r="G317" s="197"/>
      <c r="H317" s="197"/>
      <c r="I317" s="197"/>
      <c r="J317" s="197"/>
      <c r="K317" s="197"/>
      <c r="L317" s="197"/>
      <c r="M317" s="197"/>
      <c r="N317" s="197"/>
      <c r="O317" s="197"/>
      <c r="P317" s="197"/>
      <c r="Q317" s="197"/>
      <c r="R317" s="137"/>
      <c r="S317" s="137"/>
      <c r="T317" s="137"/>
      <c r="U317" s="1"/>
      <c r="V317" s="1"/>
      <c r="W317" s="1"/>
      <c r="X317" s="1"/>
      <c r="Y317" s="1"/>
      <c r="Z317" s="1"/>
    </row>
    <row r="318" ht="18.0" customHeight="1">
      <c r="A318" s="215" t="str">
        <f t="shared" si="7"/>
        <v>YCDV-292</v>
      </c>
      <c r="B318" s="142" t="s">
        <v>3905</v>
      </c>
      <c r="C318" s="142"/>
      <c r="D318" s="142" t="s">
        <v>3906</v>
      </c>
      <c r="E318" s="142" t="s">
        <v>3082</v>
      </c>
      <c r="F318" s="197"/>
      <c r="G318" s="197"/>
      <c r="H318" s="197"/>
      <c r="I318" s="197"/>
      <c r="J318" s="197"/>
      <c r="K318" s="197"/>
      <c r="L318" s="197"/>
      <c r="M318" s="197"/>
      <c r="N318" s="197"/>
      <c r="O318" s="197"/>
      <c r="P318" s="197"/>
      <c r="Q318" s="197"/>
      <c r="R318" s="141"/>
      <c r="S318" s="141"/>
      <c r="T318" s="141"/>
      <c r="U318" s="214"/>
      <c r="V318" s="214"/>
      <c r="W318" s="214"/>
      <c r="X318" s="214"/>
      <c r="Y318" s="214"/>
      <c r="Z318" s="214"/>
    </row>
    <row r="319" ht="18.0" customHeight="1">
      <c r="A319" s="215" t="str">
        <f t="shared" si="7"/>
        <v>YCDV-293</v>
      </c>
      <c r="B319" s="149" t="s">
        <v>3907</v>
      </c>
      <c r="C319" s="273" t="s">
        <v>3908</v>
      </c>
      <c r="D319" s="149" t="s">
        <v>3909</v>
      </c>
      <c r="E319" s="149" t="s">
        <v>3105</v>
      </c>
      <c r="F319" s="197"/>
      <c r="G319" s="197"/>
      <c r="H319" s="197"/>
      <c r="I319" s="197"/>
      <c r="J319" s="197"/>
      <c r="K319" s="197"/>
      <c r="L319" s="197"/>
      <c r="M319" s="197"/>
      <c r="N319" s="197"/>
      <c r="O319" s="197"/>
      <c r="P319" s="197"/>
      <c r="Q319" s="197"/>
      <c r="R319" s="141" t="str">
        <f>IF(OR(IF(H319="",IF(G319="",IF(F319="","",F319),G319),H319)="F",IF(K319="",IF(J319="",IF(I319="","",I319),J319),K319)="F",IF(N319="",IF(M319="",IF(L319="","",L319),M319),N319)="F",IF(Q319="",IF(P319="",IF(O319="","",O319),P319),Q319)="F")=TRUE,"F",IF(OR(IF(H319="",IF(G319="",IF(F319="","",F319),G319),H319)="PE",IF(K319="",IF(J319="",IF(I319="","",I319),J319),K319)="PE",IF(N319="",IF(M319="",IF(L319="","",L319),M319),N319)="PE",IF(Q319="",IF(P319="",IF(O319="","",O319),P319),Q319)="PE")=TRUE,"PE",IF(AND(IF(H319="",IF(G319="",IF(F319="","",F319),G319),H319)="",IF(K319="",IF(J319="",IF(I319="","",I319),J319),K319)="",IF(N319="",IF(M319="",IF(L319="","",L319),M319),N319)="",IF(Q319="",IF(P319="",IF(O319="","",O319),P319),Q319)="")=TRUE,"","P")))</f>
        <v/>
      </c>
      <c r="S319" s="141"/>
      <c r="T319" s="141"/>
      <c r="U319" s="214"/>
      <c r="V319" s="214"/>
      <c r="W319" s="214"/>
      <c r="X319" s="214"/>
      <c r="Y319" s="214"/>
      <c r="Z319" s="214"/>
    </row>
    <row r="320" ht="18.0" customHeight="1">
      <c r="A320" s="196" t="str">
        <f t="shared" si="7"/>
        <v>YCDV-294</v>
      </c>
      <c r="B320" s="277" t="s">
        <v>3910</v>
      </c>
      <c r="C320" s="137"/>
      <c r="D320" s="151" t="s">
        <v>3911</v>
      </c>
      <c r="E320" s="151" t="s">
        <v>3912</v>
      </c>
      <c r="F320" s="1"/>
      <c r="G320" s="1"/>
      <c r="H320" s="1"/>
      <c r="I320" s="1"/>
      <c r="J320" s="1"/>
      <c r="K320" s="1"/>
      <c r="L320" s="1"/>
      <c r="M320" s="1"/>
      <c r="N320" s="1"/>
      <c r="O320" s="1"/>
      <c r="P320" s="1"/>
      <c r="Q320" s="1"/>
      <c r="R320" s="1"/>
      <c r="S320" s="1"/>
      <c r="T320" s="1"/>
      <c r="U320" s="1"/>
      <c r="V320" s="1"/>
      <c r="W320" s="1"/>
      <c r="X320" s="1"/>
      <c r="Y320" s="1"/>
      <c r="Z320" s="1"/>
    </row>
    <row r="321" ht="18.0" customHeight="1">
      <c r="A321" s="202" t="str">
        <f t="shared" si="7"/>
        <v/>
      </c>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202" t="str">
        <f t="shared" si="7"/>
        <v/>
      </c>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202" t="str">
        <f t="shared" si="7"/>
        <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202" t="str">
        <f t="shared" si="7"/>
        <v/>
      </c>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202" t="str">
        <f t="shared" si="7"/>
        <v/>
      </c>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202" t="str">
        <f t="shared" si="7"/>
        <v/>
      </c>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202" t="str">
        <f t="shared" si="7"/>
        <v/>
      </c>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202" t="str">
        <f t="shared" si="7"/>
        <v/>
      </c>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202" t="str">
        <f t="shared" si="7"/>
        <v/>
      </c>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202" t="str">
        <f t="shared" si="7"/>
        <v/>
      </c>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202" t="str">
        <f t="shared" si="7"/>
        <v/>
      </c>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202" t="str">
        <f t="shared" si="7"/>
        <v/>
      </c>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202" t="str">
        <f t="shared" si="7"/>
        <v/>
      </c>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202" t="str">
        <f t="shared" si="7"/>
        <v/>
      </c>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202" t="str">
        <f t="shared" si="7"/>
        <v/>
      </c>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319">
    <cfRule type="cellIs" dxfId="2" priority="1" stopIfTrue="1" operator="equal">
      <formula>"F"</formula>
    </cfRule>
  </conditionalFormatting>
  <conditionalFormatting sqref="F16:Q319">
    <cfRule type="cellIs" dxfId="3" priority="2" stopIfTrue="1" operator="equal">
      <formula>"PE"</formula>
    </cfRule>
  </conditionalFormatting>
  <dataValidations>
    <dataValidation type="list" allowBlank="1" showErrorMessage="1" sqref="F16:Q319">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0"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0" customHeight="1">
      <c r="A2" s="109"/>
      <c r="B2" s="110"/>
      <c r="C2" s="110"/>
      <c r="D2" s="115" t="s">
        <v>213</v>
      </c>
      <c r="E2" s="116" t="s">
        <v>3913</v>
      </c>
      <c r="F2" s="109"/>
      <c r="G2" s="109"/>
      <c r="H2" s="109"/>
      <c r="I2" s="109"/>
      <c r="J2" s="109"/>
      <c r="K2" s="109"/>
      <c r="L2" s="109"/>
      <c r="M2" s="109"/>
      <c r="N2" s="109"/>
      <c r="O2" s="109"/>
      <c r="P2" s="109"/>
      <c r="Q2" s="109"/>
      <c r="R2" s="109"/>
      <c r="S2" s="113"/>
      <c r="T2" s="113"/>
      <c r="U2" s="1"/>
      <c r="V2" s="1"/>
      <c r="W2" s="1"/>
      <c r="X2" s="1"/>
      <c r="Y2" s="1"/>
      <c r="Z2" s="1"/>
    </row>
    <row r="3" ht="18.0" customHeight="1">
      <c r="A3" s="109"/>
      <c r="B3" s="110"/>
      <c r="C3" s="110"/>
      <c r="D3" s="115" t="s">
        <v>215</v>
      </c>
      <c r="E3" s="116" t="s">
        <v>3914</v>
      </c>
      <c r="F3" s="109"/>
      <c r="G3" s="109"/>
      <c r="H3" s="109"/>
      <c r="I3" s="109"/>
      <c r="J3" s="109"/>
      <c r="K3" s="109"/>
      <c r="L3" s="109"/>
      <c r="M3" s="109"/>
      <c r="N3" s="109"/>
      <c r="O3" s="109"/>
      <c r="P3" s="109"/>
      <c r="Q3" s="109"/>
      <c r="R3" s="109"/>
      <c r="S3" s="113"/>
      <c r="T3" s="113"/>
      <c r="U3" s="1"/>
      <c r="V3" s="1"/>
      <c r="W3" s="1"/>
      <c r="X3" s="1"/>
      <c r="Y3" s="1"/>
      <c r="Z3" s="1"/>
    </row>
    <row r="4" ht="18.0" customHeight="1">
      <c r="A4" s="109"/>
      <c r="B4" s="110"/>
      <c r="C4" s="110"/>
      <c r="D4" s="115" t="s">
        <v>128</v>
      </c>
      <c r="E4" s="117">
        <f>COUNTIF($R$12:$R$1024,"P")</f>
        <v>1</v>
      </c>
      <c r="F4" s="109"/>
      <c r="G4" s="109"/>
      <c r="H4" s="109"/>
      <c r="I4" s="109"/>
      <c r="J4" s="109"/>
      <c r="K4" s="109"/>
      <c r="L4" s="109"/>
      <c r="M4" s="109"/>
      <c r="N4" s="109"/>
      <c r="O4" s="109"/>
      <c r="P4" s="109"/>
      <c r="Q4" s="109"/>
      <c r="R4" s="109"/>
      <c r="S4" s="113"/>
      <c r="T4" s="113"/>
      <c r="U4" s="1"/>
      <c r="V4" s="1"/>
      <c r="W4" s="1"/>
      <c r="X4" s="1"/>
      <c r="Y4" s="1"/>
      <c r="Z4" s="1"/>
    </row>
    <row r="5" ht="18.0" customHeight="1">
      <c r="A5" s="109"/>
      <c r="B5" s="110"/>
      <c r="C5" s="110"/>
      <c r="D5" s="115" t="s">
        <v>129</v>
      </c>
      <c r="E5" s="117">
        <f>COUNTIF($R$12:$R$1024,"F")</f>
        <v>0</v>
      </c>
      <c r="F5" s="109"/>
      <c r="G5" s="109"/>
      <c r="H5" s="109"/>
      <c r="I5" s="109"/>
      <c r="J5" s="109"/>
      <c r="K5" s="109"/>
      <c r="L5" s="109"/>
      <c r="M5" s="109"/>
      <c r="N5" s="109"/>
      <c r="O5" s="109"/>
      <c r="P5" s="109"/>
      <c r="Q5" s="109"/>
      <c r="R5" s="109"/>
      <c r="S5" s="113"/>
      <c r="T5" s="113"/>
      <c r="U5" s="1"/>
      <c r="V5" s="1"/>
      <c r="W5" s="1"/>
      <c r="X5" s="1"/>
      <c r="Y5" s="1"/>
      <c r="Z5" s="1"/>
    </row>
    <row r="6" ht="18.0" customHeight="1">
      <c r="A6" s="109"/>
      <c r="B6" s="110"/>
      <c r="C6" s="110"/>
      <c r="D6" s="115" t="s">
        <v>130</v>
      </c>
      <c r="E6" s="117">
        <f>COUNTIF($R$12:$R$1024,"PE")</f>
        <v>0</v>
      </c>
      <c r="F6" s="109"/>
      <c r="G6" s="202"/>
      <c r="H6" s="206"/>
      <c r="I6" s="202"/>
      <c r="J6" s="109"/>
      <c r="K6" s="109"/>
      <c r="L6" s="109"/>
      <c r="M6" s="109"/>
      <c r="N6" s="109"/>
      <c r="O6" s="109"/>
      <c r="P6" s="109"/>
      <c r="Q6" s="109"/>
      <c r="R6" s="109"/>
      <c r="S6" s="113"/>
      <c r="T6" s="113"/>
      <c r="U6" s="1"/>
      <c r="V6" s="1"/>
      <c r="W6" s="1"/>
      <c r="X6" s="1"/>
      <c r="Y6" s="1"/>
      <c r="Z6" s="1"/>
    </row>
    <row r="7" ht="18.0" customHeight="1">
      <c r="A7" s="109"/>
      <c r="B7" s="110"/>
      <c r="C7" s="110"/>
      <c r="D7" s="115" t="s">
        <v>132</v>
      </c>
      <c r="E7" s="117">
        <f>E8-E4-E5-E6</f>
        <v>56</v>
      </c>
      <c r="F7" s="109"/>
      <c r="G7" s="109"/>
      <c r="H7" s="109"/>
      <c r="I7" s="109"/>
      <c r="J7" s="109"/>
      <c r="K7" s="109"/>
      <c r="L7" s="109"/>
      <c r="M7" s="109"/>
      <c r="N7" s="109"/>
      <c r="O7" s="109"/>
      <c r="P7" s="109"/>
      <c r="Q7" s="109"/>
      <c r="R7" s="109"/>
      <c r="S7" s="113"/>
      <c r="T7" s="113"/>
      <c r="U7" s="1"/>
      <c r="V7" s="1"/>
      <c r="W7" s="1"/>
      <c r="X7" s="1"/>
      <c r="Y7" s="1"/>
      <c r="Z7" s="1"/>
    </row>
    <row r="8" ht="18.0" customHeight="1">
      <c r="A8" s="109"/>
      <c r="B8" s="110"/>
      <c r="C8" s="110"/>
      <c r="D8" s="115" t="s">
        <v>134</v>
      </c>
      <c r="E8" s="117">
        <f>COUNTA($E$12:$E$1636)</f>
        <v>57</v>
      </c>
      <c r="F8" s="109"/>
      <c r="G8" s="109"/>
      <c r="H8" s="109"/>
      <c r="I8" s="109"/>
      <c r="J8" s="109"/>
      <c r="K8" s="109"/>
      <c r="L8" s="109"/>
      <c r="M8" s="109"/>
      <c r="N8" s="109"/>
      <c r="O8" s="109"/>
      <c r="P8" s="109"/>
      <c r="Q8" s="109"/>
      <c r="R8" s="109"/>
      <c r="S8" s="113"/>
      <c r="T8" s="113"/>
      <c r="U8" s="1"/>
      <c r="V8" s="1"/>
      <c r="W8" s="1"/>
      <c r="X8" s="1"/>
      <c r="Y8" s="1"/>
      <c r="Z8" s="1"/>
    </row>
    <row r="9" ht="18.0"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0"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0" customHeight="1">
      <c r="A12" s="185" t="str">
        <f>IF(AND(E12="",E12=""),"",$E$3&amp;"_"&amp;ROW()-11-COUNTBLANK($E$12:E12))</f>
        <v/>
      </c>
      <c r="B12" s="186" t="s">
        <v>3915</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0"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278" t="s">
        <v>3916</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0" customHeight="1">
      <c r="A15" s="279" t="s">
        <v>2829</v>
      </c>
      <c r="B15" s="188"/>
      <c r="C15" s="280"/>
      <c r="D15" s="190"/>
      <c r="E15" s="191"/>
      <c r="F15" s="191"/>
      <c r="G15" s="192"/>
      <c r="H15" s="193"/>
      <c r="I15" s="193"/>
      <c r="J15" s="193"/>
      <c r="K15" s="193"/>
      <c r="L15" s="194"/>
      <c r="M15" s="193"/>
      <c r="N15" s="192"/>
      <c r="O15" s="193"/>
      <c r="P15" s="137"/>
      <c r="Q15" s="137"/>
      <c r="R15" s="137"/>
      <c r="S15" s="137"/>
      <c r="T15" s="137"/>
      <c r="U15" s="1"/>
      <c r="V15" s="1"/>
      <c r="W15" s="1"/>
      <c r="X15" s="1"/>
      <c r="Y15" s="1"/>
      <c r="Z15" s="1"/>
    </row>
    <row r="16" ht="363.0" customHeight="1">
      <c r="A16" s="215" t="str">
        <f t="shared" ref="A16:A92" si="1">IF(E16&lt;&gt;"",$E$3&amp;"-"&amp;COUNTA($E$16:E16),"")</f>
        <v>#NAME?</v>
      </c>
      <c r="B16" s="216" t="s">
        <v>3917</v>
      </c>
      <c r="C16" s="217"/>
      <c r="D16" s="218"/>
      <c r="E16" s="218" t="str">
        <f>_LONGTEXT("Hiển thị:
- Tiều đè: Phiếu nhập/ xuất kho
- Danh sách thả xuống: Kho, Trạng thái phiếu
- Trường văn bản: Tìm kiếm
- Nút bẩm: 
+ Đặt lại
+ Xuất file
+ Thêm mới
- Bảng hiển thị đủ 6 cột: MÃ PHIẾU, TIÊU ĐỀ PHIẾU, LOẠI CHUYỂN, TRẠNG THÁI SẴN CÓ, HÀNH ĐỘNG(Hiể","n thị đúng dữ liệu được lưu trên hệ thống)
- Phân trang hiển thị: tổng số bản ghi, danh sách thả xuống số dòng/trang (5, 10, 25, 50), nút đầu/cuối/trước/sau")</f>
        <v>#NAME?</v>
      </c>
      <c r="F16" s="197"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137"/>
      <c r="T16" s="137"/>
      <c r="U16" s="1"/>
      <c r="V16" s="1"/>
      <c r="W16" s="1"/>
      <c r="X16" s="1"/>
      <c r="Y16" s="1"/>
      <c r="Z16" s="1"/>
    </row>
    <row r="17" ht="49.5" customHeight="1">
      <c r="A17" s="215" t="str">
        <f t="shared" si="1"/>
        <v>QLP-2</v>
      </c>
      <c r="B17" s="220" t="s">
        <v>3413</v>
      </c>
      <c r="C17" s="221"/>
      <c r="D17" s="222" t="s">
        <v>3918</v>
      </c>
      <c r="E17" s="223" t="s">
        <v>3415</v>
      </c>
      <c r="F17" s="224"/>
      <c r="G17" s="197"/>
      <c r="H17" s="197"/>
      <c r="I17" s="197"/>
      <c r="J17" s="197"/>
      <c r="K17" s="197"/>
      <c r="L17" s="197"/>
      <c r="M17" s="197"/>
      <c r="N17" s="197"/>
      <c r="O17" s="197"/>
      <c r="P17" s="197"/>
      <c r="Q17" s="197"/>
      <c r="R17" s="137"/>
      <c r="S17" s="137"/>
      <c r="T17" s="137"/>
      <c r="U17" s="1"/>
      <c r="V17" s="1"/>
      <c r="W17" s="1"/>
      <c r="X17" s="1"/>
      <c r="Y17" s="1"/>
      <c r="Z17" s="1"/>
    </row>
    <row r="18" ht="49.5" customHeight="1">
      <c r="A18" s="215" t="str">
        <f t="shared" si="1"/>
        <v>QLP-3</v>
      </c>
      <c r="B18" s="220" t="s">
        <v>3416</v>
      </c>
      <c r="C18" s="225"/>
      <c r="D18" s="222" t="s">
        <v>3919</v>
      </c>
      <c r="E18" s="223" t="s">
        <v>3418</v>
      </c>
      <c r="F18" s="224"/>
      <c r="G18" s="197"/>
      <c r="H18" s="197"/>
      <c r="I18" s="197"/>
      <c r="J18" s="197"/>
      <c r="K18" s="197"/>
      <c r="L18" s="197"/>
      <c r="M18" s="197"/>
      <c r="N18" s="197"/>
      <c r="O18" s="197"/>
      <c r="P18" s="197"/>
      <c r="Q18" s="197"/>
      <c r="R18" s="137"/>
      <c r="S18" s="137"/>
      <c r="T18" s="137"/>
      <c r="U18" s="1"/>
      <c r="V18" s="1"/>
      <c r="W18" s="1"/>
      <c r="X18" s="1"/>
      <c r="Y18" s="1"/>
      <c r="Z18" s="1"/>
    </row>
    <row r="19" ht="49.5" customHeight="1">
      <c r="A19" s="215" t="str">
        <f t="shared" si="1"/>
        <v>QLP-4</v>
      </c>
      <c r="B19" s="220" t="s">
        <v>3419</v>
      </c>
      <c r="C19" s="225"/>
      <c r="D19" s="222" t="s">
        <v>3920</v>
      </c>
      <c r="E19" s="223" t="s">
        <v>3421</v>
      </c>
      <c r="F19" s="224"/>
      <c r="G19" s="197"/>
      <c r="H19" s="197"/>
      <c r="I19" s="197"/>
      <c r="J19" s="197"/>
      <c r="K19" s="197"/>
      <c r="L19" s="197"/>
      <c r="M19" s="197"/>
      <c r="N19" s="197"/>
      <c r="O19" s="197"/>
      <c r="P19" s="197"/>
      <c r="Q19" s="197"/>
      <c r="R19" s="137"/>
      <c r="S19" s="137"/>
      <c r="T19" s="137"/>
      <c r="U19" s="1"/>
      <c r="V19" s="1"/>
      <c r="W19" s="1"/>
      <c r="X19" s="1"/>
      <c r="Y19" s="1"/>
      <c r="Z19" s="1"/>
    </row>
    <row r="20" ht="49.5" customHeight="1">
      <c r="A20" s="215" t="str">
        <f t="shared" si="1"/>
        <v>QLP-5</v>
      </c>
      <c r="B20" s="134" t="s">
        <v>3422</v>
      </c>
      <c r="C20" s="226"/>
      <c r="D20" s="222" t="s">
        <v>3921</v>
      </c>
      <c r="E20" s="222" t="s">
        <v>3424</v>
      </c>
      <c r="F20" s="224"/>
      <c r="G20" s="197"/>
      <c r="H20" s="197"/>
      <c r="I20" s="197"/>
      <c r="J20" s="197"/>
      <c r="K20" s="197"/>
      <c r="L20" s="197"/>
      <c r="M20" s="197"/>
      <c r="N20" s="197"/>
      <c r="O20" s="197"/>
      <c r="P20" s="197"/>
      <c r="Q20" s="197"/>
      <c r="R20" s="137"/>
      <c r="S20" s="137"/>
      <c r="T20" s="137"/>
      <c r="U20" s="1"/>
      <c r="V20" s="1"/>
      <c r="W20" s="1"/>
      <c r="X20" s="1"/>
      <c r="Y20" s="1"/>
      <c r="Z20" s="1"/>
    </row>
    <row r="21" ht="49.5" customHeight="1">
      <c r="A21" s="215" t="str">
        <f t="shared" si="1"/>
        <v>QLP-6</v>
      </c>
      <c r="B21" s="134" t="s">
        <v>3425</v>
      </c>
      <c r="C21" s="227"/>
      <c r="D21" s="136" t="s">
        <v>3918</v>
      </c>
      <c r="E21" s="228" t="s">
        <v>3427</v>
      </c>
      <c r="F21" s="224"/>
      <c r="G21" s="197"/>
      <c r="H21" s="197"/>
      <c r="I21" s="197"/>
      <c r="J21" s="197"/>
      <c r="K21" s="197"/>
      <c r="L21" s="197"/>
      <c r="M21" s="197"/>
      <c r="N21" s="197"/>
      <c r="O21" s="197"/>
      <c r="P21" s="197"/>
      <c r="Q21" s="197"/>
      <c r="R21" s="137"/>
      <c r="S21" s="137"/>
      <c r="T21" s="137"/>
      <c r="U21" s="1"/>
      <c r="V21" s="1"/>
      <c r="W21" s="1"/>
      <c r="X21" s="1"/>
      <c r="Y21" s="1"/>
      <c r="Z21" s="1"/>
    </row>
    <row r="22" ht="45.0" customHeight="1">
      <c r="A22" s="231" t="str">
        <f t="shared" si="1"/>
        <v/>
      </c>
      <c r="B22" s="229" t="s">
        <v>292</v>
      </c>
      <c r="C22" s="229"/>
      <c r="D22" s="229"/>
      <c r="E22" s="229"/>
      <c r="F22" s="224"/>
      <c r="G22" s="197"/>
      <c r="H22" s="197"/>
      <c r="I22" s="197"/>
      <c r="J22" s="197"/>
      <c r="K22" s="197"/>
      <c r="L22" s="197"/>
      <c r="M22" s="197"/>
      <c r="N22" s="197"/>
      <c r="O22" s="197"/>
      <c r="P22" s="197"/>
      <c r="Q22" s="197"/>
      <c r="R22" s="137"/>
      <c r="S22" s="137"/>
      <c r="T22" s="137"/>
      <c r="U22" s="1"/>
      <c r="V22" s="1"/>
      <c r="W22" s="1"/>
      <c r="X22" s="1"/>
      <c r="Y22" s="1"/>
      <c r="Z22" s="1"/>
    </row>
    <row r="23" ht="66.0" customHeight="1">
      <c r="A23" s="215" t="str">
        <f t="shared" si="1"/>
        <v>QLP-7</v>
      </c>
      <c r="B23" s="142" t="s">
        <v>293</v>
      </c>
      <c r="C23" s="142"/>
      <c r="D23" s="142" t="s">
        <v>3922</v>
      </c>
      <c r="E23" s="142" t="s">
        <v>295</v>
      </c>
      <c r="F23" s="224"/>
      <c r="G23" s="197"/>
      <c r="H23" s="197"/>
      <c r="I23" s="197"/>
      <c r="J23" s="197"/>
      <c r="K23" s="197"/>
      <c r="L23" s="197"/>
      <c r="M23" s="197"/>
      <c r="N23" s="197"/>
      <c r="O23" s="197"/>
      <c r="P23" s="197"/>
      <c r="Q23" s="197"/>
      <c r="R23" s="137"/>
      <c r="S23" s="137"/>
      <c r="T23" s="137"/>
      <c r="U23" s="1"/>
      <c r="V23" s="1"/>
      <c r="W23" s="1"/>
      <c r="X23" s="1"/>
      <c r="Y23" s="1"/>
      <c r="Z23" s="1"/>
    </row>
    <row r="24" ht="75.0" customHeight="1">
      <c r="A24" s="215" t="str">
        <f t="shared" si="1"/>
        <v>QLP-8</v>
      </c>
      <c r="B24" s="142" t="s">
        <v>3429</v>
      </c>
      <c r="C24" s="142"/>
      <c r="D24" s="142" t="s">
        <v>3923</v>
      </c>
      <c r="E24" s="142" t="s">
        <v>298</v>
      </c>
      <c r="F24" s="224"/>
      <c r="G24" s="197"/>
      <c r="H24" s="197"/>
      <c r="I24" s="197"/>
      <c r="J24" s="197"/>
      <c r="K24" s="197"/>
      <c r="L24" s="197"/>
      <c r="M24" s="197"/>
      <c r="N24" s="197"/>
      <c r="O24" s="197"/>
      <c r="P24" s="197"/>
      <c r="Q24" s="197"/>
      <c r="R24" s="137"/>
      <c r="S24" s="137"/>
      <c r="T24" s="137"/>
      <c r="U24" s="1"/>
      <c r="V24" s="1"/>
      <c r="W24" s="1"/>
      <c r="X24" s="1"/>
      <c r="Y24" s="1"/>
      <c r="Z24" s="1"/>
    </row>
    <row r="25" ht="102.0" customHeight="1">
      <c r="A25" s="215" t="str">
        <f t="shared" si="1"/>
        <v>QLP-9</v>
      </c>
      <c r="B25" s="142" t="s">
        <v>3431</v>
      </c>
      <c r="C25" s="142"/>
      <c r="D25" s="142" t="s">
        <v>3924</v>
      </c>
      <c r="E25" s="142" t="s">
        <v>3433</v>
      </c>
      <c r="F25" s="224"/>
      <c r="G25" s="197"/>
      <c r="H25" s="197"/>
      <c r="I25" s="197"/>
      <c r="J25" s="197"/>
      <c r="K25" s="197"/>
      <c r="L25" s="197"/>
      <c r="M25" s="197"/>
      <c r="N25" s="197"/>
      <c r="O25" s="197"/>
      <c r="P25" s="197"/>
      <c r="Q25" s="197"/>
      <c r="R25" s="137"/>
      <c r="S25" s="137"/>
      <c r="T25" s="137"/>
      <c r="U25" s="1"/>
      <c r="V25" s="1"/>
      <c r="W25" s="1"/>
      <c r="X25" s="1"/>
      <c r="Y25" s="1"/>
      <c r="Z25" s="1"/>
    </row>
    <row r="26" ht="117.0" customHeight="1">
      <c r="A26" s="215" t="str">
        <f t="shared" si="1"/>
        <v>QLP-10</v>
      </c>
      <c r="B26" s="142" t="s">
        <v>3434</v>
      </c>
      <c r="C26" s="142"/>
      <c r="D26" s="142" t="s">
        <v>3925</v>
      </c>
      <c r="E26" s="142" t="s">
        <v>3436</v>
      </c>
      <c r="F26" s="224"/>
      <c r="G26" s="197"/>
      <c r="H26" s="197"/>
      <c r="I26" s="197"/>
      <c r="J26" s="197"/>
      <c r="K26" s="197"/>
      <c r="L26" s="197"/>
      <c r="M26" s="197"/>
      <c r="N26" s="197"/>
      <c r="O26" s="197"/>
      <c r="P26" s="197"/>
      <c r="Q26" s="197"/>
      <c r="R26" s="137"/>
      <c r="S26" s="137"/>
      <c r="T26" s="137"/>
      <c r="U26" s="1"/>
      <c r="V26" s="1"/>
      <c r="W26" s="1"/>
      <c r="X26" s="1"/>
      <c r="Y26" s="1"/>
      <c r="Z26" s="1"/>
    </row>
    <row r="27" ht="46.5" customHeight="1">
      <c r="A27" s="231" t="str">
        <f t="shared" si="1"/>
        <v/>
      </c>
      <c r="B27" s="230" t="s">
        <v>3437</v>
      </c>
      <c r="C27" s="230"/>
      <c r="D27" s="230"/>
      <c r="E27" s="231"/>
      <c r="F27" s="224"/>
      <c r="G27" s="197"/>
      <c r="H27" s="197"/>
      <c r="I27" s="197"/>
      <c r="J27" s="197"/>
      <c r="K27" s="197"/>
      <c r="L27" s="197"/>
      <c r="M27" s="197"/>
      <c r="N27" s="197"/>
      <c r="O27" s="197"/>
      <c r="P27" s="197"/>
      <c r="Q27" s="197"/>
      <c r="R27" s="137"/>
      <c r="S27" s="137"/>
      <c r="T27" s="137"/>
      <c r="U27" s="1"/>
      <c r="V27" s="1"/>
      <c r="W27" s="1"/>
      <c r="X27" s="1"/>
      <c r="Y27" s="1"/>
      <c r="Z27" s="1"/>
    </row>
    <row r="28" ht="75.0" customHeight="1">
      <c r="A28" s="273" t="str">
        <f t="shared" si="1"/>
        <v>QLP-11</v>
      </c>
      <c r="B28" s="134" t="s">
        <v>3438</v>
      </c>
      <c r="C28" s="134"/>
      <c r="D28" s="136" t="s">
        <v>3926</v>
      </c>
      <c r="E28" s="223" t="s">
        <v>118</v>
      </c>
      <c r="F28" s="224"/>
      <c r="G28" s="197"/>
      <c r="H28" s="197"/>
      <c r="I28" s="197"/>
      <c r="J28" s="197"/>
      <c r="K28" s="197"/>
      <c r="L28" s="197"/>
      <c r="M28" s="197"/>
      <c r="N28" s="197"/>
      <c r="O28" s="197"/>
      <c r="P28" s="197"/>
      <c r="Q28" s="197"/>
      <c r="R28" s="137"/>
      <c r="S28" s="137"/>
      <c r="T28" s="137"/>
      <c r="U28" s="1"/>
      <c r="V28" s="1"/>
      <c r="W28" s="1"/>
      <c r="X28" s="1"/>
      <c r="Y28" s="1"/>
      <c r="Z28" s="1"/>
    </row>
    <row r="29" ht="18.0" customHeight="1">
      <c r="A29" s="231" t="str">
        <f t="shared" si="1"/>
        <v/>
      </c>
      <c r="B29" s="263" t="s">
        <v>3927</v>
      </c>
      <c r="C29" s="231"/>
      <c r="D29" s="264"/>
      <c r="E29" s="265"/>
      <c r="F29" s="197"/>
      <c r="G29" s="197"/>
      <c r="H29" s="197"/>
      <c r="I29" s="197"/>
      <c r="J29" s="197"/>
      <c r="K29" s="197"/>
      <c r="L29" s="197"/>
      <c r="M29" s="197"/>
      <c r="N29" s="197"/>
      <c r="O29" s="197"/>
      <c r="P29" s="197"/>
      <c r="Q29" s="197"/>
      <c r="R29" s="137" t="str">
        <f t="shared" ref="R29:R30" si="2">IF(OR(IF(H29="",IF(G29="",IF(F29="","",F29),G29),H29)="F",IF(K29="",IF(J29="",IF(I29="","",I29),J29),K29)="F",IF(N29="",IF(M29="",IF(L29="","",L29),M29),N29)="F",IF(Q29="",IF(P29="",IF(O29="","",O29),P29),Q29)="F")=TRUE,"F",IF(OR(IF(H29="",IF(G29="",IF(F29="","",F29),G29),H29)="PE",IF(K29="",IF(J29="",IF(I29="","",I29),J29),K29)="PE",IF(N29="",IF(M29="",IF(L29="","",L29),M29),N29)="PE",IF(Q29="",IF(P29="",IF(O29="","",O29),P29),Q29)="PE")=TRUE,"PE",IF(AND(IF(H29="",IF(G29="",IF(F29="","",F29),G29),H29)="",IF(K29="",IF(J29="",IF(I29="","",I29),J29),K29)="",IF(N29="",IF(M29="",IF(L29="","",L29),M29),N29)="",IF(Q29="",IF(P29="",IF(O29="","",O29),P29),Q29)="")=TRUE,"","P")))</f>
        <v/>
      </c>
      <c r="S29" s="137"/>
      <c r="T29" s="137"/>
      <c r="U29" s="1"/>
      <c r="V29" s="1"/>
      <c r="W29" s="1"/>
      <c r="X29" s="1"/>
      <c r="Y29" s="1"/>
      <c r="Z29" s="1"/>
    </row>
    <row r="30" ht="18.0" customHeight="1">
      <c r="A30" s="215" t="str">
        <f t="shared" si="1"/>
        <v>QLP-12</v>
      </c>
      <c r="B30" s="134" t="s">
        <v>3766</v>
      </c>
      <c r="C30" s="134"/>
      <c r="D30" s="136" t="s">
        <v>3928</v>
      </c>
      <c r="E30" s="136" t="s">
        <v>3929</v>
      </c>
      <c r="F30" s="197"/>
      <c r="G30" s="197"/>
      <c r="H30" s="197"/>
      <c r="I30" s="197"/>
      <c r="J30" s="197"/>
      <c r="K30" s="197"/>
      <c r="L30" s="197"/>
      <c r="M30" s="197"/>
      <c r="N30" s="197"/>
      <c r="O30" s="197"/>
      <c r="P30" s="197"/>
      <c r="Q30" s="197"/>
      <c r="R30" s="137" t="str">
        <f t="shared" si="2"/>
        <v/>
      </c>
      <c r="S30" s="137"/>
      <c r="T30" s="137"/>
      <c r="U30" s="1"/>
      <c r="V30" s="1"/>
      <c r="W30" s="1"/>
      <c r="X30" s="1"/>
      <c r="Y30" s="1"/>
      <c r="Z30" s="1"/>
    </row>
    <row r="31" ht="18.0" customHeight="1">
      <c r="A31" s="215" t="str">
        <f t="shared" si="1"/>
        <v>QLP-13</v>
      </c>
      <c r="B31" s="134" t="s">
        <v>3930</v>
      </c>
      <c r="C31" s="208"/>
      <c r="D31" s="136" t="s">
        <v>3928</v>
      </c>
      <c r="E31" s="136" t="s">
        <v>3931</v>
      </c>
      <c r="F31" s="197"/>
      <c r="G31" s="197"/>
      <c r="H31" s="197"/>
      <c r="I31" s="197"/>
      <c r="J31" s="197"/>
      <c r="K31" s="197"/>
      <c r="L31" s="197"/>
      <c r="M31" s="197"/>
      <c r="N31" s="197"/>
      <c r="O31" s="197"/>
      <c r="P31" s="197"/>
      <c r="Q31" s="197"/>
      <c r="R31" s="137"/>
      <c r="S31" s="137"/>
      <c r="T31" s="137"/>
      <c r="U31" s="1"/>
      <c r="V31" s="1"/>
      <c r="W31" s="1"/>
      <c r="X31" s="1"/>
      <c r="Y31" s="1"/>
      <c r="Z31" s="1"/>
    </row>
    <row r="32" ht="99.0" customHeight="1">
      <c r="A32" s="215" t="str">
        <f t="shared" si="1"/>
        <v>QLP-14</v>
      </c>
      <c r="B32" s="134" t="s">
        <v>3932</v>
      </c>
      <c r="C32" s="208"/>
      <c r="D32" s="222" t="s">
        <v>3933</v>
      </c>
      <c r="E32" s="136" t="s">
        <v>3934</v>
      </c>
      <c r="F32" s="197"/>
      <c r="G32" s="197"/>
      <c r="H32" s="197"/>
      <c r="I32" s="197"/>
      <c r="J32" s="197"/>
      <c r="K32" s="197"/>
      <c r="L32" s="197"/>
      <c r="M32" s="197"/>
      <c r="N32" s="197"/>
      <c r="O32" s="197"/>
      <c r="P32" s="197"/>
      <c r="Q32" s="197"/>
      <c r="R32" s="137"/>
      <c r="S32" s="137"/>
      <c r="T32" s="137"/>
      <c r="U32" s="1"/>
      <c r="V32" s="1"/>
      <c r="W32" s="1"/>
      <c r="X32" s="1"/>
      <c r="Y32" s="1"/>
      <c r="Z32" s="1"/>
    </row>
    <row r="33" ht="18.0" customHeight="1">
      <c r="A33" s="215" t="str">
        <f t="shared" si="1"/>
        <v>QLP-15</v>
      </c>
      <c r="B33" s="134" t="s">
        <v>3774</v>
      </c>
      <c r="C33" s="208"/>
      <c r="D33" s="222" t="s">
        <v>3935</v>
      </c>
      <c r="E33" s="136" t="s">
        <v>3776</v>
      </c>
      <c r="F33" s="197"/>
      <c r="G33" s="197"/>
      <c r="H33" s="197"/>
      <c r="I33" s="197"/>
      <c r="J33" s="197"/>
      <c r="K33" s="197"/>
      <c r="L33" s="197"/>
      <c r="M33" s="197"/>
      <c r="N33" s="197"/>
      <c r="O33" s="197"/>
      <c r="P33" s="197"/>
      <c r="Q33" s="197"/>
      <c r="R33" s="137"/>
      <c r="S33" s="137"/>
      <c r="T33" s="137"/>
      <c r="U33" s="1"/>
      <c r="V33" s="1"/>
      <c r="W33" s="1"/>
      <c r="X33" s="1"/>
      <c r="Y33" s="1"/>
      <c r="Z33" s="1"/>
    </row>
    <row r="34" ht="18.0" customHeight="1">
      <c r="A34" s="215" t="str">
        <f t="shared" si="1"/>
        <v>QLP-16</v>
      </c>
      <c r="B34" s="134" t="s">
        <v>3936</v>
      </c>
      <c r="C34" s="267"/>
      <c r="D34" s="136" t="s">
        <v>3937</v>
      </c>
      <c r="E34" s="228" t="s">
        <v>3938</v>
      </c>
      <c r="F34" s="197"/>
      <c r="G34" s="197"/>
      <c r="H34" s="197"/>
      <c r="I34" s="197"/>
      <c r="J34" s="197"/>
      <c r="K34" s="197"/>
      <c r="L34" s="197"/>
      <c r="M34" s="197"/>
      <c r="N34" s="197"/>
      <c r="O34" s="197"/>
      <c r="P34" s="197"/>
      <c r="Q34" s="197"/>
      <c r="R34" s="137"/>
      <c r="S34" s="137"/>
      <c r="T34" s="137"/>
      <c r="U34" s="1"/>
      <c r="V34" s="1"/>
      <c r="W34" s="1"/>
      <c r="X34" s="1"/>
      <c r="Y34" s="1"/>
      <c r="Z34" s="1"/>
    </row>
    <row r="35" ht="106.5" customHeight="1">
      <c r="A35" s="215" t="str">
        <f t="shared" si="1"/>
        <v>QLP-17</v>
      </c>
      <c r="B35" s="134" t="s">
        <v>3939</v>
      </c>
      <c r="C35" s="267"/>
      <c r="D35" s="236" t="s">
        <v>3940</v>
      </c>
      <c r="E35" s="228" t="s">
        <v>3941</v>
      </c>
      <c r="F35" s="197"/>
      <c r="G35" s="197"/>
      <c r="H35" s="197"/>
      <c r="I35" s="197"/>
      <c r="J35" s="197"/>
      <c r="K35" s="197"/>
      <c r="L35" s="197"/>
      <c r="M35" s="197"/>
      <c r="N35" s="197"/>
      <c r="O35" s="197"/>
      <c r="P35" s="197"/>
      <c r="Q35" s="197"/>
      <c r="R35" s="137"/>
      <c r="S35" s="137"/>
      <c r="T35" s="137"/>
      <c r="U35" s="1"/>
      <c r="V35" s="1"/>
      <c r="W35" s="1"/>
      <c r="X35" s="1"/>
      <c r="Y35" s="1"/>
      <c r="Z35" s="1"/>
    </row>
    <row r="36" ht="97.5" customHeight="1">
      <c r="A36" s="215" t="str">
        <f t="shared" si="1"/>
        <v>QLP-18</v>
      </c>
      <c r="B36" s="220" t="s">
        <v>3942</v>
      </c>
      <c r="C36" s="268"/>
      <c r="D36" s="222" t="s">
        <v>3943</v>
      </c>
      <c r="E36" s="223" t="s">
        <v>3944</v>
      </c>
      <c r="F36" s="197"/>
      <c r="G36" s="197"/>
      <c r="H36" s="197"/>
      <c r="I36" s="197"/>
      <c r="J36" s="197"/>
      <c r="K36" s="197"/>
      <c r="L36" s="197"/>
      <c r="M36" s="197"/>
      <c r="N36" s="197"/>
      <c r="O36" s="197"/>
      <c r="P36" s="197"/>
      <c r="Q36" s="197"/>
      <c r="R36" s="137"/>
      <c r="S36" s="137"/>
      <c r="T36" s="137"/>
      <c r="U36" s="1"/>
      <c r="V36" s="1"/>
      <c r="W36" s="1"/>
      <c r="X36" s="1"/>
      <c r="Y36" s="1"/>
      <c r="Z36" s="1"/>
    </row>
    <row r="37" ht="18.0" customHeight="1">
      <c r="A37" s="231" t="str">
        <f t="shared" si="1"/>
        <v/>
      </c>
      <c r="B37" s="231" t="s">
        <v>3841</v>
      </c>
      <c r="C37" s="231"/>
      <c r="D37" s="231"/>
      <c r="E37" s="231"/>
      <c r="F37" s="197"/>
      <c r="G37" s="197"/>
      <c r="H37" s="197"/>
      <c r="I37" s="197"/>
      <c r="J37" s="197"/>
      <c r="K37" s="197"/>
      <c r="L37" s="197"/>
      <c r="M37" s="197"/>
      <c r="N37" s="197"/>
      <c r="O37" s="197"/>
      <c r="P37" s="197"/>
      <c r="Q37" s="197"/>
      <c r="R37" s="137"/>
      <c r="S37" s="137"/>
      <c r="T37" s="137"/>
      <c r="U37" s="1"/>
      <c r="V37" s="1"/>
      <c r="W37" s="1"/>
      <c r="X37" s="1"/>
      <c r="Y37" s="1"/>
      <c r="Z37" s="1"/>
    </row>
    <row r="38" ht="18.0" customHeight="1">
      <c r="A38" s="215" t="str">
        <f t="shared" si="1"/>
        <v>QLP-19</v>
      </c>
      <c r="B38" s="154" t="s">
        <v>3842</v>
      </c>
      <c r="C38" s="154" t="s">
        <v>791</v>
      </c>
      <c r="D38" s="154" t="s">
        <v>791</v>
      </c>
      <c r="E38" s="154" t="s">
        <v>793</v>
      </c>
      <c r="F38" s="197"/>
      <c r="G38" s="197"/>
      <c r="H38" s="197"/>
      <c r="I38" s="197"/>
      <c r="J38" s="197"/>
      <c r="K38" s="197"/>
      <c r="L38" s="197"/>
      <c r="M38" s="197"/>
      <c r="N38" s="197"/>
      <c r="O38" s="197"/>
      <c r="P38" s="197"/>
      <c r="Q38" s="197"/>
      <c r="R38" s="137"/>
      <c r="S38" s="137"/>
      <c r="T38" s="137"/>
      <c r="U38" s="1"/>
      <c r="V38" s="1"/>
      <c r="W38" s="1"/>
      <c r="X38" s="1"/>
      <c r="Y38" s="1"/>
      <c r="Z38" s="1"/>
    </row>
    <row r="39" ht="18.0" customHeight="1">
      <c r="A39" s="215" t="str">
        <f t="shared" si="1"/>
        <v>QLP-20</v>
      </c>
      <c r="B39" s="154" t="s">
        <v>3844</v>
      </c>
      <c r="C39" s="154" t="s">
        <v>791</v>
      </c>
      <c r="D39" s="154" t="s">
        <v>3945</v>
      </c>
      <c r="E39" s="154" t="s">
        <v>796</v>
      </c>
      <c r="F39" s="197"/>
      <c r="G39" s="197"/>
      <c r="H39" s="197"/>
      <c r="I39" s="197"/>
      <c r="J39" s="197"/>
      <c r="K39" s="197"/>
      <c r="L39" s="197"/>
      <c r="M39" s="197"/>
      <c r="N39" s="197"/>
      <c r="O39" s="197"/>
      <c r="P39" s="197"/>
      <c r="Q39" s="197"/>
      <c r="R39" s="137"/>
      <c r="S39" s="137"/>
      <c r="T39" s="137"/>
      <c r="U39" s="1"/>
      <c r="V39" s="1"/>
      <c r="W39" s="1"/>
      <c r="X39" s="1"/>
      <c r="Y39" s="1"/>
      <c r="Z39" s="1"/>
    </row>
    <row r="40" ht="18.0" customHeight="1">
      <c r="A40" s="215" t="str">
        <f t="shared" si="1"/>
        <v>QLP-21</v>
      </c>
      <c r="B40" s="154" t="s">
        <v>797</v>
      </c>
      <c r="C40" s="154" t="s">
        <v>791</v>
      </c>
      <c r="D40" s="154" t="s">
        <v>3946</v>
      </c>
      <c r="E40" s="154" t="s">
        <v>799</v>
      </c>
      <c r="F40" s="197"/>
      <c r="G40" s="197"/>
      <c r="H40" s="197"/>
      <c r="I40" s="197"/>
      <c r="J40" s="197"/>
      <c r="K40" s="197"/>
      <c r="L40" s="197"/>
      <c r="M40" s="197"/>
      <c r="N40" s="197"/>
      <c r="O40" s="197"/>
      <c r="P40" s="197"/>
      <c r="Q40" s="197"/>
      <c r="R40" s="137"/>
      <c r="S40" s="137"/>
      <c r="T40" s="137"/>
      <c r="U40" s="1"/>
      <c r="V40" s="1"/>
      <c r="W40" s="1"/>
      <c r="X40" s="1"/>
      <c r="Y40" s="1"/>
      <c r="Z40" s="1"/>
    </row>
    <row r="41" ht="18.0" customHeight="1">
      <c r="A41" s="215" t="str">
        <f t="shared" si="1"/>
        <v>QLP-22</v>
      </c>
      <c r="B41" s="154" t="s">
        <v>3847</v>
      </c>
      <c r="C41" s="154" t="s">
        <v>791</v>
      </c>
      <c r="D41" s="154" t="s">
        <v>3947</v>
      </c>
      <c r="E41" s="154" t="s">
        <v>3849</v>
      </c>
      <c r="F41" s="197"/>
      <c r="G41" s="197"/>
      <c r="H41" s="197"/>
      <c r="I41" s="197"/>
      <c r="J41" s="197"/>
      <c r="K41" s="197"/>
      <c r="L41" s="197"/>
      <c r="M41" s="197"/>
      <c r="N41" s="197"/>
      <c r="O41" s="197"/>
      <c r="P41" s="197"/>
      <c r="Q41" s="197"/>
      <c r="R41" s="137"/>
      <c r="S41" s="137"/>
      <c r="T41" s="137"/>
      <c r="U41" s="1"/>
      <c r="V41" s="1"/>
      <c r="W41" s="1"/>
      <c r="X41" s="1"/>
      <c r="Y41" s="1"/>
      <c r="Z41" s="1"/>
    </row>
    <row r="42" ht="18.0" customHeight="1">
      <c r="A42" s="215" t="str">
        <f t="shared" si="1"/>
        <v>QLP-23</v>
      </c>
      <c r="B42" s="154" t="s">
        <v>803</v>
      </c>
      <c r="C42" s="154" t="s">
        <v>791</v>
      </c>
      <c r="D42" s="154" t="s">
        <v>3948</v>
      </c>
      <c r="E42" s="154" t="s">
        <v>805</v>
      </c>
      <c r="F42" s="197"/>
      <c r="G42" s="197"/>
      <c r="H42" s="197"/>
      <c r="I42" s="197"/>
      <c r="J42" s="197"/>
      <c r="K42" s="197"/>
      <c r="L42" s="197"/>
      <c r="M42" s="197"/>
      <c r="N42" s="197"/>
      <c r="O42" s="197"/>
      <c r="P42" s="197"/>
      <c r="Q42" s="197"/>
      <c r="R42" s="137"/>
      <c r="S42" s="137"/>
      <c r="T42" s="137"/>
      <c r="U42" s="1"/>
      <c r="V42" s="1"/>
      <c r="W42" s="1"/>
      <c r="X42" s="1"/>
      <c r="Y42" s="1"/>
      <c r="Z42" s="1"/>
    </row>
    <row r="43" ht="18.0" customHeight="1">
      <c r="A43" s="231" t="str">
        <f t="shared" si="1"/>
        <v/>
      </c>
      <c r="B43" s="231" t="s">
        <v>3851</v>
      </c>
      <c r="C43" s="231"/>
      <c r="D43" s="271"/>
      <c r="E43" s="265"/>
      <c r="F43" s="197"/>
      <c r="G43" s="197"/>
      <c r="H43" s="197"/>
      <c r="I43" s="197"/>
      <c r="J43" s="197"/>
      <c r="K43" s="197"/>
      <c r="L43" s="197"/>
      <c r="M43" s="197"/>
      <c r="N43" s="197"/>
      <c r="O43" s="197"/>
      <c r="P43" s="197"/>
      <c r="Q43" s="197"/>
      <c r="R43" s="137" t="str">
        <f>IF(OR(IF(H43="",IF(G43="",IF(F43="","",F43),G43),H43)="F",IF(K43="",IF(J43="",IF(I43="","",I43),J43),K43)="F",IF(N43="",IF(M43="",IF(L43="","",L43),M43),N43)="F",IF(Q43="",IF(P43="",IF(O43="","",O43),P43),Q43)="F")=TRUE,"F",IF(OR(IF(H43="",IF(G43="",IF(F43="","",F43),G43),H43)="PE",IF(K43="",IF(J43="",IF(I43="","",I43),J43),K43)="PE",IF(N43="",IF(M43="",IF(L43="","",L43),M43),N43)="PE",IF(Q43="",IF(P43="",IF(O43="","",O43),P43),Q43)="PE")=TRUE,"PE",IF(AND(IF(H43="",IF(G43="",IF(F43="","",F43),G43),H43)="",IF(K43="",IF(J43="",IF(I43="","",I43),J43),K43)="",IF(N43="",IF(M43="",IF(L43="","",L43),M43),N43)="",IF(Q43="",IF(P43="",IF(O43="","",O43),P43),Q43)="")=TRUE,"","P")))</f>
        <v/>
      </c>
      <c r="S43" s="137"/>
      <c r="T43" s="137"/>
      <c r="U43" s="1"/>
      <c r="V43" s="1"/>
      <c r="W43" s="1"/>
      <c r="X43" s="1"/>
      <c r="Y43" s="1"/>
      <c r="Z43" s="1"/>
    </row>
    <row r="44" ht="18.0" customHeight="1">
      <c r="A44" s="273" t="str">
        <f t="shared" si="1"/>
        <v>QLP-24</v>
      </c>
      <c r="B44" s="134" t="s">
        <v>3949</v>
      </c>
      <c r="C44" s="208"/>
      <c r="D44" s="134" t="s">
        <v>3950</v>
      </c>
      <c r="E44" s="134" t="s">
        <v>3951</v>
      </c>
      <c r="F44" s="197"/>
      <c r="G44" s="197"/>
      <c r="H44" s="197"/>
      <c r="I44" s="197"/>
      <c r="J44" s="197"/>
      <c r="K44" s="197"/>
      <c r="L44" s="197"/>
      <c r="M44" s="197"/>
      <c r="N44" s="197"/>
      <c r="O44" s="197"/>
      <c r="P44" s="197"/>
      <c r="Q44" s="197"/>
      <c r="R44" s="137"/>
      <c r="S44" s="137"/>
      <c r="T44" s="137"/>
      <c r="U44" s="1"/>
      <c r="V44" s="1"/>
      <c r="W44" s="1"/>
      <c r="X44" s="1"/>
      <c r="Y44" s="1"/>
      <c r="Z44" s="1"/>
    </row>
    <row r="45" ht="18.0" customHeight="1">
      <c r="A45" s="273" t="str">
        <f t="shared" si="1"/>
        <v>QLP-25</v>
      </c>
      <c r="B45" s="134" t="s">
        <v>3040</v>
      </c>
      <c r="C45" s="208"/>
      <c r="D45" s="134"/>
      <c r="E45" s="134" t="s">
        <v>3952</v>
      </c>
      <c r="F45" s="197"/>
      <c r="G45" s="197"/>
      <c r="H45" s="197"/>
      <c r="I45" s="197"/>
      <c r="J45" s="197"/>
      <c r="K45" s="197"/>
      <c r="L45" s="197"/>
      <c r="M45" s="197"/>
      <c r="N45" s="197"/>
      <c r="O45" s="197"/>
      <c r="P45" s="197"/>
      <c r="Q45" s="197"/>
      <c r="R45" s="137"/>
      <c r="S45" s="137"/>
      <c r="T45" s="137"/>
      <c r="U45" s="1"/>
      <c r="V45" s="1"/>
      <c r="W45" s="1"/>
      <c r="X45" s="1"/>
      <c r="Y45" s="1"/>
      <c r="Z45" s="1"/>
    </row>
    <row r="46" ht="18.0" customHeight="1">
      <c r="A46" s="273" t="str">
        <f t="shared" si="1"/>
        <v>QLP-26</v>
      </c>
      <c r="B46" s="134" t="s">
        <v>3953</v>
      </c>
      <c r="C46" s="208"/>
      <c r="D46" s="134" t="s">
        <v>3954</v>
      </c>
      <c r="E46" s="134" t="s">
        <v>3955</v>
      </c>
      <c r="F46" s="197"/>
      <c r="G46" s="197"/>
      <c r="H46" s="197"/>
      <c r="I46" s="197"/>
      <c r="J46" s="197"/>
      <c r="K46" s="197"/>
      <c r="L46" s="197"/>
      <c r="M46" s="197"/>
      <c r="N46" s="197"/>
      <c r="O46" s="197"/>
      <c r="P46" s="197"/>
      <c r="Q46" s="197"/>
      <c r="R46" s="137"/>
      <c r="S46" s="137"/>
      <c r="T46" s="137"/>
      <c r="U46" s="1"/>
      <c r="V46" s="1"/>
      <c r="W46" s="1"/>
      <c r="X46" s="1"/>
      <c r="Y46" s="1"/>
      <c r="Z46" s="1"/>
    </row>
    <row r="47" ht="18.0" customHeight="1">
      <c r="A47" s="215" t="str">
        <f t="shared" si="1"/>
        <v>QLP-27</v>
      </c>
      <c r="B47" s="134" t="s">
        <v>3852</v>
      </c>
      <c r="C47" s="208"/>
      <c r="D47" s="272" t="s">
        <v>3956</v>
      </c>
      <c r="E47" s="275" t="s">
        <v>3957</v>
      </c>
      <c r="F47" s="197"/>
      <c r="G47" s="197"/>
      <c r="H47" s="197"/>
      <c r="I47" s="197"/>
      <c r="J47" s="197"/>
      <c r="K47" s="197"/>
      <c r="L47" s="197"/>
      <c r="M47" s="197"/>
      <c r="N47" s="197"/>
      <c r="O47" s="197"/>
      <c r="P47" s="197"/>
      <c r="Q47" s="197"/>
      <c r="R47" s="137" t="str">
        <f t="shared" ref="R47:R49" si="3">IF(OR(IF(H47="",IF(G47="",IF(F47="","",F47),G47),H47)="F",IF(K47="",IF(J47="",IF(I47="","",I47),J47),K47)="F",IF(N47="",IF(M47="",IF(L47="","",L47),M47),N47)="F",IF(Q47="",IF(P47="",IF(O47="","",O47),P47),Q47)="F")=TRUE,"F",IF(OR(IF(H47="",IF(G47="",IF(F47="","",F47),G47),H47)="PE",IF(K47="",IF(J47="",IF(I47="","",I47),J47),K47)="PE",IF(N47="",IF(M47="",IF(L47="","",L47),M47),N47)="PE",IF(Q47="",IF(P47="",IF(O47="","",O47),P47),Q47)="PE")=TRUE,"PE",IF(AND(IF(H47="",IF(G47="",IF(F47="","",F47),G47),H47)="",IF(K47="",IF(J47="",IF(I47="","",I47),J47),K47)="",IF(N47="",IF(M47="",IF(L47="","",L47),M47),N47)="",IF(Q47="",IF(P47="",IF(O47="","",O47),P47),Q47)="")=TRUE,"","P")))</f>
        <v/>
      </c>
      <c r="S47" s="137"/>
      <c r="T47" s="137"/>
      <c r="U47" s="1"/>
      <c r="V47" s="1"/>
      <c r="W47" s="1"/>
      <c r="X47" s="1"/>
      <c r="Y47" s="1"/>
      <c r="Z47" s="1"/>
    </row>
    <row r="48" ht="18.0" customHeight="1">
      <c r="A48" s="215" t="str">
        <f t="shared" si="1"/>
        <v>QLP-28</v>
      </c>
      <c r="B48" s="134" t="s">
        <v>3855</v>
      </c>
      <c r="C48" s="208"/>
      <c r="D48" s="272"/>
      <c r="E48" s="136" t="s">
        <v>3952</v>
      </c>
      <c r="F48" s="197"/>
      <c r="G48" s="197"/>
      <c r="H48" s="197"/>
      <c r="I48" s="197"/>
      <c r="J48" s="197"/>
      <c r="K48" s="197"/>
      <c r="L48" s="197"/>
      <c r="M48" s="197"/>
      <c r="N48" s="197"/>
      <c r="O48" s="197"/>
      <c r="P48" s="197"/>
      <c r="Q48" s="197"/>
      <c r="R48" s="137" t="str">
        <f t="shared" si="3"/>
        <v/>
      </c>
      <c r="S48" s="137"/>
      <c r="T48" s="137"/>
      <c r="U48" s="1"/>
      <c r="V48" s="1"/>
      <c r="W48" s="1"/>
      <c r="X48" s="1"/>
      <c r="Y48" s="1"/>
      <c r="Z48" s="1"/>
    </row>
    <row r="49" ht="18.0" customHeight="1">
      <c r="A49" s="215" t="str">
        <f t="shared" si="1"/>
        <v>QLP-29</v>
      </c>
      <c r="B49" s="208" t="s">
        <v>3857</v>
      </c>
      <c r="C49" s="208"/>
      <c r="D49" s="136" t="s">
        <v>3958</v>
      </c>
      <c r="E49" s="136" t="s">
        <v>3859</v>
      </c>
      <c r="F49" s="197"/>
      <c r="G49" s="197"/>
      <c r="H49" s="197"/>
      <c r="I49" s="197"/>
      <c r="J49" s="197"/>
      <c r="K49" s="197"/>
      <c r="L49" s="197"/>
      <c r="M49" s="197"/>
      <c r="N49" s="197"/>
      <c r="O49" s="197"/>
      <c r="P49" s="197"/>
      <c r="Q49" s="197"/>
      <c r="R49" s="137" t="str">
        <f t="shared" si="3"/>
        <v/>
      </c>
      <c r="S49" s="137"/>
      <c r="T49" s="137"/>
      <c r="U49" s="1"/>
      <c r="V49" s="1"/>
      <c r="W49" s="1"/>
      <c r="X49" s="1"/>
      <c r="Y49" s="1"/>
      <c r="Z49" s="1"/>
    </row>
    <row r="50" ht="18.0" customHeight="1">
      <c r="A50" s="215" t="str">
        <f t="shared" si="1"/>
        <v>QLP-30</v>
      </c>
      <c r="B50" s="134" t="s">
        <v>3959</v>
      </c>
      <c r="C50" s="208"/>
      <c r="D50" s="134" t="s">
        <v>3960</v>
      </c>
      <c r="E50" s="134" t="s">
        <v>3955</v>
      </c>
      <c r="F50" s="197"/>
      <c r="G50" s="197"/>
      <c r="H50" s="197"/>
      <c r="I50" s="197"/>
      <c r="J50" s="197"/>
      <c r="K50" s="197"/>
      <c r="L50" s="197"/>
      <c r="M50" s="197"/>
      <c r="N50" s="197"/>
      <c r="O50" s="197"/>
      <c r="P50" s="197"/>
      <c r="Q50" s="197"/>
      <c r="R50" s="137"/>
      <c r="S50" s="137"/>
      <c r="T50" s="137"/>
      <c r="U50" s="1"/>
      <c r="V50" s="1"/>
      <c r="W50" s="1"/>
      <c r="X50" s="1"/>
      <c r="Y50" s="1"/>
      <c r="Z50" s="1"/>
    </row>
    <row r="51" ht="18.0" customHeight="1">
      <c r="A51" s="215" t="str">
        <f t="shared" si="1"/>
        <v>QLP-31</v>
      </c>
      <c r="B51" s="134" t="s">
        <v>3863</v>
      </c>
      <c r="C51" s="208"/>
      <c r="D51" s="136" t="s">
        <v>3961</v>
      </c>
      <c r="E51" s="136" t="s">
        <v>3962</v>
      </c>
      <c r="F51" s="197"/>
      <c r="G51" s="197"/>
      <c r="H51" s="197"/>
      <c r="I51" s="197"/>
      <c r="J51" s="197"/>
      <c r="K51" s="197"/>
      <c r="L51" s="197"/>
      <c r="M51" s="197"/>
      <c r="N51" s="197"/>
      <c r="O51" s="197"/>
      <c r="P51" s="197"/>
      <c r="Q51" s="197"/>
      <c r="R51" s="137" t="str">
        <f t="shared" ref="R51:R60" si="4">IF(OR(IF(H51="",IF(G51="",IF(F51="","",F51),G51),H51)="F",IF(K51="",IF(J51="",IF(I51="","",I51),J51),K51)="F",IF(N51="",IF(M51="",IF(L51="","",L51),M51),N51)="F",IF(Q51="",IF(P51="",IF(O51="","",O51),P51),Q51)="F")=TRUE,"F",IF(OR(IF(H51="",IF(G51="",IF(F51="","",F51),G51),H51)="PE",IF(K51="",IF(J51="",IF(I51="","",I51),J51),K51)="PE",IF(N51="",IF(M51="",IF(L51="","",L51),M51),N51)="PE",IF(Q51="",IF(P51="",IF(O51="","",O51),P51),Q51)="PE")=TRUE,"PE",IF(AND(IF(H51="",IF(G51="",IF(F51="","",F51),G51),H51)="",IF(K51="",IF(J51="",IF(I51="","",I51),J51),K51)="",IF(N51="",IF(M51="",IF(L51="","",L51),M51),N51)="",IF(Q51="",IF(P51="",IF(O51="","",O51),P51),Q51)="")=TRUE,"","P")))</f>
        <v/>
      </c>
      <c r="S51" s="137"/>
      <c r="T51" s="137"/>
      <c r="U51" s="1"/>
      <c r="V51" s="1"/>
      <c r="W51" s="1"/>
      <c r="X51" s="1"/>
      <c r="Y51" s="1"/>
      <c r="Z51" s="1"/>
    </row>
    <row r="52" ht="18.0" customHeight="1">
      <c r="A52" s="215" t="str">
        <f t="shared" si="1"/>
        <v>QLP-32</v>
      </c>
      <c r="B52" s="134" t="s">
        <v>3866</v>
      </c>
      <c r="C52" s="208"/>
      <c r="D52" s="136" t="s">
        <v>3963</v>
      </c>
      <c r="E52" s="136" t="s">
        <v>3962</v>
      </c>
      <c r="F52" s="197"/>
      <c r="G52" s="197"/>
      <c r="H52" s="197"/>
      <c r="I52" s="197"/>
      <c r="J52" s="197"/>
      <c r="K52" s="197"/>
      <c r="L52" s="197"/>
      <c r="M52" s="197"/>
      <c r="N52" s="197"/>
      <c r="O52" s="197"/>
      <c r="P52" s="197"/>
      <c r="Q52" s="197"/>
      <c r="R52" s="137" t="str">
        <f t="shared" si="4"/>
        <v/>
      </c>
      <c r="S52" s="137"/>
      <c r="T52" s="137"/>
      <c r="U52" s="1"/>
      <c r="V52" s="1"/>
      <c r="W52" s="1"/>
      <c r="X52" s="1"/>
      <c r="Y52" s="1"/>
      <c r="Z52" s="1"/>
    </row>
    <row r="53" ht="18.0" customHeight="1">
      <c r="A53" s="215" t="str">
        <f t="shared" si="1"/>
        <v>QLP-33</v>
      </c>
      <c r="B53" s="134" t="s">
        <v>3964</v>
      </c>
      <c r="C53" s="208"/>
      <c r="D53" s="136"/>
      <c r="E53" s="136" t="s">
        <v>3965</v>
      </c>
      <c r="F53" s="197"/>
      <c r="G53" s="197"/>
      <c r="H53" s="197"/>
      <c r="I53" s="197"/>
      <c r="J53" s="197"/>
      <c r="K53" s="197"/>
      <c r="L53" s="197"/>
      <c r="M53" s="197"/>
      <c r="N53" s="197"/>
      <c r="O53" s="197"/>
      <c r="P53" s="197"/>
      <c r="Q53" s="197"/>
      <c r="R53" s="137" t="str">
        <f t="shared" si="4"/>
        <v/>
      </c>
      <c r="S53" s="137"/>
      <c r="T53" s="137"/>
      <c r="U53" s="1"/>
      <c r="V53" s="1"/>
      <c r="W53" s="1"/>
      <c r="X53" s="1"/>
      <c r="Y53" s="1"/>
      <c r="Z53" s="1"/>
    </row>
    <row r="54" ht="18.0" customHeight="1">
      <c r="A54" s="273" t="str">
        <f t="shared" si="1"/>
        <v>QLP-34</v>
      </c>
      <c r="B54" s="134" t="s">
        <v>3870</v>
      </c>
      <c r="C54" s="273"/>
      <c r="D54" s="149" t="s">
        <v>3966</v>
      </c>
      <c r="E54" s="142" t="s">
        <v>3872</v>
      </c>
      <c r="F54" s="197"/>
      <c r="G54" s="197"/>
      <c r="H54" s="197"/>
      <c r="I54" s="197"/>
      <c r="J54" s="197"/>
      <c r="K54" s="197"/>
      <c r="L54" s="197"/>
      <c r="M54" s="197"/>
      <c r="N54" s="197"/>
      <c r="O54" s="197"/>
      <c r="P54" s="197"/>
      <c r="Q54" s="197"/>
      <c r="R54" s="141" t="str">
        <f t="shared" si="4"/>
        <v/>
      </c>
      <c r="S54" s="141"/>
      <c r="T54" s="141"/>
      <c r="U54" s="214"/>
      <c r="V54" s="214"/>
      <c r="W54" s="214"/>
      <c r="X54" s="214"/>
      <c r="Y54" s="214"/>
      <c r="Z54" s="214"/>
    </row>
    <row r="55" ht="18.0" customHeight="1">
      <c r="A55" s="215" t="str">
        <f t="shared" si="1"/>
        <v>QLP-35</v>
      </c>
      <c r="B55" s="134" t="s">
        <v>3873</v>
      </c>
      <c r="C55" s="208"/>
      <c r="D55" s="134" t="s">
        <v>3967</v>
      </c>
      <c r="E55" s="134" t="s">
        <v>3875</v>
      </c>
      <c r="F55" s="197"/>
      <c r="G55" s="197"/>
      <c r="H55" s="197"/>
      <c r="I55" s="197"/>
      <c r="J55" s="197"/>
      <c r="K55" s="197"/>
      <c r="L55" s="197"/>
      <c r="M55" s="197"/>
      <c r="N55" s="197"/>
      <c r="O55" s="197"/>
      <c r="P55" s="197"/>
      <c r="Q55" s="197"/>
      <c r="R55" s="137" t="str">
        <f t="shared" si="4"/>
        <v/>
      </c>
      <c r="S55" s="137"/>
      <c r="T55" s="137"/>
      <c r="U55" s="1"/>
      <c r="V55" s="1"/>
      <c r="W55" s="1"/>
      <c r="X55" s="1"/>
      <c r="Y55" s="1"/>
      <c r="Z55" s="1"/>
    </row>
    <row r="56" ht="18.0" customHeight="1">
      <c r="A56" s="215" t="str">
        <f t="shared" si="1"/>
        <v>QLP-36</v>
      </c>
      <c r="B56" s="134" t="s">
        <v>3876</v>
      </c>
      <c r="C56" s="208"/>
      <c r="D56" s="136" t="s">
        <v>3968</v>
      </c>
      <c r="E56" s="136" t="s">
        <v>3878</v>
      </c>
      <c r="F56" s="197"/>
      <c r="G56" s="197"/>
      <c r="H56" s="197"/>
      <c r="I56" s="197"/>
      <c r="J56" s="197"/>
      <c r="K56" s="197"/>
      <c r="L56" s="197"/>
      <c r="M56" s="197"/>
      <c r="N56" s="197"/>
      <c r="O56" s="197"/>
      <c r="P56" s="197"/>
      <c r="Q56" s="197"/>
      <c r="R56" s="137" t="str">
        <f t="shared" si="4"/>
        <v/>
      </c>
      <c r="S56" s="137"/>
      <c r="T56" s="137"/>
      <c r="U56" s="1"/>
      <c r="V56" s="1"/>
      <c r="W56" s="1"/>
      <c r="X56" s="1"/>
      <c r="Y56" s="1"/>
      <c r="Z56" s="1"/>
    </row>
    <row r="57" ht="18.0" customHeight="1">
      <c r="A57" s="215" t="str">
        <f t="shared" si="1"/>
        <v>QLP-37</v>
      </c>
      <c r="B57" s="134" t="s">
        <v>3879</v>
      </c>
      <c r="C57" s="208"/>
      <c r="D57" s="136" t="s">
        <v>3969</v>
      </c>
      <c r="E57" s="136" t="s">
        <v>3878</v>
      </c>
      <c r="F57" s="197"/>
      <c r="G57" s="197"/>
      <c r="H57" s="197"/>
      <c r="I57" s="197"/>
      <c r="J57" s="197"/>
      <c r="K57" s="197"/>
      <c r="L57" s="197"/>
      <c r="M57" s="197"/>
      <c r="N57" s="197"/>
      <c r="O57" s="197"/>
      <c r="P57" s="197"/>
      <c r="Q57" s="197"/>
      <c r="R57" s="137" t="str">
        <f t="shared" si="4"/>
        <v/>
      </c>
      <c r="S57" s="137"/>
      <c r="T57" s="137"/>
      <c r="U57" s="1"/>
      <c r="V57" s="1"/>
      <c r="W57" s="1"/>
      <c r="X57" s="1"/>
      <c r="Y57" s="1"/>
      <c r="Z57" s="1"/>
    </row>
    <row r="58" ht="18.0" customHeight="1">
      <c r="A58" s="215" t="str">
        <f t="shared" si="1"/>
        <v>QLP-38</v>
      </c>
      <c r="B58" s="134" t="s">
        <v>3881</v>
      </c>
      <c r="C58" s="208"/>
      <c r="D58" s="136" t="s">
        <v>3970</v>
      </c>
      <c r="E58" s="136" t="s">
        <v>3878</v>
      </c>
      <c r="F58" s="197"/>
      <c r="G58" s="197"/>
      <c r="H58" s="197"/>
      <c r="I58" s="197"/>
      <c r="J58" s="197"/>
      <c r="K58" s="197"/>
      <c r="L58" s="197"/>
      <c r="M58" s="197"/>
      <c r="N58" s="197"/>
      <c r="O58" s="197"/>
      <c r="P58" s="197"/>
      <c r="Q58" s="197"/>
      <c r="R58" s="137" t="str">
        <f t="shared" si="4"/>
        <v/>
      </c>
      <c r="S58" s="137"/>
      <c r="T58" s="137"/>
      <c r="U58" s="1"/>
      <c r="V58" s="1"/>
      <c r="W58" s="1"/>
      <c r="X58" s="1"/>
      <c r="Y58" s="1"/>
      <c r="Z58" s="1"/>
    </row>
    <row r="59" ht="18.0" customHeight="1">
      <c r="A59" s="273" t="str">
        <f t="shared" si="1"/>
        <v>QLP-39</v>
      </c>
      <c r="B59" s="149" t="s">
        <v>3883</v>
      </c>
      <c r="C59" s="273"/>
      <c r="D59" s="274" t="s">
        <v>3971</v>
      </c>
      <c r="E59" s="142" t="s">
        <v>3885</v>
      </c>
      <c r="F59" s="197"/>
      <c r="G59" s="197"/>
      <c r="H59" s="197"/>
      <c r="I59" s="197"/>
      <c r="J59" s="197"/>
      <c r="K59" s="197"/>
      <c r="L59" s="197"/>
      <c r="M59" s="197"/>
      <c r="N59" s="197"/>
      <c r="O59" s="197"/>
      <c r="P59" s="197"/>
      <c r="Q59" s="197"/>
      <c r="R59" s="141" t="str">
        <f t="shared" si="4"/>
        <v/>
      </c>
      <c r="S59" s="141"/>
      <c r="T59" s="141"/>
      <c r="U59" s="214"/>
      <c r="V59" s="214"/>
      <c r="W59" s="214"/>
      <c r="X59" s="214"/>
      <c r="Y59" s="214"/>
      <c r="Z59" s="214"/>
    </row>
    <row r="60" ht="18.0" customHeight="1">
      <c r="A60" s="215" t="str">
        <f t="shared" si="1"/>
        <v>QLP-40</v>
      </c>
      <c r="B60" s="134" t="s">
        <v>3886</v>
      </c>
      <c r="C60" s="208"/>
      <c r="D60" s="134" t="s">
        <v>3972</v>
      </c>
      <c r="E60" s="136" t="s">
        <v>3973</v>
      </c>
      <c r="F60" s="197"/>
      <c r="G60" s="197"/>
      <c r="H60" s="197"/>
      <c r="I60" s="197"/>
      <c r="J60" s="197"/>
      <c r="K60" s="197"/>
      <c r="L60" s="197"/>
      <c r="M60" s="197"/>
      <c r="N60" s="197"/>
      <c r="O60" s="197"/>
      <c r="P60" s="197"/>
      <c r="Q60" s="197"/>
      <c r="R60" s="137" t="str">
        <f t="shared" si="4"/>
        <v/>
      </c>
      <c r="S60" s="137"/>
      <c r="T60" s="137"/>
      <c r="U60" s="1"/>
      <c r="V60" s="1"/>
      <c r="W60" s="1"/>
      <c r="X60" s="1"/>
      <c r="Y60" s="1"/>
      <c r="Z60" s="1"/>
    </row>
    <row r="61" ht="18.0" customHeight="1">
      <c r="A61" s="215" t="str">
        <f t="shared" si="1"/>
        <v>QLP-41</v>
      </c>
      <c r="B61" s="134" t="s">
        <v>3974</v>
      </c>
      <c r="C61" s="208"/>
      <c r="D61" s="136" t="s">
        <v>3975</v>
      </c>
      <c r="E61" s="136" t="s">
        <v>3976</v>
      </c>
      <c r="F61" s="197"/>
      <c r="G61" s="197"/>
      <c r="H61" s="197"/>
      <c r="I61" s="197"/>
      <c r="J61" s="197"/>
      <c r="K61" s="197"/>
      <c r="L61" s="197"/>
      <c r="M61" s="197"/>
      <c r="N61" s="197"/>
      <c r="O61" s="197"/>
      <c r="P61" s="197"/>
      <c r="Q61" s="197"/>
      <c r="R61" s="137"/>
      <c r="S61" s="137"/>
      <c r="T61" s="137"/>
      <c r="U61" s="1"/>
      <c r="V61" s="1"/>
      <c r="W61" s="1"/>
      <c r="X61" s="1"/>
      <c r="Y61" s="1"/>
      <c r="Z61" s="1"/>
    </row>
    <row r="62" ht="18.0" customHeight="1">
      <c r="A62" s="215" t="str">
        <f t="shared" si="1"/>
        <v>QLP-42</v>
      </c>
      <c r="B62" s="134" t="s">
        <v>3866</v>
      </c>
      <c r="C62" s="208"/>
      <c r="D62" s="136" t="s">
        <v>3977</v>
      </c>
      <c r="E62" s="136" t="s">
        <v>3976</v>
      </c>
      <c r="F62" s="197"/>
      <c r="G62" s="197"/>
      <c r="H62" s="197"/>
      <c r="I62" s="197"/>
      <c r="J62" s="197"/>
      <c r="K62" s="197"/>
      <c r="L62" s="197"/>
      <c r="M62" s="197"/>
      <c r="N62" s="197"/>
      <c r="O62" s="197"/>
      <c r="P62" s="197"/>
      <c r="Q62" s="197"/>
      <c r="R62" s="137"/>
      <c r="S62" s="137"/>
      <c r="T62" s="137"/>
      <c r="U62" s="1"/>
      <c r="V62" s="1"/>
      <c r="W62" s="1"/>
      <c r="X62" s="1"/>
      <c r="Y62" s="1"/>
      <c r="Z62" s="1"/>
    </row>
    <row r="63" ht="18.0" customHeight="1">
      <c r="A63" s="215" t="str">
        <f t="shared" si="1"/>
        <v>QLP-43</v>
      </c>
      <c r="B63" s="134" t="s">
        <v>3870</v>
      </c>
      <c r="C63" s="273"/>
      <c r="D63" s="149" t="s">
        <v>3966</v>
      </c>
      <c r="E63" s="142" t="s">
        <v>3872</v>
      </c>
      <c r="F63" s="197"/>
      <c r="G63" s="197"/>
      <c r="H63" s="197"/>
      <c r="I63" s="197"/>
      <c r="J63" s="197"/>
      <c r="K63" s="197"/>
      <c r="L63" s="197"/>
      <c r="M63" s="197"/>
      <c r="N63" s="197"/>
      <c r="O63" s="197"/>
      <c r="P63" s="197"/>
      <c r="Q63" s="197"/>
      <c r="R63" s="137"/>
      <c r="S63" s="137"/>
      <c r="T63" s="137"/>
      <c r="U63" s="1"/>
      <c r="V63" s="1"/>
      <c r="W63" s="1"/>
      <c r="X63" s="1"/>
      <c r="Y63" s="1"/>
      <c r="Z63" s="1"/>
    </row>
    <row r="64" ht="18.0" customHeight="1">
      <c r="A64" s="215" t="str">
        <f t="shared" si="1"/>
        <v>QLP-44</v>
      </c>
      <c r="B64" s="134" t="s">
        <v>3873</v>
      </c>
      <c r="C64" s="208"/>
      <c r="D64" s="134" t="s">
        <v>3967</v>
      </c>
      <c r="E64" s="134" t="s">
        <v>3875</v>
      </c>
      <c r="F64" s="197"/>
      <c r="G64" s="197"/>
      <c r="H64" s="197"/>
      <c r="I64" s="197"/>
      <c r="J64" s="197"/>
      <c r="K64" s="197"/>
      <c r="L64" s="197"/>
      <c r="M64" s="197"/>
      <c r="N64" s="197"/>
      <c r="O64" s="197"/>
      <c r="P64" s="197"/>
      <c r="Q64" s="197"/>
      <c r="R64" s="137"/>
      <c r="S64" s="137"/>
      <c r="T64" s="137"/>
      <c r="U64" s="1"/>
      <c r="V64" s="1"/>
      <c r="W64" s="1"/>
      <c r="X64" s="1"/>
      <c r="Y64" s="1"/>
      <c r="Z64" s="1"/>
    </row>
    <row r="65" ht="18.0" customHeight="1">
      <c r="A65" s="215" t="str">
        <f t="shared" si="1"/>
        <v>QLP-45</v>
      </c>
      <c r="B65" s="134" t="s">
        <v>3876</v>
      </c>
      <c r="C65" s="208"/>
      <c r="D65" s="136" t="s">
        <v>3978</v>
      </c>
      <c r="E65" s="136" t="s">
        <v>3878</v>
      </c>
      <c r="F65" s="197"/>
      <c r="G65" s="197"/>
      <c r="H65" s="197"/>
      <c r="I65" s="197"/>
      <c r="J65" s="197"/>
      <c r="K65" s="197"/>
      <c r="L65" s="197"/>
      <c r="M65" s="197"/>
      <c r="N65" s="197"/>
      <c r="O65" s="197"/>
      <c r="P65" s="197"/>
      <c r="Q65" s="197"/>
      <c r="R65" s="137"/>
      <c r="S65" s="137"/>
      <c r="T65" s="137"/>
      <c r="U65" s="1"/>
      <c r="V65" s="1"/>
      <c r="W65" s="1"/>
      <c r="X65" s="1"/>
      <c r="Y65" s="1"/>
      <c r="Z65" s="1"/>
    </row>
    <row r="66" ht="18.0" customHeight="1">
      <c r="A66" s="215" t="str">
        <f t="shared" si="1"/>
        <v>QLP-46</v>
      </c>
      <c r="B66" s="134" t="s">
        <v>3879</v>
      </c>
      <c r="C66" s="208"/>
      <c r="D66" s="136" t="s">
        <v>3979</v>
      </c>
      <c r="E66" s="136" t="s">
        <v>3878</v>
      </c>
      <c r="F66" s="197"/>
      <c r="G66" s="197"/>
      <c r="H66" s="197"/>
      <c r="I66" s="197"/>
      <c r="J66" s="197"/>
      <c r="K66" s="197"/>
      <c r="L66" s="197"/>
      <c r="M66" s="197"/>
      <c r="N66" s="197"/>
      <c r="O66" s="197"/>
      <c r="P66" s="197"/>
      <c r="Q66" s="197"/>
      <c r="R66" s="137"/>
      <c r="S66" s="137"/>
      <c r="T66" s="137"/>
      <c r="U66" s="1"/>
      <c r="V66" s="1"/>
      <c r="W66" s="1"/>
      <c r="X66" s="1"/>
      <c r="Y66" s="1"/>
      <c r="Z66" s="1"/>
    </row>
    <row r="67" ht="18.0" customHeight="1">
      <c r="A67" s="215" t="str">
        <f t="shared" si="1"/>
        <v>QLP-47</v>
      </c>
      <c r="B67" s="134" t="s">
        <v>3881</v>
      </c>
      <c r="C67" s="208"/>
      <c r="D67" s="136" t="s">
        <v>3980</v>
      </c>
      <c r="E67" s="136" t="s">
        <v>3878</v>
      </c>
      <c r="F67" s="197"/>
      <c r="G67" s="197"/>
      <c r="H67" s="197"/>
      <c r="I67" s="197"/>
      <c r="J67" s="197"/>
      <c r="K67" s="197"/>
      <c r="L67" s="197"/>
      <c r="M67" s="197"/>
      <c r="N67" s="197"/>
      <c r="O67" s="197"/>
      <c r="P67" s="197"/>
      <c r="Q67" s="197"/>
      <c r="R67" s="137"/>
      <c r="S67" s="137"/>
      <c r="T67" s="137"/>
      <c r="U67" s="1"/>
      <c r="V67" s="1"/>
      <c r="W67" s="1"/>
      <c r="X67" s="1"/>
      <c r="Y67" s="1"/>
      <c r="Z67" s="1"/>
    </row>
    <row r="68" ht="18.0" customHeight="1">
      <c r="A68" s="215" t="str">
        <f t="shared" si="1"/>
        <v>QLP-48</v>
      </c>
      <c r="B68" s="149" t="s">
        <v>3883</v>
      </c>
      <c r="C68" s="273"/>
      <c r="D68" s="274" t="s">
        <v>3981</v>
      </c>
      <c r="E68" s="142" t="s">
        <v>3885</v>
      </c>
      <c r="F68" s="197"/>
      <c r="G68" s="197"/>
      <c r="H68" s="197"/>
      <c r="I68" s="197"/>
      <c r="J68" s="197"/>
      <c r="K68" s="197"/>
      <c r="L68" s="197"/>
      <c r="M68" s="197"/>
      <c r="N68" s="197"/>
      <c r="O68" s="197"/>
      <c r="P68" s="197"/>
      <c r="Q68" s="197"/>
      <c r="R68" s="137"/>
      <c r="S68" s="137"/>
      <c r="T68" s="137"/>
      <c r="U68" s="1"/>
      <c r="V68" s="1"/>
      <c r="W68" s="1"/>
      <c r="X68" s="1"/>
      <c r="Y68" s="1"/>
      <c r="Z68" s="1"/>
    </row>
    <row r="69" ht="18.0" customHeight="1">
      <c r="A69" s="215" t="str">
        <f t="shared" si="1"/>
        <v>QLP-49</v>
      </c>
      <c r="B69" s="134" t="s">
        <v>3886</v>
      </c>
      <c r="C69" s="208"/>
      <c r="D69" s="134" t="s">
        <v>3972</v>
      </c>
      <c r="E69" s="136" t="s">
        <v>3973</v>
      </c>
      <c r="F69" s="197"/>
      <c r="G69" s="197"/>
      <c r="H69" s="197"/>
      <c r="I69" s="197"/>
      <c r="J69" s="197"/>
      <c r="K69" s="197"/>
      <c r="L69" s="197"/>
      <c r="M69" s="197"/>
      <c r="N69" s="197"/>
      <c r="O69" s="197"/>
      <c r="P69" s="197"/>
      <c r="Q69" s="197"/>
      <c r="R69" s="137"/>
      <c r="S69" s="137"/>
      <c r="T69" s="137"/>
      <c r="U69" s="1"/>
      <c r="V69" s="1"/>
      <c r="W69" s="1"/>
      <c r="X69" s="1"/>
      <c r="Y69" s="1"/>
      <c r="Z69" s="1"/>
    </row>
    <row r="70" ht="57.0" customHeight="1">
      <c r="A70" s="215" t="str">
        <f t="shared" si="1"/>
        <v>QLP-50</v>
      </c>
      <c r="B70" s="142" t="s">
        <v>3982</v>
      </c>
      <c r="C70" s="142"/>
      <c r="D70" s="142" t="s">
        <v>3983</v>
      </c>
      <c r="E70" s="142" t="s">
        <v>3984</v>
      </c>
      <c r="F70" s="197"/>
      <c r="G70" s="197"/>
      <c r="H70" s="197"/>
      <c r="I70" s="197"/>
      <c r="J70" s="197"/>
      <c r="K70" s="197"/>
      <c r="L70" s="197"/>
      <c r="M70" s="197"/>
      <c r="N70" s="197"/>
      <c r="O70" s="197"/>
      <c r="P70" s="197"/>
      <c r="Q70" s="197"/>
      <c r="R70" s="137"/>
      <c r="S70" s="137"/>
      <c r="T70" s="137"/>
      <c r="U70" s="1"/>
      <c r="V70" s="1"/>
      <c r="W70" s="1"/>
      <c r="X70" s="1"/>
      <c r="Y70" s="1"/>
      <c r="Z70" s="1"/>
    </row>
    <row r="71" ht="57.0" customHeight="1">
      <c r="A71" s="215" t="str">
        <f t="shared" si="1"/>
        <v>QLP-51</v>
      </c>
      <c r="B71" s="142" t="s">
        <v>3985</v>
      </c>
      <c r="C71" s="142"/>
      <c r="D71" s="142" t="s">
        <v>3986</v>
      </c>
      <c r="E71" s="142" t="s">
        <v>3987</v>
      </c>
      <c r="F71" s="197"/>
      <c r="G71" s="197"/>
      <c r="H71" s="197"/>
      <c r="I71" s="197"/>
      <c r="J71" s="197"/>
      <c r="K71" s="197"/>
      <c r="L71" s="197"/>
      <c r="M71" s="197"/>
      <c r="N71" s="197"/>
      <c r="O71" s="197"/>
      <c r="P71" s="197"/>
      <c r="Q71" s="197"/>
      <c r="R71" s="137"/>
      <c r="S71" s="137"/>
      <c r="T71" s="137"/>
      <c r="U71" s="1"/>
      <c r="V71" s="1"/>
      <c r="W71" s="1"/>
      <c r="X71" s="1"/>
      <c r="Y71" s="1"/>
      <c r="Z71" s="1"/>
    </row>
    <row r="72" ht="109.5" customHeight="1">
      <c r="A72" s="215" t="str">
        <f t="shared" si="1"/>
        <v>QLP-52</v>
      </c>
      <c r="B72" s="142" t="s">
        <v>3902</v>
      </c>
      <c r="C72" s="142"/>
      <c r="D72" s="142" t="s">
        <v>3988</v>
      </c>
      <c r="E72" s="142" t="s">
        <v>3074</v>
      </c>
      <c r="F72" s="197"/>
      <c r="G72" s="197"/>
      <c r="H72" s="197"/>
      <c r="I72" s="197"/>
      <c r="J72" s="197"/>
      <c r="K72" s="197"/>
      <c r="L72" s="197"/>
      <c r="M72" s="197"/>
      <c r="N72" s="197"/>
      <c r="O72" s="197"/>
      <c r="P72" s="197"/>
      <c r="Q72" s="197"/>
      <c r="R72" s="137"/>
      <c r="S72" s="137"/>
      <c r="T72" s="137"/>
      <c r="U72" s="1"/>
      <c r="V72" s="1"/>
      <c r="W72" s="1"/>
      <c r="X72" s="1"/>
      <c r="Y72" s="1"/>
      <c r="Z72" s="1"/>
    </row>
    <row r="73" ht="18.0" customHeight="1">
      <c r="A73" s="215" t="str">
        <f t="shared" si="1"/>
        <v>QLP-53</v>
      </c>
      <c r="B73" s="142" t="s">
        <v>3097</v>
      </c>
      <c r="C73" s="142"/>
      <c r="D73" s="142" t="s">
        <v>3989</v>
      </c>
      <c r="E73" s="276" t="s">
        <v>3894</v>
      </c>
      <c r="F73" s="197"/>
      <c r="G73" s="197"/>
      <c r="H73" s="197"/>
      <c r="I73" s="197"/>
      <c r="J73" s="197"/>
      <c r="K73" s="197"/>
      <c r="L73" s="197"/>
      <c r="M73" s="197"/>
      <c r="N73" s="197"/>
      <c r="O73" s="197"/>
      <c r="P73" s="197"/>
      <c r="Q73" s="197"/>
      <c r="R73" s="137"/>
      <c r="S73" s="137"/>
      <c r="T73" s="137"/>
      <c r="U73" s="1"/>
      <c r="V73" s="1"/>
      <c r="W73" s="1"/>
      <c r="X73" s="1"/>
      <c r="Y73" s="1"/>
      <c r="Z73" s="1"/>
    </row>
    <row r="74" ht="18.0" customHeight="1">
      <c r="A74" s="215" t="str">
        <f t="shared" si="1"/>
        <v>QLP-54</v>
      </c>
      <c r="B74" s="142" t="s">
        <v>3990</v>
      </c>
      <c r="C74" s="142"/>
      <c r="D74" s="142" t="s">
        <v>3991</v>
      </c>
      <c r="E74" s="142" t="s">
        <v>3082</v>
      </c>
      <c r="F74" s="197"/>
      <c r="G74" s="197"/>
      <c r="H74" s="197"/>
      <c r="I74" s="197"/>
      <c r="J74" s="197"/>
      <c r="K74" s="197"/>
      <c r="L74" s="197"/>
      <c r="M74" s="197"/>
      <c r="N74" s="197"/>
      <c r="O74" s="197"/>
      <c r="P74" s="197"/>
      <c r="Q74" s="197"/>
      <c r="R74" s="141"/>
      <c r="S74" s="141"/>
      <c r="T74" s="141"/>
      <c r="U74" s="214"/>
      <c r="V74" s="214"/>
      <c r="W74" s="214"/>
      <c r="X74" s="214"/>
      <c r="Y74" s="214"/>
      <c r="Z74" s="214"/>
    </row>
    <row r="75" ht="18.0" customHeight="1">
      <c r="A75" s="215" t="str">
        <f t="shared" si="1"/>
        <v>QLP-55</v>
      </c>
      <c r="B75" s="149" t="s">
        <v>3907</v>
      </c>
      <c r="C75" s="273" t="s">
        <v>3908</v>
      </c>
      <c r="D75" s="149" t="s">
        <v>3992</v>
      </c>
      <c r="E75" s="149" t="s">
        <v>3105</v>
      </c>
      <c r="F75" s="197"/>
      <c r="G75" s="197"/>
      <c r="H75" s="197"/>
      <c r="I75" s="197"/>
      <c r="J75" s="197"/>
      <c r="K75" s="197"/>
      <c r="L75" s="197"/>
      <c r="M75" s="197"/>
      <c r="N75" s="197"/>
      <c r="O75" s="197"/>
      <c r="P75" s="197"/>
      <c r="Q75" s="197"/>
      <c r="R75" s="141" t="str">
        <f t="shared" ref="R75:R77" si="5">IF(OR(IF(H75="",IF(G75="",IF(F75="","",F75),G75),H75)="F",IF(K75="",IF(J75="",IF(I75="","",I75),J75),K75)="F",IF(N75="",IF(M75="",IF(L75="","",L75),M75),N75)="F",IF(Q75="",IF(P75="",IF(O75="","",O75),P75),Q75)="F")=TRUE,"F",IF(OR(IF(H75="",IF(G75="",IF(F75="","",F75),G75),H75)="PE",IF(K75="",IF(J75="",IF(I75="","",I75),J75),K75)="PE",IF(N75="",IF(M75="",IF(L75="","",L75),M75),N75)="PE",IF(Q75="",IF(P75="",IF(O75="","",O75),P75),Q75)="PE")=TRUE,"PE",IF(AND(IF(H75="",IF(G75="",IF(F75="","",F75),G75),H75)="",IF(K75="",IF(J75="",IF(I75="","",I75),J75),K75)="",IF(N75="",IF(M75="",IF(L75="","",L75),M75),N75)="",IF(Q75="",IF(P75="",IF(O75="","",O75),P75),Q75)="")=TRUE,"","P")))</f>
        <v/>
      </c>
      <c r="S75" s="141"/>
      <c r="T75" s="141"/>
      <c r="U75" s="214"/>
      <c r="V75" s="214"/>
      <c r="W75" s="214"/>
      <c r="X75" s="214"/>
      <c r="Y75" s="214"/>
      <c r="Z75" s="214"/>
    </row>
    <row r="76" ht="18.0" customHeight="1">
      <c r="A76" s="215" t="str">
        <f t="shared" si="1"/>
        <v>QLP-56</v>
      </c>
      <c r="B76" s="134" t="s">
        <v>3993</v>
      </c>
      <c r="C76" s="208"/>
      <c r="D76" s="136" t="s">
        <v>3994</v>
      </c>
      <c r="E76" s="275" t="s">
        <v>3995</v>
      </c>
      <c r="F76" s="197"/>
      <c r="G76" s="197"/>
      <c r="H76" s="197"/>
      <c r="I76" s="197"/>
      <c r="J76" s="197"/>
      <c r="K76" s="197"/>
      <c r="L76" s="197"/>
      <c r="M76" s="197"/>
      <c r="N76" s="197"/>
      <c r="O76" s="197"/>
      <c r="P76" s="197"/>
      <c r="Q76" s="197"/>
      <c r="R76" s="137" t="str">
        <f t="shared" si="5"/>
        <v/>
      </c>
      <c r="S76" s="137"/>
      <c r="T76" s="137"/>
      <c r="U76" s="1"/>
      <c r="V76" s="1"/>
      <c r="W76" s="1"/>
      <c r="X76" s="1"/>
      <c r="Y76" s="1"/>
      <c r="Z76" s="1"/>
    </row>
    <row r="77" ht="18.0" customHeight="1">
      <c r="A77" s="215" t="str">
        <f t="shared" si="1"/>
        <v>QLP-57</v>
      </c>
      <c r="B77" s="151" t="s">
        <v>3996</v>
      </c>
      <c r="C77" s="137"/>
      <c r="D77" s="281" t="s">
        <v>3911</v>
      </c>
      <c r="E77" s="116" t="s">
        <v>3997</v>
      </c>
      <c r="F77" s="224"/>
      <c r="G77" s="197"/>
      <c r="H77" s="197"/>
      <c r="I77" s="197"/>
      <c r="J77" s="197"/>
      <c r="K77" s="197"/>
      <c r="L77" s="197"/>
      <c r="M77" s="197"/>
      <c r="N77" s="197"/>
      <c r="O77" s="197"/>
      <c r="P77" s="197"/>
      <c r="Q77" s="197"/>
      <c r="R77" s="137" t="str">
        <f t="shared" si="5"/>
        <v/>
      </c>
      <c r="S77" s="137"/>
      <c r="T77" s="137"/>
      <c r="U77" s="1"/>
      <c r="V77" s="1"/>
      <c r="W77" s="1"/>
      <c r="X77" s="1"/>
      <c r="Y77" s="1"/>
      <c r="Z77" s="1"/>
    </row>
    <row r="78" ht="18.0" customHeight="1">
      <c r="A78" s="256" t="str">
        <f t="shared" si="1"/>
        <v/>
      </c>
      <c r="B78" s="1"/>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202" t="str">
        <f t="shared" si="1"/>
        <v/>
      </c>
      <c r="B79" s="1"/>
      <c r="C79" s="1"/>
      <c r="D79" s="1"/>
      <c r="E79" s="1"/>
      <c r="F79" s="1"/>
      <c r="G79" s="1"/>
      <c r="H79" s="1"/>
      <c r="I79" s="1"/>
      <c r="J79" s="1"/>
      <c r="K79" s="1"/>
      <c r="L79" s="1"/>
      <c r="M79" s="1"/>
      <c r="N79" s="1"/>
      <c r="O79" s="1"/>
      <c r="P79" s="1"/>
      <c r="Q79" s="1"/>
      <c r="R79" s="1"/>
      <c r="S79" s="1"/>
      <c r="T79" s="1"/>
      <c r="U79" s="1"/>
      <c r="V79" s="1"/>
      <c r="W79" s="1"/>
      <c r="X79" s="1"/>
      <c r="Y79" s="1"/>
      <c r="Z79" s="1"/>
    </row>
    <row r="80" ht="18.0" customHeight="1">
      <c r="A80" s="202" t="str">
        <f t="shared" si="1"/>
        <v/>
      </c>
      <c r="B80" s="1"/>
      <c r="C80" s="1"/>
      <c r="D80" s="1"/>
      <c r="E80" s="1"/>
      <c r="F80" s="1"/>
      <c r="G80" s="1"/>
      <c r="H80" s="1"/>
      <c r="I80" s="1"/>
      <c r="J80" s="1"/>
      <c r="K80" s="1"/>
      <c r="L80" s="1"/>
      <c r="M80" s="1"/>
      <c r="N80" s="1"/>
      <c r="O80" s="1"/>
      <c r="P80" s="1"/>
      <c r="Q80" s="1"/>
      <c r="R80" s="1"/>
      <c r="S80" s="1"/>
      <c r="T80" s="1"/>
      <c r="U80" s="1"/>
      <c r="V80" s="1"/>
      <c r="W80" s="1"/>
      <c r="X80" s="1"/>
      <c r="Y80" s="1"/>
      <c r="Z80" s="1"/>
    </row>
    <row r="81" ht="18.0" customHeight="1">
      <c r="A81" s="202" t="str">
        <f t="shared" si="1"/>
        <v/>
      </c>
      <c r="B81" s="1"/>
      <c r="C81" s="1"/>
      <c r="D81" s="1"/>
      <c r="E81" s="1"/>
      <c r="F81" s="1"/>
      <c r="G81" s="1"/>
      <c r="H81" s="1"/>
      <c r="I81" s="1"/>
      <c r="J81" s="1"/>
      <c r="K81" s="1"/>
      <c r="L81" s="1"/>
      <c r="M81" s="1"/>
      <c r="N81" s="1"/>
      <c r="O81" s="1"/>
      <c r="P81" s="1"/>
      <c r="Q81" s="1"/>
      <c r="R81" s="1"/>
      <c r="S81" s="1"/>
      <c r="T81" s="1"/>
      <c r="U81" s="1"/>
      <c r="V81" s="1"/>
      <c r="W81" s="1"/>
      <c r="X81" s="1"/>
      <c r="Y81" s="1"/>
      <c r="Z81" s="1"/>
    </row>
    <row r="82" ht="18.0" customHeight="1">
      <c r="A82" s="202" t="str">
        <f t="shared" si="1"/>
        <v/>
      </c>
      <c r="B82" s="1"/>
      <c r="C82" s="1"/>
      <c r="D82" s="1"/>
      <c r="E82" s="1"/>
      <c r="F82" s="1"/>
      <c r="G82" s="1"/>
      <c r="H82" s="1"/>
      <c r="I82" s="1"/>
      <c r="J82" s="1"/>
      <c r="K82" s="1"/>
      <c r="L82" s="1"/>
      <c r="M82" s="1"/>
      <c r="N82" s="1"/>
      <c r="O82" s="1"/>
      <c r="P82" s="1"/>
      <c r="Q82" s="1"/>
      <c r="R82" s="1"/>
      <c r="S82" s="1"/>
      <c r="T82" s="1"/>
      <c r="U82" s="1"/>
      <c r="V82" s="1"/>
      <c r="W82" s="1"/>
      <c r="X82" s="1"/>
      <c r="Y82" s="1"/>
      <c r="Z82" s="1"/>
    </row>
    <row r="83" ht="18.0" customHeight="1">
      <c r="A83" s="202" t="str">
        <f t="shared" si="1"/>
        <v/>
      </c>
      <c r="B83" s="1"/>
      <c r="C83" s="1"/>
      <c r="D83" s="1"/>
      <c r="E83" s="1"/>
      <c r="F83" s="1"/>
      <c r="G83" s="1"/>
      <c r="H83" s="1"/>
      <c r="I83" s="1"/>
      <c r="J83" s="1"/>
      <c r="K83" s="1"/>
      <c r="L83" s="1"/>
      <c r="M83" s="1"/>
      <c r="N83" s="1"/>
      <c r="O83" s="1"/>
      <c r="P83" s="1"/>
      <c r="Q83" s="1"/>
      <c r="R83" s="1"/>
      <c r="S83" s="1"/>
      <c r="T83" s="1"/>
      <c r="U83" s="1"/>
      <c r="V83" s="1"/>
      <c r="W83" s="1"/>
      <c r="X83" s="1"/>
      <c r="Y83" s="1"/>
      <c r="Z83" s="1"/>
    </row>
    <row r="84" ht="18.0" customHeight="1">
      <c r="A84" s="202" t="str">
        <f t="shared" si="1"/>
        <v/>
      </c>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202" t="str">
        <f t="shared" si="1"/>
        <v/>
      </c>
      <c r="B85" s="1"/>
      <c r="C85" s="1"/>
      <c r="D85" s="1"/>
      <c r="E85" s="1"/>
      <c r="F85" s="1"/>
      <c r="G85" s="1"/>
      <c r="H85" s="1"/>
      <c r="I85" s="1"/>
      <c r="J85" s="1"/>
      <c r="K85" s="1"/>
      <c r="L85" s="1"/>
      <c r="M85" s="1"/>
      <c r="N85" s="1"/>
      <c r="O85" s="1"/>
      <c r="P85" s="1"/>
      <c r="Q85" s="1"/>
      <c r="R85" s="1"/>
      <c r="S85" s="1"/>
      <c r="T85" s="1"/>
      <c r="U85" s="1"/>
      <c r="V85" s="1"/>
      <c r="W85" s="1"/>
      <c r="X85" s="1"/>
      <c r="Y85" s="1"/>
      <c r="Z85" s="1"/>
    </row>
    <row r="86" ht="18.0" customHeight="1">
      <c r="A86" s="202" t="str">
        <f t="shared" si="1"/>
        <v/>
      </c>
      <c r="B86" s="1"/>
      <c r="C86" s="1"/>
      <c r="D86" s="1"/>
      <c r="E86" s="1"/>
      <c r="F86" s="1"/>
      <c r="G86" s="1"/>
      <c r="H86" s="1"/>
      <c r="I86" s="1"/>
      <c r="J86" s="1"/>
      <c r="K86" s="1"/>
      <c r="L86" s="1"/>
      <c r="M86" s="1"/>
      <c r="N86" s="1"/>
      <c r="O86" s="1"/>
      <c r="P86" s="1"/>
      <c r="Q86" s="1"/>
      <c r="R86" s="1"/>
      <c r="S86" s="1"/>
      <c r="T86" s="1"/>
      <c r="U86" s="1"/>
      <c r="V86" s="1"/>
      <c r="W86" s="1"/>
      <c r="X86" s="1"/>
      <c r="Y86" s="1"/>
      <c r="Z86" s="1"/>
    </row>
    <row r="87" ht="18.0" customHeight="1">
      <c r="A87" s="202" t="str">
        <f t="shared" si="1"/>
        <v/>
      </c>
      <c r="B87" s="1"/>
      <c r="C87" s="1"/>
      <c r="D87" s="1"/>
      <c r="E87" s="1"/>
      <c r="F87" s="1"/>
      <c r="G87" s="1"/>
      <c r="H87" s="1"/>
      <c r="I87" s="1"/>
      <c r="J87" s="1"/>
      <c r="K87" s="1"/>
      <c r="L87" s="1"/>
      <c r="M87" s="1"/>
      <c r="N87" s="1"/>
      <c r="O87" s="1"/>
      <c r="P87" s="1"/>
      <c r="Q87" s="1"/>
      <c r="R87" s="1"/>
      <c r="S87" s="1"/>
      <c r="T87" s="1"/>
      <c r="U87" s="1"/>
      <c r="V87" s="1"/>
      <c r="W87" s="1"/>
      <c r="X87" s="1"/>
      <c r="Y87" s="1"/>
      <c r="Z87" s="1"/>
    </row>
    <row r="88" ht="18.0" customHeight="1">
      <c r="A88" s="202" t="str">
        <f t="shared" si="1"/>
        <v/>
      </c>
      <c r="B88" s="1"/>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202" t="str">
        <f t="shared" si="1"/>
        <v/>
      </c>
      <c r="B89" s="1"/>
      <c r="C89" s="1"/>
      <c r="D89" s="1"/>
      <c r="E89" s="1"/>
      <c r="F89" s="1"/>
      <c r="G89" s="1"/>
      <c r="H89" s="1"/>
      <c r="I89" s="1"/>
      <c r="J89" s="1"/>
      <c r="K89" s="1"/>
      <c r="L89" s="1"/>
      <c r="M89" s="1"/>
      <c r="N89" s="1"/>
      <c r="O89" s="1"/>
      <c r="P89" s="1"/>
      <c r="Q89" s="1"/>
      <c r="R89" s="1"/>
      <c r="S89" s="1"/>
      <c r="T89" s="1"/>
      <c r="U89" s="1"/>
      <c r="V89" s="1"/>
      <c r="W89" s="1"/>
      <c r="X89" s="1"/>
      <c r="Y89" s="1"/>
      <c r="Z89" s="1"/>
    </row>
    <row r="90" ht="18.0" customHeight="1">
      <c r="A90" s="202" t="str">
        <f t="shared" si="1"/>
        <v/>
      </c>
      <c r="B90" s="1"/>
      <c r="C90" s="1"/>
      <c r="D90" s="1"/>
      <c r="E90" s="1"/>
      <c r="F90" s="1"/>
      <c r="G90" s="1"/>
      <c r="H90" s="1"/>
      <c r="I90" s="1"/>
      <c r="J90" s="1"/>
      <c r="K90" s="1"/>
      <c r="L90" s="1"/>
      <c r="M90" s="1"/>
      <c r="N90" s="1"/>
      <c r="O90" s="1"/>
      <c r="P90" s="1"/>
      <c r="Q90" s="1"/>
      <c r="R90" s="1"/>
      <c r="S90" s="1"/>
      <c r="T90" s="1"/>
      <c r="U90" s="1"/>
      <c r="V90" s="1"/>
      <c r="W90" s="1"/>
      <c r="X90" s="1"/>
      <c r="Y90" s="1"/>
      <c r="Z90" s="1"/>
    </row>
    <row r="91" ht="18.0" customHeight="1">
      <c r="A91" s="202" t="str">
        <f t="shared" si="1"/>
        <v/>
      </c>
      <c r="B91" s="1"/>
      <c r="C91" s="1"/>
      <c r="D91" s="1"/>
      <c r="E91" s="1"/>
      <c r="F91" s="1"/>
      <c r="G91" s="1"/>
      <c r="H91" s="1"/>
      <c r="I91" s="1"/>
      <c r="J91" s="1"/>
      <c r="K91" s="1"/>
      <c r="L91" s="1"/>
      <c r="M91" s="1"/>
      <c r="N91" s="1"/>
      <c r="O91" s="1"/>
      <c r="P91" s="1"/>
      <c r="Q91" s="1"/>
      <c r="R91" s="1"/>
      <c r="S91" s="1"/>
      <c r="T91" s="1"/>
      <c r="U91" s="1"/>
      <c r="V91" s="1"/>
      <c r="W91" s="1"/>
      <c r="X91" s="1"/>
      <c r="Y91" s="1"/>
      <c r="Z91" s="1"/>
    </row>
    <row r="92" ht="18.0" customHeight="1">
      <c r="A92" s="202" t="str">
        <f t="shared" si="1"/>
        <v/>
      </c>
      <c r="B92" s="1"/>
      <c r="C92" s="1"/>
      <c r="D92" s="1"/>
      <c r="E92" s="1"/>
      <c r="F92" s="1"/>
      <c r="G92" s="1"/>
      <c r="H92" s="1"/>
      <c r="I92" s="1"/>
      <c r="J92" s="1"/>
      <c r="K92" s="1"/>
      <c r="L92" s="1"/>
      <c r="M92" s="1"/>
      <c r="N92" s="1"/>
      <c r="O92" s="1"/>
      <c r="P92" s="1"/>
      <c r="Q92" s="1"/>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77">
    <cfRule type="cellIs" dxfId="2" priority="1" stopIfTrue="1" operator="equal">
      <formula>"F"</formula>
    </cfRule>
  </conditionalFormatting>
  <conditionalFormatting sqref="F16:Q77">
    <cfRule type="cellIs" dxfId="3" priority="2" stopIfTrue="1" operator="equal">
      <formula>"PE"</formula>
    </cfRule>
  </conditionalFormatting>
  <dataValidations>
    <dataValidation type="list" allowBlank="1" showErrorMessage="1" sqref="F16:Q77">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0"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0" customHeight="1">
      <c r="A2" s="109"/>
      <c r="B2" s="110"/>
      <c r="C2" s="110"/>
      <c r="D2" s="115" t="s">
        <v>213</v>
      </c>
      <c r="E2" s="116" t="s">
        <v>64</v>
      </c>
      <c r="F2" s="109"/>
      <c r="G2" s="109"/>
      <c r="H2" s="109"/>
      <c r="I2" s="109"/>
      <c r="J2" s="109"/>
      <c r="K2" s="109"/>
      <c r="L2" s="109"/>
      <c r="M2" s="109"/>
      <c r="N2" s="109"/>
      <c r="O2" s="109"/>
      <c r="P2" s="109"/>
      <c r="Q2" s="109"/>
      <c r="R2" s="109"/>
      <c r="S2" s="113"/>
      <c r="T2" s="113"/>
      <c r="U2" s="1"/>
      <c r="V2" s="1"/>
      <c r="W2" s="1"/>
      <c r="X2" s="1"/>
      <c r="Y2" s="1"/>
      <c r="Z2" s="1"/>
    </row>
    <row r="3" ht="18.0" customHeight="1">
      <c r="A3" s="109"/>
      <c r="B3" s="110"/>
      <c r="C3" s="110"/>
      <c r="D3" s="115" t="s">
        <v>215</v>
      </c>
      <c r="E3" s="116" t="s">
        <v>3998</v>
      </c>
      <c r="F3" s="109"/>
      <c r="G3" s="109"/>
      <c r="H3" s="109"/>
      <c r="I3" s="109"/>
      <c r="J3" s="109"/>
      <c r="K3" s="109"/>
      <c r="L3" s="109"/>
      <c r="M3" s="109"/>
      <c r="N3" s="109"/>
      <c r="O3" s="109"/>
      <c r="P3" s="109"/>
      <c r="Q3" s="109"/>
      <c r="R3" s="109"/>
      <c r="S3" s="113"/>
      <c r="T3" s="113"/>
      <c r="U3" s="1"/>
      <c r="V3" s="1"/>
      <c r="W3" s="1"/>
      <c r="X3" s="1"/>
      <c r="Y3" s="1"/>
      <c r="Z3" s="1"/>
    </row>
    <row r="4" ht="18.0" customHeight="1">
      <c r="A4" s="109"/>
      <c r="B4" s="110"/>
      <c r="C4" s="110"/>
      <c r="D4" s="115" t="s">
        <v>128</v>
      </c>
      <c r="E4" s="117">
        <f>COUNTIF($R$12:$R$992,"P")</f>
        <v>1</v>
      </c>
      <c r="F4" s="109"/>
      <c r="G4" s="109"/>
      <c r="H4" s="109"/>
      <c r="I4" s="109"/>
      <c r="J4" s="109"/>
      <c r="K4" s="109"/>
      <c r="L4" s="109"/>
      <c r="M4" s="109"/>
      <c r="N4" s="109"/>
      <c r="O4" s="109"/>
      <c r="P4" s="109"/>
      <c r="Q4" s="109"/>
      <c r="R4" s="109"/>
      <c r="S4" s="113"/>
      <c r="T4" s="113"/>
      <c r="U4" s="1"/>
      <c r="V4" s="1"/>
      <c r="W4" s="1"/>
      <c r="X4" s="1"/>
      <c r="Y4" s="1"/>
      <c r="Z4" s="1"/>
    </row>
    <row r="5" ht="18.0" customHeight="1">
      <c r="A5" s="109"/>
      <c r="B5" s="110"/>
      <c r="C5" s="110"/>
      <c r="D5" s="115" t="s">
        <v>129</v>
      </c>
      <c r="E5" s="117">
        <f>COUNTIF($R$12:$R$992,"F")</f>
        <v>0</v>
      </c>
      <c r="F5" s="109"/>
      <c r="G5" s="109"/>
      <c r="H5" s="109"/>
      <c r="I5" s="109"/>
      <c r="J5" s="109"/>
      <c r="K5" s="109"/>
      <c r="L5" s="109"/>
      <c r="M5" s="109"/>
      <c r="N5" s="109"/>
      <c r="O5" s="109"/>
      <c r="P5" s="109"/>
      <c r="Q5" s="109"/>
      <c r="R5" s="109"/>
      <c r="S5" s="113"/>
      <c r="T5" s="113"/>
      <c r="U5" s="1"/>
      <c r="V5" s="1"/>
      <c r="W5" s="1"/>
      <c r="X5" s="1"/>
      <c r="Y5" s="1"/>
      <c r="Z5" s="1"/>
    </row>
    <row r="6" ht="18.0" customHeight="1">
      <c r="A6" s="109"/>
      <c r="B6" s="110"/>
      <c r="C6" s="110"/>
      <c r="D6" s="115" t="s">
        <v>130</v>
      </c>
      <c r="E6" s="117">
        <f>COUNTIF($R$12:$R$992,"PE")</f>
        <v>0</v>
      </c>
      <c r="F6" s="109"/>
      <c r="G6" s="202"/>
      <c r="H6" s="206"/>
      <c r="I6" s="202"/>
      <c r="J6" s="109"/>
      <c r="K6" s="109"/>
      <c r="L6" s="109"/>
      <c r="M6" s="109"/>
      <c r="N6" s="109"/>
      <c r="O6" s="109"/>
      <c r="P6" s="109"/>
      <c r="Q6" s="109"/>
      <c r="R6" s="109"/>
      <c r="S6" s="113"/>
      <c r="T6" s="113"/>
      <c r="U6" s="1"/>
      <c r="V6" s="1"/>
      <c r="W6" s="1"/>
      <c r="X6" s="1"/>
      <c r="Y6" s="1"/>
      <c r="Z6" s="1"/>
    </row>
    <row r="7" ht="18.0" customHeight="1">
      <c r="A7" s="109"/>
      <c r="B7" s="110"/>
      <c r="C7" s="110"/>
      <c r="D7" s="115" t="s">
        <v>132</v>
      </c>
      <c r="E7" s="117">
        <f>E8-E4-E5-E6</f>
        <v>30</v>
      </c>
      <c r="F7" s="109"/>
      <c r="G7" s="109"/>
      <c r="H7" s="109"/>
      <c r="I7" s="109"/>
      <c r="J7" s="109"/>
      <c r="K7" s="109"/>
      <c r="L7" s="109"/>
      <c r="M7" s="109"/>
      <c r="N7" s="109"/>
      <c r="O7" s="109"/>
      <c r="P7" s="109"/>
      <c r="Q7" s="109"/>
      <c r="R7" s="109"/>
      <c r="S7" s="113"/>
      <c r="T7" s="113"/>
      <c r="U7" s="1"/>
      <c r="V7" s="1"/>
      <c r="W7" s="1"/>
      <c r="X7" s="1"/>
      <c r="Y7" s="1"/>
      <c r="Z7" s="1"/>
    </row>
    <row r="8" ht="18.0" customHeight="1">
      <c r="A8" s="109"/>
      <c r="B8" s="110"/>
      <c r="C8" s="110"/>
      <c r="D8" s="115" t="s">
        <v>134</v>
      </c>
      <c r="E8" s="117">
        <f>COUNTA($E$12:$E$1604)</f>
        <v>31</v>
      </c>
      <c r="F8" s="109"/>
      <c r="G8" s="109"/>
      <c r="H8" s="109"/>
      <c r="I8" s="109"/>
      <c r="J8" s="109"/>
      <c r="K8" s="109"/>
      <c r="L8" s="109"/>
      <c r="M8" s="109"/>
      <c r="N8" s="109"/>
      <c r="O8" s="109"/>
      <c r="P8" s="109"/>
      <c r="Q8" s="109"/>
      <c r="R8" s="109"/>
      <c r="S8" s="113"/>
      <c r="T8" s="113"/>
      <c r="U8" s="1"/>
      <c r="V8" s="1"/>
      <c r="W8" s="1"/>
      <c r="X8" s="1"/>
      <c r="Y8" s="1"/>
      <c r="Z8" s="1"/>
    </row>
    <row r="9" ht="18.0"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0"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0" customHeight="1">
      <c r="A12" s="185" t="str">
        <f>IF(AND(E12="",E12=""),"",$E$3&amp;"_"&amp;ROW()-11-COUNTBLANK($E$12:E12))</f>
        <v/>
      </c>
      <c r="B12" s="186" t="s">
        <v>3999</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0"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278" t="s">
        <v>4000</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0" customHeight="1">
      <c r="A15" s="279" t="s">
        <v>2829</v>
      </c>
      <c r="B15" s="209"/>
      <c r="C15" s="282"/>
      <c r="D15" s="283"/>
      <c r="E15" s="284"/>
      <c r="F15" s="191"/>
      <c r="G15" s="192"/>
      <c r="H15" s="193"/>
      <c r="I15" s="193"/>
      <c r="J15" s="193"/>
      <c r="K15" s="193"/>
      <c r="L15" s="194"/>
      <c r="M15" s="193"/>
      <c r="N15" s="192"/>
      <c r="O15" s="193"/>
      <c r="P15" s="137"/>
      <c r="Q15" s="137"/>
      <c r="R15" s="137"/>
      <c r="S15" s="137"/>
      <c r="T15" s="137"/>
      <c r="U15" s="1"/>
      <c r="V15" s="1"/>
      <c r="W15" s="1"/>
      <c r="X15" s="1"/>
      <c r="Y15" s="1"/>
      <c r="Z15" s="1"/>
    </row>
    <row r="16" ht="172.5" customHeight="1">
      <c r="A16" s="215" t="str">
        <f t="shared" ref="A16:A60" si="1">IF(E16&lt;&gt;"",$E$3&amp;"-"&amp;COUNTA($E$16:E16),"")</f>
        <v>CHK-1</v>
      </c>
      <c r="B16" s="247" t="s">
        <v>4001</v>
      </c>
      <c r="C16" s="134"/>
      <c r="D16" s="136"/>
      <c r="E16" s="136" t="s">
        <v>4002</v>
      </c>
      <c r="F16" s="224"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137"/>
      <c r="T16" s="137"/>
      <c r="U16" s="1"/>
      <c r="V16" s="1"/>
      <c r="W16" s="1"/>
      <c r="X16" s="1"/>
      <c r="Y16" s="1"/>
      <c r="Z16" s="1"/>
    </row>
    <row r="17" ht="267.0" customHeight="1">
      <c r="A17" s="215" t="str">
        <f t="shared" si="1"/>
        <v>CHK-2</v>
      </c>
      <c r="B17" s="216" t="s">
        <v>4001</v>
      </c>
      <c r="C17" s="216"/>
      <c r="D17" s="216" t="s">
        <v>3950</v>
      </c>
      <c r="E17" s="216" t="s">
        <v>4003</v>
      </c>
      <c r="F17" s="224"/>
      <c r="G17" s="197"/>
      <c r="H17" s="197"/>
      <c r="I17" s="197"/>
      <c r="J17" s="197"/>
      <c r="K17" s="197"/>
      <c r="L17" s="197"/>
      <c r="M17" s="197"/>
      <c r="N17" s="197"/>
      <c r="O17" s="197"/>
      <c r="P17" s="197"/>
      <c r="Q17" s="197"/>
      <c r="R17" s="137"/>
      <c r="S17" s="137"/>
      <c r="T17" s="137"/>
      <c r="U17" s="1"/>
      <c r="V17" s="1"/>
      <c r="W17" s="1"/>
      <c r="X17" s="1"/>
      <c r="Y17" s="1"/>
      <c r="Z17" s="1"/>
    </row>
    <row r="18" ht="18.0" customHeight="1">
      <c r="A18" s="215" t="str">
        <f t="shared" si="1"/>
        <v>CHK-3</v>
      </c>
      <c r="B18" s="134" t="s">
        <v>4004</v>
      </c>
      <c r="C18" s="134"/>
      <c r="D18" s="136" t="s">
        <v>4005</v>
      </c>
      <c r="E18" s="136" t="s">
        <v>4006</v>
      </c>
      <c r="F18" s="197"/>
      <c r="G18" s="197"/>
      <c r="H18" s="197"/>
      <c r="I18" s="197"/>
      <c r="J18" s="197"/>
      <c r="K18" s="197"/>
      <c r="L18" s="197"/>
      <c r="M18" s="197"/>
      <c r="N18" s="197"/>
      <c r="O18" s="197"/>
      <c r="P18" s="197"/>
      <c r="Q18" s="197"/>
      <c r="R18" s="137" t="str">
        <f>IF(OR(IF(H18="",IF(G18="",IF(F18="","",F18),G18),H18)="F",IF(K18="",IF(J18="",IF(I18="","",I18),J18),K18)="F",IF(N18="",IF(M18="",IF(L18="","",L18),M18),N18)="F",IF(Q18="",IF(P18="",IF(O18="","",O18),P18),Q18)="F")=TRUE,"F",IF(OR(IF(H18="",IF(G18="",IF(F18="","",F18),G18),H18)="PE",IF(K18="",IF(J18="",IF(I18="","",I18),J18),K18)="PE",IF(N18="",IF(M18="",IF(L18="","",L18),M18),N18)="PE",IF(Q18="",IF(P18="",IF(O18="","",O18),P18),Q18)="PE")=TRUE,"PE",IF(AND(IF(H18="",IF(G18="",IF(F18="","",F18),G18),H18)="",IF(K18="",IF(J18="",IF(I18="","",I18),J18),K18)="",IF(N18="",IF(M18="",IF(L18="","",L18),M18),N18)="",IF(Q18="",IF(P18="",IF(O18="","",O18),P18),Q18)="")=TRUE,"","P")))</f>
        <v/>
      </c>
      <c r="S18" s="137"/>
      <c r="T18" s="137"/>
      <c r="U18" s="1"/>
      <c r="V18" s="1"/>
      <c r="W18" s="1"/>
      <c r="X18" s="1"/>
      <c r="Y18" s="1"/>
      <c r="Z18" s="1"/>
    </row>
    <row r="19" ht="18.0" customHeight="1">
      <c r="A19" s="215" t="str">
        <f t="shared" si="1"/>
        <v>CHK-4</v>
      </c>
      <c r="B19" s="134" t="s">
        <v>4007</v>
      </c>
      <c r="C19" s="208"/>
      <c r="D19" s="136" t="s">
        <v>4008</v>
      </c>
      <c r="E19" s="136" t="s">
        <v>4009</v>
      </c>
      <c r="F19" s="197"/>
      <c r="G19" s="197"/>
      <c r="H19" s="197"/>
      <c r="I19" s="197"/>
      <c r="J19" s="197"/>
      <c r="K19" s="197"/>
      <c r="L19" s="197"/>
      <c r="M19" s="197"/>
      <c r="N19" s="197"/>
      <c r="O19" s="197"/>
      <c r="P19" s="197"/>
      <c r="Q19" s="197"/>
      <c r="R19" s="137"/>
      <c r="S19" s="137"/>
      <c r="T19" s="137"/>
      <c r="U19" s="1"/>
      <c r="V19" s="1"/>
      <c r="W19" s="1"/>
      <c r="X19" s="1"/>
      <c r="Y19" s="1"/>
      <c r="Z19" s="1"/>
    </row>
    <row r="20" ht="18.0" customHeight="1">
      <c r="A20" s="215" t="str">
        <f t="shared" si="1"/>
        <v>CHK-5</v>
      </c>
      <c r="B20" s="134" t="s">
        <v>4010</v>
      </c>
      <c r="C20" s="208"/>
      <c r="D20" s="222" t="s">
        <v>4011</v>
      </c>
      <c r="E20" s="136" t="s">
        <v>4012</v>
      </c>
      <c r="F20" s="197"/>
      <c r="G20" s="197"/>
      <c r="H20" s="197"/>
      <c r="I20" s="197"/>
      <c r="J20" s="197"/>
      <c r="K20" s="197"/>
      <c r="L20" s="197"/>
      <c r="M20" s="197"/>
      <c r="N20" s="197"/>
      <c r="O20" s="197"/>
      <c r="P20" s="197"/>
      <c r="Q20" s="197"/>
      <c r="R20" s="137"/>
      <c r="S20" s="137"/>
      <c r="T20" s="137"/>
      <c r="U20" s="1"/>
      <c r="V20" s="1"/>
      <c r="W20" s="1"/>
      <c r="X20" s="1"/>
      <c r="Y20" s="1"/>
      <c r="Z20" s="1"/>
    </row>
    <row r="21" ht="18.0" customHeight="1">
      <c r="A21" s="215" t="str">
        <f t="shared" si="1"/>
        <v>CHK-6</v>
      </c>
      <c r="B21" s="134" t="s">
        <v>4013</v>
      </c>
      <c r="C21" s="208"/>
      <c r="D21" s="222" t="s">
        <v>4014</v>
      </c>
      <c r="E21" s="136" t="s">
        <v>4015</v>
      </c>
      <c r="F21" s="197"/>
      <c r="G21" s="197"/>
      <c r="H21" s="197"/>
      <c r="I21" s="197"/>
      <c r="J21" s="197"/>
      <c r="K21" s="197"/>
      <c r="L21" s="197"/>
      <c r="M21" s="197"/>
      <c r="N21" s="197"/>
      <c r="O21" s="197"/>
      <c r="P21" s="197"/>
      <c r="Q21" s="197"/>
      <c r="R21" s="137"/>
      <c r="S21" s="137"/>
      <c r="T21" s="137"/>
      <c r="U21" s="1"/>
      <c r="V21" s="1"/>
      <c r="W21" s="1"/>
      <c r="X21" s="1"/>
      <c r="Y21" s="1"/>
      <c r="Z21" s="1"/>
    </row>
    <row r="22" ht="18.0" customHeight="1">
      <c r="A22" s="215" t="str">
        <f t="shared" si="1"/>
        <v>CHK-7</v>
      </c>
      <c r="B22" s="134" t="s">
        <v>4016</v>
      </c>
      <c r="C22" s="208"/>
      <c r="D22" s="222" t="s">
        <v>4017</v>
      </c>
      <c r="E22" s="136" t="s">
        <v>4018</v>
      </c>
      <c r="F22" s="197"/>
      <c r="G22" s="197"/>
      <c r="H22" s="197"/>
      <c r="I22" s="197"/>
      <c r="J22" s="197"/>
      <c r="K22" s="197"/>
      <c r="L22" s="197"/>
      <c r="M22" s="197"/>
      <c r="N22" s="197"/>
      <c r="O22" s="197"/>
      <c r="P22" s="197"/>
      <c r="Q22" s="197"/>
      <c r="R22" s="137"/>
      <c r="S22" s="137"/>
      <c r="T22" s="137"/>
      <c r="U22" s="1"/>
      <c r="V22" s="1"/>
      <c r="W22" s="1"/>
      <c r="X22" s="1"/>
      <c r="Y22" s="1"/>
      <c r="Z22" s="1"/>
    </row>
    <row r="23" ht="112.5" customHeight="1">
      <c r="A23" s="215" t="str">
        <f t="shared" si="1"/>
        <v>CHK-8</v>
      </c>
      <c r="B23" s="134" t="s">
        <v>4019</v>
      </c>
      <c r="C23" s="208"/>
      <c r="D23" s="136" t="s">
        <v>4020</v>
      </c>
      <c r="E23" s="136" t="s">
        <v>4021</v>
      </c>
      <c r="F23" s="197"/>
      <c r="G23" s="197"/>
      <c r="H23" s="197"/>
      <c r="I23" s="197"/>
      <c r="J23" s="197"/>
      <c r="K23" s="197"/>
      <c r="L23" s="197"/>
      <c r="M23" s="197"/>
      <c r="N23" s="197"/>
      <c r="O23" s="197"/>
      <c r="P23" s="197"/>
      <c r="Q23" s="197"/>
      <c r="R23" s="137"/>
      <c r="S23" s="137"/>
      <c r="T23" s="137"/>
      <c r="U23" s="1"/>
      <c r="V23" s="1"/>
      <c r="W23" s="1"/>
      <c r="X23" s="1"/>
      <c r="Y23" s="1"/>
      <c r="Z23" s="1"/>
    </row>
    <row r="24" ht="120.0" customHeight="1">
      <c r="A24" s="215" t="str">
        <f t="shared" si="1"/>
        <v>CHK-9</v>
      </c>
      <c r="B24" s="134" t="s">
        <v>4022</v>
      </c>
      <c r="C24" s="208"/>
      <c r="D24" s="222" t="s">
        <v>4023</v>
      </c>
      <c r="E24" s="136" t="s">
        <v>4024</v>
      </c>
      <c r="F24" s="197"/>
      <c r="G24" s="197"/>
      <c r="H24" s="197"/>
      <c r="I24" s="197"/>
      <c r="J24" s="197"/>
      <c r="K24" s="197"/>
      <c r="L24" s="197"/>
      <c r="M24" s="197"/>
      <c r="N24" s="197"/>
      <c r="O24" s="197"/>
      <c r="P24" s="197"/>
      <c r="Q24" s="197"/>
      <c r="R24" s="137"/>
      <c r="S24" s="137"/>
      <c r="T24" s="137"/>
      <c r="U24" s="1"/>
      <c r="V24" s="1"/>
      <c r="W24" s="1"/>
      <c r="X24" s="1"/>
      <c r="Y24" s="1"/>
      <c r="Z24" s="1"/>
    </row>
    <row r="25" ht="18.0" customHeight="1">
      <c r="A25" s="215" t="str">
        <f t="shared" si="1"/>
        <v>CHK-10</v>
      </c>
      <c r="B25" s="134" t="s">
        <v>4025</v>
      </c>
      <c r="C25" s="208"/>
      <c r="D25" s="222" t="s">
        <v>4026</v>
      </c>
      <c r="E25" s="136" t="s">
        <v>4027</v>
      </c>
      <c r="F25" s="197"/>
      <c r="G25" s="197"/>
      <c r="H25" s="197"/>
      <c r="I25" s="197"/>
      <c r="J25" s="197"/>
      <c r="K25" s="197"/>
      <c r="L25" s="197"/>
      <c r="M25" s="197"/>
      <c r="N25" s="197"/>
      <c r="O25" s="197"/>
      <c r="P25" s="197"/>
      <c r="Q25" s="197"/>
      <c r="R25" s="137"/>
      <c r="S25" s="137"/>
      <c r="T25" s="137"/>
      <c r="U25" s="1"/>
      <c r="V25" s="1"/>
      <c r="W25" s="1"/>
      <c r="X25" s="1"/>
      <c r="Y25" s="1"/>
      <c r="Z25" s="1"/>
    </row>
    <row r="26" ht="106.5" customHeight="1">
      <c r="A26" s="215" t="str">
        <f t="shared" si="1"/>
        <v>CHK-11</v>
      </c>
      <c r="B26" s="134" t="s">
        <v>4028</v>
      </c>
      <c r="C26" s="208"/>
      <c r="D26" s="222" t="s">
        <v>4029</v>
      </c>
      <c r="E26" s="136" t="s">
        <v>4018</v>
      </c>
      <c r="F26" s="197"/>
      <c r="G26" s="197"/>
      <c r="H26" s="197"/>
      <c r="I26" s="197"/>
      <c r="J26" s="197"/>
      <c r="K26" s="197"/>
      <c r="L26" s="197"/>
      <c r="M26" s="197"/>
      <c r="N26" s="197"/>
      <c r="O26" s="197"/>
      <c r="P26" s="197"/>
      <c r="Q26" s="197"/>
      <c r="R26" s="137"/>
      <c r="S26" s="137"/>
      <c r="T26" s="137"/>
      <c r="U26" s="1"/>
      <c r="V26" s="1"/>
      <c r="W26" s="1"/>
      <c r="X26" s="1"/>
      <c r="Y26" s="1"/>
      <c r="Z26" s="1"/>
    </row>
    <row r="27" ht="106.5" customHeight="1">
      <c r="A27" s="215" t="str">
        <f t="shared" si="1"/>
        <v>CHK-12</v>
      </c>
      <c r="B27" s="134" t="s">
        <v>4030</v>
      </c>
      <c r="C27" s="208"/>
      <c r="D27" s="136" t="s">
        <v>4031</v>
      </c>
      <c r="E27" s="136" t="s">
        <v>4032</v>
      </c>
      <c r="F27" s="197"/>
      <c r="G27" s="197"/>
      <c r="H27" s="197"/>
      <c r="I27" s="197"/>
      <c r="J27" s="197"/>
      <c r="K27" s="197"/>
      <c r="L27" s="197"/>
      <c r="M27" s="197"/>
      <c r="N27" s="197"/>
      <c r="O27" s="197"/>
      <c r="P27" s="197"/>
      <c r="Q27" s="197"/>
      <c r="R27" s="137"/>
      <c r="S27" s="137"/>
      <c r="T27" s="137"/>
      <c r="U27" s="1"/>
      <c r="V27" s="1"/>
      <c r="W27" s="1"/>
      <c r="X27" s="1"/>
      <c r="Y27" s="1"/>
      <c r="Z27" s="1"/>
    </row>
    <row r="28" ht="261.0" customHeight="1">
      <c r="A28" s="215" t="str">
        <f t="shared" si="1"/>
        <v>CHK-13</v>
      </c>
      <c r="B28" s="134" t="s">
        <v>4033</v>
      </c>
      <c r="C28" s="208"/>
      <c r="D28" s="222" t="s">
        <v>4034</v>
      </c>
      <c r="E28" s="136" t="s">
        <v>4035</v>
      </c>
      <c r="F28" s="197"/>
      <c r="G28" s="197"/>
      <c r="H28" s="197"/>
      <c r="I28" s="197"/>
      <c r="J28" s="197"/>
      <c r="K28" s="197"/>
      <c r="L28" s="197"/>
      <c r="M28" s="197"/>
      <c r="N28" s="197"/>
      <c r="O28" s="197"/>
      <c r="P28" s="197"/>
      <c r="Q28" s="197"/>
      <c r="R28" s="137"/>
      <c r="S28" s="137"/>
      <c r="T28" s="137"/>
      <c r="U28" s="1"/>
      <c r="V28" s="1"/>
      <c r="W28" s="1"/>
      <c r="X28" s="1"/>
      <c r="Y28" s="1"/>
      <c r="Z28" s="1"/>
    </row>
    <row r="29" ht="97.5" customHeight="1">
      <c r="A29" s="215" t="str">
        <f t="shared" si="1"/>
        <v>CHK-14</v>
      </c>
      <c r="B29" s="220" t="s">
        <v>4036</v>
      </c>
      <c r="C29" s="268"/>
      <c r="D29" s="222" t="s">
        <v>4037</v>
      </c>
      <c r="E29" s="223" t="s">
        <v>4015</v>
      </c>
      <c r="F29" s="197"/>
      <c r="G29" s="197"/>
      <c r="H29" s="197"/>
      <c r="I29" s="197"/>
      <c r="J29" s="197"/>
      <c r="K29" s="197"/>
      <c r="L29" s="197"/>
      <c r="M29" s="197"/>
      <c r="N29" s="197"/>
      <c r="O29" s="197"/>
      <c r="P29" s="197"/>
      <c r="Q29" s="197"/>
      <c r="R29" s="137"/>
      <c r="S29" s="137"/>
      <c r="T29" s="137"/>
      <c r="U29" s="1"/>
      <c r="V29" s="1"/>
      <c r="W29" s="1"/>
      <c r="X29" s="1"/>
      <c r="Y29" s="1"/>
      <c r="Z29" s="1"/>
    </row>
    <row r="30" ht="97.5" customHeight="1">
      <c r="A30" s="215" t="str">
        <f t="shared" si="1"/>
        <v>CHK-15</v>
      </c>
      <c r="B30" s="220" t="s">
        <v>4038</v>
      </c>
      <c r="C30" s="270"/>
      <c r="D30" s="222" t="s">
        <v>4039</v>
      </c>
      <c r="E30" s="222" t="s">
        <v>4018</v>
      </c>
      <c r="F30" s="224"/>
      <c r="G30" s="197"/>
      <c r="H30" s="197"/>
      <c r="I30" s="197"/>
      <c r="J30" s="197"/>
      <c r="K30" s="197"/>
      <c r="L30" s="197"/>
      <c r="M30" s="197"/>
      <c r="N30" s="197"/>
      <c r="O30" s="197"/>
      <c r="P30" s="197"/>
      <c r="Q30" s="197"/>
      <c r="R30" s="137"/>
      <c r="S30" s="137"/>
      <c r="T30" s="137"/>
      <c r="U30" s="1"/>
      <c r="V30" s="1"/>
      <c r="W30" s="1"/>
      <c r="X30" s="1"/>
      <c r="Y30" s="1"/>
      <c r="Z30" s="1"/>
    </row>
    <row r="31" ht="126.0" customHeight="1">
      <c r="A31" s="215" t="str">
        <f t="shared" si="1"/>
        <v>CHK-16</v>
      </c>
      <c r="B31" s="134" t="s">
        <v>4040</v>
      </c>
      <c r="C31" s="208"/>
      <c r="D31" s="136" t="s">
        <v>4041</v>
      </c>
      <c r="E31" s="136" t="s">
        <v>4042</v>
      </c>
      <c r="F31" s="224"/>
      <c r="G31" s="197"/>
      <c r="H31" s="197"/>
      <c r="I31" s="197"/>
      <c r="J31" s="197"/>
      <c r="K31" s="197"/>
      <c r="L31" s="197"/>
      <c r="M31" s="197"/>
      <c r="N31" s="197"/>
      <c r="O31" s="197"/>
      <c r="P31" s="197"/>
      <c r="Q31" s="197"/>
      <c r="R31" s="137"/>
      <c r="S31" s="137"/>
      <c r="T31" s="137"/>
      <c r="U31" s="1"/>
      <c r="V31" s="1"/>
      <c r="W31" s="1"/>
      <c r="X31" s="1"/>
      <c r="Y31" s="1"/>
      <c r="Z31" s="1"/>
    </row>
    <row r="32" ht="232.5" customHeight="1">
      <c r="A32" s="215" t="str">
        <f t="shared" si="1"/>
        <v>CHK-17</v>
      </c>
      <c r="B32" s="134" t="s">
        <v>4043</v>
      </c>
      <c r="C32" s="267"/>
      <c r="D32" s="136" t="s">
        <v>4044</v>
      </c>
      <c r="E32" s="136" t="s">
        <v>4045</v>
      </c>
      <c r="F32" s="224"/>
      <c r="G32" s="197"/>
      <c r="H32" s="197"/>
      <c r="I32" s="197"/>
      <c r="J32" s="197"/>
      <c r="K32" s="197"/>
      <c r="L32" s="197"/>
      <c r="M32" s="197"/>
      <c r="N32" s="197"/>
      <c r="O32" s="197"/>
      <c r="P32" s="197"/>
      <c r="Q32" s="197"/>
      <c r="R32" s="137"/>
      <c r="S32" s="137"/>
      <c r="T32" s="137"/>
      <c r="U32" s="1"/>
      <c r="V32" s="1"/>
      <c r="W32" s="1"/>
      <c r="X32" s="1"/>
      <c r="Y32" s="1"/>
      <c r="Z32" s="1"/>
    </row>
    <row r="33" ht="97.5" customHeight="1">
      <c r="A33" s="215" t="str">
        <f t="shared" si="1"/>
        <v>CHK-18</v>
      </c>
      <c r="B33" s="216" t="s">
        <v>4046</v>
      </c>
      <c r="C33" s="285"/>
      <c r="D33" s="218" t="s">
        <v>4047</v>
      </c>
      <c r="E33" s="286" t="s">
        <v>4048</v>
      </c>
      <c r="F33" s="224"/>
      <c r="G33" s="197"/>
      <c r="H33" s="197"/>
      <c r="I33" s="197"/>
      <c r="J33" s="197"/>
      <c r="K33" s="197"/>
      <c r="L33" s="197"/>
      <c r="M33" s="197"/>
      <c r="N33" s="197"/>
      <c r="O33" s="197"/>
      <c r="P33" s="197"/>
      <c r="Q33" s="197"/>
      <c r="R33" s="137"/>
      <c r="S33" s="137"/>
      <c r="T33" s="137"/>
      <c r="U33" s="1"/>
      <c r="V33" s="1"/>
      <c r="W33" s="1"/>
      <c r="X33" s="1"/>
      <c r="Y33" s="1"/>
      <c r="Z33" s="1"/>
    </row>
    <row r="34" ht="97.5" customHeight="1">
      <c r="A34" s="215" t="str">
        <f t="shared" si="1"/>
        <v>CHK-19</v>
      </c>
      <c r="B34" s="134" t="s">
        <v>4049</v>
      </c>
      <c r="C34" s="208"/>
      <c r="D34" s="136" t="s">
        <v>4050</v>
      </c>
      <c r="E34" s="136" t="s">
        <v>4018</v>
      </c>
      <c r="F34" s="224"/>
      <c r="G34" s="197"/>
      <c r="H34" s="197"/>
      <c r="I34" s="197"/>
      <c r="J34" s="197"/>
      <c r="K34" s="197"/>
      <c r="L34" s="197"/>
      <c r="M34" s="197"/>
      <c r="N34" s="197"/>
      <c r="O34" s="197"/>
      <c r="P34" s="197"/>
      <c r="Q34" s="197"/>
      <c r="R34" s="137"/>
      <c r="S34" s="137"/>
      <c r="T34" s="137"/>
      <c r="U34" s="1"/>
      <c r="V34" s="1"/>
      <c r="W34" s="1"/>
      <c r="X34" s="1"/>
      <c r="Y34" s="1"/>
      <c r="Z34" s="1"/>
    </row>
    <row r="35" ht="97.5" customHeight="1">
      <c r="A35" s="215" t="str">
        <f t="shared" si="1"/>
        <v>CHK-20</v>
      </c>
      <c r="B35" s="134" t="s">
        <v>4051</v>
      </c>
      <c r="C35" s="208"/>
      <c r="D35" s="222" t="s">
        <v>4052</v>
      </c>
      <c r="E35" s="136" t="s">
        <v>4053</v>
      </c>
      <c r="F35" s="224"/>
      <c r="G35" s="197"/>
      <c r="H35" s="197"/>
      <c r="I35" s="197"/>
      <c r="J35" s="197"/>
      <c r="K35" s="197"/>
      <c r="L35" s="197"/>
      <c r="M35" s="197"/>
      <c r="N35" s="197"/>
      <c r="O35" s="197"/>
      <c r="P35" s="197"/>
      <c r="Q35" s="197"/>
      <c r="R35" s="137"/>
      <c r="S35" s="137"/>
      <c r="T35" s="137"/>
      <c r="U35" s="1"/>
      <c r="V35" s="1"/>
      <c r="W35" s="1"/>
      <c r="X35" s="1"/>
      <c r="Y35" s="1"/>
      <c r="Z35" s="1"/>
    </row>
    <row r="36" ht="229.5" customHeight="1">
      <c r="A36" s="215" t="str">
        <f t="shared" si="1"/>
        <v>CHK-21</v>
      </c>
      <c r="B36" s="134" t="s">
        <v>4054</v>
      </c>
      <c r="C36" s="267"/>
      <c r="D36" s="136" t="s">
        <v>4055</v>
      </c>
      <c r="E36" s="228" t="s">
        <v>4035</v>
      </c>
      <c r="F36" s="224"/>
      <c r="G36" s="197"/>
      <c r="H36" s="197"/>
      <c r="I36" s="197"/>
      <c r="J36" s="197"/>
      <c r="K36" s="197"/>
      <c r="L36" s="197"/>
      <c r="M36" s="197"/>
      <c r="N36" s="197"/>
      <c r="O36" s="197"/>
      <c r="P36" s="197"/>
      <c r="Q36" s="197"/>
      <c r="R36" s="137"/>
      <c r="S36" s="137"/>
      <c r="T36" s="137"/>
      <c r="U36" s="1"/>
      <c r="V36" s="1"/>
      <c r="W36" s="1"/>
      <c r="X36" s="1"/>
      <c r="Y36" s="1"/>
      <c r="Z36" s="1"/>
    </row>
    <row r="37" ht="97.5" customHeight="1">
      <c r="A37" s="215" t="str">
        <f t="shared" si="1"/>
        <v>CHK-22</v>
      </c>
      <c r="B37" s="220" t="s">
        <v>4056</v>
      </c>
      <c r="C37" s="268"/>
      <c r="D37" s="222" t="s">
        <v>4057</v>
      </c>
      <c r="E37" s="223" t="s">
        <v>4048</v>
      </c>
      <c r="F37" s="224"/>
      <c r="G37" s="197"/>
      <c r="H37" s="197"/>
      <c r="I37" s="197"/>
      <c r="J37" s="197"/>
      <c r="K37" s="197"/>
      <c r="L37" s="197"/>
      <c r="M37" s="197"/>
      <c r="N37" s="197"/>
      <c r="O37" s="197"/>
      <c r="P37" s="197"/>
      <c r="Q37" s="197"/>
      <c r="R37" s="137"/>
      <c r="S37" s="137"/>
      <c r="T37" s="137"/>
      <c r="U37" s="1"/>
      <c r="V37" s="1"/>
      <c r="W37" s="1"/>
      <c r="X37" s="1"/>
      <c r="Y37" s="1"/>
      <c r="Z37" s="1"/>
    </row>
    <row r="38" ht="97.5" customHeight="1">
      <c r="A38" s="215" t="str">
        <f t="shared" si="1"/>
        <v>CHK-23</v>
      </c>
      <c r="B38" s="134" t="s">
        <v>4058</v>
      </c>
      <c r="C38" s="208"/>
      <c r="D38" s="136" t="s">
        <v>4059</v>
      </c>
      <c r="E38" s="136" t="s">
        <v>4018</v>
      </c>
      <c r="F38" s="224"/>
      <c r="G38" s="197"/>
      <c r="H38" s="197"/>
      <c r="I38" s="197"/>
      <c r="J38" s="197"/>
      <c r="K38" s="197"/>
      <c r="L38" s="197"/>
      <c r="M38" s="197"/>
      <c r="N38" s="197"/>
      <c r="O38" s="197"/>
      <c r="P38" s="197"/>
      <c r="Q38" s="197"/>
      <c r="R38" s="137"/>
      <c r="S38" s="137"/>
      <c r="T38" s="137"/>
      <c r="U38" s="1"/>
      <c r="V38" s="1"/>
      <c r="W38" s="1"/>
      <c r="X38" s="1"/>
      <c r="Y38" s="1"/>
      <c r="Z38" s="1"/>
    </row>
    <row r="39" ht="127.5" customHeight="1">
      <c r="A39" s="215" t="str">
        <f t="shared" si="1"/>
        <v>CHK-24</v>
      </c>
      <c r="B39" s="134" t="s">
        <v>4060</v>
      </c>
      <c r="C39" s="208"/>
      <c r="D39" s="222" t="s">
        <v>4061</v>
      </c>
      <c r="E39" s="136" t="s">
        <v>4062</v>
      </c>
      <c r="F39" s="224"/>
      <c r="G39" s="197"/>
      <c r="H39" s="197"/>
      <c r="I39" s="197"/>
      <c r="J39" s="197"/>
      <c r="K39" s="197"/>
      <c r="L39" s="197"/>
      <c r="M39" s="197"/>
      <c r="N39" s="197"/>
      <c r="O39" s="197"/>
      <c r="P39" s="197"/>
      <c r="Q39" s="197"/>
      <c r="R39" s="137"/>
      <c r="S39" s="137"/>
      <c r="T39" s="137"/>
      <c r="U39" s="1"/>
      <c r="V39" s="1"/>
      <c r="W39" s="1"/>
      <c r="X39" s="1"/>
      <c r="Y39" s="1"/>
      <c r="Z39" s="1"/>
    </row>
    <row r="40" ht="138.0" customHeight="1">
      <c r="A40" s="215" t="str">
        <f t="shared" si="1"/>
        <v>CHK-25</v>
      </c>
      <c r="B40" s="134" t="s">
        <v>4063</v>
      </c>
      <c r="C40" s="267"/>
      <c r="D40" s="136" t="s">
        <v>4064</v>
      </c>
      <c r="E40" s="228" t="s">
        <v>4035</v>
      </c>
      <c r="F40" s="224"/>
      <c r="G40" s="197"/>
      <c r="H40" s="197"/>
      <c r="I40" s="197"/>
      <c r="J40" s="197"/>
      <c r="K40" s="197"/>
      <c r="L40" s="197"/>
      <c r="M40" s="197"/>
      <c r="N40" s="197"/>
      <c r="O40" s="197"/>
      <c r="P40" s="197"/>
      <c r="Q40" s="197"/>
      <c r="R40" s="137"/>
      <c r="S40" s="137"/>
      <c r="T40" s="137"/>
      <c r="U40" s="1"/>
      <c r="V40" s="1"/>
      <c r="W40" s="1"/>
      <c r="X40" s="1"/>
      <c r="Y40" s="1"/>
      <c r="Z40" s="1"/>
    </row>
    <row r="41" ht="97.5" customHeight="1">
      <c r="A41" s="215" t="str">
        <f t="shared" si="1"/>
        <v>CHK-26</v>
      </c>
      <c r="B41" s="220" t="s">
        <v>4065</v>
      </c>
      <c r="C41" s="268"/>
      <c r="D41" s="287" t="s">
        <v>4066</v>
      </c>
      <c r="E41" s="136" t="s">
        <v>4048</v>
      </c>
      <c r="F41" s="224"/>
      <c r="G41" s="197"/>
      <c r="H41" s="197"/>
      <c r="I41" s="197"/>
      <c r="J41" s="197"/>
      <c r="K41" s="197"/>
      <c r="L41" s="197"/>
      <c r="M41" s="197"/>
      <c r="N41" s="197"/>
      <c r="O41" s="197"/>
      <c r="P41" s="197"/>
      <c r="Q41" s="197"/>
      <c r="R41" s="137"/>
      <c r="S41" s="137"/>
      <c r="T41" s="137"/>
      <c r="U41" s="1"/>
      <c r="V41" s="1"/>
      <c r="W41" s="1"/>
      <c r="X41" s="1"/>
      <c r="Y41" s="1"/>
      <c r="Z41" s="1"/>
    </row>
    <row r="42" ht="97.5" customHeight="1">
      <c r="A42" s="215" t="str">
        <f t="shared" si="1"/>
        <v>CHK-27</v>
      </c>
      <c r="B42" s="134" t="s">
        <v>4067</v>
      </c>
      <c r="C42" s="208"/>
      <c r="D42" s="136" t="s">
        <v>4068</v>
      </c>
      <c r="E42" s="136" t="s">
        <v>4018</v>
      </c>
      <c r="F42" s="224"/>
      <c r="G42" s="197"/>
      <c r="H42" s="197"/>
      <c r="I42" s="197"/>
      <c r="J42" s="197"/>
      <c r="K42" s="197"/>
      <c r="L42" s="197"/>
      <c r="M42" s="197"/>
      <c r="N42" s="197"/>
      <c r="O42" s="197"/>
      <c r="P42" s="197"/>
      <c r="Q42" s="197"/>
      <c r="R42" s="137"/>
      <c r="S42" s="137"/>
      <c r="T42" s="137"/>
      <c r="U42" s="1"/>
      <c r="V42" s="1"/>
      <c r="W42" s="1"/>
      <c r="X42" s="1"/>
      <c r="Y42" s="1"/>
      <c r="Z42" s="1"/>
    </row>
    <row r="43" ht="208.5" customHeight="1">
      <c r="A43" s="215" t="str">
        <f t="shared" si="1"/>
        <v>CHK-28</v>
      </c>
      <c r="B43" s="134" t="s">
        <v>4069</v>
      </c>
      <c r="C43" s="208"/>
      <c r="D43" s="136" t="s">
        <v>4070</v>
      </c>
      <c r="E43" s="136" t="s">
        <v>4035</v>
      </c>
      <c r="F43" s="205"/>
      <c r="G43" s="205"/>
      <c r="H43" s="205"/>
      <c r="I43" s="205"/>
      <c r="J43" s="205"/>
      <c r="K43" s="205"/>
      <c r="L43" s="205"/>
      <c r="M43" s="205"/>
      <c r="N43" s="205"/>
      <c r="O43" s="205"/>
      <c r="P43" s="205"/>
      <c r="Q43" s="205"/>
      <c r="R43" s="1"/>
      <c r="S43" s="1"/>
      <c r="T43" s="1"/>
      <c r="U43" s="1"/>
      <c r="V43" s="1"/>
      <c r="W43" s="1"/>
      <c r="X43" s="1"/>
      <c r="Y43" s="1"/>
      <c r="Z43" s="1"/>
    </row>
    <row r="44" ht="208.5" customHeight="1">
      <c r="A44" s="215" t="str">
        <f t="shared" si="1"/>
        <v>CHK-29</v>
      </c>
      <c r="B44" s="134" t="s">
        <v>4071</v>
      </c>
      <c r="C44" s="208"/>
      <c r="D44" s="222" t="s">
        <v>4072</v>
      </c>
      <c r="E44" s="136" t="s">
        <v>4073</v>
      </c>
      <c r="F44" s="205"/>
      <c r="G44" s="205"/>
      <c r="H44" s="205"/>
      <c r="I44" s="205"/>
      <c r="J44" s="205"/>
      <c r="K44" s="205"/>
      <c r="L44" s="205"/>
      <c r="M44" s="205"/>
      <c r="N44" s="205"/>
      <c r="O44" s="205"/>
      <c r="P44" s="205"/>
      <c r="Q44" s="205"/>
      <c r="R44" s="1"/>
      <c r="S44" s="1"/>
      <c r="T44" s="1"/>
      <c r="U44" s="1"/>
      <c r="V44" s="1"/>
      <c r="W44" s="1"/>
      <c r="X44" s="1"/>
      <c r="Y44" s="1"/>
      <c r="Z44" s="1"/>
    </row>
    <row r="45" ht="18.0" customHeight="1">
      <c r="A45" s="215" t="str">
        <f t="shared" si="1"/>
        <v>CHK-30</v>
      </c>
      <c r="B45" s="151" t="s">
        <v>4074</v>
      </c>
      <c r="C45" s="137"/>
      <c r="D45" s="151" t="s">
        <v>4075</v>
      </c>
      <c r="E45" s="116" t="s">
        <v>4076</v>
      </c>
      <c r="F45" s="205"/>
      <c r="G45" s="205"/>
      <c r="H45" s="205"/>
      <c r="I45" s="205"/>
      <c r="J45" s="205"/>
      <c r="K45" s="205"/>
      <c r="L45" s="205"/>
      <c r="M45" s="205"/>
      <c r="N45" s="205"/>
      <c r="O45" s="205"/>
      <c r="P45" s="205"/>
      <c r="Q45" s="205"/>
      <c r="R45" s="1"/>
      <c r="S45" s="1"/>
      <c r="T45" s="1"/>
      <c r="U45" s="1"/>
      <c r="V45" s="1"/>
      <c r="W45" s="1"/>
      <c r="X45" s="1"/>
      <c r="Y45" s="1"/>
      <c r="Z45" s="1"/>
    </row>
    <row r="46" ht="18.0" customHeight="1">
      <c r="A46" s="231" t="str">
        <f t="shared" si="1"/>
        <v/>
      </c>
      <c r="B46" s="230" t="s">
        <v>3437</v>
      </c>
      <c r="C46" s="230"/>
      <c r="D46" s="230"/>
      <c r="E46" s="230"/>
      <c r="F46" s="1"/>
      <c r="G46" s="1"/>
      <c r="H46" s="1"/>
      <c r="I46" s="1"/>
      <c r="J46" s="1"/>
      <c r="K46" s="1"/>
      <c r="L46" s="1"/>
      <c r="M46" s="1"/>
      <c r="N46" s="1"/>
      <c r="O46" s="1"/>
      <c r="P46" s="1"/>
      <c r="Q46" s="1"/>
      <c r="R46" s="1"/>
      <c r="S46" s="1"/>
      <c r="T46" s="1"/>
      <c r="U46" s="1"/>
      <c r="V46" s="1"/>
      <c r="W46" s="1"/>
      <c r="X46" s="1"/>
      <c r="Y46" s="1"/>
      <c r="Z46" s="1"/>
    </row>
    <row r="47" ht="18.0" customHeight="1">
      <c r="A47" s="273" t="str">
        <f t="shared" si="1"/>
        <v>CHK-31</v>
      </c>
      <c r="B47" s="134" t="s">
        <v>3438</v>
      </c>
      <c r="C47" s="134"/>
      <c r="D47" s="288" t="s">
        <v>4077</v>
      </c>
      <c r="E47" s="136" t="s">
        <v>4078</v>
      </c>
      <c r="F47" s="1"/>
      <c r="G47" s="1"/>
      <c r="H47" s="1"/>
      <c r="I47" s="1"/>
      <c r="J47" s="1"/>
      <c r="K47" s="1"/>
      <c r="L47" s="1"/>
      <c r="M47" s="1"/>
      <c r="N47" s="1"/>
      <c r="O47" s="1"/>
      <c r="P47" s="1"/>
      <c r="Q47" s="1"/>
      <c r="R47" s="1"/>
      <c r="S47" s="1"/>
      <c r="T47" s="1"/>
      <c r="U47" s="1"/>
      <c r="V47" s="1"/>
      <c r="W47" s="1"/>
      <c r="X47" s="1"/>
      <c r="Y47" s="1"/>
      <c r="Z47" s="1"/>
    </row>
    <row r="48" ht="18.0" customHeight="1">
      <c r="A48" s="202" t="str">
        <f t="shared" si="1"/>
        <v/>
      </c>
      <c r="B48" s="1"/>
      <c r="C48" s="1"/>
      <c r="D48" s="1"/>
      <c r="E48" s="1"/>
      <c r="F48" s="1"/>
      <c r="G48" s="1"/>
      <c r="H48" s="1"/>
      <c r="I48" s="1"/>
      <c r="J48" s="1"/>
      <c r="K48" s="1"/>
      <c r="L48" s="1"/>
      <c r="M48" s="1"/>
      <c r="N48" s="1"/>
      <c r="O48" s="1"/>
      <c r="P48" s="1"/>
      <c r="Q48" s="1"/>
      <c r="R48" s="1"/>
      <c r="S48" s="1"/>
      <c r="T48" s="1"/>
      <c r="U48" s="1"/>
      <c r="V48" s="1"/>
      <c r="W48" s="1"/>
      <c r="X48" s="1"/>
      <c r="Y48" s="1"/>
      <c r="Z48" s="1"/>
    </row>
    <row r="49" ht="18.0" customHeight="1">
      <c r="A49" s="202" t="str">
        <f t="shared" si="1"/>
        <v/>
      </c>
      <c r="B49" s="1"/>
      <c r="C49" s="1"/>
      <c r="D49" s="1"/>
      <c r="E49" s="1"/>
      <c r="F49" s="1"/>
      <c r="G49" s="1"/>
      <c r="H49" s="1"/>
      <c r="I49" s="1"/>
      <c r="J49" s="1"/>
      <c r="K49" s="1"/>
      <c r="L49" s="1"/>
      <c r="M49" s="1"/>
      <c r="N49" s="1"/>
      <c r="O49" s="1"/>
      <c r="P49" s="1"/>
      <c r="Q49" s="1"/>
      <c r="R49" s="1"/>
      <c r="S49" s="1"/>
      <c r="T49" s="1"/>
      <c r="U49" s="1"/>
      <c r="V49" s="1"/>
      <c r="W49" s="1"/>
      <c r="X49" s="1"/>
      <c r="Y49" s="1"/>
      <c r="Z49" s="1"/>
    </row>
    <row r="50" ht="18.0" customHeight="1">
      <c r="A50" s="202" t="str">
        <f t="shared" si="1"/>
        <v/>
      </c>
      <c r="B50" s="1"/>
      <c r="C50" s="1"/>
      <c r="D50" s="1"/>
      <c r="E50" s="1"/>
      <c r="F50" s="1"/>
      <c r="G50" s="1"/>
      <c r="H50" s="1"/>
      <c r="I50" s="1"/>
      <c r="J50" s="1"/>
      <c r="K50" s="1"/>
      <c r="L50" s="1"/>
      <c r="M50" s="1"/>
      <c r="N50" s="1"/>
      <c r="O50" s="1"/>
      <c r="P50" s="1"/>
      <c r="Q50" s="1"/>
      <c r="R50" s="1"/>
      <c r="S50" s="1"/>
      <c r="T50" s="1"/>
      <c r="U50" s="1"/>
      <c r="V50" s="1"/>
      <c r="W50" s="1"/>
      <c r="X50" s="1"/>
      <c r="Y50" s="1"/>
      <c r="Z50" s="1"/>
    </row>
    <row r="51" ht="18.0" customHeight="1">
      <c r="A51" s="202" t="str">
        <f t="shared" si="1"/>
        <v/>
      </c>
      <c r="B51" s="1"/>
      <c r="C51" s="1"/>
      <c r="D51" s="1"/>
      <c r="E51" s="1"/>
      <c r="F51" s="1"/>
      <c r="G51" s="1"/>
      <c r="H51" s="1"/>
      <c r="I51" s="1"/>
      <c r="J51" s="1"/>
      <c r="K51" s="1"/>
      <c r="L51" s="1"/>
      <c r="M51" s="1"/>
      <c r="N51" s="1"/>
      <c r="O51" s="1"/>
      <c r="P51" s="1"/>
      <c r="Q51" s="1"/>
      <c r="R51" s="1"/>
      <c r="S51" s="1"/>
      <c r="T51" s="1"/>
      <c r="U51" s="1"/>
      <c r="V51" s="1"/>
      <c r="W51" s="1"/>
      <c r="X51" s="1"/>
      <c r="Y51" s="1"/>
      <c r="Z51" s="1"/>
    </row>
    <row r="52" ht="18.0" customHeight="1">
      <c r="A52" s="202" t="str">
        <f t="shared" si="1"/>
        <v/>
      </c>
      <c r="B52" s="1"/>
      <c r="C52" s="1"/>
      <c r="D52" s="1"/>
      <c r="E52" s="1"/>
      <c r="F52" s="1"/>
      <c r="G52" s="1"/>
      <c r="H52" s="1"/>
      <c r="I52" s="1"/>
      <c r="J52" s="1"/>
      <c r="K52" s="1"/>
      <c r="L52" s="1"/>
      <c r="M52" s="1"/>
      <c r="N52" s="1"/>
      <c r="O52" s="1"/>
      <c r="P52" s="1"/>
      <c r="Q52" s="1"/>
      <c r="R52" s="1"/>
      <c r="S52" s="1"/>
      <c r="T52" s="1"/>
      <c r="U52" s="1"/>
      <c r="V52" s="1"/>
      <c r="W52" s="1"/>
      <c r="X52" s="1"/>
      <c r="Y52" s="1"/>
      <c r="Z52" s="1"/>
    </row>
    <row r="53" ht="18.0" customHeight="1">
      <c r="A53" s="202" t="str">
        <f t="shared" si="1"/>
        <v/>
      </c>
      <c r="B53" s="1"/>
      <c r="C53" s="1"/>
      <c r="D53" s="1"/>
      <c r="E53" s="1"/>
      <c r="F53" s="1"/>
      <c r="G53" s="1"/>
      <c r="H53" s="1"/>
      <c r="I53" s="1"/>
      <c r="J53" s="1"/>
      <c r="K53" s="1"/>
      <c r="L53" s="1"/>
      <c r="M53" s="1"/>
      <c r="N53" s="1"/>
      <c r="O53" s="1"/>
      <c r="P53" s="1"/>
      <c r="Q53" s="1"/>
      <c r="R53" s="1"/>
      <c r="S53" s="1"/>
      <c r="T53" s="1"/>
      <c r="U53" s="1"/>
      <c r="V53" s="1"/>
      <c r="W53" s="1"/>
      <c r="X53" s="1"/>
      <c r="Y53" s="1"/>
      <c r="Z53" s="1"/>
    </row>
    <row r="54" ht="18.0" customHeight="1">
      <c r="A54" s="202" t="str">
        <f t="shared" si="1"/>
        <v/>
      </c>
      <c r="B54" s="1"/>
      <c r="C54" s="1"/>
      <c r="D54" s="1"/>
      <c r="E54" s="1"/>
      <c r="F54" s="1"/>
      <c r="G54" s="1"/>
      <c r="H54" s="1"/>
      <c r="I54" s="1"/>
      <c r="J54" s="1"/>
      <c r="K54" s="1"/>
      <c r="L54" s="1"/>
      <c r="M54" s="1"/>
      <c r="N54" s="1"/>
      <c r="O54" s="1"/>
      <c r="P54" s="1"/>
      <c r="Q54" s="1"/>
      <c r="R54" s="1"/>
      <c r="S54" s="1"/>
      <c r="T54" s="1"/>
      <c r="U54" s="1"/>
      <c r="V54" s="1"/>
      <c r="W54" s="1"/>
      <c r="X54" s="1"/>
      <c r="Y54" s="1"/>
      <c r="Z54" s="1"/>
    </row>
    <row r="55" ht="18.0" customHeight="1">
      <c r="A55" s="202" t="str">
        <f t="shared" si="1"/>
        <v/>
      </c>
      <c r="B55" s="1"/>
      <c r="C55" s="1"/>
      <c r="D55" s="1"/>
      <c r="E55" s="1"/>
      <c r="F55" s="1"/>
      <c r="G55" s="1"/>
      <c r="H55" s="1"/>
      <c r="I55" s="1"/>
      <c r="J55" s="1"/>
      <c r="K55" s="1"/>
      <c r="L55" s="1"/>
      <c r="M55" s="1"/>
      <c r="N55" s="1"/>
      <c r="O55" s="1"/>
      <c r="P55" s="1"/>
      <c r="Q55" s="1"/>
      <c r="R55" s="1"/>
      <c r="S55" s="1"/>
      <c r="T55" s="1"/>
      <c r="U55" s="1"/>
      <c r="V55" s="1"/>
      <c r="W55" s="1"/>
      <c r="X55" s="1"/>
      <c r="Y55" s="1"/>
      <c r="Z55" s="1"/>
    </row>
    <row r="56" ht="18.0" customHeight="1">
      <c r="A56" s="202" t="str">
        <f t="shared" si="1"/>
        <v/>
      </c>
      <c r="B56" s="1"/>
      <c r="C56" s="1"/>
      <c r="D56" s="1"/>
      <c r="E56" s="1"/>
      <c r="F56" s="1"/>
      <c r="G56" s="1"/>
      <c r="H56" s="1"/>
      <c r="I56" s="1"/>
      <c r="J56" s="1"/>
      <c r="K56" s="1"/>
      <c r="L56" s="1"/>
      <c r="M56" s="1"/>
      <c r="N56" s="1"/>
      <c r="O56" s="1"/>
      <c r="P56" s="1"/>
      <c r="Q56" s="1"/>
      <c r="R56" s="1"/>
      <c r="S56" s="1"/>
      <c r="T56" s="1"/>
      <c r="U56" s="1"/>
      <c r="V56" s="1"/>
      <c r="W56" s="1"/>
      <c r="X56" s="1"/>
      <c r="Y56" s="1"/>
      <c r="Z56" s="1"/>
    </row>
    <row r="57" ht="18.0" customHeight="1">
      <c r="A57" s="202" t="str">
        <f t="shared" si="1"/>
        <v/>
      </c>
      <c r="B57" s="1"/>
      <c r="C57" s="1"/>
      <c r="D57" s="1"/>
      <c r="E57" s="1"/>
      <c r="F57" s="1"/>
      <c r="G57" s="1"/>
      <c r="H57" s="1"/>
      <c r="I57" s="1"/>
      <c r="J57" s="1"/>
      <c r="K57" s="1"/>
      <c r="L57" s="1"/>
      <c r="M57" s="1"/>
      <c r="N57" s="1"/>
      <c r="O57" s="1"/>
      <c r="P57" s="1"/>
      <c r="Q57" s="1"/>
      <c r="R57" s="1"/>
      <c r="S57" s="1"/>
      <c r="T57" s="1"/>
      <c r="U57" s="1"/>
      <c r="V57" s="1"/>
      <c r="W57" s="1"/>
      <c r="X57" s="1"/>
      <c r="Y57" s="1"/>
      <c r="Z57" s="1"/>
    </row>
    <row r="58" ht="18.0" customHeight="1">
      <c r="A58" s="202" t="str">
        <f t="shared" si="1"/>
        <v/>
      </c>
      <c r="B58" s="1"/>
      <c r="C58" s="1"/>
      <c r="D58" s="1"/>
      <c r="E58" s="1"/>
      <c r="F58" s="1"/>
      <c r="G58" s="1"/>
      <c r="H58" s="1"/>
      <c r="I58" s="1"/>
      <c r="J58" s="1"/>
      <c r="K58" s="1"/>
      <c r="L58" s="1"/>
      <c r="M58" s="1"/>
      <c r="N58" s="1"/>
      <c r="O58" s="1"/>
      <c r="P58" s="1"/>
      <c r="Q58" s="1"/>
      <c r="R58" s="1"/>
      <c r="S58" s="1"/>
      <c r="T58" s="1"/>
      <c r="U58" s="1"/>
      <c r="V58" s="1"/>
      <c r="W58" s="1"/>
      <c r="X58" s="1"/>
      <c r="Y58" s="1"/>
      <c r="Z58" s="1"/>
    </row>
    <row r="59" ht="18.0" customHeight="1">
      <c r="A59" s="202" t="str">
        <f t="shared" si="1"/>
        <v/>
      </c>
      <c r="B59" s="1"/>
      <c r="C59" s="1"/>
      <c r="D59" s="1"/>
      <c r="E59" s="1"/>
      <c r="F59" s="1"/>
      <c r="G59" s="1"/>
      <c r="H59" s="1"/>
      <c r="I59" s="1"/>
      <c r="J59" s="1"/>
      <c r="K59" s="1"/>
      <c r="L59" s="1"/>
      <c r="M59" s="1"/>
      <c r="N59" s="1"/>
      <c r="O59" s="1"/>
      <c r="P59" s="1"/>
      <c r="Q59" s="1"/>
      <c r="R59" s="1"/>
      <c r="S59" s="1"/>
      <c r="T59" s="1"/>
      <c r="U59" s="1"/>
      <c r="V59" s="1"/>
      <c r="W59" s="1"/>
      <c r="X59" s="1"/>
      <c r="Y59" s="1"/>
      <c r="Z59" s="1"/>
    </row>
    <row r="60" ht="18.0" customHeight="1">
      <c r="A60" s="202" t="str">
        <f t="shared" si="1"/>
        <v/>
      </c>
      <c r="B60" s="1"/>
      <c r="C60" s="1"/>
      <c r="D60" s="1"/>
      <c r="E60" s="1"/>
      <c r="F60" s="1"/>
      <c r="G60" s="1"/>
      <c r="H60" s="1"/>
      <c r="I60" s="1"/>
      <c r="J60" s="1"/>
      <c r="K60" s="1"/>
      <c r="L60" s="1"/>
      <c r="M60" s="1"/>
      <c r="N60" s="1"/>
      <c r="O60" s="1"/>
      <c r="P60" s="1"/>
      <c r="Q60" s="1"/>
      <c r="R60" s="1"/>
      <c r="S60" s="1"/>
      <c r="T60" s="1"/>
      <c r="U60" s="1"/>
      <c r="V60" s="1"/>
      <c r="W60" s="1"/>
      <c r="X60" s="1"/>
      <c r="Y60" s="1"/>
      <c r="Z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45">
    <cfRule type="cellIs" dxfId="2" priority="1" stopIfTrue="1" operator="equal">
      <formula>"F"</formula>
    </cfRule>
  </conditionalFormatting>
  <conditionalFormatting sqref="F16:Q45">
    <cfRule type="cellIs" dxfId="3" priority="2" stopIfTrue="1" operator="equal">
      <formula>"PE"</formula>
    </cfRule>
  </conditionalFormatting>
  <dataValidations>
    <dataValidation type="list" allowBlank="1" showErrorMessage="1" sqref="F16:Q45">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0"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0" customHeight="1">
      <c r="A2" s="109"/>
      <c r="B2" s="110"/>
      <c r="C2" s="110"/>
      <c r="D2" s="115" t="s">
        <v>213</v>
      </c>
      <c r="E2" s="116" t="s">
        <v>65</v>
      </c>
      <c r="F2" s="109"/>
      <c r="G2" s="109"/>
      <c r="H2" s="109"/>
      <c r="I2" s="109"/>
      <c r="J2" s="109"/>
      <c r="K2" s="109"/>
      <c r="L2" s="109"/>
      <c r="M2" s="109"/>
      <c r="N2" s="109"/>
      <c r="O2" s="109"/>
      <c r="P2" s="109"/>
      <c r="Q2" s="109"/>
      <c r="R2" s="109"/>
      <c r="S2" s="113"/>
      <c r="T2" s="113"/>
      <c r="U2" s="1"/>
      <c r="V2" s="1"/>
      <c r="W2" s="1"/>
      <c r="X2" s="1"/>
      <c r="Y2" s="1"/>
      <c r="Z2" s="1"/>
    </row>
    <row r="3" ht="18.0" customHeight="1">
      <c r="A3" s="109"/>
      <c r="B3" s="110"/>
      <c r="C3" s="110"/>
      <c r="D3" s="115" t="s">
        <v>215</v>
      </c>
      <c r="E3" s="116" t="s">
        <v>4079</v>
      </c>
      <c r="F3" s="109"/>
      <c r="G3" s="109"/>
      <c r="H3" s="109"/>
      <c r="I3" s="109"/>
      <c r="J3" s="109"/>
      <c r="K3" s="109"/>
      <c r="L3" s="109"/>
      <c r="M3" s="109"/>
      <c r="N3" s="109"/>
      <c r="O3" s="109"/>
      <c r="P3" s="109"/>
      <c r="Q3" s="109"/>
      <c r="R3" s="109"/>
      <c r="S3" s="113"/>
      <c r="T3" s="113"/>
      <c r="U3" s="1"/>
      <c r="V3" s="1"/>
      <c r="W3" s="1"/>
      <c r="X3" s="1"/>
      <c r="Y3" s="1"/>
      <c r="Z3" s="1"/>
    </row>
    <row r="4" ht="18.0" customHeight="1">
      <c r="A4" s="109"/>
      <c r="B4" s="110"/>
      <c r="C4" s="110"/>
      <c r="D4" s="115" t="s">
        <v>128</v>
      </c>
      <c r="E4" s="117">
        <f>COUNTIF($R$12:$R$986,"P")</f>
        <v>1</v>
      </c>
      <c r="F4" s="109"/>
      <c r="G4" s="109"/>
      <c r="H4" s="109"/>
      <c r="I4" s="109"/>
      <c r="J4" s="109"/>
      <c r="K4" s="109"/>
      <c r="L4" s="109"/>
      <c r="M4" s="109"/>
      <c r="N4" s="109"/>
      <c r="O4" s="109"/>
      <c r="P4" s="109"/>
      <c r="Q4" s="109"/>
      <c r="R4" s="109"/>
      <c r="S4" s="113"/>
      <c r="T4" s="113"/>
      <c r="U4" s="1"/>
      <c r="V4" s="1"/>
      <c r="W4" s="1"/>
      <c r="X4" s="1"/>
      <c r="Y4" s="1"/>
      <c r="Z4" s="1"/>
    </row>
    <row r="5" ht="18.0" customHeight="1">
      <c r="A5" s="109"/>
      <c r="B5" s="110"/>
      <c r="C5" s="110"/>
      <c r="D5" s="115" t="s">
        <v>129</v>
      </c>
      <c r="E5" s="117">
        <f>COUNTIF($R$12:$R$986,"F")</f>
        <v>0</v>
      </c>
      <c r="F5" s="109"/>
      <c r="G5" s="109"/>
      <c r="H5" s="109"/>
      <c r="I5" s="109"/>
      <c r="J5" s="109"/>
      <c r="K5" s="109"/>
      <c r="L5" s="109"/>
      <c r="M5" s="109"/>
      <c r="N5" s="109"/>
      <c r="O5" s="109"/>
      <c r="P5" s="109"/>
      <c r="Q5" s="109"/>
      <c r="R5" s="109"/>
      <c r="S5" s="113"/>
      <c r="T5" s="113"/>
      <c r="U5" s="1"/>
      <c r="V5" s="1"/>
      <c r="W5" s="1"/>
      <c r="X5" s="1"/>
      <c r="Y5" s="1"/>
      <c r="Z5" s="1"/>
    </row>
    <row r="6" ht="18.0" customHeight="1">
      <c r="A6" s="109"/>
      <c r="B6" s="110"/>
      <c r="C6" s="110"/>
      <c r="D6" s="115" t="s">
        <v>130</v>
      </c>
      <c r="E6" s="117">
        <f>COUNTIF($R$12:$R$986,"PE")</f>
        <v>0</v>
      </c>
      <c r="F6" s="109"/>
      <c r="G6" s="202"/>
      <c r="H6" s="206"/>
      <c r="I6" s="202"/>
      <c r="J6" s="109"/>
      <c r="K6" s="109"/>
      <c r="L6" s="109"/>
      <c r="M6" s="109"/>
      <c r="N6" s="109"/>
      <c r="O6" s="109"/>
      <c r="P6" s="109"/>
      <c r="Q6" s="109"/>
      <c r="R6" s="109"/>
      <c r="S6" s="113"/>
      <c r="T6" s="113"/>
      <c r="U6" s="1"/>
      <c r="V6" s="1"/>
      <c r="W6" s="1"/>
      <c r="X6" s="1"/>
      <c r="Y6" s="1"/>
      <c r="Z6" s="1"/>
    </row>
    <row r="7" ht="18.0" customHeight="1">
      <c r="A7" s="109"/>
      <c r="B7" s="110"/>
      <c r="C7" s="110"/>
      <c r="D7" s="115" t="s">
        <v>132</v>
      </c>
      <c r="E7" s="117">
        <f>E8-E4-E5-E6</f>
        <v>24</v>
      </c>
      <c r="F7" s="109"/>
      <c r="G7" s="109"/>
      <c r="H7" s="109"/>
      <c r="I7" s="109"/>
      <c r="J7" s="109"/>
      <c r="K7" s="109"/>
      <c r="L7" s="109"/>
      <c r="M7" s="109"/>
      <c r="N7" s="109"/>
      <c r="O7" s="109"/>
      <c r="P7" s="109"/>
      <c r="Q7" s="109"/>
      <c r="R7" s="109"/>
      <c r="S7" s="113"/>
      <c r="T7" s="113"/>
      <c r="U7" s="1"/>
      <c r="V7" s="1"/>
      <c r="W7" s="1"/>
      <c r="X7" s="1"/>
      <c r="Y7" s="1"/>
      <c r="Z7" s="1"/>
    </row>
    <row r="8" ht="18.0" customHeight="1">
      <c r="A8" s="109"/>
      <c r="B8" s="110"/>
      <c r="C8" s="110"/>
      <c r="D8" s="115" t="s">
        <v>134</v>
      </c>
      <c r="E8" s="117">
        <f>COUNTA($E$12:$E$1598)</f>
        <v>25</v>
      </c>
      <c r="F8" s="109"/>
      <c r="G8" s="109"/>
      <c r="H8" s="109"/>
      <c r="I8" s="109"/>
      <c r="J8" s="109"/>
      <c r="K8" s="109"/>
      <c r="L8" s="109"/>
      <c r="M8" s="109"/>
      <c r="N8" s="109"/>
      <c r="O8" s="109"/>
      <c r="P8" s="109"/>
      <c r="Q8" s="109"/>
      <c r="R8" s="109"/>
      <c r="S8" s="113"/>
      <c r="T8" s="113"/>
      <c r="U8" s="1"/>
      <c r="V8" s="1"/>
      <c r="W8" s="1"/>
      <c r="X8" s="1"/>
      <c r="Y8" s="1"/>
      <c r="Z8" s="1"/>
    </row>
    <row r="9" ht="18.0"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0"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0" customHeight="1">
      <c r="A12" s="185" t="str">
        <f>IF(AND(E12="",E12=""),"",$E$3&amp;"_"&amp;ROW()-11-COUNTBLANK($E$12:E12))</f>
        <v/>
      </c>
      <c r="B12" s="186" t="s">
        <v>4080</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0"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278" t="s">
        <v>4081</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0" customHeight="1">
      <c r="A15" s="279" t="s">
        <v>2829</v>
      </c>
      <c r="B15" s="209"/>
      <c r="C15" s="282"/>
      <c r="D15" s="283"/>
      <c r="E15" s="284"/>
      <c r="F15" s="191"/>
      <c r="G15" s="192"/>
      <c r="H15" s="193"/>
      <c r="I15" s="193"/>
      <c r="J15" s="193"/>
      <c r="K15" s="193"/>
      <c r="L15" s="194"/>
      <c r="M15" s="193"/>
      <c r="N15" s="192"/>
      <c r="O15" s="193"/>
      <c r="P15" s="137"/>
      <c r="Q15" s="137"/>
      <c r="R15" s="137"/>
      <c r="S15" s="137"/>
      <c r="T15" s="137"/>
      <c r="U15" s="1"/>
      <c r="V15" s="1"/>
      <c r="W15" s="1"/>
      <c r="X15" s="1"/>
      <c r="Y15" s="1"/>
      <c r="Z15" s="1"/>
    </row>
    <row r="16" ht="322.5" customHeight="1">
      <c r="A16" s="215" t="str">
        <f t="shared" ref="A16:A54" si="1">IF(E16&lt;&gt;"",$E$3&amp;"-"&amp;COUNTA($E$16:E16),"")</f>
        <v>DCK-1</v>
      </c>
      <c r="B16" s="247" t="s">
        <v>4082</v>
      </c>
      <c r="C16" s="134"/>
      <c r="D16" s="136"/>
      <c r="E16" s="136" t="s">
        <v>4083</v>
      </c>
      <c r="F16" s="224" t="s">
        <v>2881</v>
      </c>
      <c r="G16" s="197"/>
      <c r="H16" s="197"/>
      <c r="I16" s="197"/>
      <c r="J16" s="197"/>
      <c r="K16" s="197"/>
      <c r="L16" s="197"/>
      <c r="M16" s="197"/>
      <c r="N16" s="197"/>
      <c r="O16" s="197"/>
      <c r="P16" s="197"/>
      <c r="Q16" s="197"/>
      <c r="R16" s="137" t="str">
        <f t="shared" ref="R16:R17" si="2">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137"/>
      <c r="T16" s="137"/>
      <c r="U16" s="1"/>
      <c r="V16" s="1"/>
      <c r="W16" s="1"/>
      <c r="X16" s="1"/>
      <c r="Y16" s="1"/>
      <c r="Z16" s="1"/>
    </row>
    <row r="17" ht="18.0" customHeight="1">
      <c r="A17" s="215" t="str">
        <f t="shared" si="1"/>
        <v>DCK-2</v>
      </c>
      <c r="B17" s="134" t="s">
        <v>4084</v>
      </c>
      <c r="C17" s="134"/>
      <c r="D17" s="136" t="s">
        <v>4085</v>
      </c>
      <c r="E17" s="136" t="s">
        <v>4086</v>
      </c>
      <c r="F17" s="197"/>
      <c r="G17" s="197"/>
      <c r="H17" s="197"/>
      <c r="I17" s="197"/>
      <c r="J17" s="197"/>
      <c r="K17" s="197"/>
      <c r="L17" s="197"/>
      <c r="M17" s="197"/>
      <c r="N17" s="197"/>
      <c r="O17" s="197"/>
      <c r="P17" s="197"/>
      <c r="Q17" s="197"/>
      <c r="R17" s="137" t="str">
        <f t="shared" si="2"/>
        <v/>
      </c>
      <c r="S17" s="137"/>
      <c r="T17" s="137"/>
      <c r="U17" s="1"/>
      <c r="V17" s="1"/>
      <c r="W17" s="1"/>
      <c r="X17" s="1"/>
      <c r="Y17" s="1"/>
      <c r="Z17" s="1"/>
    </row>
    <row r="18" ht="18.0" customHeight="1">
      <c r="A18" s="215" t="str">
        <f t="shared" si="1"/>
        <v>DCK-3</v>
      </c>
      <c r="B18" s="134" t="s">
        <v>4087</v>
      </c>
      <c r="C18" s="208"/>
      <c r="D18" s="136" t="s">
        <v>4088</v>
      </c>
      <c r="E18" s="136" t="s">
        <v>4089</v>
      </c>
      <c r="F18" s="197"/>
      <c r="G18" s="197"/>
      <c r="H18" s="197"/>
      <c r="I18" s="197"/>
      <c r="J18" s="197"/>
      <c r="K18" s="197"/>
      <c r="L18" s="197"/>
      <c r="M18" s="197"/>
      <c r="N18" s="197"/>
      <c r="O18" s="197"/>
      <c r="P18" s="197"/>
      <c r="Q18" s="197"/>
      <c r="R18" s="137"/>
      <c r="S18" s="137"/>
      <c r="T18" s="137"/>
      <c r="U18" s="1"/>
      <c r="V18" s="1"/>
      <c r="W18" s="1"/>
      <c r="X18" s="1"/>
      <c r="Y18" s="1"/>
      <c r="Z18" s="1"/>
    </row>
    <row r="19" ht="18.0" customHeight="1">
      <c r="A19" s="215" t="str">
        <f t="shared" si="1"/>
        <v>DCK-4</v>
      </c>
      <c r="B19" s="134" t="s">
        <v>4090</v>
      </c>
      <c r="C19" s="208"/>
      <c r="D19" s="222" t="s">
        <v>4091</v>
      </c>
      <c r="E19" s="136" t="s">
        <v>4092</v>
      </c>
      <c r="F19" s="197"/>
      <c r="G19" s="197"/>
      <c r="H19" s="197"/>
      <c r="I19" s="197"/>
      <c r="J19" s="197"/>
      <c r="K19" s="197"/>
      <c r="L19" s="197"/>
      <c r="M19" s="197"/>
      <c r="N19" s="197"/>
      <c r="O19" s="197"/>
      <c r="P19" s="197"/>
      <c r="Q19" s="197"/>
      <c r="R19" s="137"/>
      <c r="S19" s="137"/>
      <c r="T19" s="137"/>
      <c r="U19" s="1"/>
      <c r="V19" s="1"/>
      <c r="W19" s="1"/>
      <c r="X19" s="1"/>
      <c r="Y19" s="1"/>
      <c r="Z19" s="1"/>
    </row>
    <row r="20" ht="18.0" customHeight="1">
      <c r="A20" s="215" t="str">
        <f t="shared" si="1"/>
        <v>DCK-5</v>
      </c>
      <c r="B20" s="134" t="s">
        <v>4093</v>
      </c>
      <c r="C20" s="208"/>
      <c r="D20" s="222"/>
      <c r="E20" s="136" t="s">
        <v>4094</v>
      </c>
      <c r="F20" s="197"/>
      <c r="G20" s="197"/>
      <c r="H20" s="197"/>
      <c r="I20" s="197"/>
      <c r="J20" s="197"/>
      <c r="K20" s="197"/>
      <c r="L20" s="197"/>
      <c r="M20" s="197"/>
      <c r="N20" s="197"/>
      <c r="O20" s="197"/>
      <c r="P20" s="197"/>
      <c r="Q20" s="197"/>
      <c r="R20" s="137"/>
      <c r="S20" s="137"/>
      <c r="T20" s="137"/>
      <c r="U20" s="1"/>
      <c r="V20" s="1"/>
      <c r="W20" s="1"/>
      <c r="X20" s="1"/>
      <c r="Y20" s="1"/>
      <c r="Z20" s="1"/>
    </row>
    <row r="21" ht="18.0" customHeight="1">
      <c r="A21" s="215" t="str">
        <f t="shared" si="1"/>
        <v>DCK-6</v>
      </c>
      <c r="B21" s="134" t="s">
        <v>4095</v>
      </c>
      <c r="C21" s="208"/>
      <c r="D21" s="222" t="s">
        <v>4096</v>
      </c>
      <c r="E21" s="136" t="s">
        <v>4097</v>
      </c>
      <c r="F21" s="197"/>
      <c r="G21" s="197"/>
      <c r="H21" s="197"/>
      <c r="I21" s="197"/>
      <c r="J21" s="197"/>
      <c r="K21" s="197"/>
      <c r="L21" s="197"/>
      <c r="M21" s="197"/>
      <c r="N21" s="197"/>
      <c r="O21" s="197"/>
      <c r="P21" s="197"/>
      <c r="Q21" s="197"/>
      <c r="R21" s="137"/>
      <c r="S21" s="137"/>
      <c r="T21" s="137"/>
      <c r="U21" s="1"/>
      <c r="V21" s="1"/>
      <c r="W21" s="1"/>
      <c r="X21" s="1"/>
      <c r="Y21" s="1"/>
      <c r="Z21" s="1"/>
    </row>
    <row r="22" ht="18.0" customHeight="1">
      <c r="A22" s="215" t="str">
        <f t="shared" si="1"/>
        <v>DCK-7</v>
      </c>
      <c r="B22" s="134" t="s">
        <v>4098</v>
      </c>
      <c r="C22" s="208"/>
      <c r="D22" s="136" t="s">
        <v>4099</v>
      </c>
      <c r="E22" s="136" t="s">
        <v>4100</v>
      </c>
      <c r="F22" s="197"/>
      <c r="G22" s="197"/>
      <c r="H22" s="197"/>
      <c r="I22" s="197"/>
      <c r="J22" s="197"/>
      <c r="K22" s="197"/>
      <c r="L22" s="197"/>
      <c r="M22" s="197"/>
      <c r="N22" s="197"/>
      <c r="O22" s="197"/>
      <c r="P22" s="197"/>
      <c r="Q22" s="197"/>
      <c r="R22" s="137"/>
      <c r="S22" s="137"/>
      <c r="T22" s="137"/>
      <c r="U22" s="1"/>
      <c r="V22" s="1"/>
      <c r="W22" s="1"/>
      <c r="X22" s="1"/>
      <c r="Y22" s="1"/>
      <c r="Z22" s="1"/>
    </row>
    <row r="23" ht="18.0" customHeight="1">
      <c r="A23" s="215" t="str">
        <f t="shared" si="1"/>
        <v>DCK-8</v>
      </c>
      <c r="B23" s="134" t="s">
        <v>4101</v>
      </c>
      <c r="C23" s="208"/>
      <c r="D23" s="222" t="s">
        <v>4102</v>
      </c>
      <c r="E23" s="136" t="s">
        <v>4103</v>
      </c>
      <c r="F23" s="197"/>
      <c r="G23" s="197"/>
      <c r="H23" s="197"/>
      <c r="I23" s="197"/>
      <c r="J23" s="197"/>
      <c r="K23" s="197"/>
      <c r="L23" s="197"/>
      <c r="M23" s="197"/>
      <c r="N23" s="197"/>
      <c r="O23" s="197"/>
      <c r="P23" s="197"/>
      <c r="Q23" s="197"/>
      <c r="R23" s="137"/>
      <c r="S23" s="137"/>
      <c r="T23" s="137"/>
      <c r="U23" s="1"/>
      <c r="V23" s="1"/>
      <c r="W23" s="1"/>
      <c r="X23" s="1"/>
      <c r="Y23" s="1"/>
      <c r="Z23" s="1"/>
    </row>
    <row r="24" ht="18.0" customHeight="1">
      <c r="A24" s="215" t="str">
        <f t="shared" si="1"/>
        <v>DCK-9</v>
      </c>
      <c r="B24" s="134" t="s">
        <v>4104</v>
      </c>
      <c r="C24" s="208"/>
      <c r="D24" s="222" t="s">
        <v>4105</v>
      </c>
      <c r="E24" s="136" t="s">
        <v>4106</v>
      </c>
      <c r="F24" s="197"/>
      <c r="G24" s="197"/>
      <c r="H24" s="197"/>
      <c r="I24" s="197"/>
      <c r="J24" s="197"/>
      <c r="K24" s="197"/>
      <c r="L24" s="197"/>
      <c r="M24" s="197"/>
      <c r="N24" s="197"/>
      <c r="O24" s="197"/>
      <c r="P24" s="197"/>
      <c r="Q24" s="197"/>
      <c r="R24" s="137"/>
      <c r="S24" s="137"/>
      <c r="T24" s="137"/>
      <c r="U24" s="1"/>
      <c r="V24" s="1"/>
      <c r="W24" s="1"/>
      <c r="X24" s="1"/>
      <c r="Y24" s="1"/>
      <c r="Z24" s="1"/>
    </row>
    <row r="25" ht="69.0" customHeight="1">
      <c r="A25" s="215" t="str">
        <f t="shared" si="1"/>
        <v>DCK-10</v>
      </c>
      <c r="B25" s="134" t="s">
        <v>4107</v>
      </c>
      <c r="C25" s="208"/>
      <c r="D25" s="222"/>
      <c r="E25" s="136" t="s">
        <v>4094</v>
      </c>
      <c r="F25" s="197"/>
      <c r="G25" s="197"/>
      <c r="H25" s="197"/>
      <c r="I25" s="197"/>
      <c r="J25" s="197"/>
      <c r="K25" s="197"/>
      <c r="L25" s="197"/>
      <c r="M25" s="197"/>
      <c r="N25" s="197"/>
      <c r="O25" s="197"/>
      <c r="P25" s="197"/>
      <c r="Q25" s="197"/>
      <c r="R25" s="137"/>
      <c r="S25" s="137"/>
      <c r="T25" s="137"/>
      <c r="U25" s="1"/>
      <c r="V25" s="1"/>
      <c r="W25" s="1"/>
      <c r="X25" s="1"/>
      <c r="Y25" s="1"/>
      <c r="Z25" s="1"/>
    </row>
    <row r="26" ht="106.5" customHeight="1">
      <c r="A26" s="215" t="str">
        <f t="shared" si="1"/>
        <v>DCK-11</v>
      </c>
      <c r="B26" s="134" t="s">
        <v>4108</v>
      </c>
      <c r="C26" s="208"/>
      <c r="D26" s="136" t="s">
        <v>4109</v>
      </c>
      <c r="E26" s="136" t="s">
        <v>4110</v>
      </c>
      <c r="F26" s="197"/>
      <c r="G26" s="197"/>
      <c r="H26" s="197"/>
      <c r="I26" s="197"/>
      <c r="J26" s="197"/>
      <c r="K26" s="197"/>
      <c r="L26" s="197"/>
      <c r="M26" s="197"/>
      <c r="N26" s="197"/>
      <c r="O26" s="197"/>
      <c r="P26" s="197"/>
      <c r="Q26" s="197"/>
      <c r="R26" s="137"/>
      <c r="S26" s="137"/>
      <c r="T26" s="137"/>
      <c r="U26" s="1"/>
      <c r="V26" s="1"/>
      <c r="W26" s="1"/>
      <c r="X26" s="1"/>
      <c r="Y26" s="1"/>
      <c r="Z26" s="1"/>
    </row>
    <row r="27" ht="87.0" customHeight="1">
      <c r="A27" s="215" t="str">
        <f t="shared" si="1"/>
        <v>DCK-12</v>
      </c>
      <c r="B27" s="134" t="s">
        <v>4111</v>
      </c>
      <c r="C27" s="208"/>
      <c r="D27" s="222" t="s">
        <v>4112</v>
      </c>
      <c r="E27" s="136" t="s">
        <v>4110</v>
      </c>
      <c r="F27" s="197"/>
      <c r="G27" s="197"/>
      <c r="H27" s="197"/>
      <c r="I27" s="197"/>
      <c r="J27" s="197"/>
      <c r="K27" s="197"/>
      <c r="L27" s="197"/>
      <c r="M27" s="197"/>
      <c r="N27" s="197"/>
      <c r="O27" s="197"/>
      <c r="P27" s="197"/>
      <c r="Q27" s="197"/>
      <c r="R27" s="137"/>
      <c r="S27" s="137"/>
      <c r="T27" s="137"/>
      <c r="U27" s="1"/>
      <c r="V27" s="1"/>
      <c r="W27" s="1"/>
      <c r="X27" s="1"/>
      <c r="Y27" s="1"/>
      <c r="Z27" s="1"/>
    </row>
    <row r="28" ht="84.0" customHeight="1">
      <c r="A28" s="215" t="str">
        <f t="shared" si="1"/>
        <v>DCK-13</v>
      </c>
      <c r="B28" s="220" t="s">
        <v>4113</v>
      </c>
      <c r="C28" s="268"/>
      <c r="D28" s="222" t="s">
        <v>4114</v>
      </c>
      <c r="E28" s="223" t="s">
        <v>4115</v>
      </c>
      <c r="F28" s="197"/>
      <c r="G28" s="197"/>
      <c r="H28" s="197"/>
      <c r="I28" s="197"/>
      <c r="J28" s="197"/>
      <c r="K28" s="197"/>
      <c r="L28" s="197"/>
      <c r="M28" s="197"/>
      <c r="N28" s="197"/>
      <c r="O28" s="197"/>
      <c r="P28" s="197"/>
      <c r="Q28" s="197"/>
      <c r="R28" s="137"/>
      <c r="S28" s="137"/>
      <c r="T28" s="137"/>
      <c r="U28" s="1"/>
      <c r="V28" s="1"/>
      <c r="W28" s="1"/>
      <c r="X28" s="1"/>
      <c r="Y28" s="1"/>
      <c r="Z28" s="1"/>
    </row>
    <row r="29" ht="75.0" customHeight="1">
      <c r="A29" s="215" t="str">
        <f t="shared" si="1"/>
        <v>DCK-14</v>
      </c>
      <c r="B29" s="220" t="s">
        <v>4116</v>
      </c>
      <c r="C29" s="270"/>
      <c r="D29" s="222" t="s">
        <v>4117</v>
      </c>
      <c r="E29" s="222" t="s">
        <v>4118</v>
      </c>
      <c r="F29" s="224"/>
      <c r="G29" s="197"/>
      <c r="H29" s="197"/>
      <c r="I29" s="197"/>
      <c r="J29" s="197"/>
      <c r="K29" s="197"/>
      <c r="L29" s="197"/>
      <c r="M29" s="197"/>
      <c r="N29" s="197"/>
      <c r="O29" s="197"/>
      <c r="P29" s="197"/>
      <c r="Q29" s="197"/>
      <c r="R29" s="137"/>
      <c r="S29" s="137"/>
      <c r="T29" s="137"/>
      <c r="U29" s="1"/>
      <c r="V29" s="1"/>
      <c r="W29" s="1"/>
      <c r="X29" s="1"/>
      <c r="Y29" s="1"/>
      <c r="Z29" s="1"/>
    </row>
    <row r="30" ht="93.0" customHeight="1">
      <c r="A30" s="215" t="str">
        <f t="shared" si="1"/>
        <v>DCK-15</v>
      </c>
      <c r="B30" s="134" t="s">
        <v>4119</v>
      </c>
      <c r="C30" s="208"/>
      <c r="D30" s="222" t="s">
        <v>4120</v>
      </c>
      <c r="E30" s="136" t="s">
        <v>4121</v>
      </c>
      <c r="F30" s="224"/>
      <c r="G30" s="197"/>
      <c r="H30" s="197"/>
      <c r="I30" s="197"/>
      <c r="J30" s="197"/>
      <c r="K30" s="197"/>
      <c r="L30" s="197"/>
      <c r="M30" s="197"/>
      <c r="N30" s="197"/>
      <c r="O30" s="197"/>
      <c r="P30" s="197"/>
      <c r="Q30" s="197"/>
      <c r="R30" s="137"/>
      <c r="S30" s="137"/>
      <c r="T30" s="137"/>
      <c r="U30" s="1"/>
      <c r="V30" s="1"/>
      <c r="W30" s="1"/>
      <c r="X30" s="1"/>
      <c r="Y30" s="1"/>
      <c r="Z30" s="1"/>
    </row>
    <row r="31" ht="67.5" customHeight="1">
      <c r="A31" s="215" t="str">
        <f t="shared" si="1"/>
        <v>DCK-16</v>
      </c>
      <c r="B31" s="134" t="s">
        <v>4122</v>
      </c>
      <c r="C31" s="267"/>
      <c r="D31" s="136" t="s">
        <v>4123</v>
      </c>
      <c r="E31" s="228" t="s">
        <v>4124</v>
      </c>
      <c r="F31" s="224"/>
      <c r="G31" s="197"/>
      <c r="H31" s="197"/>
      <c r="I31" s="197"/>
      <c r="J31" s="197"/>
      <c r="K31" s="197"/>
      <c r="L31" s="197"/>
      <c r="M31" s="197"/>
      <c r="N31" s="197"/>
      <c r="O31" s="197"/>
      <c r="P31" s="197"/>
      <c r="Q31" s="197"/>
      <c r="R31" s="137"/>
      <c r="S31" s="137"/>
      <c r="T31" s="137"/>
      <c r="U31" s="1"/>
      <c r="V31" s="1"/>
      <c r="W31" s="1"/>
      <c r="X31" s="1"/>
      <c r="Y31" s="1"/>
      <c r="Z31" s="1"/>
    </row>
    <row r="32" ht="97.5" customHeight="1">
      <c r="A32" s="215" t="str">
        <f t="shared" si="1"/>
        <v>DCK-17</v>
      </c>
      <c r="B32" s="216" t="s">
        <v>4125</v>
      </c>
      <c r="C32" s="285"/>
      <c r="D32" s="218" t="s">
        <v>4126</v>
      </c>
      <c r="E32" s="286" t="s">
        <v>4127</v>
      </c>
      <c r="F32" s="224"/>
      <c r="G32" s="197"/>
      <c r="H32" s="197"/>
      <c r="I32" s="197"/>
      <c r="J32" s="197"/>
      <c r="K32" s="197"/>
      <c r="L32" s="197"/>
      <c r="M32" s="197"/>
      <c r="N32" s="197"/>
      <c r="O32" s="197"/>
      <c r="P32" s="197"/>
      <c r="Q32" s="197"/>
      <c r="R32" s="137"/>
      <c r="S32" s="137"/>
      <c r="T32" s="137"/>
      <c r="U32" s="1"/>
      <c r="V32" s="1"/>
      <c r="W32" s="1"/>
      <c r="X32" s="1"/>
      <c r="Y32" s="1"/>
      <c r="Z32" s="1"/>
    </row>
    <row r="33" ht="97.5" customHeight="1">
      <c r="A33" s="215" t="str">
        <f t="shared" si="1"/>
        <v>DCK-18</v>
      </c>
      <c r="B33" s="134" t="s">
        <v>4128</v>
      </c>
      <c r="C33" s="208"/>
      <c r="D33" s="136" t="s">
        <v>4129</v>
      </c>
      <c r="E33" s="136" t="s">
        <v>3082</v>
      </c>
      <c r="F33" s="224"/>
      <c r="G33" s="197"/>
      <c r="H33" s="197"/>
      <c r="I33" s="197"/>
      <c r="J33" s="197"/>
      <c r="K33" s="197"/>
      <c r="L33" s="197"/>
      <c r="M33" s="197"/>
      <c r="N33" s="197"/>
      <c r="O33" s="197"/>
      <c r="P33" s="197"/>
      <c r="Q33" s="197"/>
      <c r="R33" s="137"/>
      <c r="S33" s="137"/>
      <c r="T33" s="137"/>
      <c r="U33" s="1"/>
      <c r="V33" s="1"/>
      <c r="W33" s="1"/>
      <c r="X33" s="1"/>
      <c r="Y33" s="1"/>
      <c r="Z33" s="1"/>
    </row>
    <row r="34" ht="97.5" customHeight="1">
      <c r="A34" s="215" t="str">
        <f t="shared" si="1"/>
        <v>DCK-19</v>
      </c>
      <c r="B34" s="134" t="s">
        <v>4130</v>
      </c>
      <c r="C34" s="208"/>
      <c r="D34" s="222" t="s">
        <v>4131</v>
      </c>
      <c r="E34" s="136" t="s">
        <v>4110</v>
      </c>
      <c r="F34" s="224"/>
      <c r="G34" s="197"/>
      <c r="H34" s="197"/>
      <c r="I34" s="197"/>
      <c r="J34" s="197"/>
      <c r="K34" s="197"/>
      <c r="L34" s="197"/>
      <c r="M34" s="197"/>
      <c r="N34" s="197"/>
      <c r="O34" s="197"/>
      <c r="P34" s="197"/>
      <c r="Q34" s="197"/>
      <c r="R34" s="137"/>
      <c r="S34" s="137"/>
      <c r="T34" s="137"/>
      <c r="U34" s="1"/>
      <c r="V34" s="1"/>
      <c r="W34" s="1"/>
      <c r="X34" s="1"/>
      <c r="Y34" s="1"/>
      <c r="Z34" s="1"/>
    </row>
    <row r="35" ht="58.5" customHeight="1">
      <c r="A35" s="215" t="str">
        <f t="shared" si="1"/>
        <v>DCK-20</v>
      </c>
      <c r="B35" s="134" t="s">
        <v>4132</v>
      </c>
      <c r="C35" s="267"/>
      <c r="D35" s="136" t="s">
        <v>4133</v>
      </c>
      <c r="E35" s="228" t="s">
        <v>4134</v>
      </c>
      <c r="F35" s="224"/>
      <c r="G35" s="197"/>
      <c r="H35" s="197"/>
      <c r="I35" s="197"/>
      <c r="J35" s="197"/>
      <c r="K35" s="197"/>
      <c r="L35" s="197"/>
      <c r="M35" s="197"/>
      <c r="N35" s="197"/>
      <c r="O35" s="197"/>
      <c r="P35" s="197"/>
      <c r="Q35" s="197"/>
      <c r="R35" s="137"/>
      <c r="S35" s="137"/>
      <c r="T35" s="137"/>
      <c r="U35" s="1"/>
      <c r="V35" s="1"/>
      <c r="W35" s="1"/>
      <c r="X35" s="1"/>
      <c r="Y35" s="1"/>
      <c r="Z35" s="1"/>
    </row>
    <row r="36" ht="97.5" customHeight="1">
      <c r="A36" s="215" t="str">
        <f t="shared" si="1"/>
        <v>DCK-21</v>
      </c>
      <c r="B36" s="220" t="s">
        <v>3419</v>
      </c>
      <c r="C36" s="268"/>
      <c r="D36" s="222" t="s">
        <v>4135</v>
      </c>
      <c r="E36" s="223" t="s">
        <v>4136</v>
      </c>
      <c r="F36" s="224"/>
      <c r="G36" s="197"/>
      <c r="H36" s="197"/>
      <c r="I36" s="197"/>
      <c r="J36" s="197"/>
      <c r="K36" s="197"/>
      <c r="L36" s="197"/>
      <c r="M36" s="197"/>
      <c r="N36" s="197"/>
      <c r="O36" s="197"/>
      <c r="P36" s="197"/>
      <c r="Q36" s="197"/>
      <c r="R36" s="137"/>
      <c r="S36" s="137"/>
      <c r="T36" s="137"/>
      <c r="U36" s="1"/>
      <c r="V36" s="1"/>
      <c r="W36" s="1"/>
      <c r="X36" s="1"/>
      <c r="Y36" s="1"/>
      <c r="Z36" s="1"/>
    </row>
    <row r="37" ht="97.5" customHeight="1">
      <c r="A37" s="215" t="str">
        <f t="shared" si="1"/>
        <v>DCK-22</v>
      </c>
      <c r="B37" s="134" t="s">
        <v>4137</v>
      </c>
      <c r="C37" s="208"/>
      <c r="D37" s="136" t="s">
        <v>4138</v>
      </c>
      <c r="E37" s="136" t="s">
        <v>4139</v>
      </c>
      <c r="F37" s="224"/>
      <c r="G37" s="197"/>
      <c r="H37" s="197"/>
      <c r="I37" s="197"/>
      <c r="J37" s="197"/>
      <c r="K37" s="197"/>
      <c r="L37" s="197"/>
      <c r="M37" s="197"/>
      <c r="N37" s="197"/>
      <c r="O37" s="197"/>
      <c r="P37" s="197"/>
      <c r="Q37" s="197"/>
      <c r="R37" s="137"/>
      <c r="S37" s="137"/>
      <c r="T37" s="137"/>
      <c r="U37" s="1"/>
      <c r="V37" s="1"/>
      <c r="W37" s="1"/>
      <c r="X37" s="1"/>
      <c r="Y37" s="1"/>
      <c r="Z37" s="1"/>
    </row>
    <row r="38" ht="97.5" customHeight="1">
      <c r="A38" s="215" t="str">
        <f t="shared" si="1"/>
        <v>DCK-23</v>
      </c>
      <c r="B38" s="134" t="s">
        <v>3422</v>
      </c>
      <c r="C38" s="226"/>
      <c r="D38" s="222" t="s">
        <v>3921</v>
      </c>
      <c r="E38" s="222" t="s">
        <v>3424</v>
      </c>
      <c r="F38" s="205"/>
      <c r="G38" s="205"/>
      <c r="H38" s="205"/>
      <c r="I38" s="205"/>
      <c r="J38" s="205"/>
      <c r="K38" s="205"/>
      <c r="L38" s="205"/>
      <c r="M38" s="205"/>
      <c r="N38" s="205"/>
      <c r="O38" s="205"/>
      <c r="P38" s="205"/>
      <c r="Q38" s="205"/>
      <c r="R38" s="1"/>
      <c r="S38" s="1"/>
      <c r="T38" s="1"/>
      <c r="U38" s="1"/>
      <c r="V38" s="1"/>
      <c r="W38" s="1"/>
      <c r="X38" s="1"/>
      <c r="Y38" s="1"/>
      <c r="Z38" s="1"/>
    </row>
    <row r="39" ht="97.5" customHeight="1">
      <c r="A39" s="215" t="str">
        <f t="shared" si="1"/>
        <v>DCK-24</v>
      </c>
      <c r="B39" s="134" t="s">
        <v>3425</v>
      </c>
      <c r="C39" s="227"/>
      <c r="D39" s="136" t="s">
        <v>4131</v>
      </c>
      <c r="E39" s="228" t="s">
        <v>3427</v>
      </c>
      <c r="F39" s="205"/>
      <c r="G39" s="205"/>
      <c r="H39" s="205"/>
      <c r="I39" s="205"/>
      <c r="J39" s="205"/>
      <c r="K39" s="205"/>
      <c r="L39" s="205"/>
      <c r="M39" s="205"/>
      <c r="N39" s="205"/>
      <c r="O39" s="205"/>
      <c r="P39" s="205"/>
      <c r="Q39" s="205"/>
      <c r="R39" s="1"/>
      <c r="S39" s="1"/>
      <c r="T39" s="1"/>
      <c r="U39" s="1"/>
      <c r="V39" s="1"/>
      <c r="W39" s="1"/>
      <c r="X39" s="1"/>
      <c r="Y39" s="1"/>
      <c r="Z39" s="1"/>
    </row>
    <row r="40" ht="18.0" customHeight="1">
      <c r="A40" s="231" t="str">
        <f t="shared" si="1"/>
        <v/>
      </c>
      <c r="B40" s="230" t="s">
        <v>3437</v>
      </c>
      <c r="C40" s="230"/>
      <c r="D40" s="230"/>
      <c r="E40" s="230"/>
      <c r="F40" s="1"/>
      <c r="G40" s="1"/>
      <c r="H40" s="1"/>
      <c r="I40" s="1"/>
      <c r="J40" s="1"/>
      <c r="K40" s="1"/>
      <c r="L40" s="1"/>
      <c r="M40" s="1"/>
      <c r="N40" s="1"/>
      <c r="O40" s="1"/>
      <c r="P40" s="1"/>
      <c r="Q40" s="1"/>
      <c r="R40" s="1"/>
      <c r="S40" s="1"/>
      <c r="T40" s="1"/>
      <c r="U40" s="1"/>
      <c r="V40" s="1"/>
      <c r="W40" s="1"/>
      <c r="X40" s="1"/>
      <c r="Y40" s="1"/>
      <c r="Z40" s="1"/>
    </row>
    <row r="41" ht="18.0" customHeight="1">
      <c r="A41" s="273" t="str">
        <f t="shared" si="1"/>
        <v>DCK-25</v>
      </c>
      <c r="B41" s="134" t="s">
        <v>3438</v>
      </c>
      <c r="C41" s="134"/>
      <c r="D41" s="288" t="s">
        <v>4140</v>
      </c>
      <c r="E41" s="136" t="s">
        <v>4078</v>
      </c>
      <c r="F41" s="1"/>
      <c r="G41" s="1"/>
      <c r="H41" s="1"/>
      <c r="I41" s="1"/>
      <c r="J41" s="1"/>
      <c r="K41" s="1"/>
      <c r="L41" s="1"/>
      <c r="M41" s="1"/>
      <c r="N41" s="1"/>
      <c r="O41" s="1"/>
      <c r="P41" s="1"/>
      <c r="Q41" s="1"/>
      <c r="R41" s="1"/>
      <c r="S41" s="1"/>
      <c r="T41" s="1"/>
      <c r="U41" s="1"/>
      <c r="V41" s="1"/>
      <c r="W41" s="1"/>
      <c r="X41" s="1"/>
      <c r="Y41" s="1"/>
      <c r="Z41" s="1"/>
    </row>
    <row r="42" ht="18.0" customHeight="1">
      <c r="A42" s="202" t="str">
        <f t="shared" si="1"/>
        <v/>
      </c>
      <c r="B42" s="1"/>
      <c r="C42" s="1"/>
      <c r="D42" s="1"/>
      <c r="E42" s="1"/>
      <c r="F42" s="1"/>
      <c r="G42" s="1"/>
      <c r="H42" s="1"/>
      <c r="I42" s="1"/>
      <c r="J42" s="1"/>
      <c r="K42" s="1"/>
      <c r="L42" s="1"/>
      <c r="M42" s="1"/>
      <c r="N42" s="1"/>
      <c r="O42" s="1"/>
      <c r="P42" s="1"/>
      <c r="Q42" s="1"/>
      <c r="R42" s="1"/>
      <c r="S42" s="1"/>
      <c r="T42" s="1"/>
      <c r="U42" s="1"/>
      <c r="V42" s="1"/>
      <c r="W42" s="1"/>
      <c r="X42" s="1"/>
      <c r="Y42" s="1"/>
      <c r="Z42" s="1"/>
    </row>
    <row r="43" ht="18.0" customHeight="1">
      <c r="A43" s="202" t="str">
        <f t="shared" si="1"/>
        <v/>
      </c>
      <c r="B43" s="1"/>
      <c r="C43" s="1"/>
      <c r="D43" s="1"/>
      <c r="E43" s="1"/>
      <c r="F43" s="1"/>
      <c r="G43" s="1"/>
      <c r="H43" s="1"/>
      <c r="I43" s="1"/>
      <c r="J43" s="1"/>
      <c r="K43" s="1"/>
      <c r="L43" s="1"/>
      <c r="M43" s="1"/>
      <c r="N43" s="1"/>
      <c r="O43" s="1"/>
      <c r="P43" s="1"/>
      <c r="Q43" s="1"/>
      <c r="R43" s="1"/>
      <c r="S43" s="1"/>
      <c r="T43" s="1"/>
      <c r="U43" s="1"/>
      <c r="V43" s="1"/>
      <c r="W43" s="1"/>
      <c r="X43" s="1"/>
      <c r="Y43" s="1"/>
      <c r="Z43" s="1"/>
    </row>
    <row r="44" ht="18.0" customHeight="1">
      <c r="A44" s="202" t="str">
        <f t="shared" si="1"/>
        <v/>
      </c>
      <c r="B44" s="1"/>
      <c r="C44" s="1"/>
      <c r="D44" s="1"/>
      <c r="E44" s="1"/>
      <c r="F44" s="1"/>
      <c r="G44" s="1"/>
      <c r="H44" s="1"/>
      <c r="I44" s="1"/>
      <c r="J44" s="1"/>
      <c r="K44" s="1"/>
      <c r="L44" s="1"/>
      <c r="M44" s="1"/>
      <c r="N44" s="1"/>
      <c r="O44" s="1"/>
      <c r="P44" s="1"/>
      <c r="Q44" s="1"/>
      <c r="R44" s="1"/>
      <c r="S44" s="1"/>
      <c r="T44" s="1"/>
      <c r="U44" s="1"/>
      <c r="V44" s="1"/>
      <c r="W44" s="1"/>
      <c r="X44" s="1"/>
      <c r="Y44" s="1"/>
      <c r="Z44" s="1"/>
    </row>
    <row r="45" ht="18.0" customHeight="1">
      <c r="A45" s="202" t="str">
        <f t="shared" si="1"/>
        <v/>
      </c>
      <c r="B45" s="1"/>
      <c r="C45" s="1"/>
      <c r="D45" s="1"/>
      <c r="E45" s="1"/>
      <c r="F45" s="1"/>
      <c r="G45" s="1"/>
      <c r="H45" s="1"/>
      <c r="I45" s="1"/>
      <c r="J45" s="1"/>
      <c r="K45" s="1"/>
      <c r="L45" s="1"/>
      <c r="M45" s="1"/>
      <c r="N45" s="1"/>
      <c r="O45" s="1"/>
      <c r="P45" s="1"/>
      <c r="Q45" s="1"/>
      <c r="R45" s="1"/>
      <c r="S45" s="1"/>
      <c r="T45" s="1"/>
      <c r="U45" s="1"/>
      <c r="V45" s="1"/>
      <c r="W45" s="1"/>
      <c r="X45" s="1"/>
      <c r="Y45" s="1"/>
      <c r="Z45" s="1"/>
    </row>
    <row r="46" ht="18.0" customHeight="1">
      <c r="A46" s="202" t="str">
        <f t="shared" si="1"/>
        <v/>
      </c>
      <c r="B46" s="1"/>
      <c r="C46" s="1"/>
      <c r="D46" s="1"/>
      <c r="E46" s="1"/>
      <c r="F46" s="1"/>
      <c r="G46" s="1"/>
      <c r="H46" s="1"/>
      <c r="I46" s="1"/>
      <c r="J46" s="1"/>
      <c r="K46" s="1"/>
      <c r="L46" s="1"/>
      <c r="M46" s="1"/>
      <c r="N46" s="1"/>
      <c r="O46" s="1"/>
      <c r="P46" s="1"/>
      <c r="Q46" s="1"/>
      <c r="R46" s="1"/>
      <c r="S46" s="1"/>
      <c r="T46" s="1"/>
      <c r="U46" s="1"/>
      <c r="V46" s="1"/>
      <c r="W46" s="1"/>
      <c r="X46" s="1"/>
      <c r="Y46" s="1"/>
      <c r="Z46" s="1"/>
    </row>
    <row r="47" ht="18.0" customHeight="1">
      <c r="A47" s="202" t="str">
        <f t="shared" si="1"/>
        <v/>
      </c>
      <c r="B47" s="1"/>
      <c r="C47" s="1"/>
      <c r="D47" s="1"/>
      <c r="E47" s="1"/>
      <c r="F47" s="1"/>
      <c r="G47" s="1"/>
      <c r="H47" s="1"/>
      <c r="I47" s="1"/>
      <c r="J47" s="1"/>
      <c r="K47" s="1"/>
      <c r="L47" s="1"/>
      <c r="M47" s="1"/>
      <c r="N47" s="1"/>
      <c r="O47" s="1"/>
      <c r="P47" s="1"/>
      <c r="Q47" s="1"/>
      <c r="R47" s="1"/>
      <c r="S47" s="1"/>
      <c r="T47" s="1"/>
      <c r="U47" s="1"/>
      <c r="V47" s="1"/>
      <c r="W47" s="1"/>
      <c r="X47" s="1"/>
      <c r="Y47" s="1"/>
      <c r="Z47" s="1"/>
    </row>
    <row r="48" ht="18.0" customHeight="1">
      <c r="A48" s="202" t="str">
        <f t="shared" si="1"/>
        <v/>
      </c>
      <c r="B48" s="1"/>
      <c r="C48" s="1"/>
      <c r="D48" s="1"/>
      <c r="E48" s="1"/>
      <c r="F48" s="1"/>
      <c r="G48" s="1"/>
      <c r="H48" s="1"/>
      <c r="I48" s="1"/>
      <c r="J48" s="1"/>
      <c r="K48" s="1"/>
      <c r="L48" s="1"/>
      <c r="M48" s="1"/>
      <c r="N48" s="1"/>
      <c r="O48" s="1"/>
      <c r="P48" s="1"/>
      <c r="Q48" s="1"/>
      <c r="R48" s="1"/>
      <c r="S48" s="1"/>
      <c r="T48" s="1"/>
      <c r="U48" s="1"/>
      <c r="V48" s="1"/>
      <c r="W48" s="1"/>
      <c r="X48" s="1"/>
      <c r="Y48" s="1"/>
      <c r="Z48" s="1"/>
    </row>
    <row r="49" ht="18.0" customHeight="1">
      <c r="A49" s="202" t="str">
        <f t="shared" si="1"/>
        <v/>
      </c>
      <c r="B49" s="1"/>
      <c r="C49" s="1"/>
      <c r="D49" s="1"/>
      <c r="E49" s="1"/>
      <c r="F49" s="1"/>
      <c r="G49" s="1"/>
      <c r="H49" s="1"/>
      <c r="I49" s="1"/>
      <c r="J49" s="1"/>
      <c r="K49" s="1"/>
      <c r="L49" s="1"/>
      <c r="M49" s="1"/>
      <c r="N49" s="1"/>
      <c r="O49" s="1"/>
      <c r="P49" s="1"/>
      <c r="Q49" s="1"/>
      <c r="R49" s="1"/>
      <c r="S49" s="1"/>
      <c r="T49" s="1"/>
      <c r="U49" s="1"/>
      <c r="V49" s="1"/>
      <c r="W49" s="1"/>
      <c r="X49" s="1"/>
      <c r="Y49" s="1"/>
      <c r="Z49" s="1"/>
    </row>
    <row r="50" ht="18.0" customHeight="1">
      <c r="A50" s="202" t="str">
        <f t="shared" si="1"/>
        <v/>
      </c>
      <c r="B50" s="1"/>
      <c r="C50" s="1"/>
      <c r="D50" s="1"/>
      <c r="E50" s="1"/>
      <c r="F50" s="1"/>
      <c r="G50" s="1"/>
      <c r="H50" s="1"/>
      <c r="I50" s="1"/>
      <c r="J50" s="1"/>
      <c r="K50" s="1"/>
      <c r="L50" s="1"/>
      <c r="M50" s="1"/>
      <c r="N50" s="1"/>
      <c r="O50" s="1"/>
      <c r="P50" s="1"/>
      <c r="Q50" s="1"/>
      <c r="R50" s="1"/>
      <c r="S50" s="1"/>
      <c r="T50" s="1"/>
      <c r="U50" s="1"/>
      <c r="V50" s="1"/>
      <c r="W50" s="1"/>
      <c r="X50" s="1"/>
      <c r="Y50" s="1"/>
      <c r="Z50" s="1"/>
    </row>
    <row r="51" ht="18.0" customHeight="1">
      <c r="A51" s="202" t="str">
        <f t="shared" si="1"/>
        <v/>
      </c>
      <c r="B51" s="1"/>
      <c r="C51" s="1"/>
      <c r="D51" s="1"/>
      <c r="E51" s="1"/>
      <c r="F51" s="1"/>
      <c r="G51" s="1"/>
      <c r="H51" s="1"/>
      <c r="I51" s="1"/>
      <c r="J51" s="1"/>
      <c r="K51" s="1"/>
      <c r="L51" s="1"/>
      <c r="M51" s="1"/>
      <c r="N51" s="1"/>
      <c r="O51" s="1"/>
      <c r="P51" s="1"/>
      <c r="Q51" s="1"/>
      <c r="R51" s="1"/>
      <c r="S51" s="1"/>
      <c r="T51" s="1"/>
      <c r="U51" s="1"/>
      <c r="V51" s="1"/>
      <c r="W51" s="1"/>
      <c r="X51" s="1"/>
      <c r="Y51" s="1"/>
      <c r="Z51" s="1"/>
    </row>
    <row r="52" ht="18.0" customHeight="1">
      <c r="A52" s="202" t="str">
        <f t="shared" si="1"/>
        <v/>
      </c>
      <c r="B52" s="1"/>
      <c r="C52" s="1"/>
      <c r="D52" s="1"/>
      <c r="E52" s="1"/>
      <c r="F52" s="1"/>
      <c r="G52" s="1"/>
      <c r="H52" s="1"/>
      <c r="I52" s="1"/>
      <c r="J52" s="1"/>
      <c r="K52" s="1"/>
      <c r="L52" s="1"/>
      <c r="M52" s="1"/>
      <c r="N52" s="1"/>
      <c r="O52" s="1"/>
      <c r="P52" s="1"/>
      <c r="Q52" s="1"/>
      <c r="R52" s="1"/>
      <c r="S52" s="1"/>
      <c r="T52" s="1"/>
      <c r="U52" s="1"/>
      <c r="V52" s="1"/>
      <c r="W52" s="1"/>
      <c r="X52" s="1"/>
      <c r="Y52" s="1"/>
      <c r="Z52" s="1"/>
    </row>
    <row r="53" ht="18.0" customHeight="1">
      <c r="A53" s="202" t="str">
        <f t="shared" si="1"/>
        <v/>
      </c>
      <c r="B53" s="1"/>
      <c r="C53" s="1"/>
      <c r="D53" s="1"/>
      <c r="E53" s="1"/>
      <c r="F53" s="1"/>
      <c r="G53" s="1"/>
      <c r="H53" s="1"/>
      <c r="I53" s="1"/>
      <c r="J53" s="1"/>
      <c r="K53" s="1"/>
      <c r="L53" s="1"/>
      <c r="M53" s="1"/>
      <c r="N53" s="1"/>
      <c r="O53" s="1"/>
      <c r="P53" s="1"/>
      <c r="Q53" s="1"/>
      <c r="R53" s="1"/>
      <c r="S53" s="1"/>
      <c r="T53" s="1"/>
      <c r="U53" s="1"/>
      <c r="V53" s="1"/>
      <c r="W53" s="1"/>
      <c r="X53" s="1"/>
      <c r="Y53" s="1"/>
      <c r="Z53" s="1"/>
    </row>
    <row r="54" ht="18.0" customHeight="1">
      <c r="A54" s="202" t="str">
        <f t="shared" si="1"/>
        <v/>
      </c>
      <c r="B54" s="1"/>
      <c r="C54" s="1"/>
      <c r="D54" s="1"/>
      <c r="E54" s="1"/>
      <c r="F54" s="1"/>
      <c r="G54" s="1"/>
      <c r="H54" s="1"/>
      <c r="I54" s="1"/>
      <c r="J54" s="1"/>
      <c r="K54" s="1"/>
      <c r="L54" s="1"/>
      <c r="M54" s="1"/>
      <c r="N54" s="1"/>
      <c r="O54" s="1"/>
      <c r="P54" s="1"/>
      <c r="Q54" s="1"/>
      <c r="R54" s="1"/>
      <c r="S54" s="1"/>
      <c r="T54" s="1"/>
      <c r="U54" s="1"/>
      <c r="V54" s="1"/>
      <c r="W54" s="1"/>
      <c r="X54" s="1"/>
      <c r="Y54" s="1"/>
      <c r="Z54" s="1"/>
    </row>
    <row r="55" ht="18.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39">
    <cfRule type="cellIs" dxfId="2" priority="1" stopIfTrue="1" operator="equal">
      <formula>"F"</formula>
    </cfRule>
  </conditionalFormatting>
  <conditionalFormatting sqref="F16:Q39">
    <cfRule type="cellIs" dxfId="3" priority="2" stopIfTrue="1" operator="equal">
      <formula>"PE"</formula>
    </cfRule>
  </conditionalFormatting>
  <dataValidations>
    <dataValidation type="list" allowBlank="1" showErrorMessage="1" sqref="F16:Q39">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0"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0" customHeight="1">
      <c r="A2" s="109"/>
      <c r="B2" s="110"/>
      <c r="C2" s="110"/>
      <c r="D2" s="115" t="s">
        <v>213</v>
      </c>
      <c r="E2" s="116" t="s">
        <v>66</v>
      </c>
      <c r="F2" s="109"/>
      <c r="G2" s="109"/>
      <c r="H2" s="109"/>
      <c r="I2" s="109"/>
      <c r="J2" s="109"/>
      <c r="K2" s="109"/>
      <c r="L2" s="109"/>
      <c r="M2" s="109"/>
      <c r="N2" s="109"/>
      <c r="O2" s="109"/>
      <c r="P2" s="109"/>
      <c r="Q2" s="109"/>
      <c r="R2" s="109"/>
      <c r="S2" s="113"/>
      <c r="T2" s="113"/>
      <c r="U2" s="1"/>
      <c r="V2" s="1"/>
      <c r="W2" s="1"/>
      <c r="X2" s="1"/>
      <c r="Y2" s="1"/>
      <c r="Z2" s="1"/>
    </row>
    <row r="3" ht="18.0" customHeight="1">
      <c r="A3" s="109"/>
      <c r="B3" s="110"/>
      <c r="C3" s="110"/>
      <c r="D3" s="115" t="s">
        <v>215</v>
      </c>
      <c r="E3" s="116" t="s">
        <v>4141</v>
      </c>
      <c r="F3" s="109"/>
      <c r="G3" s="109"/>
      <c r="H3" s="109"/>
      <c r="I3" s="109"/>
      <c r="J3" s="109"/>
      <c r="K3" s="109"/>
      <c r="L3" s="109"/>
      <c r="M3" s="109"/>
      <c r="N3" s="109"/>
      <c r="O3" s="109"/>
      <c r="P3" s="109"/>
      <c r="Q3" s="109"/>
      <c r="R3" s="109"/>
      <c r="S3" s="113"/>
      <c r="T3" s="113"/>
      <c r="U3" s="1"/>
      <c r="V3" s="1"/>
      <c r="W3" s="1"/>
      <c r="X3" s="1"/>
      <c r="Y3" s="1"/>
      <c r="Z3" s="1"/>
    </row>
    <row r="4" ht="18.0" customHeight="1">
      <c r="A4" s="109"/>
      <c r="B4" s="110"/>
      <c r="C4" s="110"/>
      <c r="D4" s="115" t="s">
        <v>128</v>
      </c>
      <c r="E4" s="117">
        <f>COUNTIF($R$12:$R$1028,"P")</f>
        <v>1</v>
      </c>
      <c r="F4" s="109"/>
      <c r="G4" s="109"/>
      <c r="H4" s="109"/>
      <c r="I4" s="109"/>
      <c r="J4" s="109"/>
      <c r="K4" s="109"/>
      <c r="L4" s="109"/>
      <c r="M4" s="109"/>
      <c r="N4" s="109"/>
      <c r="O4" s="109"/>
      <c r="P4" s="109"/>
      <c r="Q4" s="109"/>
      <c r="R4" s="109"/>
      <c r="S4" s="113"/>
      <c r="T4" s="113"/>
      <c r="U4" s="1"/>
      <c r="V4" s="1"/>
      <c r="W4" s="1"/>
      <c r="X4" s="1"/>
      <c r="Y4" s="1"/>
      <c r="Z4" s="1"/>
    </row>
    <row r="5" ht="18.0" customHeight="1">
      <c r="A5" s="109"/>
      <c r="B5" s="110"/>
      <c r="C5" s="110"/>
      <c r="D5" s="115" t="s">
        <v>129</v>
      </c>
      <c r="E5" s="117">
        <f>COUNTIF($R$12:$R$1028,"F")</f>
        <v>0</v>
      </c>
      <c r="F5" s="109"/>
      <c r="G5" s="109"/>
      <c r="H5" s="109"/>
      <c r="I5" s="109"/>
      <c r="J5" s="109"/>
      <c r="K5" s="109"/>
      <c r="L5" s="109"/>
      <c r="M5" s="109"/>
      <c r="N5" s="109"/>
      <c r="O5" s="109"/>
      <c r="P5" s="109"/>
      <c r="Q5" s="109"/>
      <c r="R5" s="109"/>
      <c r="S5" s="113"/>
      <c r="T5" s="113"/>
      <c r="U5" s="1"/>
      <c r="V5" s="1"/>
      <c r="W5" s="1"/>
      <c r="X5" s="1"/>
      <c r="Y5" s="1"/>
      <c r="Z5" s="1"/>
    </row>
    <row r="6" ht="18.0" customHeight="1">
      <c r="A6" s="109"/>
      <c r="B6" s="110"/>
      <c r="C6" s="110"/>
      <c r="D6" s="115" t="s">
        <v>130</v>
      </c>
      <c r="E6" s="117">
        <f>COUNTIF($R$12:$R$1028,"PE")</f>
        <v>0</v>
      </c>
      <c r="F6" s="109"/>
      <c r="G6" s="202"/>
      <c r="H6" s="206"/>
      <c r="I6" s="202"/>
      <c r="J6" s="109"/>
      <c r="K6" s="109"/>
      <c r="L6" s="109"/>
      <c r="M6" s="109"/>
      <c r="N6" s="109"/>
      <c r="O6" s="109"/>
      <c r="P6" s="109"/>
      <c r="Q6" s="109"/>
      <c r="R6" s="109"/>
      <c r="S6" s="113"/>
      <c r="T6" s="113"/>
      <c r="U6" s="1"/>
      <c r="V6" s="1"/>
      <c r="W6" s="1"/>
      <c r="X6" s="1"/>
      <c r="Y6" s="1"/>
      <c r="Z6" s="1"/>
    </row>
    <row r="7" ht="18.0" customHeight="1">
      <c r="A7" s="109"/>
      <c r="B7" s="110"/>
      <c r="C7" s="110"/>
      <c r="D7" s="115" t="s">
        <v>132</v>
      </c>
      <c r="E7" s="117">
        <f>E8-E4-E5-E6</f>
        <v>140</v>
      </c>
      <c r="F7" s="109"/>
      <c r="G7" s="109"/>
      <c r="H7" s="109"/>
      <c r="I7" s="109"/>
      <c r="J7" s="109"/>
      <c r="K7" s="109"/>
      <c r="L7" s="109"/>
      <c r="M7" s="109"/>
      <c r="N7" s="109"/>
      <c r="O7" s="109"/>
      <c r="P7" s="109"/>
      <c r="Q7" s="109"/>
      <c r="R7" s="109"/>
      <c r="S7" s="113"/>
      <c r="T7" s="113"/>
      <c r="U7" s="1"/>
      <c r="V7" s="1"/>
      <c r="W7" s="1"/>
      <c r="X7" s="1"/>
      <c r="Y7" s="1"/>
      <c r="Z7" s="1"/>
    </row>
    <row r="8" ht="18.0" customHeight="1">
      <c r="A8" s="109"/>
      <c r="B8" s="110"/>
      <c r="C8" s="110"/>
      <c r="D8" s="115" t="s">
        <v>134</v>
      </c>
      <c r="E8" s="117">
        <f>COUNTA($E$12:$E$1640)</f>
        <v>141</v>
      </c>
      <c r="F8" s="109"/>
      <c r="G8" s="109"/>
      <c r="H8" s="109"/>
      <c r="I8" s="109"/>
      <c r="J8" s="109"/>
      <c r="K8" s="109"/>
      <c r="L8" s="109"/>
      <c r="M8" s="109"/>
      <c r="N8" s="109"/>
      <c r="O8" s="109"/>
      <c r="P8" s="109"/>
      <c r="Q8" s="109"/>
      <c r="R8" s="109"/>
      <c r="S8" s="113"/>
      <c r="T8" s="113"/>
      <c r="U8" s="1"/>
      <c r="V8" s="1"/>
      <c r="W8" s="1"/>
      <c r="X8" s="1"/>
      <c r="Y8" s="1"/>
      <c r="Z8" s="1"/>
    </row>
    <row r="9" ht="18.0"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0"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0" customHeight="1">
      <c r="A12" s="185" t="str">
        <f>IF(AND(E12="",E12=""),"",$E$3&amp;"_"&amp;ROW()-11-COUNTBLANK($E$12:E12))</f>
        <v/>
      </c>
      <c r="B12" s="186" t="s">
        <v>4142</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0"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148" t="s">
        <v>4143</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0" customHeight="1">
      <c r="A15" s="187" t="s">
        <v>2829</v>
      </c>
      <c r="B15" s="209"/>
      <c r="C15" s="189"/>
      <c r="D15" s="190"/>
      <c r="E15" s="191"/>
      <c r="F15" s="191"/>
      <c r="G15" s="192"/>
      <c r="H15" s="193"/>
      <c r="I15" s="193"/>
      <c r="J15" s="193"/>
      <c r="K15" s="193"/>
      <c r="L15" s="194"/>
      <c r="M15" s="193"/>
      <c r="N15" s="192"/>
      <c r="O15" s="193"/>
      <c r="P15" s="137"/>
      <c r="Q15" s="137"/>
      <c r="R15" s="137"/>
      <c r="S15" s="137"/>
      <c r="T15" s="137"/>
      <c r="U15" s="1"/>
      <c r="V15" s="1"/>
      <c r="W15" s="1"/>
      <c r="X15" s="1"/>
      <c r="Y15" s="1"/>
      <c r="Z15" s="1"/>
    </row>
    <row r="16" ht="363.0" customHeight="1">
      <c r="A16" s="215" t="str">
        <f t="shared" ref="A16:A25" si="1">IF(E16&lt;&gt;"",$E$3&amp;"00"&amp;COUNTA($E$16:E16),"")</f>
        <v>#NAME?</v>
      </c>
      <c r="B16" s="216" t="s">
        <v>4144</v>
      </c>
      <c r="C16" s="217"/>
      <c r="D16" s="218"/>
      <c r="E16" s="218" t="str">
        <f>_LONGTEXT("Hiển thị 
- Tiều đề: Kiểm kho
- Danh sách thả xuống: Chọn kho
- Trường văn bản: Tìm kiếm
- Nút bẩm: 
+ Đặt lại
+ Xuất file
+ Thêm mới
- Bảng hiển thị đủ 6 cột: MÃ, TÊN, KHO, LOẠI, BẮT ĐẦU, KẾT THÚC, TRẠNG THÁI, HÀNH ĐỘNG ( Các cột hiển thị đúng theo dữ li","ệu lưu trên bảng kiểm kho của hệ thống)
- Phân trang hiển thị: tổng số bản ghi, dropdown số dòng/trang (10,20,50), nút đầu/cuối/trước/sau")</f>
        <v>#NAME?</v>
      </c>
      <c r="F16" s="197"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219"/>
      <c r="T16" s="137"/>
      <c r="U16" s="1"/>
      <c r="V16" s="1"/>
      <c r="W16" s="1"/>
      <c r="X16" s="1"/>
      <c r="Y16" s="1"/>
      <c r="Z16" s="1"/>
    </row>
    <row r="17" ht="90.0" customHeight="1">
      <c r="A17" s="215" t="str">
        <f t="shared" si="1"/>
        <v>KK002</v>
      </c>
      <c r="B17" s="134" t="s">
        <v>4132</v>
      </c>
      <c r="C17" s="267"/>
      <c r="D17" s="136" t="s">
        <v>4133</v>
      </c>
      <c r="E17" s="228" t="s">
        <v>4134</v>
      </c>
      <c r="F17" s="224"/>
      <c r="G17" s="197"/>
      <c r="H17" s="197"/>
      <c r="I17" s="197"/>
      <c r="J17" s="197"/>
      <c r="K17" s="197"/>
      <c r="L17" s="197"/>
      <c r="M17" s="197"/>
      <c r="N17" s="197"/>
      <c r="O17" s="197"/>
      <c r="P17" s="197"/>
      <c r="Q17" s="197"/>
      <c r="R17" s="137"/>
      <c r="S17" s="137"/>
      <c r="T17" s="137"/>
      <c r="U17" s="1"/>
      <c r="V17" s="1"/>
      <c r="W17" s="1"/>
      <c r="X17" s="1"/>
      <c r="Y17" s="1"/>
      <c r="Z17" s="1"/>
    </row>
    <row r="18" ht="135.0" customHeight="1">
      <c r="A18" s="215" t="str">
        <f t="shared" si="1"/>
        <v>KK003</v>
      </c>
      <c r="B18" s="220" t="s">
        <v>3419</v>
      </c>
      <c r="C18" s="268"/>
      <c r="D18" s="222" t="s">
        <v>4135</v>
      </c>
      <c r="E18" s="223" t="s">
        <v>4136</v>
      </c>
      <c r="F18" s="224"/>
      <c r="G18" s="197"/>
      <c r="H18" s="197"/>
      <c r="I18" s="197"/>
      <c r="J18" s="197"/>
      <c r="K18" s="197"/>
      <c r="L18" s="197"/>
      <c r="M18" s="197"/>
      <c r="N18" s="197"/>
      <c r="O18" s="197"/>
      <c r="P18" s="197"/>
      <c r="Q18" s="197"/>
      <c r="R18" s="137"/>
      <c r="S18" s="137"/>
      <c r="T18" s="137"/>
      <c r="U18" s="1"/>
      <c r="V18" s="1"/>
      <c r="W18" s="1"/>
      <c r="X18" s="1"/>
      <c r="Y18" s="1"/>
      <c r="Z18" s="1"/>
    </row>
    <row r="19" ht="135.0" customHeight="1">
      <c r="A19" s="215" t="str">
        <f t="shared" si="1"/>
        <v>KK004</v>
      </c>
      <c r="B19" s="134" t="s">
        <v>4137</v>
      </c>
      <c r="C19" s="208"/>
      <c r="D19" s="136" t="s">
        <v>4138</v>
      </c>
      <c r="E19" s="136" t="s">
        <v>4139</v>
      </c>
      <c r="F19" s="224"/>
      <c r="G19" s="197"/>
      <c r="H19" s="197"/>
      <c r="I19" s="197"/>
      <c r="J19" s="197"/>
      <c r="K19" s="197"/>
      <c r="L19" s="197"/>
      <c r="M19" s="197"/>
      <c r="N19" s="197"/>
      <c r="O19" s="197"/>
      <c r="P19" s="197"/>
      <c r="Q19" s="197"/>
      <c r="R19" s="137"/>
      <c r="S19" s="137"/>
      <c r="T19" s="137"/>
      <c r="U19" s="1"/>
      <c r="V19" s="1"/>
      <c r="W19" s="1"/>
      <c r="X19" s="1"/>
      <c r="Y19" s="1"/>
      <c r="Z19" s="1"/>
    </row>
    <row r="20" ht="129.0" customHeight="1">
      <c r="A20" s="215" t="str">
        <f t="shared" si="1"/>
        <v>KK005</v>
      </c>
      <c r="B20" s="134" t="s">
        <v>3422</v>
      </c>
      <c r="C20" s="226"/>
      <c r="D20" s="222" t="s">
        <v>3921</v>
      </c>
      <c r="E20" s="222" t="s">
        <v>3424</v>
      </c>
      <c r="F20" s="224"/>
      <c r="G20" s="197"/>
      <c r="H20" s="197"/>
      <c r="I20" s="197"/>
      <c r="J20" s="197"/>
      <c r="K20" s="197"/>
      <c r="L20" s="197"/>
      <c r="M20" s="197"/>
      <c r="N20" s="197"/>
      <c r="O20" s="197"/>
      <c r="P20" s="197"/>
      <c r="Q20" s="197"/>
      <c r="R20" s="137"/>
      <c r="S20" s="137"/>
      <c r="T20" s="137"/>
      <c r="U20" s="1"/>
      <c r="V20" s="1"/>
      <c r="W20" s="1"/>
      <c r="X20" s="1"/>
      <c r="Y20" s="1"/>
      <c r="Z20" s="1"/>
    </row>
    <row r="21" ht="99.0" customHeight="1">
      <c r="A21" s="215" t="str">
        <f t="shared" si="1"/>
        <v>KK006</v>
      </c>
      <c r="B21" s="134" t="s">
        <v>3425</v>
      </c>
      <c r="C21" s="227"/>
      <c r="D21" s="136" t="s">
        <v>4145</v>
      </c>
      <c r="E21" s="228" t="s">
        <v>3427</v>
      </c>
      <c r="F21" s="224"/>
      <c r="G21" s="197"/>
      <c r="H21" s="197"/>
      <c r="I21" s="197"/>
      <c r="J21" s="197"/>
      <c r="K21" s="197"/>
      <c r="L21" s="197"/>
      <c r="M21" s="197"/>
      <c r="N21" s="197"/>
      <c r="O21" s="197"/>
      <c r="P21" s="197"/>
      <c r="Q21" s="197"/>
      <c r="R21" s="137"/>
      <c r="S21" s="137"/>
      <c r="T21" s="137"/>
      <c r="U21" s="1"/>
      <c r="V21" s="1"/>
      <c r="W21" s="1"/>
      <c r="X21" s="1"/>
      <c r="Y21" s="1"/>
      <c r="Z21" s="1"/>
    </row>
    <row r="22" ht="45.0" customHeight="1">
      <c r="A22" s="215" t="str">
        <f t="shared" si="1"/>
        <v/>
      </c>
      <c r="B22" s="229" t="s">
        <v>292</v>
      </c>
      <c r="C22" s="229"/>
      <c r="D22" s="229"/>
      <c r="E22" s="229"/>
      <c r="F22" s="224"/>
      <c r="G22" s="197"/>
      <c r="H22" s="197"/>
      <c r="I22" s="197"/>
      <c r="J22" s="197"/>
      <c r="K22" s="197"/>
      <c r="L22" s="197"/>
      <c r="M22" s="197"/>
      <c r="N22" s="197"/>
      <c r="O22" s="197"/>
      <c r="P22" s="197"/>
      <c r="Q22" s="197"/>
      <c r="R22" s="137"/>
      <c r="S22" s="137"/>
      <c r="T22" s="137"/>
      <c r="U22" s="1"/>
      <c r="V22" s="1"/>
      <c r="W22" s="1"/>
      <c r="X22" s="1"/>
      <c r="Y22" s="1"/>
      <c r="Z22" s="1"/>
    </row>
    <row r="23" ht="99.0" customHeight="1">
      <c r="A23" s="215" t="str">
        <f t="shared" si="1"/>
        <v>KK007</v>
      </c>
      <c r="B23" s="142" t="s">
        <v>293</v>
      </c>
      <c r="C23" s="142"/>
      <c r="D23" s="142" t="s">
        <v>3922</v>
      </c>
      <c r="E23" s="142" t="s">
        <v>295</v>
      </c>
      <c r="F23" s="224"/>
      <c r="G23" s="197"/>
      <c r="H23" s="197"/>
      <c r="I23" s="197"/>
      <c r="J23" s="197"/>
      <c r="K23" s="197"/>
      <c r="L23" s="197"/>
      <c r="M23" s="197"/>
      <c r="N23" s="197"/>
      <c r="O23" s="197"/>
      <c r="P23" s="197"/>
      <c r="Q23" s="197"/>
      <c r="R23" s="137"/>
      <c r="S23" s="137"/>
      <c r="T23" s="137"/>
      <c r="U23" s="1"/>
      <c r="V23" s="1"/>
      <c r="W23" s="1"/>
      <c r="X23" s="1"/>
      <c r="Y23" s="1"/>
      <c r="Z23" s="1"/>
    </row>
    <row r="24" ht="75.0" customHeight="1">
      <c r="A24" s="215" t="str">
        <f t="shared" si="1"/>
        <v>KK008</v>
      </c>
      <c r="B24" s="142" t="s">
        <v>3429</v>
      </c>
      <c r="C24" s="142"/>
      <c r="D24" s="142" t="s">
        <v>4146</v>
      </c>
      <c r="E24" s="142" t="s">
        <v>298</v>
      </c>
      <c r="F24" s="224"/>
      <c r="G24" s="197"/>
      <c r="H24" s="197"/>
      <c r="I24" s="197"/>
      <c r="J24" s="197"/>
      <c r="K24" s="197"/>
      <c r="L24" s="197"/>
      <c r="M24" s="197"/>
      <c r="N24" s="197"/>
      <c r="O24" s="197"/>
      <c r="P24" s="197"/>
      <c r="Q24" s="197"/>
      <c r="R24" s="137"/>
      <c r="S24" s="137"/>
      <c r="T24" s="137"/>
      <c r="U24" s="1"/>
      <c r="V24" s="1"/>
      <c r="W24" s="1"/>
      <c r="X24" s="1"/>
      <c r="Y24" s="1"/>
      <c r="Z24" s="1"/>
    </row>
    <row r="25" ht="102.0" customHeight="1">
      <c r="A25" s="215" t="str">
        <f t="shared" si="1"/>
        <v>KK009</v>
      </c>
      <c r="B25" s="142" t="s">
        <v>3431</v>
      </c>
      <c r="C25" s="142"/>
      <c r="D25" s="142" t="s">
        <v>4147</v>
      </c>
      <c r="E25" s="142" t="s">
        <v>3433</v>
      </c>
      <c r="F25" s="224"/>
      <c r="G25" s="197"/>
      <c r="H25" s="197"/>
      <c r="I25" s="197"/>
      <c r="J25" s="197"/>
      <c r="K25" s="197"/>
      <c r="L25" s="197"/>
      <c r="M25" s="197"/>
      <c r="N25" s="197"/>
      <c r="O25" s="197"/>
      <c r="P25" s="197"/>
      <c r="Q25" s="197"/>
      <c r="R25" s="137"/>
      <c r="S25" s="137"/>
      <c r="T25" s="137"/>
      <c r="U25" s="1"/>
      <c r="V25" s="1"/>
      <c r="W25" s="1"/>
      <c r="X25" s="1"/>
      <c r="Y25" s="1"/>
      <c r="Z25" s="1"/>
    </row>
    <row r="26" ht="117.0" customHeight="1">
      <c r="A26" s="215" t="str">
        <f t="shared" ref="A26:A66" si="2">IF(E26&lt;&gt;"",$E$3&amp;"0"&amp;COUNTA($E$16:E26),"")</f>
        <v>KK010</v>
      </c>
      <c r="B26" s="142" t="s">
        <v>3434</v>
      </c>
      <c r="C26" s="142"/>
      <c r="D26" s="142" t="s">
        <v>4148</v>
      </c>
      <c r="E26" s="142" t="s">
        <v>3436</v>
      </c>
      <c r="F26" s="224"/>
      <c r="G26" s="197"/>
      <c r="H26" s="197"/>
      <c r="I26" s="197"/>
      <c r="J26" s="197"/>
      <c r="K26" s="197"/>
      <c r="L26" s="197"/>
      <c r="M26" s="197"/>
      <c r="N26" s="197"/>
      <c r="O26" s="197"/>
      <c r="P26" s="197"/>
      <c r="Q26" s="197"/>
      <c r="R26" s="137"/>
      <c r="S26" s="137"/>
      <c r="T26" s="137"/>
      <c r="U26" s="1"/>
      <c r="V26" s="1"/>
      <c r="W26" s="1"/>
      <c r="X26" s="1"/>
      <c r="Y26" s="1"/>
      <c r="Z26" s="1"/>
    </row>
    <row r="27" ht="46.5" customHeight="1">
      <c r="A27" s="215" t="str">
        <f t="shared" si="2"/>
        <v/>
      </c>
      <c r="B27" s="230" t="s">
        <v>3437</v>
      </c>
      <c r="C27" s="230"/>
      <c r="D27" s="230"/>
      <c r="E27" s="231"/>
      <c r="F27" s="224"/>
      <c r="G27" s="197"/>
      <c r="H27" s="197"/>
      <c r="I27" s="197"/>
      <c r="J27" s="197"/>
      <c r="K27" s="197"/>
      <c r="L27" s="197"/>
      <c r="M27" s="197"/>
      <c r="N27" s="197"/>
      <c r="O27" s="197"/>
      <c r="P27" s="197"/>
      <c r="Q27" s="197"/>
      <c r="R27" s="137"/>
      <c r="S27" s="137"/>
      <c r="T27" s="137"/>
      <c r="U27" s="1"/>
      <c r="V27" s="1"/>
      <c r="W27" s="1"/>
      <c r="X27" s="1"/>
      <c r="Y27" s="1"/>
      <c r="Z27" s="1"/>
    </row>
    <row r="28" ht="75.0" customHeight="1">
      <c r="A28" s="215" t="str">
        <f t="shared" si="2"/>
        <v>KK011</v>
      </c>
      <c r="B28" s="134" t="s">
        <v>3438</v>
      </c>
      <c r="C28" s="134"/>
      <c r="D28" s="136" t="s">
        <v>4149</v>
      </c>
      <c r="E28" s="223" t="s">
        <v>118</v>
      </c>
      <c r="F28" s="224"/>
      <c r="G28" s="197"/>
      <c r="H28" s="197"/>
      <c r="I28" s="197"/>
      <c r="J28" s="197"/>
      <c r="K28" s="197"/>
      <c r="L28" s="197"/>
      <c r="M28" s="197"/>
      <c r="N28" s="197"/>
      <c r="O28" s="197"/>
      <c r="P28" s="197"/>
      <c r="Q28" s="197"/>
      <c r="R28" s="137"/>
      <c r="S28" s="137"/>
      <c r="T28" s="137"/>
      <c r="U28" s="1"/>
      <c r="V28" s="1"/>
      <c r="W28" s="1"/>
      <c r="X28" s="1"/>
      <c r="Y28" s="1"/>
      <c r="Z28" s="1"/>
    </row>
    <row r="29" ht="18.0" customHeight="1">
      <c r="A29" s="215" t="str">
        <f t="shared" si="2"/>
        <v/>
      </c>
      <c r="B29" s="231" t="s">
        <v>4150</v>
      </c>
      <c r="C29" s="231"/>
      <c r="D29" s="231"/>
      <c r="E29" s="231"/>
      <c r="F29" s="197"/>
      <c r="G29" s="197"/>
      <c r="H29" s="197"/>
      <c r="I29" s="197"/>
      <c r="J29" s="197"/>
      <c r="K29" s="197"/>
      <c r="L29" s="197"/>
      <c r="M29" s="197"/>
      <c r="N29" s="197"/>
      <c r="O29" s="197"/>
      <c r="P29" s="197"/>
      <c r="Q29" s="197"/>
      <c r="R29" s="137" t="str">
        <f t="shared" ref="R29:R31" si="3">IF(OR(IF(H29="",IF(G29="",IF(F29="","",F29),G29),H29)="F",IF(K29="",IF(J29="",IF(I29="","",I29),J29),K29)="F",IF(N29="",IF(M29="",IF(L29="","",L29),M29),N29)="F",IF(Q29="",IF(P29="",IF(O29="","",O29),P29),Q29)="F")=TRUE,"F",IF(OR(IF(H29="",IF(G29="",IF(F29="","",F29),G29),H29)="PE",IF(K29="",IF(J29="",IF(I29="","",I29),J29),K29)="PE",IF(N29="",IF(M29="",IF(L29="","",L29),M29),N29)="PE",IF(Q29="",IF(P29="",IF(O29="","",O29),P29),Q29)="PE")=TRUE,"PE",IF(AND(IF(H29="",IF(G29="",IF(F29="","",F29),G29),H29)="",IF(K29="",IF(J29="",IF(I29="","",I29),J29),K29)="",IF(N29="",IF(M29="",IF(L29="","",L29),M29),N29)="",IF(Q29="",IF(P29="",IF(O29="","",O29),P29),Q29)="")=TRUE,"","P")))</f>
        <v/>
      </c>
      <c r="S29" s="137"/>
      <c r="T29" s="232"/>
      <c r="U29" s="233"/>
      <c r="V29" s="233"/>
      <c r="W29" s="233"/>
      <c r="X29" s="233"/>
      <c r="Y29" s="233"/>
      <c r="Z29" s="233"/>
    </row>
    <row r="30" ht="18.0" customHeight="1">
      <c r="A30" s="215" t="str">
        <f t="shared" si="2"/>
        <v>KK012</v>
      </c>
      <c r="B30" s="134" t="s">
        <v>4151</v>
      </c>
      <c r="C30" s="134" t="s">
        <v>3908</v>
      </c>
      <c r="D30" s="136" t="s">
        <v>4152</v>
      </c>
      <c r="E30" s="136" t="s">
        <v>4153</v>
      </c>
      <c r="F30" s="224"/>
      <c r="G30" s="197"/>
      <c r="H30" s="197"/>
      <c r="I30" s="197"/>
      <c r="J30" s="197"/>
      <c r="K30" s="197"/>
      <c r="L30" s="197"/>
      <c r="M30" s="197"/>
      <c r="N30" s="197"/>
      <c r="O30" s="197"/>
      <c r="P30" s="197"/>
      <c r="Q30" s="197"/>
      <c r="R30" s="137" t="str">
        <f t="shared" si="3"/>
        <v/>
      </c>
      <c r="S30" s="137"/>
      <c r="T30" s="137"/>
      <c r="U30" s="1"/>
      <c r="V30" s="1"/>
      <c r="W30" s="1"/>
      <c r="X30" s="1"/>
      <c r="Y30" s="1"/>
      <c r="Z30" s="1"/>
    </row>
    <row r="31" ht="18.0" customHeight="1">
      <c r="A31" s="215" t="str">
        <f t="shared" si="2"/>
        <v>KK013</v>
      </c>
      <c r="B31" s="234" t="s">
        <v>4154</v>
      </c>
      <c r="C31" s="235"/>
      <c r="D31" s="235"/>
      <c r="E31" s="236" t="s">
        <v>4155</v>
      </c>
      <c r="F31" s="197"/>
      <c r="G31" s="197"/>
      <c r="H31" s="197"/>
      <c r="I31" s="197"/>
      <c r="J31" s="197"/>
      <c r="K31" s="197"/>
      <c r="L31" s="197"/>
      <c r="M31" s="197"/>
      <c r="N31" s="197"/>
      <c r="O31" s="197"/>
      <c r="P31" s="197"/>
      <c r="Q31" s="197"/>
      <c r="R31" s="137" t="str">
        <f t="shared" si="3"/>
        <v/>
      </c>
      <c r="S31" s="137"/>
      <c r="T31" s="137"/>
      <c r="U31" s="1"/>
      <c r="V31" s="1"/>
      <c r="W31" s="1"/>
      <c r="X31" s="1"/>
      <c r="Y31" s="1"/>
      <c r="Z31" s="1"/>
    </row>
    <row r="32" ht="18.0" customHeight="1">
      <c r="A32" s="215" t="str">
        <f t="shared" si="2"/>
        <v>KK014</v>
      </c>
      <c r="B32" s="237" t="s">
        <v>4156</v>
      </c>
      <c r="C32" s="226"/>
      <c r="D32" s="220" t="s">
        <v>4157</v>
      </c>
      <c r="E32" s="222" t="s">
        <v>4158</v>
      </c>
      <c r="F32" s="197"/>
      <c r="G32" s="197"/>
      <c r="H32" s="197"/>
      <c r="I32" s="197"/>
      <c r="J32" s="197"/>
      <c r="K32" s="197"/>
      <c r="L32" s="197"/>
      <c r="M32" s="197"/>
      <c r="N32" s="197"/>
      <c r="O32" s="197"/>
      <c r="P32" s="197"/>
      <c r="Q32" s="197"/>
      <c r="R32" s="137"/>
      <c r="S32" s="137"/>
      <c r="T32" s="137"/>
      <c r="U32" s="1"/>
      <c r="V32" s="1"/>
      <c r="W32" s="1"/>
      <c r="X32" s="1"/>
      <c r="Y32" s="1"/>
      <c r="Z32" s="1"/>
    </row>
    <row r="33" ht="18.0" customHeight="1">
      <c r="A33" s="215" t="str">
        <f t="shared" si="2"/>
        <v>KK015</v>
      </c>
      <c r="B33" s="238" t="s">
        <v>4159</v>
      </c>
      <c r="C33" s="226"/>
      <c r="D33" s="220" t="s">
        <v>4160</v>
      </c>
      <c r="E33" s="222" t="s">
        <v>4161</v>
      </c>
      <c r="F33" s="197"/>
      <c r="G33" s="197"/>
      <c r="H33" s="197"/>
      <c r="I33" s="197"/>
      <c r="J33" s="197"/>
      <c r="K33" s="197"/>
      <c r="L33" s="197"/>
      <c r="M33" s="197"/>
      <c r="N33" s="197"/>
      <c r="O33" s="197"/>
      <c r="P33" s="197"/>
      <c r="Q33" s="197"/>
      <c r="R33" s="137"/>
      <c r="S33" s="137"/>
      <c r="T33" s="137"/>
      <c r="U33" s="1"/>
      <c r="V33" s="1"/>
      <c r="W33" s="1"/>
      <c r="X33" s="1"/>
      <c r="Y33" s="1"/>
      <c r="Z33" s="1"/>
    </row>
    <row r="34" ht="18.0" customHeight="1">
      <c r="A34" s="215" t="str">
        <f t="shared" si="2"/>
        <v>KK016</v>
      </c>
      <c r="B34" s="239" t="s">
        <v>4162</v>
      </c>
      <c r="C34" s="226"/>
      <c r="D34" s="220" t="s">
        <v>4163</v>
      </c>
      <c r="E34" s="222" t="s">
        <v>4164</v>
      </c>
      <c r="F34" s="197"/>
      <c r="G34" s="197"/>
      <c r="H34" s="197"/>
      <c r="I34" s="197"/>
      <c r="J34" s="197"/>
      <c r="K34" s="197"/>
      <c r="L34" s="197"/>
      <c r="M34" s="197"/>
      <c r="N34" s="197"/>
      <c r="O34" s="197"/>
      <c r="P34" s="197"/>
      <c r="Q34" s="197"/>
      <c r="R34" s="137"/>
      <c r="S34" s="137"/>
      <c r="T34" s="137"/>
      <c r="U34" s="1"/>
      <c r="V34" s="1"/>
      <c r="W34" s="1"/>
      <c r="X34" s="1"/>
      <c r="Y34" s="1"/>
      <c r="Z34" s="1"/>
    </row>
    <row r="35" ht="18.0" customHeight="1">
      <c r="A35" s="215" t="str">
        <f t="shared" si="2"/>
        <v>KK017</v>
      </c>
      <c r="B35" s="237" t="s">
        <v>4165</v>
      </c>
      <c r="C35" s="226"/>
      <c r="D35" s="220" t="s">
        <v>4166</v>
      </c>
      <c r="E35" s="222" t="s">
        <v>4167</v>
      </c>
      <c r="F35" s="197"/>
      <c r="G35" s="197"/>
      <c r="H35" s="197"/>
      <c r="I35" s="197"/>
      <c r="J35" s="197"/>
      <c r="K35" s="197"/>
      <c r="L35" s="197"/>
      <c r="M35" s="197"/>
      <c r="N35" s="197"/>
      <c r="O35" s="197"/>
      <c r="P35" s="197"/>
      <c r="Q35" s="197"/>
      <c r="R35" s="137"/>
      <c r="S35" s="137"/>
      <c r="T35" s="137"/>
      <c r="U35" s="1"/>
      <c r="V35" s="1"/>
      <c r="W35" s="1"/>
      <c r="X35" s="1"/>
      <c r="Y35" s="1"/>
      <c r="Z35" s="1"/>
    </row>
    <row r="36" ht="18.0" customHeight="1">
      <c r="A36" s="215" t="str">
        <f t="shared" si="2"/>
        <v>KK018</v>
      </c>
      <c r="B36" s="237" t="s">
        <v>4168</v>
      </c>
      <c r="C36" s="226"/>
      <c r="D36" s="220" t="s">
        <v>4169</v>
      </c>
      <c r="E36" s="222" t="s">
        <v>4170</v>
      </c>
      <c r="F36" s="197"/>
      <c r="G36" s="197"/>
      <c r="H36" s="197"/>
      <c r="I36" s="197"/>
      <c r="J36" s="197"/>
      <c r="K36" s="197"/>
      <c r="L36" s="197"/>
      <c r="M36" s="197"/>
      <c r="N36" s="197"/>
      <c r="O36" s="197"/>
      <c r="P36" s="197"/>
      <c r="Q36" s="197"/>
      <c r="R36" s="137"/>
      <c r="S36" s="137"/>
      <c r="T36" s="137"/>
      <c r="U36" s="1"/>
      <c r="V36" s="1"/>
      <c r="W36" s="1"/>
      <c r="X36" s="1"/>
      <c r="Y36" s="1"/>
      <c r="Z36" s="1"/>
    </row>
    <row r="37" ht="18.0" customHeight="1">
      <c r="A37" s="215" t="str">
        <f t="shared" si="2"/>
        <v>KK019</v>
      </c>
      <c r="B37" s="237" t="s">
        <v>4171</v>
      </c>
      <c r="C37" s="226"/>
      <c r="D37" s="220" t="s">
        <v>4160</v>
      </c>
      <c r="E37" s="222" t="s">
        <v>4172</v>
      </c>
      <c r="F37" s="197"/>
      <c r="G37" s="197"/>
      <c r="H37" s="197"/>
      <c r="I37" s="197"/>
      <c r="J37" s="197"/>
      <c r="K37" s="197"/>
      <c r="L37" s="197"/>
      <c r="M37" s="197"/>
      <c r="N37" s="197"/>
      <c r="O37" s="197"/>
      <c r="P37" s="197"/>
      <c r="Q37" s="197"/>
      <c r="R37" s="137"/>
      <c r="S37" s="137"/>
      <c r="T37" s="137"/>
      <c r="U37" s="1"/>
      <c r="V37" s="1"/>
      <c r="W37" s="1"/>
      <c r="X37" s="1"/>
      <c r="Y37" s="1"/>
      <c r="Z37" s="1"/>
    </row>
    <row r="38" ht="18.0" customHeight="1">
      <c r="A38" s="215" t="str">
        <f t="shared" si="2"/>
        <v>KK020</v>
      </c>
      <c r="B38" s="237" t="s">
        <v>4173</v>
      </c>
      <c r="C38" s="226"/>
      <c r="D38" s="220" t="s">
        <v>4174</v>
      </c>
      <c r="E38" s="222" t="s">
        <v>4175</v>
      </c>
      <c r="F38" s="197"/>
      <c r="G38" s="197"/>
      <c r="H38" s="197"/>
      <c r="I38" s="197"/>
      <c r="J38" s="197"/>
      <c r="K38" s="197"/>
      <c r="L38" s="197"/>
      <c r="M38" s="197"/>
      <c r="N38" s="197"/>
      <c r="O38" s="197"/>
      <c r="P38" s="197"/>
      <c r="Q38" s="197"/>
      <c r="R38" s="137"/>
      <c r="S38" s="137"/>
      <c r="T38" s="137"/>
      <c r="U38" s="1"/>
      <c r="V38" s="1"/>
      <c r="W38" s="1"/>
      <c r="X38" s="1"/>
      <c r="Y38" s="1"/>
      <c r="Z38" s="1"/>
    </row>
    <row r="39" ht="18.0" customHeight="1">
      <c r="A39" s="215" t="str">
        <f t="shared" si="2"/>
        <v>KK021</v>
      </c>
      <c r="B39" s="134" t="s">
        <v>4176</v>
      </c>
      <c r="C39" s="208"/>
      <c r="D39" s="136" t="s">
        <v>4177</v>
      </c>
      <c r="E39" s="136" t="s">
        <v>4178</v>
      </c>
      <c r="F39" s="197"/>
      <c r="G39" s="197"/>
      <c r="H39" s="197"/>
      <c r="I39" s="197"/>
      <c r="J39" s="197"/>
      <c r="K39" s="197"/>
      <c r="L39" s="197"/>
      <c r="M39" s="197"/>
      <c r="N39" s="197"/>
      <c r="O39" s="197"/>
      <c r="P39" s="197"/>
      <c r="Q39" s="197"/>
      <c r="R39" s="137"/>
      <c r="S39" s="137"/>
      <c r="T39" s="137"/>
      <c r="U39" s="1"/>
      <c r="V39" s="1"/>
      <c r="W39" s="1"/>
      <c r="X39" s="1"/>
      <c r="Y39" s="1"/>
      <c r="Z39" s="1"/>
    </row>
    <row r="40" ht="18.0" customHeight="1">
      <c r="A40" s="215" t="str">
        <f t="shared" si="2"/>
        <v>KK022</v>
      </c>
      <c r="B40" s="238" t="s">
        <v>4179</v>
      </c>
      <c r="C40" s="226"/>
      <c r="D40" s="220" t="s">
        <v>4180</v>
      </c>
      <c r="E40" s="222" t="s">
        <v>4181</v>
      </c>
      <c r="F40" s="197"/>
      <c r="G40" s="197"/>
      <c r="H40" s="197"/>
      <c r="I40" s="197"/>
      <c r="J40" s="197"/>
      <c r="K40" s="197"/>
      <c r="L40" s="197"/>
      <c r="M40" s="197"/>
      <c r="N40" s="197"/>
      <c r="O40" s="197"/>
      <c r="P40" s="197"/>
      <c r="Q40" s="197"/>
      <c r="R40" s="137"/>
      <c r="S40" s="137"/>
      <c r="T40" s="137"/>
      <c r="U40" s="1"/>
      <c r="V40" s="1"/>
      <c r="W40" s="1"/>
      <c r="X40" s="1"/>
      <c r="Y40" s="1"/>
      <c r="Z40" s="1"/>
    </row>
    <row r="41" ht="66.0" customHeight="1">
      <c r="A41" s="215" t="str">
        <f t="shared" si="2"/>
        <v>KK023</v>
      </c>
      <c r="B41" s="238" t="s">
        <v>4182</v>
      </c>
      <c r="C41" s="226"/>
      <c r="D41" s="220" t="s">
        <v>4183</v>
      </c>
      <c r="E41" s="222" t="s">
        <v>4184</v>
      </c>
      <c r="F41" s="197"/>
      <c r="G41" s="197"/>
      <c r="H41" s="197"/>
      <c r="I41" s="197"/>
      <c r="J41" s="197"/>
      <c r="K41" s="197"/>
      <c r="L41" s="197"/>
      <c r="M41" s="197"/>
      <c r="N41" s="197"/>
      <c r="O41" s="197"/>
      <c r="P41" s="197"/>
      <c r="Q41" s="197"/>
      <c r="R41" s="137"/>
      <c r="S41" s="137"/>
      <c r="T41" s="137"/>
      <c r="U41" s="1"/>
      <c r="V41" s="1"/>
      <c r="W41" s="1"/>
      <c r="X41" s="1"/>
      <c r="Y41" s="1"/>
      <c r="Z41" s="1"/>
    </row>
    <row r="42" ht="18.0" customHeight="1">
      <c r="A42" s="215" t="str">
        <f t="shared" si="2"/>
        <v>KK024</v>
      </c>
      <c r="B42" s="238" t="s">
        <v>4185</v>
      </c>
      <c r="C42" s="226"/>
      <c r="D42" s="220" t="s">
        <v>4160</v>
      </c>
      <c r="E42" s="222" t="s">
        <v>3510</v>
      </c>
      <c r="F42" s="197"/>
      <c r="G42" s="197"/>
      <c r="H42" s="197"/>
      <c r="I42" s="197"/>
      <c r="J42" s="197"/>
      <c r="K42" s="197"/>
      <c r="L42" s="197"/>
      <c r="M42" s="197"/>
      <c r="N42" s="197"/>
      <c r="O42" s="197"/>
      <c r="P42" s="197"/>
      <c r="Q42" s="197"/>
      <c r="R42" s="137"/>
      <c r="S42" s="137"/>
      <c r="T42" s="137"/>
      <c r="U42" s="1"/>
      <c r="V42" s="1"/>
      <c r="W42" s="1"/>
      <c r="X42" s="1"/>
      <c r="Y42" s="1"/>
      <c r="Z42" s="1"/>
    </row>
    <row r="43" ht="18.0" customHeight="1">
      <c r="A43" s="215" t="str">
        <f t="shared" si="2"/>
        <v>KK025</v>
      </c>
      <c r="B43" s="238" t="s">
        <v>4186</v>
      </c>
      <c r="C43" s="226"/>
      <c r="D43" s="220" t="s">
        <v>4160</v>
      </c>
      <c r="E43" s="222" t="s">
        <v>3510</v>
      </c>
      <c r="F43" s="197"/>
      <c r="G43" s="197"/>
      <c r="H43" s="197"/>
      <c r="I43" s="197"/>
      <c r="J43" s="197"/>
      <c r="K43" s="197"/>
      <c r="L43" s="197"/>
      <c r="M43" s="197"/>
      <c r="N43" s="197"/>
      <c r="O43" s="197"/>
      <c r="P43" s="197"/>
      <c r="Q43" s="197"/>
      <c r="R43" s="137"/>
      <c r="S43" s="137"/>
      <c r="T43" s="137"/>
      <c r="U43" s="1"/>
      <c r="V43" s="1"/>
      <c r="W43" s="1"/>
      <c r="X43" s="1"/>
      <c r="Y43" s="1"/>
      <c r="Z43" s="1"/>
    </row>
    <row r="44" ht="18.0" customHeight="1">
      <c r="A44" s="215" t="str">
        <f t="shared" si="2"/>
        <v>KK026</v>
      </c>
      <c r="B44" s="238" t="s">
        <v>4187</v>
      </c>
      <c r="C44" s="226"/>
      <c r="D44" s="220" t="s">
        <v>4160</v>
      </c>
      <c r="E44" s="222" t="s">
        <v>3510</v>
      </c>
      <c r="F44" s="197"/>
      <c r="G44" s="197"/>
      <c r="H44" s="197"/>
      <c r="I44" s="197"/>
      <c r="J44" s="197"/>
      <c r="K44" s="197"/>
      <c r="L44" s="197"/>
      <c r="M44" s="197"/>
      <c r="N44" s="197"/>
      <c r="O44" s="197"/>
      <c r="P44" s="197"/>
      <c r="Q44" s="197"/>
      <c r="R44" s="137"/>
      <c r="S44" s="137"/>
      <c r="T44" s="137"/>
      <c r="U44" s="1"/>
      <c r="V44" s="1"/>
      <c r="W44" s="1"/>
      <c r="X44" s="1"/>
      <c r="Y44" s="1"/>
      <c r="Z44" s="1"/>
    </row>
    <row r="45" ht="18.0" customHeight="1">
      <c r="A45" s="215" t="str">
        <f t="shared" si="2"/>
        <v>KK027</v>
      </c>
      <c r="B45" s="237" t="s">
        <v>4188</v>
      </c>
      <c r="C45" s="226"/>
      <c r="D45" s="220" t="s">
        <v>4189</v>
      </c>
      <c r="E45" s="222" t="s">
        <v>4190</v>
      </c>
      <c r="F45" s="197"/>
      <c r="G45" s="197"/>
      <c r="H45" s="197"/>
      <c r="I45" s="197"/>
      <c r="J45" s="197"/>
      <c r="K45" s="197"/>
      <c r="L45" s="197"/>
      <c r="M45" s="197"/>
      <c r="N45" s="197"/>
      <c r="O45" s="197"/>
      <c r="P45" s="197"/>
      <c r="Q45" s="197"/>
      <c r="R45" s="137"/>
      <c r="S45" s="137"/>
      <c r="T45" s="137"/>
      <c r="U45" s="1"/>
      <c r="V45" s="1"/>
      <c r="W45" s="1"/>
      <c r="X45" s="1"/>
      <c r="Y45" s="1"/>
      <c r="Z45" s="1"/>
    </row>
    <row r="46" ht="18.0" customHeight="1">
      <c r="A46" s="215" t="str">
        <f t="shared" si="2"/>
        <v>KK028</v>
      </c>
      <c r="B46" s="249" t="s">
        <v>4191</v>
      </c>
      <c r="C46" s="220"/>
      <c r="D46" s="220" t="s">
        <v>4192</v>
      </c>
      <c r="E46" s="222" t="s">
        <v>4193</v>
      </c>
      <c r="F46" s="244"/>
      <c r="G46" s="245"/>
      <c r="H46" s="245"/>
      <c r="I46" s="245"/>
      <c r="J46" s="245"/>
      <c r="K46" s="245"/>
      <c r="L46" s="245"/>
      <c r="M46" s="245"/>
      <c r="N46" s="245"/>
      <c r="O46" s="245"/>
      <c r="P46" s="245"/>
      <c r="Q46" s="245"/>
      <c r="R46" s="246"/>
      <c r="S46" s="246"/>
      <c r="T46" s="246"/>
      <c r="U46" s="1"/>
      <c r="V46" s="1"/>
      <c r="W46" s="1"/>
      <c r="X46" s="1"/>
      <c r="Y46" s="1"/>
      <c r="Z46" s="1"/>
    </row>
    <row r="47" ht="18.0" customHeight="1">
      <c r="A47" s="215" t="str">
        <f t="shared" si="2"/>
        <v>KK029</v>
      </c>
      <c r="B47" s="238" t="s">
        <v>4194</v>
      </c>
      <c r="C47" s="134"/>
      <c r="D47" s="220" t="s">
        <v>4195</v>
      </c>
      <c r="E47" s="136" t="s">
        <v>3516</v>
      </c>
      <c r="F47" s="244"/>
      <c r="G47" s="245"/>
      <c r="H47" s="245"/>
      <c r="I47" s="245"/>
      <c r="J47" s="245"/>
      <c r="K47" s="245"/>
      <c r="L47" s="245"/>
      <c r="M47" s="245"/>
      <c r="N47" s="245"/>
      <c r="O47" s="245"/>
      <c r="P47" s="245"/>
      <c r="Q47" s="245"/>
      <c r="R47" s="246"/>
      <c r="S47" s="246"/>
      <c r="T47" s="246"/>
      <c r="U47" s="1"/>
      <c r="V47" s="1"/>
      <c r="W47" s="1"/>
      <c r="X47" s="1"/>
      <c r="Y47" s="1"/>
      <c r="Z47" s="1"/>
    </row>
    <row r="48" ht="18.0" customHeight="1">
      <c r="A48" s="215" t="str">
        <f t="shared" si="2"/>
        <v>KK030</v>
      </c>
      <c r="B48" s="238" t="s">
        <v>4196</v>
      </c>
      <c r="C48" s="220"/>
      <c r="D48" s="220" t="s">
        <v>4197</v>
      </c>
      <c r="E48" s="222" t="s">
        <v>3516</v>
      </c>
      <c r="F48" s="244"/>
      <c r="G48" s="245"/>
      <c r="H48" s="245"/>
      <c r="I48" s="245"/>
      <c r="J48" s="245"/>
      <c r="K48" s="245"/>
      <c r="L48" s="245"/>
      <c r="M48" s="245"/>
      <c r="N48" s="245"/>
      <c r="O48" s="245"/>
      <c r="P48" s="245"/>
      <c r="Q48" s="245"/>
      <c r="R48" s="246"/>
      <c r="S48" s="246"/>
      <c r="T48" s="246"/>
      <c r="U48" s="1"/>
      <c r="V48" s="1"/>
      <c r="W48" s="1"/>
      <c r="X48" s="1"/>
      <c r="Y48" s="1"/>
      <c r="Z48" s="1"/>
    </row>
    <row r="49" ht="18.0" customHeight="1">
      <c r="A49" s="215" t="str">
        <f t="shared" si="2"/>
        <v>KK031</v>
      </c>
      <c r="B49" s="242" t="s">
        <v>4198</v>
      </c>
      <c r="C49" s="221"/>
      <c r="D49" s="221" t="s">
        <v>4199</v>
      </c>
      <c r="E49" s="222" t="s">
        <v>3507</v>
      </c>
      <c r="F49" s="244"/>
      <c r="G49" s="245"/>
      <c r="H49" s="245"/>
      <c r="I49" s="245"/>
      <c r="J49" s="245"/>
      <c r="K49" s="245"/>
      <c r="L49" s="245"/>
      <c r="M49" s="245"/>
      <c r="N49" s="245"/>
      <c r="O49" s="245"/>
      <c r="P49" s="245"/>
      <c r="Q49" s="245"/>
      <c r="R49" s="246"/>
      <c r="S49" s="246"/>
      <c r="T49" s="246"/>
      <c r="U49" s="1"/>
      <c r="V49" s="1"/>
      <c r="W49" s="1"/>
      <c r="X49" s="1"/>
      <c r="Y49" s="1"/>
      <c r="Z49" s="1"/>
    </row>
    <row r="50" ht="18.0" customHeight="1">
      <c r="A50" s="215" t="str">
        <f t="shared" si="2"/>
        <v>KK032</v>
      </c>
      <c r="B50" s="249" t="s">
        <v>4200</v>
      </c>
      <c r="C50" s="220"/>
      <c r="D50" s="220" t="s">
        <v>4201</v>
      </c>
      <c r="E50" s="222" t="s">
        <v>4193</v>
      </c>
      <c r="F50" s="244"/>
      <c r="G50" s="245"/>
      <c r="H50" s="245"/>
      <c r="I50" s="245"/>
      <c r="J50" s="245"/>
      <c r="K50" s="245"/>
      <c r="L50" s="245"/>
      <c r="M50" s="245"/>
      <c r="N50" s="245"/>
      <c r="O50" s="245"/>
      <c r="P50" s="245"/>
      <c r="Q50" s="245"/>
      <c r="R50" s="246"/>
      <c r="S50" s="246"/>
      <c r="T50" s="246"/>
      <c r="U50" s="1"/>
      <c r="V50" s="1"/>
      <c r="W50" s="1"/>
      <c r="X50" s="1"/>
      <c r="Y50" s="1"/>
      <c r="Z50" s="1"/>
    </row>
    <row r="51" ht="18.0" customHeight="1">
      <c r="A51" s="215" t="str">
        <f t="shared" si="2"/>
        <v>KK033</v>
      </c>
      <c r="B51" s="238" t="s">
        <v>4202</v>
      </c>
      <c r="C51" s="134"/>
      <c r="D51" s="220" t="s">
        <v>4203</v>
      </c>
      <c r="E51" s="136" t="s">
        <v>3516</v>
      </c>
      <c r="F51" s="244"/>
      <c r="G51" s="245"/>
      <c r="H51" s="245"/>
      <c r="I51" s="245"/>
      <c r="J51" s="245"/>
      <c r="K51" s="245"/>
      <c r="L51" s="245"/>
      <c r="M51" s="245"/>
      <c r="N51" s="245"/>
      <c r="O51" s="245"/>
      <c r="P51" s="245"/>
      <c r="Q51" s="245"/>
      <c r="R51" s="246"/>
      <c r="S51" s="246"/>
      <c r="T51" s="246"/>
      <c r="U51" s="1"/>
      <c r="V51" s="1"/>
      <c r="W51" s="1"/>
      <c r="X51" s="1"/>
      <c r="Y51" s="1"/>
      <c r="Z51" s="1"/>
    </row>
    <row r="52" ht="18.0" customHeight="1">
      <c r="A52" s="215" t="str">
        <f t="shared" si="2"/>
        <v>KK034</v>
      </c>
      <c r="B52" s="237" t="s">
        <v>4204</v>
      </c>
      <c r="C52" s="220"/>
      <c r="D52" s="220" t="s">
        <v>4205</v>
      </c>
      <c r="E52" s="222" t="s">
        <v>3516</v>
      </c>
      <c r="F52" s="244"/>
      <c r="G52" s="245"/>
      <c r="H52" s="245"/>
      <c r="I52" s="245"/>
      <c r="J52" s="245"/>
      <c r="K52" s="245"/>
      <c r="L52" s="245"/>
      <c r="M52" s="245"/>
      <c r="N52" s="245"/>
      <c r="O52" s="245"/>
      <c r="P52" s="245"/>
      <c r="Q52" s="245"/>
      <c r="R52" s="246"/>
      <c r="S52" s="246"/>
      <c r="T52" s="246"/>
      <c r="U52" s="1"/>
      <c r="V52" s="1"/>
      <c r="W52" s="1"/>
      <c r="X52" s="1"/>
      <c r="Y52" s="1"/>
      <c r="Z52" s="1"/>
    </row>
    <row r="53" ht="18.0" customHeight="1">
      <c r="A53" s="215" t="str">
        <f t="shared" si="2"/>
        <v>KK035</v>
      </c>
      <c r="B53" s="238" t="s">
        <v>4206</v>
      </c>
      <c r="C53" s="221"/>
      <c r="D53" s="221" t="s">
        <v>4207</v>
      </c>
      <c r="E53" s="222" t="s">
        <v>3507</v>
      </c>
      <c r="F53" s="244"/>
      <c r="G53" s="245"/>
      <c r="H53" s="245"/>
      <c r="I53" s="245"/>
      <c r="J53" s="245"/>
      <c r="K53" s="245"/>
      <c r="L53" s="245"/>
      <c r="M53" s="245"/>
      <c r="N53" s="245"/>
      <c r="O53" s="245"/>
      <c r="P53" s="245"/>
      <c r="Q53" s="245"/>
      <c r="R53" s="246"/>
      <c r="S53" s="246"/>
      <c r="T53" s="246"/>
      <c r="U53" s="1"/>
      <c r="V53" s="1"/>
      <c r="W53" s="1"/>
      <c r="X53" s="1"/>
      <c r="Y53" s="1"/>
      <c r="Z53" s="1"/>
    </row>
    <row r="54" ht="18.0" customHeight="1">
      <c r="A54" s="215" t="str">
        <f t="shared" si="2"/>
        <v>KK036</v>
      </c>
      <c r="B54" s="248" t="s">
        <v>3539</v>
      </c>
      <c r="C54" s="247"/>
      <c r="D54" s="247" t="s">
        <v>4152</v>
      </c>
      <c r="E54" s="136" t="s">
        <v>3540</v>
      </c>
      <c r="F54" s="244"/>
      <c r="G54" s="245"/>
      <c r="H54" s="245"/>
      <c r="I54" s="245"/>
      <c r="J54" s="245"/>
      <c r="K54" s="245"/>
      <c r="L54" s="245"/>
      <c r="M54" s="245"/>
      <c r="N54" s="245"/>
      <c r="O54" s="245"/>
      <c r="P54" s="245"/>
      <c r="Q54" s="245"/>
      <c r="R54" s="246"/>
      <c r="S54" s="246"/>
      <c r="T54" s="246"/>
      <c r="U54" s="1"/>
      <c r="V54" s="1"/>
      <c r="W54" s="1"/>
      <c r="X54" s="1"/>
      <c r="Y54" s="1"/>
      <c r="Z54" s="1"/>
    </row>
    <row r="55" ht="18.0" customHeight="1">
      <c r="A55" s="215" t="str">
        <f t="shared" si="2"/>
        <v>KK037</v>
      </c>
      <c r="B55" s="237" t="s">
        <v>4208</v>
      </c>
      <c r="C55" s="226"/>
      <c r="D55" s="220" t="s">
        <v>4160</v>
      </c>
      <c r="E55" s="222" t="s">
        <v>3510</v>
      </c>
      <c r="F55" s="244"/>
      <c r="G55" s="245"/>
      <c r="H55" s="245"/>
      <c r="I55" s="245"/>
      <c r="J55" s="245"/>
      <c r="K55" s="245"/>
      <c r="L55" s="245"/>
      <c r="M55" s="245"/>
      <c r="N55" s="245"/>
      <c r="O55" s="245"/>
      <c r="P55" s="245"/>
      <c r="Q55" s="245"/>
      <c r="R55" s="246"/>
      <c r="S55" s="246"/>
      <c r="T55" s="246"/>
      <c r="U55" s="1"/>
      <c r="V55" s="1"/>
      <c r="W55" s="1"/>
      <c r="X55" s="1"/>
      <c r="Y55" s="1"/>
      <c r="Z55" s="1"/>
    </row>
    <row r="56" ht="18.0" customHeight="1">
      <c r="A56" s="215" t="str">
        <f t="shared" si="2"/>
        <v>KK038</v>
      </c>
      <c r="B56" s="248" t="s">
        <v>3544</v>
      </c>
      <c r="C56" s="247"/>
      <c r="D56" s="247" t="s">
        <v>4209</v>
      </c>
      <c r="E56" s="136" t="s">
        <v>3470</v>
      </c>
      <c r="F56" s="244"/>
      <c r="G56" s="245"/>
      <c r="H56" s="245"/>
      <c r="I56" s="245"/>
      <c r="J56" s="245"/>
      <c r="K56" s="245"/>
      <c r="L56" s="245"/>
      <c r="M56" s="245"/>
      <c r="N56" s="245"/>
      <c r="O56" s="245"/>
      <c r="P56" s="245"/>
      <c r="Q56" s="245"/>
      <c r="R56" s="246"/>
      <c r="S56" s="246"/>
      <c r="T56" s="246"/>
      <c r="U56" s="1"/>
      <c r="V56" s="1"/>
      <c r="W56" s="1"/>
      <c r="X56" s="1"/>
      <c r="Y56" s="1"/>
      <c r="Z56" s="1"/>
    </row>
    <row r="57" ht="96.0" customHeight="1">
      <c r="A57" s="215" t="str">
        <f t="shared" si="2"/>
        <v>KK039</v>
      </c>
      <c r="B57" s="248" t="s">
        <v>3473</v>
      </c>
      <c r="C57" s="247"/>
      <c r="D57" s="247" t="s">
        <v>4210</v>
      </c>
      <c r="E57" s="136" t="s">
        <v>3470</v>
      </c>
      <c r="F57" s="244"/>
      <c r="G57" s="245"/>
      <c r="H57" s="245"/>
      <c r="I57" s="245"/>
      <c r="J57" s="245"/>
      <c r="K57" s="245"/>
      <c r="L57" s="245"/>
      <c r="M57" s="245"/>
      <c r="N57" s="245"/>
      <c r="O57" s="245"/>
      <c r="P57" s="245"/>
      <c r="Q57" s="245"/>
      <c r="R57" s="246"/>
      <c r="S57" s="246"/>
      <c r="T57" s="246"/>
      <c r="U57" s="1"/>
      <c r="V57" s="1"/>
      <c r="W57" s="1"/>
      <c r="X57" s="1"/>
      <c r="Y57" s="1"/>
      <c r="Z57" s="1"/>
    </row>
    <row r="58" ht="18.0" customHeight="1">
      <c r="A58" s="215" t="str">
        <f t="shared" si="2"/>
        <v>KK040</v>
      </c>
      <c r="B58" s="248" t="s">
        <v>3547</v>
      </c>
      <c r="C58" s="247"/>
      <c r="D58" s="247" t="s">
        <v>4211</v>
      </c>
      <c r="E58" s="136" t="s">
        <v>3470</v>
      </c>
      <c r="F58" s="244"/>
      <c r="G58" s="245"/>
      <c r="H58" s="245"/>
      <c r="I58" s="245"/>
      <c r="J58" s="245"/>
      <c r="K58" s="245"/>
      <c r="L58" s="245"/>
      <c r="M58" s="245"/>
      <c r="N58" s="245"/>
      <c r="O58" s="245"/>
      <c r="P58" s="245"/>
      <c r="Q58" s="245"/>
      <c r="R58" s="246"/>
      <c r="S58" s="246"/>
      <c r="T58" s="246"/>
      <c r="U58" s="1"/>
      <c r="V58" s="1"/>
      <c r="W58" s="1"/>
      <c r="X58" s="1"/>
      <c r="Y58" s="1"/>
      <c r="Z58" s="1"/>
    </row>
    <row r="59" ht="115.5" customHeight="1">
      <c r="A59" s="215" t="str">
        <f t="shared" si="2"/>
        <v>KK041</v>
      </c>
      <c r="B59" s="248" t="s">
        <v>3477</v>
      </c>
      <c r="C59" s="247"/>
      <c r="D59" s="247" t="s">
        <v>4212</v>
      </c>
      <c r="E59" s="136" t="s">
        <v>3470</v>
      </c>
      <c r="F59" s="244"/>
      <c r="G59" s="245"/>
      <c r="H59" s="245"/>
      <c r="I59" s="245"/>
      <c r="J59" s="245"/>
      <c r="K59" s="245"/>
      <c r="L59" s="245"/>
      <c r="M59" s="245"/>
      <c r="N59" s="245"/>
      <c r="O59" s="245"/>
      <c r="P59" s="245"/>
      <c r="Q59" s="245"/>
      <c r="R59" s="246"/>
      <c r="S59" s="246"/>
      <c r="T59" s="246"/>
      <c r="U59" s="1"/>
      <c r="V59" s="1"/>
      <c r="W59" s="1"/>
      <c r="X59" s="1"/>
      <c r="Y59" s="1"/>
      <c r="Z59" s="1"/>
    </row>
    <row r="60" ht="18.0" customHeight="1">
      <c r="A60" s="215" t="str">
        <f t="shared" si="2"/>
        <v>KK042</v>
      </c>
      <c r="B60" s="248" t="s">
        <v>3550</v>
      </c>
      <c r="C60" s="247"/>
      <c r="D60" s="247" t="s">
        <v>4213</v>
      </c>
      <c r="E60" s="136" t="s">
        <v>3552</v>
      </c>
      <c r="F60" s="244"/>
      <c r="G60" s="245"/>
      <c r="H60" s="245"/>
      <c r="I60" s="245"/>
      <c r="J60" s="245"/>
      <c r="K60" s="245"/>
      <c r="L60" s="245"/>
      <c r="M60" s="245"/>
      <c r="N60" s="245"/>
      <c r="O60" s="245"/>
      <c r="P60" s="245"/>
      <c r="Q60" s="245"/>
      <c r="R60" s="246"/>
      <c r="S60" s="246"/>
      <c r="T60" s="246"/>
      <c r="U60" s="1"/>
      <c r="V60" s="1"/>
      <c r="W60" s="1"/>
      <c r="X60" s="1"/>
      <c r="Y60" s="1"/>
      <c r="Z60" s="1"/>
    </row>
    <row r="61" ht="18.0" customHeight="1">
      <c r="A61" s="215" t="str">
        <f t="shared" si="2"/>
        <v>KK043</v>
      </c>
      <c r="B61" s="249" t="s">
        <v>3553</v>
      </c>
      <c r="C61" s="221"/>
      <c r="D61" s="221" t="s">
        <v>4214</v>
      </c>
      <c r="E61" s="222" t="s">
        <v>3555</v>
      </c>
      <c r="F61" s="244"/>
      <c r="G61" s="245"/>
      <c r="H61" s="245"/>
      <c r="I61" s="245"/>
      <c r="J61" s="245"/>
      <c r="K61" s="245"/>
      <c r="L61" s="245"/>
      <c r="M61" s="245"/>
      <c r="N61" s="245"/>
      <c r="O61" s="245"/>
      <c r="P61" s="245"/>
      <c r="Q61" s="245"/>
      <c r="R61" s="246"/>
      <c r="S61" s="246"/>
      <c r="T61" s="246"/>
      <c r="U61" s="1"/>
      <c r="V61" s="1"/>
      <c r="W61" s="1"/>
      <c r="X61" s="1"/>
      <c r="Y61" s="1"/>
      <c r="Z61" s="1"/>
    </row>
    <row r="62" ht="114.0" customHeight="1">
      <c r="A62" s="215" t="str">
        <f t="shared" si="2"/>
        <v>KK044</v>
      </c>
      <c r="B62" s="238" t="s">
        <v>3556</v>
      </c>
      <c r="C62" s="134"/>
      <c r="D62" s="221" t="s">
        <v>4215</v>
      </c>
      <c r="E62" s="222" t="s">
        <v>3558</v>
      </c>
      <c r="F62" s="244"/>
      <c r="G62" s="245"/>
      <c r="H62" s="245"/>
      <c r="I62" s="245"/>
      <c r="J62" s="245"/>
      <c r="K62" s="245"/>
      <c r="L62" s="245"/>
      <c r="M62" s="245"/>
      <c r="N62" s="245"/>
      <c r="O62" s="245"/>
      <c r="P62" s="245"/>
      <c r="Q62" s="245"/>
      <c r="R62" s="246"/>
      <c r="S62" s="246"/>
      <c r="T62" s="246"/>
      <c r="U62" s="1"/>
      <c r="V62" s="1"/>
      <c r="W62" s="1"/>
      <c r="X62" s="1"/>
      <c r="Y62" s="1"/>
      <c r="Z62" s="1"/>
    </row>
    <row r="63" ht="18.0" customHeight="1">
      <c r="A63" s="215" t="str">
        <f t="shared" si="2"/>
        <v>KK045</v>
      </c>
      <c r="B63" s="238" t="s">
        <v>3559</v>
      </c>
      <c r="C63" s="134"/>
      <c r="D63" s="221" t="s">
        <v>4216</v>
      </c>
      <c r="E63" s="136" t="s">
        <v>3561</v>
      </c>
      <c r="F63" s="244"/>
      <c r="G63" s="245"/>
      <c r="H63" s="245"/>
      <c r="I63" s="245"/>
      <c r="J63" s="245"/>
      <c r="K63" s="245"/>
      <c r="L63" s="245"/>
      <c r="M63" s="245"/>
      <c r="N63" s="245"/>
      <c r="O63" s="245"/>
      <c r="P63" s="245"/>
      <c r="Q63" s="245"/>
      <c r="R63" s="246"/>
      <c r="S63" s="246"/>
      <c r="T63" s="246"/>
      <c r="U63" s="1"/>
      <c r="V63" s="1"/>
      <c r="W63" s="1"/>
      <c r="X63" s="1"/>
      <c r="Y63" s="1"/>
      <c r="Z63" s="1"/>
    </row>
    <row r="64" ht="97.5" customHeight="1">
      <c r="A64" s="215" t="str">
        <f t="shared" si="2"/>
        <v>KK046</v>
      </c>
      <c r="B64" s="238" t="s">
        <v>3565</v>
      </c>
      <c r="C64" s="134"/>
      <c r="D64" s="221" t="s">
        <v>4217</v>
      </c>
      <c r="E64" s="136" t="s">
        <v>3567</v>
      </c>
      <c r="F64" s="244"/>
      <c r="G64" s="245"/>
      <c r="H64" s="245"/>
      <c r="I64" s="245"/>
      <c r="J64" s="245"/>
      <c r="K64" s="245"/>
      <c r="L64" s="245"/>
      <c r="M64" s="245"/>
      <c r="N64" s="245"/>
      <c r="O64" s="245"/>
      <c r="P64" s="245"/>
      <c r="Q64" s="245"/>
      <c r="R64" s="246"/>
      <c r="S64" s="246"/>
      <c r="T64" s="246"/>
      <c r="U64" s="1"/>
      <c r="V64" s="1"/>
      <c r="W64" s="1"/>
      <c r="X64" s="1"/>
      <c r="Y64" s="1"/>
      <c r="Z64" s="1"/>
    </row>
    <row r="65" ht="97.5" customHeight="1">
      <c r="A65" s="215" t="str">
        <f t="shared" si="2"/>
        <v>KK047</v>
      </c>
      <c r="B65" s="237" t="s">
        <v>4218</v>
      </c>
      <c r="C65" s="220"/>
      <c r="D65" s="220" t="s">
        <v>4219</v>
      </c>
      <c r="E65" s="222" t="s">
        <v>4220</v>
      </c>
      <c r="F65" s="244"/>
      <c r="G65" s="245"/>
      <c r="H65" s="245"/>
      <c r="I65" s="245"/>
      <c r="J65" s="245"/>
      <c r="K65" s="245"/>
      <c r="L65" s="245"/>
      <c r="M65" s="245"/>
      <c r="N65" s="245"/>
      <c r="O65" s="245"/>
      <c r="P65" s="245"/>
      <c r="Q65" s="245"/>
      <c r="R65" s="246"/>
      <c r="S65" s="246"/>
      <c r="T65" s="246"/>
      <c r="U65" s="1"/>
      <c r="V65" s="1"/>
      <c r="W65" s="1"/>
      <c r="X65" s="1"/>
      <c r="Y65" s="1"/>
      <c r="Z65" s="1"/>
    </row>
    <row r="66" ht="97.5" customHeight="1">
      <c r="A66" s="215" t="str">
        <f t="shared" si="2"/>
        <v>KK048</v>
      </c>
      <c r="B66" s="238" t="s">
        <v>3571</v>
      </c>
      <c r="C66" s="247"/>
      <c r="D66" s="134" t="s">
        <v>4221</v>
      </c>
      <c r="E66" s="228" t="s">
        <v>4222</v>
      </c>
      <c r="F66" s="244"/>
      <c r="G66" s="245"/>
      <c r="H66" s="245"/>
      <c r="I66" s="245"/>
      <c r="J66" s="245"/>
      <c r="K66" s="245"/>
      <c r="L66" s="245"/>
      <c r="M66" s="245"/>
      <c r="N66" s="245"/>
      <c r="O66" s="245"/>
      <c r="P66" s="245"/>
      <c r="Q66" s="245"/>
      <c r="R66" s="246"/>
      <c r="S66" s="246"/>
      <c r="T66" s="246"/>
      <c r="U66" s="1"/>
      <c r="V66" s="1"/>
      <c r="W66" s="1"/>
      <c r="X66" s="1"/>
      <c r="Y66" s="1"/>
      <c r="Z66" s="1"/>
    </row>
    <row r="67" ht="18.0" customHeight="1">
      <c r="A67" s="231" t="str">
        <f t="shared" ref="A67:A163" si="4">IF(E67&lt;&gt;"",$E$3&amp;"-"&amp;COUNTA($E$16:E67),"")</f>
        <v/>
      </c>
      <c r="B67" s="231" t="s">
        <v>3841</v>
      </c>
      <c r="C67" s="231"/>
      <c r="D67" s="231"/>
      <c r="E67" s="231"/>
      <c r="F67" s="197"/>
      <c r="G67" s="197"/>
      <c r="H67" s="197"/>
      <c r="I67" s="197"/>
      <c r="J67" s="197"/>
      <c r="K67" s="197"/>
      <c r="L67" s="197"/>
      <c r="M67" s="197"/>
      <c r="N67" s="197"/>
      <c r="O67" s="197"/>
      <c r="P67" s="197"/>
      <c r="Q67" s="197"/>
      <c r="R67" s="137"/>
      <c r="S67" s="137"/>
      <c r="T67" s="137"/>
      <c r="U67" s="1"/>
      <c r="V67" s="1"/>
      <c r="W67" s="1"/>
      <c r="X67" s="1"/>
      <c r="Y67" s="1"/>
      <c r="Z67" s="1"/>
    </row>
    <row r="68" ht="18.0" customHeight="1">
      <c r="A68" s="215" t="str">
        <f t="shared" si="4"/>
        <v>KK-49</v>
      </c>
      <c r="B68" s="154" t="s">
        <v>3842</v>
      </c>
      <c r="C68" s="154" t="s">
        <v>791</v>
      </c>
      <c r="D68" s="154"/>
      <c r="E68" s="154" t="s">
        <v>793</v>
      </c>
      <c r="F68" s="197"/>
      <c r="G68" s="197"/>
      <c r="H68" s="197"/>
      <c r="I68" s="197"/>
      <c r="J68" s="197"/>
      <c r="K68" s="197"/>
      <c r="L68" s="197"/>
      <c r="M68" s="197"/>
      <c r="N68" s="197"/>
      <c r="O68" s="197"/>
      <c r="P68" s="197"/>
      <c r="Q68" s="197"/>
      <c r="R68" s="137"/>
      <c r="S68" s="137"/>
      <c r="T68" s="137"/>
      <c r="U68" s="1"/>
      <c r="V68" s="1"/>
      <c r="W68" s="1"/>
      <c r="X68" s="1"/>
      <c r="Y68" s="1"/>
      <c r="Z68" s="1"/>
    </row>
    <row r="69" ht="18.0" customHeight="1">
      <c r="A69" s="215" t="str">
        <f t="shared" si="4"/>
        <v>KK-50</v>
      </c>
      <c r="B69" s="154" t="s">
        <v>3844</v>
      </c>
      <c r="C69" s="154" t="s">
        <v>791</v>
      </c>
      <c r="D69" s="154" t="s">
        <v>4223</v>
      </c>
      <c r="E69" s="154" t="s">
        <v>796</v>
      </c>
      <c r="F69" s="197"/>
      <c r="G69" s="197"/>
      <c r="H69" s="197"/>
      <c r="I69" s="197"/>
      <c r="J69" s="197"/>
      <c r="K69" s="197"/>
      <c r="L69" s="197"/>
      <c r="M69" s="197"/>
      <c r="N69" s="197"/>
      <c r="O69" s="197"/>
      <c r="P69" s="197"/>
      <c r="Q69" s="197"/>
      <c r="R69" s="137"/>
      <c r="S69" s="137"/>
      <c r="T69" s="137"/>
      <c r="U69" s="1"/>
      <c r="V69" s="1"/>
      <c r="W69" s="1"/>
      <c r="X69" s="1"/>
      <c r="Y69" s="1"/>
      <c r="Z69" s="1"/>
    </row>
    <row r="70" ht="18.0" customHeight="1">
      <c r="A70" s="215" t="str">
        <f t="shared" si="4"/>
        <v>KK-51</v>
      </c>
      <c r="B70" s="154" t="s">
        <v>4224</v>
      </c>
      <c r="C70" s="154" t="s">
        <v>791</v>
      </c>
      <c r="D70" s="154" t="s">
        <v>4225</v>
      </c>
      <c r="E70" s="154" t="s">
        <v>799</v>
      </c>
      <c r="F70" s="197"/>
      <c r="G70" s="197"/>
      <c r="H70" s="197"/>
      <c r="I70" s="197"/>
      <c r="J70" s="197"/>
      <c r="K70" s="197"/>
      <c r="L70" s="197"/>
      <c r="M70" s="197"/>
      <c r="N70" s="197"/>
      <c r="O70" s="197"/>
      <c r="P70" s="197"/>
      <c r="Q70" s="197"/>
      <c r="R70" s="137"/>
      <c r="S70" s="137"/>
      <c r="T70" s="137"/>
      <c r="U70" s="1"/>
      <c r="V70" s="1"/>
      <c r="W70" s="1"/>
      <c r="X70" s="1"/>
      <c r="Y70" s="1"/>
      <c r="Z70" s="1"/>
    </row>
    <row r="71" ht="18.0" customHeight="1">
      <c r="A71" s="215" t="str">
        <f t="shared" si="4"/>
        <v>KK-52</v>
      </c>
      <c r="B71" s="154" t="s">
        <v>3847</v>
      </c>
      <c r="C71" s="154" t="s">
        <v>791</v>
      </c>
      <c r="D71" s="154" t="s">
        <v>4226</v>
      </c>
      <c r="E71" s="154" t="s">
        <v>3849</v>
      </c>
      <c r="F71" s="197"/>
      <c r="G71" s="197"/>
      <c r="H71" s="197"/>
      <c r="I71" s="197"/>
      <c r="J71" s="197"/>
      <c r="K71" s="197"/>
      <c r="L71" s="197"/>
      <c r="M71" s="197"/>
      <c r="N71" s="197"/>
      <c r="O71" s="197"/>
      <c r="P71" s="197"/>
      <c r="Q71" s="197"/>
      <c r="R71" s="137"/>
      <c r="S71" s="137"/>
      <c r="T71" s="137"/>
      <c r="U71" s="1"/>
      <c r="V71" s="1"/>
      <c r="W71" s="1"/>
      <c r="X71" s="1"/>
      <c r="Y71" s="1"/>
      <c r="Z71" s="1"/>
    </row>
    <row r="72" ht="18.0" customHeight="1">
      <c r="A72" s="215" t="str">
        <f t="shared" si="4"/>
        <v>KK-53</v>
      </c>
      <c r="B72" s="154" t="s">
        <v>4227</v>
      </c>
      <c r="C72" s="154" t="s">
        <v>791</v>
      </c>
      <c r="D72" s="154" t="s">
        <v>4228</v>
      </c>
      <c r="E72" s="154" t="s">
        <v>805</v>
      </c>
      <c r="F72" s="197"/>
      <c r="G72" s="197"/>
      <c r="H72" s="197"/>
      <c r="I72" s="197"/>
      <c r="J72" s="197"/>
      <c r="K72" s="197"/>
      <c r="L72" s="197"/>
      <c r="M72" s="197"/>
      <c r="N72" s="197"/>
      <c r="O72" s="197"/>
      <c r="P72" s="197"/>
      <c r="Q72" s="197"/>
      <c r="R72" s="137"/>
      <c r="S72" s="137"/>
      <c r="T72" s="137"/>
      <c r="U72" s="1"/>
      <c r="V72" s="1"/>
      <c r="W72" s="1"/>
      <c r="X72" s="1"/>
      <c r="Y72" s="1"/>
      <c r="Z72" s="1"/>
    </row>
    <row r="73" ht="18.0" customHeight="1">
      <c r="A73" s="231" t="str">
        <f t="shared" si="4"/>
        <v/>
      </c>
      <c r="B73" s="231" t="s">
        <v>3851</v>
      </c>
      <c r="C73" s="231"/>
      <c r="D73" s="271"/>
      <c r="E73" s="265"/>
      <c r="F73" s="197"/>
      <c r="G73" s="197"/>
      <c r="H73" s="197"/>
      <c r="I73" s="197"/>
      <c r="J73" s="197"/>
      <c r="K73" s="197"/>
      <c r="L73" s="197"/>
      <c r="M73" s="197"/>
      <c r="N73" s="197"/>
      <c r="O73" s="197"/>
      <c r="P73" s="197"/>
      <c r="Q73" s="197"/>
      <c r="R73" s="137" t="str">
        <f t="shared" ref="R73:R77" si="5">IF(OR(IF(H73="",IF(G73="",IF(F73="","",F73),G73),H73)="F",IF(K73="",IF(J73="",IF(I73="","",I73),J73),K73)="F",IF(N73="",IF(M73="",IF(L73="","",L73),M73),N73)="F",IF(Q73="",IF(P73="",IF(O73="","",O73),P73),Q73)="F")=TRUE,"F",IF(OR(IF(H73="",IF(G73="",IF(F73="","",F73),G73),H73)="PE",IF(K73="",IF(J73="",IF(I73="","",I73),J73),K73)="PE",IF(N73="",IF(M73="",IF(L73="","",L73),M73),N73)="PE",IF(Q73="",IF(P73="",IF(O73="","",O73),P73),Q73)="PE")=TRUE,"PE",IF(AND(IF(H73="",IF(G73="",IF(F73="","",F73),G73),H73)="",IF(K73="",IF(J73="",IF(I73="","",I73),J73),K73)="",IF(N73="",IF(M73="",IF(L73="","",L73),M73),N73)="",IF(Q73="",IF(P73="",IF(O73="","",O73),P73),Q73)="")=TRUE,"","P")))</f>
        <v/>
      </c>
      <c r="S73" s="137"/>
      <c r="T73" s="137"/>
      <c r="U73" s="1"/>
      <c r="V73" s="1"/>
      <c r="W73" s="1"/>
      <c r="X73" s="1"/>
      <c r="Y73" s="1"/>
      <c r="Z73" s="1"/>
    </row>
    <row r="74" ht="18.0" customHeight="1">
      <c r="A74" s="215" t="str">
        <f t="shared" si="4"/>
        <v>KK-54</v>
      </c>
      <c r="B74" s="134" t="s">
        <v>4229</v>
      </c>
      <c r="C74" s="208"/>
      <c r="D74" s="272" t="s">
        <v>4230</v>
      </c>
      <c r="E74" s="275" t="s">
        <v>4231</v>
      </c>
      <c r="F74" s="197"/>
      <c r="G74" s="197"/>
      <c r="H74" s="197"/>
      <c r="I74" s="197"/>
      <c r="J74" s="197"/>
      <c r="K74" s="197"/>
      <c r="L74" s="197"/>
      <c r="M74" s="197"/>
      <c r="N74" s="197"/>
      <c r="O74" s="197"/>
      <c r="P74" s="197"/>
      <c r="Q74" s="197"/>
      <c r="R74" s="137" t="str">
        <f t="shared" si="5"/>
        <v/>
      </c>
      <c r="S74" s="137"/>
      <c r="T74" s="137"/>
      <c r="U74" s="1"/>
      <c r="V74" s="1"/>
      <c r="W74" s="1"/>
      <c r="X74" s="1"/>
      <c r="Y74" s="1"/>
      <c r="Z74" s="1"/>
    </row>
    <row r="75" ht="18.0" customHeight="1">
      <c r="A75" s="215" t="str">
        <f t="shared" si="4"/>
        <v>KK-55</v>
      </c>
      <c r="B75" s="134" t="s">
        <v>4171</v>
      </c>
      <c r="C75" s="208"/>
      <c r="D75" s="272"/>
      <c r="E75" s="136" t="s">
        <v>3074</v>
      </c>
      <c r="F75" s="197"/>
      <c r="G75" s="197"/>
      <c r="H75" s="197"/>
      <c r="I75" s="197"/>
      <c r="J75" s="197"/>
      <c r="K75" s="197"/>
      <c r="L75" s="197"/>
      <c r="M75" s="197"/>
      <c r="N75" s="197"/>
      <c r="O75" s="197"/>
      <c r="P75" s="197"/>
      <c r="Q75" s="197"/>
      <c r="R75" s="137" t="str">
        <f t="shared" si="5"/>
        <v/>
      </c>
      <c r="S75" s="137"/>
      <c r="T75" s="137"/>
      <c r="U75" s="1"/>
      <c r="V75" s="1"/>
      <c r="W75" s="1"/>
      <c r="X75" s="1"/>
      <c r="Y75" s="1"/>
      <c r="Z75" s="1"/>
    </row>
    <row r="76" ht="18.0" customHeight="1">
      <c r="A76" s="215" t="str">
        <f t="shared" si="4"/>
        <v>KK-56</v>
      </c>
      <c r="B76" s="208" t="s">
        <v>4232</v>
      </c>
      <c r="C76" s="208"/>
      <c r="D76" s="136" t="s">
        <v>4233</v>
      </c>
      <c r="E76" s="136" t="s">
        <v>4234</v>
      </c>
      <c r="F76" s="197"/>
      <c r="G76" s="197"/>
      <c r="H76" s="197"/>
      <c r="I76" s="197"/>
      <c r="J76" s="197"/>
      <c r="K76" s="197"/>
      <c r="L76" s="197"/>
      <c r="M76" s="197"/>
      <c r="N76" s="197"/>
      <c r="O76" s="197"/>
      <c r="P76" s="197"/>
      <c r="Q76" s="197"/>
      <c r="R76" s="137" t="str">
        <f t="shared" si="5"/>
        <v/>
      </c>
      <c r="S76" s="137"/>
      <c r="T76" s="137"/>
      <c r="U76" s="1"/>
      <c r="V76" s="1"/>
      <c r="W76" s="1"/>
      <c r="X76" s="1"/>
      <c r="Y76" s="1"/>
      <c r="Z76" s="1"/>
    </row>
    <row r="77" ht="78.0" customHeight="1">
      <c r="A77" s="273" t="str">
        <f t="shared" si="4"/>
        <v>KK-57</v>
      </c>
      <c r="B77" s="149" t="s">
        <v>4235</v>
      </c>
      <c r="C77" s="273"/>
      <c r="D77" s="136" t="s">
        <v>4236</v>
      </c>
      <c r="E77" s="142" t="s">
        <v>4237</v>
      </c>
      <c r="F77" s="197"/>
      <c r="G77" s="197"/>
      <c r="H77" s="197"/>
      <c r="I77" s="197"/>
      <c r="J77" s="197"/>
      <c r="K77" s="197"/>
      <c r="L77" s="197"/>
      <c r="M77" s="197"/>
      <c r="N77" s="197"/>
      <c r="O77" s="197"/>
      <c r="P77" s="197"/>
      <c r="Q77" s="197"/>
      <c r="R77" s="141" t="str">
        <f t="shared" si="5"/>
        <v/>
      </c>
      <c r="S77" s="141"/>
      <c r="T77" s="141"/>
      <c r="U77" s="214"/>
      <c r="V77" s="214"/>
      <c r="W77" s="214"/>
      <c r="X77" s="214"/>
      <c r="Y77" s="214"/>
      <c r="Z77" s="214"/>
    </row>
    <row r="78" ht="78.0" customHeight="1">
      <c r="A78" s="273" t="str">
        <f t="shared" si="4"/>
        <v>KK-58</v>
      </c>
      <c r="B78" s="134" t="s">
        <v>4238</v>
      </c>
      <c r="C78" s="208"/>
      <c r="D78" s="222" t="s">
        <v>4239</v>
      </c>
      <c r="E78" s="136" t="s">
        <v>3079</v>
      </c>
      <c r="F78" s="205"/>
      <c r="G78" s="205"/>
      <c r="H78" s="205"/>
      <c r="I78" s="205"/>
      <c r="J78" s="205"/>
      <c r="K78" s="205"/>
      <c r="L78" s="205"/>
      <c r="M78" s="205"/>
      <c r="N78" s="205"/>
      <c r="O78" s="205"/>
      <c r="P78" s="205"/>
      <c r="Q78" s="205"/>
      <c r="R78" s="214"/>
      <c r="S78" s="214"/>
      <c r="T78" s="214"/>
      <c r="U78" s="214"/>
      <c r="V78" s="214"/>
      <c r="W78" s="214"/>
      <c r="X78" s="214"/>
      <c r="Y78" s="214"/>
      <c r="Z78" s="214"/>
    </row>
    <row r="79" ht="18.0" customHeight="1">
      <c r="A79" s="289" t="str">
        <f t="shared" si="4"/>
        <v>KK-59</v>
      </c>
      <c r="B79" s="290" t="s">
        <v>3910</v>
      </c>
      <c r="C79" s="241"/>
      <c r="D79" s="291" t="s">
        <v>4233</v>
      </c>
      <c r="E79" s="291" t="s">
        <v>3912</v>
      </c>
      <c r="F79" s="1"/>
      <c r="G79" s="1"/>
      <c r="H79" s="1"/>
      <c r="I79" s="1"/>
      <c r="J79" s="1"/>
      <c r="K79" s="1"/>
      <c r="L79" s="1"/>
      <c r="M79" s="1"/>
      <c r="N79" s="1"/>
      <c r="O79" s="1"/>
      <c r="P79" s="1"/>
      <c r="Q79" s="1"/>
      <c r="R79" s="1"/>
      <c r="S79" s="1"/>
      <c r="T79" s="1"/>
      <c r="U79" s="1"/>
      <c r="V79" s="1"/>
      <c r="W79" s="1"/>
      <c r="X79" s="1"/>
      <c r="Y79" s="1"/>
      <c r="Z79" s="1"/>
    </row>
    <row r="80" ht="18.0" customHeight="1">
      <c r="A80" s="196" t="str">
        <f t="shared" si="4"/>
        <v>KK-60</v>
      </c>
      <c r="B80" s="151" t="s">
        <v>4240</v>
      </c>
      <c r="C80" s="137"/>
      <c r="D80" s="137" t="s">
        <v>4241</v>
      </c>
      <c r="E80" s="137" t="s">
        <v>4242</v>
      </c>
      <c r="F80" s="1"/>
      <c r="G80" s="1"/>
      <c r="H80" s="1"/>
      <c r="I80" s="1"/>
      <c r="J80" s="1"/>
      <c r="K80" s="1"/>
      <c r="L80" s="1"/>
      <c r="M80" s="1"/>
      <c r="N80" s="1"/>
      <c r="O80" s="1"/>
      <c r="P80" s="1"/>
      <c r="Q80" s="1"/>
      <c r="R80" s="1"/>
      <c r="S80" s="1"/>
      <c r="T80" s="1"/>
      <c r="U80" s="1"/>
      <c r="V80" s="1"/>
      <c r="W80" s="1"/>
      <c r="X80" s="1"/>
      <c r="Y80" s="1"/>
      <c r="Z80" s="1"/>
    </row>
    <row r="81" ht="18.0" customHeight="1">
      <c r="A81" s="196" t="str">
        <f t="shared" si="4"/>
        <v>KK-61</v>
      </c>
      <c r="B81" s="151" t="s">
        <v>4243</v>
      </c>
      <c r="C81" s="137"/>
      <c r="D81" s="137" t="s">
        <v>4244</v>
      </c>
      <c r="E81" s="137" t="s">
        <v>4245</v>
      </c>
      <c r="F81" s="1"/>
      <c r="G81" s="1"/>
      <c r="H81" s="1"/>
      <c r="I81" s="1"/>
      <c r="J81" s="1"/>
      <c r="K81" s="1"/>
      <c r="L81" s="1"/>
      <c r="M81" s="1"/>
      <c r="N81" s="1"/>
      <c r="O81" s="1"/>
      <c r="P81" s="1"/>
      <c r="Q81" s="1"/>
      <c r="R81" s="1"/>
      <c r="S81" s="1"/>
      <c r="T81" s="1"/>
      <c r="U81" s="1"/>
      <c r="V81" s="1"/>
      <c r="W81" s="1"/>
      <c r="X81" s="1"/>
      <c r="Y81" s="1"/>
      <c r="Z81" s="1"/>
    </row>
    <row r="82" ht="18.0" customHeight="1">
      <c r="A82" s="196" t="str">
        <f t="shared" si="4"/>
        <v>KK-62</v>
      </c>
      <c r="B82" s="151" t="s">
        <v>4116</v>
      </c>
      <c r="C82" s="137"/>
      <c r="D82" s="137" t="s">
        <v>4246</v>
      </c>
      <c r="E82" s="137" t="s">
        <v>3885</v>
      </c>
      <c r="F82" s="1"/>
      <c r="G82" s="1"/>
      <c r="H82" s="1"/>
      <c r="I82" s="1"/>
      <c r="J82" s="1"/>
      <c r="K82" s="1"/>
      <c r="L82" s="1"/>
      <c r="M82" s="1"/>
      <c r="N82" s="1"/>
      <c r="O82" s="1"/>
      <c r="P82" s="1"/>
      <c r="Q82" s="1"/>
      <c r="R82" s="1"/>
      <c r="S82" s="1"/>
      <c r="T82" s="1"/>
      <c r="U82" s="1"/>
      <c r="V82" s="1"/>
      <c r="W82" s="1"/>
      <c r="X82" s="1"/>
      <c r="Y82" s="1"/>
      <c r="Z82" s="1"/>
    </row>
    <row r="83" ht="18.0" customHeight="1">
      <c r="A83" s="196" t="str">
        <f t="shared" si="4"/>
        <v>KK-63</v>
      </c>
      <c r="B83" s="151" t="s">
        <v>4247</v>
      </c>
      <c r="C83" s="137"/>
      <c r="D83" s="137" t="s">
        <v>4248</v>
      </c>
      <c r="E83" s="137" t="s">
        <v>3885</v>
      </c>
      <c r="F83" s="1"/>
      <c r="G83" s="1"/>
      <c r="H83" s="1"/>
      <c r="I83" s="1"/>
      <c r="J83" s="1"/>
      <c r="K83" s="1"/>
      <c r="L83" s="1"/>
      <c r="M83" s="1"/>
      <c r="N83" s="1"/>
      <c r="O83" s="1"/>
      <c r="P83" s="1"/>
      <c r="Q83" s="1"/>
      <c r="R83" s="1"/>
      <c r="S83" s="1"/>
      <c r="T83" s="1"/>
      <c r="U83" s="1"/>
      <c r="V83" s="1"/>
      <c r="W83" s="1"/>
      <c r="X83" s="1"/>
      <c r="Y83" s="1"/>
      <c r="Z83" s="1"/>
    </row>
    <row r="84" ht="18.0" customHeight="1">
      <c r="A84" s="196" t="str">
        <f t="shared" si="4"/>
        <v>KK-64</v>
      </c>
      <c r="B84" s="151" t="s">
        <v>4249</v>
      </c>
      <c r="C84" s="137"/>
      <c r="D84" s="137" t="s">
        <v>4250</v>
      </c>
      <c r="E84" s="151" t="s">
        <v>4110</v>
      </c>
      <c r="F84" s="1"/>
      <c r="G84" s="1"/>
      <c r="H84" s="1"/>
      <c r="I84" s="1"/>
      <c r="J84" s="1"/>
      <c r="K84" s="1"/>
      <c r="L84" s="1"/>
      <c r="M84" s="1"/>
      <c r="N84" s="1"/>
      <c r="O84" s="1"/>
      <c r="P84" s="1"/>
      <c r="Q84" s="1"/>
      <c r="R84" s="1"/>
      <c r="S84" s="1"/>
      <c r="T84" s="1"/>
      <c r="U84" s="1"/>
      <c r="V84" s="1"/>
      <c r="W84" s="1"/>
      <c r="X84" s="1"/>
      <c r="Y84" s="1"/>
      <c r="Z84" s="1"/>
    </row>
    <row r="85" ht="18.0" customHeight="1">
      <c r="A85" s="196" t="str">
        <f t="shared" si="4"/>
        <v>KK-65</v>
      </c>
      <c r="B85" s="151" t="s">
        <v>4251</v>
      </c>
      <c r="C85" s="137"/>
      <c r="D85" s="137" t="s">
        <v>4252</v>
      </c>
      <c r="E85" s="151" t="s">
        <v>4110</v>
      </c>
      <c r="F85" s="1"/>
      <c r="G85" s="1"/>
      <c r="H85" s="1"/>
      <c r="I85" s="1"/>
      <c r="J85" s="1"/>
      <c r="K85" s="1"/>
      <c r="L85" s="1"/>
      <c r="M85" s="1"/>
      <c r="N85" s="1"/>
      <c r="O85" s="1"/>
      <c r="P85" s="1"/>
      <c r="Q85" s="1"/>
      <c r="R85" s="1"/>
      <c r="S85" s="1"/>
      <c r="T85" s="1"/>
      <c r="U85" s="1"/>
      <c r="V85" s="1"/>
      <c r="W85" s="1"/>
      <c r="X85" s="1"/>
      <c r="Y85" s="1"/>
      <c r="Z85" s="1"/>
    </row>
    <row r="86" ht="18.0" customHeight="1">
      <c r="A86" s="196" t="str">
        <f t="shared" si="4"/>
        <v>KK-66</v>
      </c>
      <c r="B86" s="151" t="s">
        <v>4253</v>
      </c>
      <c r="C86" s="137"/>
      <c r="D86" s="151" t="s">
        <v>4254</v>
      </c>
      <c r="E86" s="137" t="s">
        <v>4255</v>
      </c>
      <c r="F86" s="1"/>
      <c r="G86" s="1"/>
      <c r="H86" s="1"/>
      <c r="I86" s="1"/>
      <c r="J86" s="1"/>
      <c r="K86" s="1"/>
      <c r="L86" s="1"/>
      <c r="M86" s="1"/>
      <c r="N86" s="1"/>
      <c r="O86" s="1"/>
      <c r="P86" s="1"/>
      <c r="Q86" s="1"/>
      <c r="R86" s="1"/>
      <c r="S86" s="1"/>
      <c r="T86" s="1"/>
      <c r="U86" s="1"/>
      <c r="V86" s="1"/>
      <c r="W86" s="1"/>
      <c r="X86" s="1"/>
      <c r="Y86" s="1"/>
      <c r="Z86" s="1"/>
    </row>
    <row r="87" ht="33.0" customHeight="1">
      <c r="A87" s="231" t="str">
        <f t="shared" si="4"/>
        <v/>
      </c>
      <c r="B87" s="263" t="s">
        <v>4256</v>
      </c>
      <c r="C87" s="231"/>
      <c r="D87" s="231"/>
      <c r="E87" s="231"/>
      <c r="F87" s="1"/>
      <c r="G87" s="1"/>
      <c r="H87" s="1"/>
      <c r="I87" s="1"/>
      <c r="J87" s="1"/>
      <c r="K87" s="1"/>
      <c r="L87" s="1"/>
      <c r="M87" s="1"/>
      <c r="N87" s="1"/>
      <c r="O87" s="1"/>
      <c r="P87" s="1"/>
      <c r="Q87" s="1"/>
      <c r="R87" s="1"/>
      <c r="S87" s="1"/>
      <c r="T87" s="1"/>
      <c r="U87" s="1"/>
      <c r="V87" s="1"/>
      <c r="W87" s="1"/>
      <c r="X87" s="1"/>
      <c r="Y87" s="1"/>
      <c r="Z87" s="1"/>
    </row>
    <row r="88" ht="18.0" customHeight="1">
      <c r="A88" s="196" t="str">
        <f t="shared" si="4"/>
        <v>KK-67</v>
      </c>
      <c r="B88" s="134" t="s">
        <v>4257</v>
      </c>
      <c r="C88" s="134"/>
      <c r="D88" s="136" t="s">
        <v>4258</v>
      </c>
      <c r="E88" s="136" t="s">
        <v>4259</v>
      </c>
      <c r="F88" s="1"/>
      <c r="G88" s="1"/>
      <c r="H88" s="1"/>
      <c r="I88" s="1"/>
      <c r="J88" s="1"/>
      <c r="K88" s="1"/>
      <c r="L88" s="1"/>
      <c r="M88" s="1"/>
      <c r="N88" s="1"/>
      <c r="O88" s="1"/>
      <c r="P88" s="1"/>
      <c r="Q88" s="1"/>
      <c r="R88" s="1"/>
      <c r="S88" s="1"/>
      <c r="T88" s="1"/>
      <c r="U88" s="1"/>
      <c r="V88" s="1"/>
      <c r="W88" s="1"/>
      <c r="X88" s="1"/>
      <c r="Y88" s="1"/>
      <c r="Z88" s="1"/>
    </row>
    <row r="89" ht="18.0" customHeight="1">
      <c r="A89" s="202" t="str">
        <f t="shared" si="4"/>
        <v>KK-68</v>
      </c>
      <c r="B89" s="1" t="s">
        <v>4260</v>
      </c>
      <c r="C89" s="1"/>
      <c r="D89" s="201" t="s">
        <v>4261</v>
      </c>
      <c r="E89" s="1" t="s">
        <v>4262</v>
      </c>
      <c r="F89" s="1"/>
      <c r="G89" s="1"/>
      <c r="H89" s="1"/>
      <c r="I89" s="1"/>
      <c r="J89" s="1"/>
      <c r="K89" s="1"/>
      <c r="L89" s="1"/>
      <c r="M89" s="1"/>
      <c r="N89" s="1"/>
      <c r="O89" s="1"/>
      <c r="P89" s="1"/>
      <c r="Q89" s="1"/>
      <c r="R89" s="1"/>
      <c r="S89" s="1"/>
      <c r="T89" s="1"/>
      <c r="U89" s="1"/>
      <c r="V89" s="1"/>
      <c r="W89" s="1"/>
      <c r="X89" s="1"/>
      <c r="Y89" s="1"/>
      <c r="Z89" s="1"/>
    </row>
    <row r="90" ht="18.0" customHeight="1">
      <c r="A90" s="202" t="str">
        <f t="shared" si="4"/>
        <v>KK-69</v>
      </c>
      <c r="B90" s="201" t="s">
        <v>4263</v>
      </c>
      <c r="C90" s="1"/>
      <c r="D90" s="1" t="s">
        <v>4258</v>
      </c>
      <c r="E90" s="1" t="s">
        <v>4264</v>
      </c>
      <c r="F90" s="1"/>
      <c r="G90" s="1"/>
      <c r="H90" s="1"/>
      <c r="I90" s="1"/>
      <c r="J90" s="1"/>
      <c r="K90" s="1"/>
      <c r="L90" s="1"/>
      <c r="M90" s="1"/>
      <c r="N90" s="1"/>
      <c r="O90" s="1"/>
      <c r="P90" s="1"/>
      <c r="Q90" s="1"/>
      <c r="R90" s="1"/>
      <c r="S90" s="1"/>
      <c r="T90" s="1"/>
      <c r="U90" s="1"/>
      <c r="V90" s="1"/>
      <c r="W90" s="1"/>
      <c r="X90" s="1"/>
      <c r="Y90" s="1"/>
      <c r="Z90" s="1"/>
    </row>
    <row r="91" ht="18.0" customHeight="1">
      <c r="A91" s="202" t="str">
        <f t="shared" si="4"/>
        <v>KK-70</v>
      </c>
      <c r="B91" s="201" t="s">
        <v>4265</v>
      </c>
      <c r="C91" s="1"/>
      <c r="D91" s="201" t="s">
        <v>4266</v>
      </c>
      <c r="E91" s="201" t="s">
        <v>4267</v>
      </c>
      <c r="F91" s="1"/>
      <c r="G91" s="1"/>
      <c r="H91" s="1"/>
      <c r="I91" s="1"/>
      <c r="J91" s="1"/>
      <c r="K91" s="1"/>
      <c r="L91" s="1"/>
      <c r="M91" s="1"/>
      <c r="N91" s="1"/>
      <c r="O91" s="1"/>
      <c r="P91" s="1"/>
      <c r="Q91" s="1"/>
      <c r="R91" s="1"/>
      <c r="S91" s="1"/>
      <c r="T91" s="1"/>
      <c r="U91" s="1"/>
      <c r="V91" s="1"/>
      <c r="W91" s="1"/>
      <c r="X91" s="1"/>
      <c r="Y91" s="1"/>
      <c r="Z91" s="1"/>
    </row>
    <row r="92" ht="18.0" customHeight="1">
      <c r="A92" s="202" t="str">
        <f t="shared" si="4"/>
        <v>KK-71</v>
      </c>
      <c r="B92" s="201" t="s">
        <v>4268</v>
      </c>
      <c r="C92" s="1"/>
      <c r="D92" s="201" t="s">
        <v>4269</v>
      </c>
      <c r="E92" s="201" t="s">
        <v>4270</v>
      </c>
      <c r="F92" s="1"/>
      <c r="G92" s="1"/>
      <c r="H92" s="1"/>
      <c r="I92" s="1"/>
      <c r="J92" s="1"/>
      <c r="K92" s="1"/>
      <c r="L92" s="1"/>
      <c r="M92" s="1"/>
      <c r="N92" s="1"/>
      <c r="O92" s="1"/>
      <c r="P92" s="1"/>
      <c r="Q92" s="1"/>
      <c r="R92" s="1"/>
      <c r="S92" s="1"/>
      <c r="T92" s="1"/>
      <c r="U92" s="1"/>
      <c r="V92" s="1"/>
      <c r="W92" s="1"/>
      <c r="X92" s="1"/>
      <c r="Y92" s="1"/>
      <c r="Z92" s="1"/>
    </row>
    <row r="93" ht="18.0" customHeight="1">
      <c r="A93" s="202" t="str">
        <f t="shared" si="4"/>
        <v>KK-72</v>
      </c>
      <c r="B93" s="201" t="s">
        <v>4271</v>
      </c>
      <c r="C93" s="1"/>
      <c r="D93" s="201" t="s">
        <v>4272</v>
      </c>
      <c r="E93" s="201" t="s">
        <v>4273</v>
      </c>
      <c r="F93" s="1"/>
      <c r="G93" s="1"/>
      <c r="H93" s="1"/>
      <c r="I93" s="1"/>
      <c r="J93" s="1"/>
      <c r="K93" s="1"/>
      <c r="L93" s="1"/>
      <c r="M93" s="1"/>
      <c r="N93" s="1"/>
      <c r="O93" s="1"/>
      <c r="P93" s="1"/>
      <c r="Q93" s="1"/>
      <c r="R93" s="1"/>
      <c r="S93" s="1"/>
      <c r="T93" s="1"/>
      <c r="U93" s="1"/>
      <c r="V93" s="1"/>
      <c r="W93" s="1"/>
      <c r="X93" s="1"/>
      <c r="Y93" s="1"/>
      <c r="Z93" s="1"/>
    </row>
    <row r="94" ht="18.0" customHeight="1">
      <c r="A94" s="202" t="str">
        <f t="shared" si="4"/>
        <v>KK-73</v>
      </c>
      <c r="B94" s="201" t="s">
        <v>4274</v>
      </c>
      <c r="C94" s="1"/>
      <c r="D94" s="201" t="s">
        <v>4258</v>
      </c>
      <c r="E94" s="1" t="s">
        <v>4275</v>
      </c>
      <c r="F94" s="1"/>
      <c r="G94" s="1"/>
      <c r="H94" s="1"/>
      <c r="I94" s="1"/>
      <c r="J94" s="1"/>
      <c r="K94" s="1"/>
      <c r="L94" s="1"/>
      <c r="M94" s="1"/>
      <c r="N94" s="1"/>
      <c r="O94" s="1"/>
      <c r="P94" s="1"/>
      <c r="Q94" s="1"/>
      <c r="R94" s="1"/>
      <c r="S94" s="1"/>
      <c r="T94" s="1"/>
      <c r="U94" s="1"/>
      <c r="V94" s="1"/>
      <c r="W94" s="1"/>
      <c r="X94" s="1"/>
      <c r="Y94" s="1"/>
      <c r="Z94" s="1"/>
    </row>
    <row r="95" ht="18.0" customHeight="1">
      <c r="A95" s="202" t="str">
        <f t="shared" si="4"/>
        <v>KK-74</v>
      </c>
      <c r="B95" s="201" t="s">
        <v>4276</v>
      </c>
      <c r="C95" s="1"/>
      <c r="D95" s="1" t="s">
        <v>4258</v>
      </c>
      <c r="E95" s="1" t="s">
        <v>4277</v>
      </c>
      <c r="F95" s="1"/>
      <c r="G95" s="1"/>
      <c r="H95" s="1"/>
      <c r="I95" s="1"/>
      <c r="J95" s="1"/>
      <c r="K95" s="1"/>
      <c r="L95" s="1"/>
      <c r="M95" s="1"/>
      <c r="N95" s="1"/>
      <c r="O95" s="1"/>
      <c r="P95" s="1"/>
      <c r="Q95" s="1"/>
      <c r="R95" s="1"/>
      <c r="S95" s="1"/>
      <c r="T95" s="1"/>
      <c r="U95" s="1"/>
      <c r="V95" s="1"/>
      <c r="W95" s="1"/>
      <c r="X95" s="1"/>
      <c r="Y95" s="1"/>
      <c r="Z95" s="1"/>
    </row>
    <row r="96" ht="18.0" customHeight="1">
      <c r="A96" s="202" t="str">
        <f t="shared" si="4"/>
        <v>KK-75</v>
      </c>
      <c r="B96" s="201" t="s">
        <v>4278</v>
      </c>
      <c r="C96" s="1"/>
      <c r="D96" s="1" t="s">
        <v>4258</v>
      </c>
      <c r="E96" s="1" t="s">
        <v>4279</v>
      </c>
      <c r="F96" s="1"/>
      <c r="G96" s="1"/>
      <c r="H96" s="1"/>
      <c r="I96" s="1"/>
      <c r="J96" s="1"/>
      <c r="K96" s="1"/>
      <c r="L96" s="1"/>
      <c r="M96" s="1"/>
      <c r="N96" s="1"/>
      <c r="O96" s="1"/>
      <c r="P96" s="1"/>
      <c r="Q96" s="1"/>
      <c r="R96" s="1"/>
      <c r="S96" s="1"/>
      <c r="T96" s="1"/>
      <c r="U96" s="1"/>
      <c r="V96" s="1"/>
      <c r="W96" s="1"/>
      <c r="X96" s="1"/>
      <c r="Y96" s="1"/>
      <c r="Z96" s="1"/>
    </row>
    <row r="97" ht="18.0" customHeight="1">
      <c r="A97" s="202" t="str">
        <f t="shared" si="4"/>
        <v>KK-76</v>
      </c>
      <c r="B97" s="201" t="s">
        <v>4280</v>
      </c>
      <c r="C97" s="1"/>
      <c r="D97" s="201" t="s">
        <v>4281</v>
      </c>
      <c r="E97" s="1" t="s">
        <v>4282</v>
      </c>
      <c r="F97" s="1"/>
      <c r="G97" s="1"/>
      <c r="H97" s="1"/>
      <c r="I97" s="1"/>
      <c r="J97" s="1"/>
      <c r="K97" s="1"/>
      <c r="L97" s="1"/>
      <c r="M97" s="1"/>
      <c r="N97" s="1"/>
      <c r="O97" s="1"/>
      <c r="P97" s="1"/>
      <c r="Q97" s="1"/>
      <c r="R97" s="1"/>
      <c r="S97" s="1"/>
      <c r="T97" s="1"/>
      <c r="U97" s="1"/>
      <c r="V97" s="1"/>
      <c r="W97" s="1"/>
      <c r="X97" s="1"/>
      <c r="Y97" s="1"/>
      <c r="Z97" s="1"/>
    </row>
    <row r="98" ht="18.0" customHeight="1">
      <c r="A98" s="202" t="str">
        <f t="shared" si="4"/>
        <v>KK-77</v>
      </c>
      <c r="B98" s="201" t="s">
        <v>4283</v>
      </c>
      <c r="C98" s="1"/>
      <c r="D98" s="1" t="s">
        <v>4258</v>
      </c>
      <c r="E98" s="1" t="s">
        <v>4158</v>
      </c>
      <c r="F98" s="1"/>
      <c r="G98" s="1"/>
      <c r="H98" s="1"/>
      <c r="I98" s="1"/>
      <c r="J98" s="1"/>
      <c r="K98" s="1"/>
      <c r="L98" s="1"/>
      <c r="M98" s="1"/>
      <c r="N98" s="1"/>
      <c r="O98" s="1"/>
      <c r="P98" s="1"/>
      <c r="Q98" s="1"/>
      <c r="R98" s="1"/>
      <c r="S98" s="1"/>
      <c r="T98" s="1"/>
      <c r="U98" s="1"/>
      <c r="V98" s="1"/>
      <c r="W98" s="1"/>
      <c r="X98" s="1"/>
      <c r="Y98" s="1"/>
      <c r="Z98" s="1"/>
    </row>
    <row r="99" ht="18.0" customHeight="1">
      <c r="A99" s="202" t="str">
        <f t="shared" si="4"/>
        <v>KK-78</v>
      </c>
      <c r="B99" s="201" t="s">
        <v>4284</v>
      </c>
      <c r="C99" s="1"/>
      <c r="D99" s="201" t="s">
        <v>4285</v>
      </c>
      <c r="E99" s="1" t="s">
        <v>4286</v>
      </c>
      <c r="F99" s="1"/>
      <c r="G99" s="1"/>
      <c r="H99" s="1"/>
      <c r="I99" s="1"/>
      <c r="J99" s="1"/>
      <c r="K99" s="1"/>
      <c r="L99" s="1"/>
      <c r="M99" s="1"/>
      <c r="N99" s="1"/>
      <c r="O99" s="1"/>
      <c r="P99" s="1"/>
      <c r="Q99" s="1"/>
      <c r="R99" s="1"/>
      <c r="S99" s="1"/>
      <c r="T99" s="1"/>
      <c r="U99" s="1"/>
      <c r="V99" s="1"/>
      <c r="W99" s="1"/>
      <c r="X99" s="1"/>
      <c r="Y99" s="1"/>
      <c r="Z99" s="1"/>
    </row>
    <row r="100" ht="18.0" customHeight="1">
      <c r="A100" s="202" t="str">
        <f t="shared" si="4"/>
        <v>KK-79</v>
      </c>
      <c r="B100" s="201" t="s">
        <v>4287</v>
      </c>
      <c r="C100" s="1"/>
      <c r="D100" s="201" t="s">
        <v>4288</v>
      </c>
      <c r="E100" s="201" t="s">
        <v>4289</v>
      </c>
      <c r="F100" s="1"/>
      <c r="G100" s="1"/>
      <c r="H100" s="1"/>
      <c r="I100" s="1"/>
      <c r="J100" s="1"/>
      <c r="K100" s="1"/>
      <c r="L100" s="1"/>
      <c r="M100" s="1"/>
      <c r="N100" s="1"/>
      <c r="O100" s="1"/>
      <c r="P100" s="1"/>
      <c r="Q100" s="1"/>
      <c r="R100" s="1"/>
      <c r="S100" s="1"/>
      <c r="T100" s="1"/>
      <c r="U100" s="1"/>
      <c r="V100" s="1"/>
      <c r="W100" s="1"/>
      <c r="X100" s="1"/>
      <c r="Y100" s="1"/>
      <c r="Z100" s="1"/>
    </row>
    <row r="101" ht="18.0" customHeight="1">
      <c r="A101" s="202" t="str">
        <f t="shared" si="4"/>
        <v>KK-80</v>
      </c>
      <c r="B101" s="201" t="s">
        <v>4290</v>
      </c>
      <c r="C101" s="1"/>
      <c r="D101" s="201" t="s">
        <v>4291</v>
      </c>
      <c r="E101" s="201" t="s">
        <v>4292</v>
      </c>
      <c r="F101" s="1"/>
      <c r="G101" s="1"/>
      <c r="H101" s="1"/>
      <c r="I101" s="1"/>
      <c r="J101" s="1"/>
      <c r="K101" s="1"/>
      <c r="L101" s="1"/>
      <c r="M101" s="1"/>
      <c r="N101" s="1"/>
      <c r="O101" s="1"/>
      <c r="P101" s="1"/>
      <c r="Q101" s="1"/>
      <c r="R101" s="1"/>
      <c r="S101" s="1"/>
      <c r="T101" s="1"/>
      <c r="U101" s="1"/>
      <c r="V101" s="1"/>
      <c r="W101" s="1"/>
      <c r="X101" s="1"/>
      <c r="Y101" s="1"/>
      <c r="Z101" s="1"/>
    </row>
    <row r="102" ht="18.0" customHeight="1">
      <c r="A102" s="202" t="str">
        <f t="shared" si="4"/>
        <v>KK-81</v>
      </c>
      <c r="B102" s="201" t="s">
        <v>4293</v>
      </c>
      <c r="C102" s="1"/>
      <c r="D102" s="201" t="s">
        <v>4294</v>
      </c>
      <c r="E102" s="201" t="s">
        <v>4295</v>
      </c>
      <c r="F102" s="1"/>
      <c r="G102" s="1"/>
      <c r="H102" s="1"/>
      <c r="I102" s="1"/>
      <c r="J102" s="1"/>
      <c r="K102" s="1"/>
      <c r="L102" s="1"/>
      <c r="M102" s="1"/>
      <c r="N102" s="1"/>
      <c r="O102" s="1"/>
      <c r="P102" s="1"/>
      <c r="Q102" s="1"/>
      <c r="R102" s="1"/>
      <c r="S102" s="1"/>
      <c r="T102" s="1"/>
      <c r="U102" s="1"/>
      <c r="V102" s="1"/>
      <c r="W102" s="1"/>
      <c r="X102" s="1"/>
      <c r="Y102" s="1"/>
      <c r="Z102" s="1"/>
    </row>
    <row r="103" ht="18.0" customHeight="1">
      <c r="A103" s="202" t="str">
        <f t="shared" si="4"/>
        <v>KK-82</v>
      </c>
      <c r="B103" s="1" t="s">
        <v>3857</v>
      </c>
      <c r="C103" s="1"/>
      <c r="D103" s="201" t="s">
        <v>4296</v>
      </c>
      <c r="E103" s="1" t="s">
        <v>4297</v>
      </c>
      <c r="F103" s="1"/>
      <c r="G103" s="1"/>
      <c r="H103" s="1"/>
      <c r="I103" s="1"/>
      <c r="J103" s="1"/>
      <c r="K103" s="1"/>
      <c r="L103" s="1"/>
      <c r="M103" s="1"/>
      <c r="N103" s="1"/>
      <c r="O103" s="1"/>
      <c r="P103" s="1"/>
      <c r="Q103" s="1"/>
      <c r="R103" s="1"/>
      <c r="S103" s="1"/>
      <c r="T103" s="1"/>
      <c r="U103" s="1"/>
      <c r="V103" s="1"/>
      <c r="W103" s="1"/>
      <c r="X103" s="1"/>
      <c r="Y103" s="1"/>
      <c r="Z103" s="1"/>
    </row>
    <row r="104" ht="18.0" customHeight="1">
      <c r="A104" s="202" t="str">
        <f t="shared" si="4"/>
        <v>KK-83</v>
      </c>
      <c r="B104" s="201" t="s">
        <v>4298</v>
      </c>
      <c r="C104" s="1"/>
      <c r="D104" s="201" t="s">
        <v>4299</v>
      </c>
      <c r="E104" s="1" t="s">
        <v>4300</v>
      </c>
      <c r="F104" s="1"/>
      <c r="G104" s="1"/>
      <c r="H104" s="1"/>
      <c r="I104" s="1"/>
      <c r="J104" s="1"/>
      <c r="K104" s="1"/>
      <c r="L104" s="1"/>
      <c r="M104" s="1"/>
      <c r="N104" s="1"/>
      <c r="O104" s="1"/>
      <c r="P104" s="1"/>
      <c r="Q104" s="1"/>
      <c r="R104" s="1"/>
      <c r="S104" s="1"/>
      <c r="T104" s="1"/>
      <c r="U104" s="1"/>
      <c r="V104" s="1"/>
      <c r="W104" s="1"/>
      <c r="X104" s="1"/>
      <c r="Y104" s="1"/>
      <c r="Z104" s="1"/>
    </row>
    <row r="105" ht="18.0" customHeight="1">
      <c r="A105" s="202" t="str">
        <f t="shared" si="4"/>
        <v>KK-84</v>
      </c>
      <c r="B105" s="238" t="s">
        <v>4301</v>
      </c>
      <c r="C105" s="226"/>
      <c r="D105" s="220" t="s">
        <v>4302</v>
      </c>
      <c r="E105" s="222" t="s">
        <v>4303</v>
      </c>
      <c r="F105" s="1"/>
      <c r="G105" s="1"/>
      <c r="H105" s="1"/>
      <c r="I105" s="1"/>
      <c r="J105" s="1"/>
      <c r="K105" s="1"/>
      <c r="L105" s="1"/>
      <c r="M105" s="1"/>
      <c r="N105" s="1"/>
      <c r="O105" s="1"/>
      <c r="P105" s="1"/>
      <c r="Q105" s="1"/>
      <c r="R105" s="1"/>
      <c r="S105" s="1"/>
      <c r="T105" s="1"/>
      <c r="U105" s="1"/>
      <c r="V105" s="1"/>
      <c r="W105" s="1"/>
      <c r="X105" s="1"/>
      <c r="Y105" s="1"/>
      <c r="Z105" s="1"/>
    </row>
    <row r="106" ht="18.0" customHeight="1">
      <c r="A106" s="202" t="str">
        <f t="shared" si="4"/>
        <v>KK-85</v>
      </c>
      <c r="B106" s="238" t="s">
        <v>4304</v>
      </c>
      <c r="C106" s="226"/>
      <c r="D106" s="220" t="s">
        <v>4305</v>
      </c>
      <c r="E106" s="222" t="s">
        <v>4303</v>
      </c>
      <c r="F106" s="1"/>
      <c r="G106" s="1"/>
      <c r="H106" s="1"/>
      <c r="I106" s="1"/>
      <c r="J106" s="1"/>
      <c r="K106" s="1"/>
      <c r="L106" s="1"/>
      <c r="M106" s="1"/>
      <c r="N106" s="1"/>
      <c r="O106" s="1"/>
      <c r="P106" s="1"/>
      <c r="Q106" s="1"/>
      <c r="R106" s="1"/>
      <c r="S106" s="1"/>
      <c r="T106" s="1"/>
      <c r="U106" s="1"/>
      <c r="V106" s="1"/>
      <c r="W106" s="1"/>
      <c r="X106" s="1"/>
      <c r="Y106" s="1"/>
      <c r="Z106" s="1"/>
    </row>
    <row r="107" ht="18.0" customHeight="1">
      <c r="A107" s="202" t="str">
        <f t="shared" si="4"/>
        <v>KK-86</v>
      </c>
      <c r="B107" s="237" t="s">
        <v>4188</v>
      </c>
      <c r="C107" s="226"/>
      <c r="D107" s="220" t="s">
        <v>4306</v>
      </c>
      <c r="E107" s="222" t="s">
        <v>4190</v>
      </c>
      <c r="F107" s="1"/>
      <c r="G107" s="1"/>
      <c r="H107" s="1"/>
      <c r="I107" s="1"/>
      <c r="J107" s="1"/>
      <c r="K107" s="1"/>
      <c r="L107" s="1"/>
      <c r="M107" s="1"/>
      <c r="N107" s="1"/>
      <c r="O107" s="1"/>
      <c r="P107" s="1"/>
      <c r="Q107" s="1"/>
      <c r="R107" s="1"/>
      <c r="S107" s="1"/>
      <c r="T107" s="1"/>
      <c r="U107" s="1"/>
      <c r="V107" s="1"/>
      <c r="W107" s="1"/>
      <c r="X107" s="1"/>
      <c r="Y107" s="1"/>
      <c r="Z107" s="1"/>
    </row>
    <row r="108" ht="18.0" customHeight="1">
      <c r="A108" s="202" t="str">
        <f t="shared" si="4"/>
        <v>KK-87</v>
      </c>
      <c r="B108" s="249" t="s">
        <v>4191</v>
      </c>
      <c r="C108" s="220"/>
      <c r="D108" s="220" t="s">
        <v>4307</v>
      </c>
      <c r="E108" s="222" t="s">
        <v>4193</v>
      </c>
      <c r="F108" s="1"/>
      <c r="G108" s="1"/>
      <c r="H108" s="1"/>
      <c r="I108" s="1"/>
      <c r="J108" s="1"/>
      <c r="K108" s="1"/>
      <c r="L108" s="1"/>
      <c r="M108" s="1"/>
      <c r="N108" s="1"/>
      <c r="O108" s="1"/>
      <c r="P108" s="1"/>
      <c r="Q108" s="1"/>
      <c r="R108" s="1"/>
      <c r="S108" s="1"/>
      <c r="T108" s="1"/>
      <c r="U108" s="1"/>
      <c r="V108" s="1"/>
      <c r="W108" s="1"/>
      <c r="X108" s="1"/>
      <c r="Y108" s="1"/>
      <c r="Z108" s="1"/>
    </row>
    <row r="109" ht="18.0" customHeight="1">
      <c r="A109" s="202" t="str">
        <f t="shared" si="4"/>
        <v>KK-88</v>
      </c>
      <c r="B109" s="238" t="s">
        <v>4194</v>
      </c>
      <c r="C109" s="134"/>
      <c r="D109" s="220" t="s">
        <v>4308</v>
      </c>
      <c r="E109" s="136" t="s">
        <v>3516</v>
      </c>
      <c r="F109" s="1"/>
      <c r="G109" s="1"/>
      <c r="H109" s="1"/>
      <c r="I109" s="1"/>
      <c r="J109" s="1"/>
      <c r="K109" s="1"/>
      <c r="L109" s="1"/>
      <c r="M109" s="1"/>
      <c r="N109" s="1"/>
      <c r="O109" s="1"/>
      <c r="P109" s="1"/>
      <c r="Q109" s="1"/>
      <c r="R109" s="1"/>
      <c r="S109" s="1"/>
      <c r="T109" s="1"/>
      <c r="U109" s="1"/>
      <c r="V109" s="1"/>
      <c r="W109" s="1"/>
      <c r="X109" s="1"/>
      <c r="Y109" s="1"/>
      <c r="Z109" s="1"/>
    </row>
    <row r="110" ht="18.0" customHeight="1">
      <c r="A110" s="202" t="str">
        <f t="shared" si="4"/>
        <v>KK-89</v>
      </c>
      <c r="B110" s="238" t="s">
        <v>4196</v>
      </c>
      <c r="C110" s="220"/>
      <c r="D110" s="220" t="s">
        <v>4309</v>
      </c>
      <c r="E110" s="222" t="s">
        <v>3516</v>
      </c>
      <c r="F110" s="1"/>
      <c r="G110" s="1"/>
      <c r="H110" s="1"/>
      <c r="I110" s="1"/>
      <c r="J110" s="1"/>
      <c r="K110" s="1"/>
      <c r="L110" s="1"/>
      <c r="M110" s="1"/>
      <c r="N110" s="1"/>
      <c r="O110" s="1"/>
      <c r="P110" s="1"/>
      <c r="Q110" s="1"/>
      <c r="R110" s="1"/>
      <c r="S110" s="1"/>
      <c r="T110" s="1"/>
      <c r="U110" s="1"/>
      <c r="V110" s="1"/>
      <c r="W110" s="1"/>
      <c r="X110" s="1"/>
      <c r="Y110" s="1"/>
      <c r="Z110" s="1"/>
    </row>
    <row r="111" ht="18.0" customHeight="1">
      <c r="A111" s="202" t="str">
        <f t="shared" si="4"/>
        <v>KK-90</v>
      </c>
      <c r="B111" s="242" t="s">
        <v>4310</v>
      </c>
      <c r="C111" s="221"/>
      <c r="D111" s="221" t="s">
        <v>4311</v>
      </c>
      <c r="E111" s="222" t="s">
        <v>3507</v>
      </c>
      <c r="F111" s="1"/>
      <c r="G111" s="1"/>
      <c r="H111" s="1"/>
      <c r="I111" s="1"/>
      <c r="J111" s="1"/>
      <c r="K111" s="1"/>
      <c r="L111" s="1"/>
      <c r="M111" s="1"/>
      <c r="N111" s="1"/>
      <c r="O111" s="1"/>
      <c r="P111" s="1"/>
      <c r="Q111" s="1"/>
      <c r="R111" s="1"/>
      <c r="S111" s="1"/>
      <c r="T111" s="1"/>
      <c r="U111" s="1"/>
      <c r="V111" s="1"/>
      <c r="W111" s="1"/>
      <c r="X111" s="1"/>
      <c r="Y111" s="1"/>
      <c r="Z111" s="1"/>
    </row>
    <row r="112" ht="18.0" customHeight="1">
      <c r="A112" s="202" t="str">
        <f t="shared" si="4"/>
        <v>KK-91</v>
      </c>
      <c r="B112" s="249" t="s">
        <v>4200</v>
      </c>
      <c r="C112" s="220"/>
      <c r="D112" s="220" t="s">
        <v>4312</v>
      </c>
      <c r="E112" s="222" t="s">
        <v>4193</v>
      </c>
      <c r="F112" s="1"/>
      <c r="G112" s="1"/>
      <c r="H112" s="1"/>
      <c r="I112" s="1"/>
      <c r="J112" s="1"/>
      <c r="K112" s="1"/>
      <c r="L112" s="1"/>
      <c r="M112" s="1"/>
      <c r="N112" s="1"/>
      <c r="O112" s="1"/>
      <c r="P112" s="1"/>
      <c r="Q112" s="1"/>
      <c r="R112" s="1"/>
      <c r="S112" s="1"/>
      <c r="T112" s="1"/>
      <c r="U112" s="1"/>
      <c r="V112" s="1"/>
      <c r="W112" s="1"/>
      <c r="X112" s="1"/>
      <c r="Y112" s="1"/>
      <c r="Z112" s="1"/>
    </row>
    <row r="113" ht="18.0" customHeight="1">
      <c r="A113" s="202" t="str">
        <f t="shared" si="4"/>
        <v>KK-92</v>
      </c>
      <c r="B113" s="238" t="s">
        <v>4202</v>
      </c>
      <c r="C113" s="134"/>
      <c r="D113" s="220" t="s">
        <v>4313</v>
      </c>
      <c r="E113" s="136" t="s">
        <v>3516</v>
      </c>
      <c r="F113" s="1"/>
      <c r="G113" s="1"/>
      <c r="H113" s="1"/>
      <c r="I113" s="1"/>
      <c r="J113" s="1"/>
      <c r="K113" s="1"/>
      <c r="L113" s="1"/>
      <c r="M113" s="1"/>
      <c r="N113" s="1"/>
      <c r="O113" s="1"/>
      <c r="P113" s="1"/>
      <c r="Q113" s="1"/>
      <c r="R113" s="1"/>
      <c r="S113" s="1"/>
      <c r="T113" s="1"/>
      <c r="U113" s="1"/>
      <c r="V113" s="1"/>
      <c r="W113" s="1"/>
      <c r="X113" s="1"/>
      <c r="Y113" s="1"/>
      <c r="Z113" s="1"/>
    </row>
    <row r="114" ht="18.0" customHeight="1">
      <c r="A114" s="202" t="str">
        <f t="shared" si="4"/>
        <v>KK-93</v>
      </c>
      <c r="B114" s="237" t="s">
        <v>4204</v>
      </c>
      <c r="C114" s="220"/>
      <c r="D114" s="220" t="s">
        <v>4314</v>
      </c>
      <c r="E114" s="222" t="s">
        <v>3516</v>
      </c>
      <c r="F114" s="1"/>
      <c r="G114" s="1"/>
      <c r="H114" s="1"/>
      <c r="I114" s="1"/>
      <c r="J114" s="1"/>
      <c r="K114" s="1"/>
      <c r="L114" s="1"/>
      <c r="M114" s="1"/>
      <c r="N114" s="1"/>
      <c r="O114" s="1"/>
      <c r="P114" s="1"/>
      <c r="Q114" s="1"/>
      <c r="R114" s="1"/>
      <c r="S114" s="1"/>
      <c r="T114" s="1"/>
      <c r="U114" s="1"/>
      <c r="V114" s="1"/>
      <c r="W114" s="1"/>
      <c r="X114" s="1"/>
      <c r="Y114" s="1"/>
      <c r="Z114" s="1"/>
    </row>
    <row r="115" ht="18.0" customHeight="1">
      <c r="A115" s="202" t="str">
        <f t="shared" si="4"/>
        <v>KK-94</v>
      </c>
      <c r="B115" s="248" t="s">
        <v>4315</v>
      </c>
      <c r="C115" s="134"/>
      <c r="D115" s="221" t="s">
        <v>4316</v>
      </c>
      <c r="E115" s="222" t="s">
        <v>3507</v>
      </c>
      <c r="F115" s="1"/>
      <c r="G115" s="1"/>
      <c r="H115" s="1"/>
      <c r="I115" s="1"/>
      <c r="J115" s="1"/>
      <c r="K115" s="1"/>
      <c r="L115" s="1"/>
      <c r="M115" s="1"/>
      <c r="N115" s="1"/>
      <c r="O115" s="1"/>
      <c r="P115" s="1"/>
      <c r="Q115" s="1"/>
      <c r="R115" s="1"/>
      <c r="S115" s="1"/>
      <c r="T115" s="1"/>
      <c r="U115" s="1"/>
      <c r="V115" s="1"/>
      <c r="W115" s="1"/>
      <c r="X115" s="1"/>
      <c r="Y115" s="1"/>
      <c r="Z115" s="1"/>
    </row>
    <row r="116" ht="18.0" customHeight="1">
      <c r="A116" s="202" t="str">
        <f t="shared" si="4"/>
        <v>KK-95</v>
      </c>
      <c r="B116" s="248" t="s">
        <v>4317</v>
      </c>
      <c r="C116" s="247"/>
      <c r="D116" s="247" t="s">
        <v>4258</v>
      </c>
      <c r="E116" s="136" t="s">
        <v>4164</v>
      </c>
      <c r="F116" s="1"/>
      <c r="G116" s="1"/>
      <c r="H116" s="1"/>
      <c r="I116" s="1"/>
      <c r="J116" s="1"/>
      <c r="K116" s="1"/>
      <c r="L116" s="1"/>
      <c r="M116" s="1"/>
      <c r="N116" s="1"/>
      <c r="O116" s="1"/>
      <c r="P116" s="1"/>
      <c r="Q116" s="1"/>
      <c r="R116" s="1"/>
      <c r="S116" s="1"/>
      <c r="T116" s="1"/>
      <c r="U116" s="1"/>
      <c r="V116" s="1"/>
      <c r="W116" s="1"/>
      <c r="X116" s="1"/>
      <c r="Y116" s="1"/>
      <c r="Z116" s="1"/>
    </row>
    <row r="117" ht="18.0" customHeight="1">
      <c r="A117" s="202" t="str">
        <f t="shared" si="4"/>
        <v>KK-96</v>
      </c>
      <c r="B117" s="237" t="s">
        <v>4208</v>
      </c>
      <c r="C117" s="226"/>
      <c r="D117" s="220" t="s">
        <v>4318</v>
      </c>
      <c r="E117" s="222" t="s">
        <v>4303</v>
      </c>
      <c r="F117" s="1"/>
      <c r="G117" s="1"/>
      <c r="H117" s="1"/>
      <c r="I117" s="1"/>
      <c r="J117" s="1"/>
      <c r="K117" s="1"/>
      <c r="L117" s="1"/>
      <c r="M117" s="1"/>
      <c r="N117" s="1"/>
      <c r="O117" s="1"/>
      <c r="P117" s="1"/>
      <c r="Q117" s="1"/>
      <c r="R117" s="1"/>
      <c r="S117" s="1"/>
      <c r="T117" s="1"/>
      <c r="U117" s="1"/>
      <c r="V117" s="1"/>
      <c r="W117" s="1"/>
      <c r="X117" s="1"/>
      <c r="Y117" s="1"/>
      <c r="Z117" s="1"/>
    </row>
    <row r="118" ht="18.0" customHeight="1">
      <c r="A118" s="202" t="str">
        <f t="shared" si="4"/>
        <v>KK-97</v>
      </c>
      <c r="B118" s="248" t="s">
        <v>3544</v>
      </c>
      <c r="C118" s="247"/>
      <c r="D118" s="247" t="s">
        <v>4319</v>
      </c>
      <c r="E118" s="222" t="s">
        <v>4303</v>
      </c>
      <c r="F118" s="1"/>
      <c r="G118" s="1"/>
      <c r="H118" s="1"/>
      <c r="I118" s="1"/>
      <c r="J118" s="1"/>
      <c r="K118" s="1"/>
      <c r="L118" s="1"/>
      <c r="M118" s="1"/>
      <c r="N118" s="1"/>
      <c r="O118" s="1"/>
      <c r="P118" s="1"/>
      <c r="Q118" s="1"/>
      <c r="R118" s="1"/>
      <c r="S118" s="1"/>
      <c r="T118" s="1"/>
      <c r="U118" s="1"/>
      <c r="V118" s="1"/>
      <c r="W118" s="1"/>
      <c r="X118" s="1"/>
      <c r="Y118" s="1"/>
      <c r="Z118" s="1"/>
    </row>
    <row r="119" ht="18.0" customHeight="1">
      <c r="A119" s="202" t="str">
        <f t="shared" si="4"/>
        <v>KK-98</v>
      </c>
      <c r="B119" s="248" t="s">
        <v>3473</v>
      </c>
      <c r="C119" s="247"/>
      <c r="D119" s="247" t="s">
        <v>4320</v>
      </c>
      <c r="E119" s="222" t="s">
        <v>4303</v>
      </c>
      <c r="F119" s="1"/>
      <c r="G119" s="1"/>
      <c r="H119" s="1"/>
      <c r="I119" s="1"/>
      <c r="J119" s="1"/>
      <c r="K119" s="1"/>
      <c r="L119" s="1"/>
      <c r="M119" s="1"/>
      <c r="N119" s="1"/>
      <c r="O119" s="1"/>
      <c r="P119" s="1"/>
      <c r="Q119" s="1"/>
      <c r="R119" s="1"/>
      <c r="S119" s="1"/>
      <c r="T119" s="1"/>
      <c r="U119" s="1"/>
      <c r="V119" s="1"/>
      <c r="W119" s="1"/>
      <c r="X119" s="1"/>
      <c r="Y119" s="1"/>
      <c r="Z119" s="1"/>
    </row>
    <row r="120" ht="18.0" customHeight="1">
      <c r="A120" s="202" t="str">
        <f t="shared" si="4"/>
        <v>KK-99</v>
      </c>
      <c r="B120" s="248" t="s">
        <v>3547</v>
      </c>
      <c r="C120" s="247"/>
      <c r="D120" s="247" t="s">
        <v>4321</v>
      </c>
      <c r="E120" s="222" t="s">
        <v>4303</v>
      </c>
      <c r="F120" s="1"/>
      <c r="G120" s="1"/>
      <c r="H120" s="1"/>
      <c r="I120" s="1"/>
      <c r="J120" s="1"/>
      <c r="K120" s="1"/>
      <c r="L120" s="1"/>
      <c r="M120" s="1"/>
      <c r="N120" s="1"/>
      <c r="O120" s="1"/>
      <c r="P120" s="1"/>
      <c r="Q120" s="1"/>
      <c r="R120" s="1"/>
      <c r="S120" s="1"/>
      <c r="T120" s="1"/>
      <c r="U120" s="1"/>
      <c r="V120" s="1"/>
      <c r="W120" s="1"/>
      <c r="X120" s="1"/>
      <c r="Y120" s="1"/>
      <c r="Z120" s="1"/>
    </row>
    <row r="121" ht="18.0" customHeight="1">
      <c r="A121" s="202" t="str">
        <f t="shared" si="4"/>
        <v>KK-100</v>
      </c>
      <c r="B121" s="248" t="s">
        <v>3477</v>
      </c>
      <c r="C121" s="247"/>
      <c r="D121" s="247" t="s">
        <v>4322</v>
      </c>
      <c r="E121" s="222" t="s">
        <v>4303</v>
      </c>
      <c r="F121" s="1"/>
      <c r="G121" s="1"/>
      <c r="H121" s="1"/>
      <c r="I121" s="1"/>
      <c r="J121" s="1"/>
      <c r="K121" s="1"/>
      <c r="L121" s="1"/>
      <c r="M121" s="1"/>
      <c r="N121" s="1"/>
      <c r="O121" s="1"/>
      <c r="P121" s="1"/>
      <c r="Q121" s="1"/>
      <c r="R121" s="1"/>
      <c r="S121" s="1"/>
      <c r="T121" s="1"/>
      <c r="U121" s="1"/>
      <c r="V121" s="1"/>
      <c r="W121" s="1"/>
      <c r="X121" s="1"/>
      <c r="Y121" s="1"/>
      <c r="Z121" s="1"/>
    </row>
    <row r="122" ht="18.0" customHeight="1">
      <c r="A122" s="202" t="str">
        <f t="shared" si="4"/>
        <v>KK-101</v>
      </c>
      <c r="B122" s="248" t="s">
        <v>3550</v>
      </c>
      <c r="C122" s="247"/>
      <c r="D122" s="247" t="s">
        <v>4323</v>
      </c>
      <c r="E122" s="136" t="s">
        <v>3552</v>
      </c>
      <c r="F122" s="1"/>
      <c r="G122" s="1"/>
      <c r="H122" s="1"/>
      <c r="I122" s="1"/>
      <c r="J122" s="1"/>
      <c r="K122" s="1"/>
      <c r="L122" s="1"/>
      <c r="M122" s="1"/>
      <c r="N122" s="1"/>
      <c r="O122" s="1"/>
      <c r="P122" s="1"/>
      <c r="Q122" s="1"/>
      <c r="R122" s="1"/>
      <c r="S122" s="1"/>
      <c r="T122" s="1"/>
      <c r="U122" s="1"/>
      <c r="V122" s="1"/>
      <c r="W122" s="1"/>
      <c r="X122" s="1"/>
      <c r="Y122" s="1"/>
      <c r="Z122" s="1"/>
    </row>
    <row r="123" ht="18.0" customHeight="1">
      <c r="A123" s="202" t="str">
        <f t="shared" si="4"/>
        <v>KK-102</v>
      </c>
      <c r="B123" s="249" t="s">
        <v>3553</v>
      </c>
      <c r="C123" s="221"/>
      <c r="D123" s="221" t="s">
        <v>4324</v>
      </c>
      <c r="E123" s="222" t="s">
        <v>3555</v>
      </c>
      <c r="F123" s="1"/>
      <c r="G123" s="1"/>
      <c r="H123" s="1"/>
      <c r="I123" s="1"/>
      <c r="J123" s="1"/>
      <c r="K123" s="1"/>
      <c r="L123" s="1"/>
      <c r="M123" s="1"/>
      <c r="N123" s="1"/>
      <c r="O123" s="1"/>
      <c r="P123" s="1"/>
      <c r="Q123" s="1"/>
      <c r="R123" s="1"/>
      <c r="S123" s="1"/>
      <c r="T123" s="1"/>
      <c r="U123" s="1"/>
      <c r="V123" s="1"/>
      <c r="W123" s="1"/>
      <c r="X123" s="1"/>
      <c r="Y123" s="1"/>
      <c r="Z123" s="1"/>
    </row>
    <row r="124" ht="18.0" customHeight="1">
      <c r="A124" s="202" t="str">
        <f t="shared" si="4"/>
        <v>KK-103</v>
      </c>
      <c r="B124" s="238" t="s">
        <v>3556</v>
      </c>
      <c r="C124" s="134"/>
      <c r="D124" s="221" t="s">
        <v>4325</v>
      </c>
      <c r="E124" s="222" t="s">
        <v>3558</v>
      </c>
      <c r="F124" s="1"/>
      <c r="G124" s="1"/>
      <c r="H124" s="1"/>
      <c r="I124" s="1"/>
      <c r="J124" s="1"/>
      <c r="K124" s="1"/>
      <c r="L124" s="1"/>
      <c r="M124" s="1"/>
      <c r="N124" s="1"/>
      <c r="O124" s="1"/>
      <c r="P124" s="1"/>
      <c r="Q124" s="1"/>
      <c r="R124" s="1"/>
      <c r="S124" s="1"/>
      <c r="T124" s="1"/>
      <c r="U124" s="1"/>
      <c r="V124" s="1"/>
      <c r="W124" s="1"/>
      <c r="X124" s="1"/>
      <c r="Y124" s="1"/>
      <c r="Z124" s="1"/>
    </row>
    <row r="125" ht="18.0" customHeight="1">
      <c r="A125" s="202" t="str">
        <f t="shared" si="4"/>
        <v>KK-104</v>
      </c>
      <c r="B125" s="238" t="s">
        <v>3559</v>
      </c>
      <c r="C125" s="134"/>
      <c r="D125" s="221" t="s">
        <v>4326</v>
      </c>
      <c r="E125" s="136" t="s">
        <v>3561</v>
      </c>
      <c r="F125" s="1"/>
      <c r="G125" s="1"/>
      <c r="H125" s="1"/>
      <c r="I125" s="1"/>
      <c r="J125" s="1"/>
      <c r="K125" s="1"/>
      <c r="L125" s="1"/>
      <c r="M125" s="1"/>
      <c r="N125" s="1"/>
      <c r="O125" s="1"/>
      <c r="P125" s="1"/>
      <c r="Q125" s="1"/>
      <c r="R125" s="1"/>
      <c r="S125" s="1"/>
      <c r="T125" s="1"/>
      <c r="U125" s="1"/>
      <c r="V125" s="1"/>
      <c r="W125" s="1"/>
      <c r="X125" s="1"/>
      <c r="Y125" s="1"/>
      <c r="Z125" s="1"/>
    </row>
    <row r="126" ht="18.0" customHeight="1">
      <c r="A126" s="202" t="str">
        <f t="shared" si="4"/>
        <v>KK-105</v>
      </c>
      <c r="B126" s="238" t="s">
        <v>3565</v>
      </c>
      <c r="C126" s="134"/>
      <c r="D126" s="221" t="s">
        <v>4327</v>
      </c>
      <c r="E126" s="136" t="s">
        <v>3567</v>
      </c>
      <c r="F126" s="1"/>
      <c r="G126" s="1"/>
      <c r="H126" s="1"/>
      <c r="I126" s="1"/>
      <c r="J126" s="1"/>
      <c r="K126" s="1"/>
      <c r="L126" s="1"/>
      <c r="M126" s="1"/>
      <c r="N126" s="1"/>
      <c r="O126" s="1"/>
      <c r="P126" s="1"/>
      <c r="Q126" s="1"/>
      <c r="R126" s="1"/>
      <c r="S126" s="1"/>
      <c r="T126" s="1"/>
      <c r="U126" s="1"/>
      <c r="V126" s="1"/>
      <c r="W126" s="1"/>
      <c r="X126" s="1"/>
      <c r="Y126" s="1"/>
      <c r="Z126" s="1"/>
    </row>
    <row r="127" ht="18.0" customHeight="1">
      <c r="A127" s="202" t="str">
        <f t="shared" si="4"/>
        <v>KK-106</v>
      </c>
      <c r="B127" s="201" t="s">
        <v>4328</v>
      </c>
      <c r="C127" s="1"/>
      <c r="D127" s="201" t="s">
        <v>4329</v>
      </c>
      <c r="E127" s="201" t="s">
        <v>4330</v>
      </c>
      <c r="F127" s="1"/>
      <c r="G127" s="1"/>
      <c r="H127" s="1"/>
      <c r="I127" s="1"/>
      <c r="J127" s="1"/>
      <c r="K127" s="1"/>
      <c r="L127" s="1"/>
      <c r="M127" s="1"/>
      <c r="N127" s="1"/>
      <c r="O127" s="1"/>
      <c r="P127" s="1"/>
      <c r="Q127" s="1"/>
      <c r="R127" s="1"/>
      <c r="S127" s="1"/>
      <c r="T127" s="1"/>
      <c r="U127" s="1"/>
      <c r="V127" s="1"/>
      <c r="W127" s="1"/>
      <c r="X127" s="1"/>
      <c r="Y127" s="1"/>
      <c r="Z127" s="1"/>
    </row>
    <row r="128" ht="18.0" customHeight="1">
      <c r="A128" s="202" t="str">
        <f t="shared" si="4"/>
        <v>KK-107</v>
      </c>
      <c r="B128" s="201" t="s">
        <v>4331</v>
      </c>
      <c r="C128" s="1"/>
      <c r="D128" s="201" t="s">
        <v>4332</v>
      </c>
      <c r="E128" s="201" t="s">
        <v>4333</v>
      </c>
      <c r="F128" s="1"/>
      <c r="G128" s="1"/>
      <c r="H128" s="1"/>
      <c r="I128" s="1"/>
      <c r="J128" s="1"/>
      <c r="K128" s="1"/>
      <c r="L128" s="1"/>
      <c r="M128" s="1"/>
      <c r="N128" s="1"/>
      <c r="O128" s="1"/>
      <c r="P128" s="1"/>
      <c r="Q128" s="1"/>
      <c r="R128" s="1"/>
      <c r="S128" s="1"/>
      <c r="T128" s="1"/>
      <c r="U128" s="1"/>
      <c r="V128" s="1"/>
      <c r="W128" s="1"/>
      <c r="X128" s="1"/>
      <c r="Y128" s="1"/>
      <c r="Z128" s="1"/>
    </row>
    <row r="129" ht="18.0" customHeight="1">
      <c r="A129" s="202" t="str">
        <f t="shared" si="4"/>
        <v>KK-108</v>
      </c>
      <c r="B129" s="201" t="s">
        <v>4334</v>
      </c>
      <c r="C129" s="1"/>
      <c r="D129" s="201" t="s">
        <v>4335</v>
      </c>
      <c r="E129" s="201" t="s">
        <v>4336</v>
      </c>
      <c r="F129" s="1"/>
      <c r="G129" s="1"/>
      <c r="H129" s="1"/>
      <c r="I129" s="1"/>
      <c r="J129" s="1"/>
      <c r="K129" s="1"/>
      <c r="L129" s="1"/>
      <c r="M129" s="1"/>
      <c r="N129" s="1"/>
      <c r="O129" s="1"/>
      <c r="P129" s="1"/>
      <c r="Q129" s="1"/>
      <c r="R129" s="1"/>
      <c r="S129" s="1"/>
      <c r="T129" s="1"/>
      <c r="U129" s="1"/>
      <c r="V129" s="1"/>
      <c r="W129" s="1"/>
      <c r="X129" s="1"/>
      <c r="Y129" s="1"/>
      <c r="Z129" s="1"/>
    </row>
    <row r="130" ht="18.0" customHeight="1">
      <c r="A130" s="202" t="str">
        <f t="shared" si="4"/>
        <v>KK-109</v>
      </c>
      <c r="B130" s="201" t="s">
        <v>4337</v>
      </c>
      <c r="C130" s="1"/>
      <c r="D130" s="201" t="s">
        <v>4338</v>
      </c>
      <c r="E130" s="201" t="s">
        <v>4333</v>
      </c>
      <c r="F130" s="1"/>
      <c r="G130" s="1"/>
      <c r="H130" s="1"/>
      <c r="I130" s="1"/>
      <c r="J130" s="1"/>
      <c r="K130" s="1"/>
      <c r="L130" s="1"/>
      <c r="M130" s="1"/>
      <c r="N130" s="1"/>
      <c r="O130" s="1"/>
      <c r="P130" s="1"/>
      <c r="Q130" s="1"/>
      <c r="R130" s="1"/>
      <c r="S130" s="1"/>
      <c r="T130" s="1"/>
      <c r="U130" s="1"/>
      <c r="V130" s="1"/>
      <c r="W130" s="1"/>
      <c r="X130" s="1"/>
      <c r="Y130" s="1"/>
      <c r="Z130" s="1"/>
    </row>
    <row r="131" ht="18.0" customHeight="1">
      <c r="A131" s="202" t="str">
        <f t="shared" si="4"/>
        <v>KK-110</v>
      </c>
      <c r="B131" s="201" t="s">
        <v>4339</v>
      </c>
      <c r="C131" s="1"/>
      <c r="D131" s="201" t="s">
        <v>4340</v>
      </c>
      <c r="E131" s="201" t="s">
        <v>4341</v>
      </c>
      <c r="F131" s="1"/>
      <c r="G131" s="1"/>
      <c r="H131" s="1"/>
      <c r="I131" s="1"/>
      <c r="J131" s="1"/>
      <c r="K131" s="1"/>
      <c r="L131" s="1"/>
      <c r="M131" s="1"/>
      <c r="N131" s="1"/>
      <c r="O131" s="1"/>
      <c r="P131" s="1"/>
      <c r="Q131" s="1"/>
      <c r="R131" s="1"/>
      <c r="S131" s="1"/>
      <c r="T131" s="1"/>
      <c r="U131" s="1"/>
      <c r="V131" s="1"/>
      <c r="W131" s="1"/>
      <c r="X131" s="1"/>
      <c r="Y131" s="1"/>
      <c r="Z131" s="1"/>
    </row>
    <row r="132" ht="18.0" customHeight="1">
      <c r="A132" s="202" t="str">
        <f t="shared" si="4"/>
        <v>KK-111</v>
      </c>
      <c r="B132" s="201" t="s">
        <v>4342</v>
      </c>
      <c r="C132" s="1"/>
      <c r="D132" s="201" t="s">
        <v>4343</v>
      </c>
      <c r="E132" s="201" t="s">
        <v>4344</v>
      </c>
      <c r="F132" s="1"/>
      <c r="G132" s="1"/>
      <c r="H132" s="1"/>
      <c r="I132" s="1"/>
      <c r="J132" s="1"/>
      <c r="K132" s="1"/>
      <c r="L132" s="1"/>
      <c r="M132" s="1"/>
      <c r="N132" s="1"/>
      <c r="O132" s="1"/>
      <c r="P132" s="1"/>
      <c r="Q132" s="1"/>
      <c r="R132" s="1"/>
      <c r="S132" s="1"/>
      <c r="T132" s="1"/>
      <c r="U132" s="1"/>
      <c r="V132" s="1"/>
      <c r="W132" s="1"/>
      <c r="X132" s="1"/>
      <c r="Y132" s="1"/>
      <c r="Z132" s="1"/>
    </row>
    <row r="133" ht="18.0" customHeight="1">
      <c r="A133" s="202" t="str">
        <f t="shared" si="4"/>
        <v>KK-112</v>
      </c>
      <c r="B133" s="201" t="s">
        <v>4345</v>
      </c>
      <c r="C133" s="1"/>
      <c r="D133" s="201" t="s">
        <v>4346</v>
      </c>
      <c r="E133" s="201" t="s">
        <v>4347</v>
      </c>
      <c r="F133" s="1"/>
      <c r="G133" s="1"/>
      <c r="H133" s="1"/>
      <c r="I133" s="1"/>
      <c r="J133" s="1"/>
      <c r="K133" s="1"/>
      <c r="L133" s="1"/>
      <c r="M133" s="1"/>
      <c r="N133" s="1"/>
      <c r="O133" s="1"/>
      <c r="P133" s="1"/>
      <c r="Q133" s="1"/>
      <c r="R133" s="1"/>
      <c r="S133" s="1"/>
      <c r="T133" s="1"/>
      <c r="U133" s="1"/>
      <c r="V133" s="1"/>
      <c r="W133" s="1"/>
      <c r="X133" s="1"/>
      <c r="Y133" s="1"/>
      <c r="Z133" s="1"/>
    </row>
    <row r="134" ht="18.0" customHeight="1">
      <c r="A134" s="202" t="str">
        <f t="shared" si="4"/>
        <v>KK-113</v>
      </c>
      <c r="B134" s="201" t="s">
        <v>4348</v>
      </c>
      <c r="C134" s="1"/>
      <c r="D134" s="201" t="s">
        <v>4349</v>
      </c>
      <c r="E134" s="1" t="s">
        <v>4350</v>
      </c>
      <c r="F134" s="1"/>
      <c r="G134" s="1"/>
      <c r="H134" s="1"/>
      <c r="I134" s="1"/>
      <c r="J134" s="1"/>
      <c r="K134" s="1"/>
      <c r="L134" s="1"/>
      <c r="M134" s="1"/>
      <c r="N134" s="1"/>
      <c r="O134" s="1"/>
      <c r="P134" s="1"/>
      <c r="Q134" s="1"/>
      <c r="R134" s="1"/>
      <c r="S134" s="1"/>
      <c r="T134" s="1"/>
      <c r="U134" s="1"/>
      <c r="V134" s="1"/>
      <c r="W134" s="1"/>
      <c r="X134" s="1"/>
      <c r="Y134" s="1"/>
      <c r="Z134" s="1"/>
    </row>
    <row r="135" ht="18.0" customHeight="1">
      <c r="A135" s="202" t="str">
        <f t="shared" si="4"/>
        <v>KK-114</v>
      </c>
      <c r="B135" s="201" t="s">
        <v>4351</v>
      </c>
      <c r="C135" s="1"/>
      <c r="D135" s="201" t="s">
        <v>4352</v>
      </c>
      <c r="E135" s="1" t="s">
        <v>4353</v>
      </c>
      <c r="F135" s="1"/>
      <c r="G135" s="1"/>
      <c r="H135" s="1"/>
      <c r="I135" s="1"/>
      <c r="J135" s="1"/>
      <c r="K135" s="1"/>
      <c r="L135" s="1"/>
      <c r="M135" s="1"/>
      <c r="N135" s="1"/>
      <c r="O135" s="1"/>
      <c r="P135" s="1"/>
      <c r="Q135" s="1"/>
      <c r="R135" s="1"/>
      <c r="S135" s="1"/>
      <c r="T135" s="1"/>
      <c r="U135" s="1"/>
      <c r="V135" s="1"/>
      <c r="W135" s="1"/>
      <c r="X135" s="1"/>
      <c r="Y135" s="1"/>
      <c r="Z135" s="1"/>
    </row>
    <row r="136" ht="18.0" customHeight="1">
      <c r="A136" s="202" t="str">
        <f t="shared" si="4"/>
        <v>KK-115</v>
      </c>
      <c r="B136" s="1" t="s">
        <v>4354</v>
      </c>
      <c r="C136" s="1"/>
      <c r="D136" s="237" t="s">
        <v>4355</v>
      </c>
      <c r="E136" s="1" t="s">
        <v>4356</v>
      </c>
      <c r="F136" s="1"/>
      <c r="G136" s="1"/>
      <c r="H136" s="1"/>
      <c r="I136" s="1"/>
      <c r="J136" s="1"/>
      <c r="K136" s="1"/>
      <c r="L136" s="1"/>
      <c r="M136" s="1"/>
      <c r="N136" s="1"/>
      <c r="O136" s="1"/>
      <c r="P136" s="1"/>
      <c r="Q136" s="1"/>
      <c r="R136" s="1"/>
      <c r="S136" s="1"/>
      <c r="T136" s="1"/>
      <c r="U136" s="1"/>
      <c r="V136" s="1"/>
      <c r="W136" s="1"/>
      <c r="X136" s="1"/>
      <c r="Y136" s="1"/>
      <c r="Z136" s="1"/>
    </row>
    <row r="137" ht="18.0" customHeight="1">
      <c r="A137" s="202" t="str">
        <f t="shared" si="4"/>
        <v>KK-116</v>
      </c>
      <c r="B137" s="137" t="s">
        <v>4357</v>
      </c>
      <c r="C137" s="137"/>
      <c r="D137" s="238" t="s">
        <v>4358</v>
      </c>
      <c r="E137" s="137" t="s">
        <v>4359</v>
      </c>
      <c r="F137" s="1"/>
      <c r="G137" s="1"/>
      <c r="H137" s="1"/>
      <c r="I137" s="1"/>
      <c r="J137" s="1"/>
      <c r="K137" s="1"/>
      <c r="L137" s="1"/>
      <c r="M137" s="1"/>
      <c r="N137" s="1"/>
      <c r="O137" s="1"/>
      <c r="P137" s="1"/>
      <c r="Q137" s="1"/>
      <c r="R137" s="1"/>
      <c r="S137" s="1"/>
      <c r="T137" s="1"/>
      <c r="U137" s="1"/>
      <c r="V137" s="1"/>
      <c r="W137" s="1"/>
      <c r="X137" s="1"/>
      <c r="Y137" s="1"/>
      <c r="Z137" s="1"/>
    </row>
    <row r="138" ht="18.0" customHeight="1">
      <c r="A138" s="202" t="str">
        <f t="shared" si="4"/>
        <v>KK-117</v>
      </c>
      <c r="B138" s="137" t="s">
        <v>4357</v>
      </c>
      <c r="C138" s="137"/>
      <c r="D138" s="151" t="s">
        <v>4355</v>
      </c>
      <c r="E138" s="137" t="s">
        <v>4360</v>
      </c>
      <c r="F138" s="1"/>
      <c r="G138" s="1"/>
      <c r="H138" s="1"/>
      <c r="I138" s="1"/>
      <c r="J138" s="1"/>
      <c r="K138" s="1"/>
      <c r="L138" s="1"/>
      <c r="M138" s="1"/>
      <c r="N138" s="1"/>
      <c r="O138" s="1"/>
      <c r="P138" s="1"/>
      <c r="Q138" s="1"/>
      <c r="R138" s="1"/>
      <c r="S138" s="1"/>
      <c r="T138" s="1"/>
      <c r="U138" s="1"/>
      <c r="V138" s="1"/>
      <c r="W138" s="1"/>
      <c r="X138" s="1"/>
      <c r="Y138" s="1"/>
      <c r="Z138" s="1"/>
    </row>
    <row r="139" ht="18.0" customHeight="1">
      <c r="A139" s="202" t="str">
        <f t="shared" si="4"/>
        <v>KK-118</v>
      </c>
      <c r="B139" s="201" t="s">
        <v>4361</v>
      </c>
      <c r="C139" s="1"/>
      <c r="D139" s="201" t="s">
        <v>4362</v>
      </c>
      <c r="E139" s="1" t="s">
        <v>4363</v>
      </c>
      <c r="F139" s="1"/>
      <c r="G139" s="1"/>
      <c r="H139" s="1"/>
      <c r="I139" s="1"/>
      <c r="J139" s="1"/>
      <c r="K139" s="1"/>
      <c r="L139" s="1"/>
      <c r="M139" s="1"/>
      <c r="N139" s="1"/>
      <c r="O139" s="1"/>
      <c r="P139" s="1"/>
      <c r="Q139" s="1"/>
      <c r="R139" s="1"/>
      <c r="S139" s="1"/>
      <c r="T139" s="1"/>
      <c r="U139" s="1"/>
      <c r="V139" s="1"/>
      <c r="W139" s="1"/>
      <c r="X139" s="1"/>
      <c r="Y139" s="1"/>
      <c r="Z139" s="1"/>
    </row>
    <row r="140" ht="18.0" customHeight="1">
      <c r="A140" s="202" t="str">
        <f t="shared" si="4"/>
        <v>KK-119</v>
      </c>
      <c r="B140" s="201" t="s">
        <v>4364</v>
      </c>
      <c r="C140" s="1"/>
      <c r="D140" s="201" t="s">
        <v>4355</v>
      </c>
      <c r="E140" s="201" t="s">
        <v>4365</v>
      </c>
      <c r="F140" s="1"/>
      <c r="G140" s="1"/>
      <c r="H140" s="1"/>
      <c r="I140" s="1"/>
      <c r="J140" s="1"/>
      <c r="K140" s="1"/>
      <c r="L140" s="1"/>
      <c r="M140" s="1"/>
      <c r="N140" s="1"/>
      <c r="O140" s="1"/>
      <c r="P140" s="1"/>
      <c r="Q140" s="1"/>
      <c r="R140" s="1"/>
      <c r="S140" s="1"/>
      <c r="T140" s="1"/>
      <c r="U140" s="1"/>
      <c r="V140" s="1"/>
      <c r="W140" s="1"/>
      <c r="X140" s="1"/>
      <c r="Y140" s="1"/>
      <c r="Z140" s="1"/>
    </row>
    <row r="141" ht="18.0" customHeight="1">
      <c r="A141" s="202" t="str">
        <f t="shared" si="4"/>
        <v>KK-120</v>
      </c>
      <c r="B141" s="201" t="s">
        <v>4366</v>
      </c>
      <c r="C141" s="1"/>
      <c r="D141" s="201" t="s">
        <v>4367</v>
      </c>
      <c r="E141" s="201" t="s">
        <v>4368</v>
      </c>
      <c r="F141" s="1"/>
      <c r="G141" s="1"/>
      <c r="H141" s="1"/>
      <c r="I141" s="1"/>
      <c r="J141" s="1"/>
      <c r="K141" s="1"/>
      <c r="L141" s="1"/>
      <c r="M141" s="1"/>
      <c r="N141" s="1"/>
      <c r="O141" s="1"/>
      <c r="P141" s="1"/>
      <c r="Q141" s="1"/>
      <c r="R141" s="1"/>
      <c r="S141" s="1"/>
      <c r="T141" s="1"/>
      <c r="U141" s="1"/>
      <c r="V141" s="1"/>
      <c r="W141" s="1"/>
      <c r="X141" s="1"/>
      <c r="Y141" s="1"/>
      <c r="Z141" s="1"/>
    </row>
    <row r="142" ht="18.0" customHeight="1">
      <c r="A142" s="202" t="str">
        <f t="shared" si="4"/>
        <v>KK-121</v>
      </c>
      <c r="B142" s="201" t="s">
        <v>3762</v>
      </c>
      <c r="C142" s="1"/>
      <c r="D142" s="201" t="s">
        <v>4369</v>
      </c>
      <c r="E142" s="201" t="s">
        <v>4370</v>
      </c>
      <c r="F142" s="1"/>
      <c r="G142" s="1"/>
      <c r="H142" s="1"/>
      <c r="I142" s="1"/>
      <c r="J142" s="1"/>
      <c r="K142" s="1"/>
      <c r="L142" s="1"/>
      <c r="M142" s="1"/>
      <c r="N142" s="1"/>
      <c r="O142" s="1"/>
      <c r="P142" s="1"/>
      <c r="Q142" s="1"/>
      <c r="R142" s="1"/>
      <c r="S142" s="1"/>
      <c r="T142" s="1"/>
      <c r="U142" s="1"/>
      <c r="V142" s="1"/>
      <c r="W142" s="1"/>
      <c r="X142" s="1"/>
      <c r="Y142" s="1"/>
      <c r="Z142" s="1"/>
    </row>
    <row r="143" ht="18.0" customHeight="1">
      <c r="A143" s="202" t="str">
        <f t="shared" si="4"/>
        <v/>
      </c>
      <c r="B143" s="231" t="s">
        <v>4371</v>
      </c>
      <c r="C143" s="231"/>
      <c r="D143" s="231"/>
      <c r="E143" s="231"/>
      <c r="F143" s="1"/>
      <c r="G143" s="1"/>
      <c r="H143" s="1"/>
      <c r="I143" s="1"/>
      <c r="J143" s="1"/>
      <c r="K143" s="1"/>
      <c r="L143" s="1"/>
      <c r="M143" s="1"/>
      <c r="N143" s="1"/>
      <c r="O143" s="1"/>
      <c r="P143" s="1"/>
      <c r="Q143" s="1"/>
      <c r="R143" s="1"/>
      <c r="S143" s="1"/>
      <c r="T143" s="1"/>
      <c r="U143" s="1"/>
      <c r="V143" s="1"/>
      <c r="W143" s="1"/>
      <c r="X143" s="1"/>
      <c r="Y143" s="1"/>
      <c r="Z143" s="1"/>
    </row>
    <row r="144" ht="18.0" customHeight="1">
      <c r="A144" s="202" t="str">
        <f t="shared" si="4"/>
        <v>KK-122</v>
      </c>
      <c r="B144" s="201" t="s">
        <v>4372</v>
      </c>
      <c r="C144" s="1"/>
      <c r="D144" s="201" t="s">
        <v>4367</v>
      </c>
      <c r="E144" s="201" t="s">
        <v>4373</v>
      </c>
      <c r="F144" s="1"/>
      <c r="G144" s="1"/>
      <c r="H144" s="1"/>
      <c r="I144" s="1"/>
      <c r="J144" s="1"/>
      <c r="K144" s="1"/>
      <c r="L144" s="1"/>
      <c r="M144" s="1"/>
      <c r="N144" s="1"/>
      <c r="O144" s="1"/>
      <c r="P144" s="1"/>
      <c r="Q144" s="1"/>
      <c r="R144" s="1"/>
      <c r="S144" s="1"/>
      <c r="T144" s="1"/>
      <c r="U144" s="1"/>
      <c r="V144" s="1"/>
      <c r="W144" s="1"/>
      <c r="X144" s="1"/>
      <c r="Y144" s="1"/>
      <c r="Z144" s="1"/>
    </row>
    <row r="145" ht="18.0" customHeight="1">
      <c r="A145" s="202" t="str">
        <f t="shared" si="4"/>
        <v>KK-123</v>
      </c>
      <c r="B145" s="201" t="s">
        <v>3762</v>
      </c>
      <c r="C145" s="1"/>
      <c r="D145" s="201" t="s">
        <v>4374</v>
      </c>
      <c r="E145" s="201" t="s">
        <v>4375</v>
      </c>
      <c r="F145" s="1"/>
      <c r="G145" s="1"/>
      <c r="H145" s="1"/>
      <c r="I145" s="1"/>
      <c r="J145" s="1"/>
      <c r="K145" s="1"/>
      <c r="L145" s="1"/>
      <c r="M145" s="1"/>
      <c r="N145" s="1"/>
      <c r="O145" s="1"/>
      <c r="P145" s="1"/>
      <c r="Q145" s="1"/>
      <c r="R145" s="1"/>
      <c r="S145" s="1"/>
      <c r="T145" s="1"/>
      <c r="U145" s="1"/>
      <c r="V145" s="1"/>
      <c r="W145" s="1"/>
      <c r="X145" s="1"/>
      <c r="Y145" s="1"/>
      <c r="Z145" s="1"/>
    </row>
    <row r="146" ht="18.0" customHeight="1">
      <c r="A146" s="202" t="str">
        <f t="shared" si="4"/>
        <v>KK-124</v>
      </c>
      <c r="B146" s="201" t="s">
        <v>4376</v>
      </c>
      <c r="C146" s="1"/>
      <c r="D146" s="201" t="s">
        <v>4377</v>
      </c>
      <c r="E146" s="201" t="s">
        <v>4378</v>
      </c>
      <c r="F146" s="1"/>
      <c r="G146" s="1"/>
      <c r="H146" s="1"/>
      <c r="I146" s="1"/>
      <c r="J146" s="1"/>
      <c r="K146" s="1"/>
      <c r="L146" s="1"/>
      <c r="M146" s="1"/>
      <c r="N146" s="1"/>
      <c r="O146" s="1"/>
      <c r="P146" s="1"/>
      <c r="Q146" s="1"/>
      <c r="R146" s="1"/>
      <c r="S146" s="1"/>
      <c r="T146" s="1"/>
      <c r="U146" s="1"/>
      <c r="V146" s="1"/>
      <c r="W146" s="1"/>
      <c r="X146" s="1"/>
      <c r="Y146" s="1"/>
      <c r="Z146" s="1"/>
    </row>
    <row r="147" ht="18.0" customHeight="1">
      <c r="A147" s="202" t="str">
        <f t="shared" si="4"/>
        <v>KK-125</v>
      </c>
      <c r="B147" s="201" t="s">
        <v>4379</v>
      </c>
      <c r="C147" s="1"/>
      <c r="D147" s="201" t="s">
        <v>4380</v>
      </c>
      <c r="E147" s="1" t="s">
        <v>4164</v>
      </c>
      <c r="F147" s="1"/>
      <c r="G147" s="1"/>
      <c r="H147" s="1"/>
      <c r="I147" s="1"/>
      <c r="J147" s="1"/>
      <c r="K147" s="1"/>
      <c r="L147" s="1"/>
      <c r="M147" s="1"/>
      <c r="N147" s="1"/>
      <c r="O147" s="1"/>
      <c r="P147" s="1"/>
      <c r="Q147" s="1"/>
      <c r="R147" s="1"/>
      <c r="S147" s="1"/>
      <c r="T147" s="1"/>
      <c r="U147" s="1"/>
      <c r="V147" s="1"/>
      <c r="W147" s="1"/>
      <c r="X147" s="1"/>
      <c r="Y147" s="1"/>
      <c r="Z147" s="1"/>
    </row>
    <row r="148" ht="18.0" customHeight="1">
      <c r="A148" s="202" t="str">
        <f t="shared" si="4"/>
        <v>KK-126</v>
      </c>
      <c r="B148" s="201" t="s">
        <v>4381</v>
      </c>
      <c r="C148" s="1"/>
      <c r="D148" s="201" t="s">
        <v>4382</v>
      </c>
      <c r="E148" s="1" t="s">
        <v>4383</v>
      </c>
      <c r="F148" s="1"/>
      <c r="G148" s="1"/>
      <c r="H148" s="1"/>
      <c r="I148" s="1"/>
      <c r="J148" s="1"/>
      <c r="K148" s="1"/>
      <c r="L148" s="1"/>
      <c r="M148" s="1"/>
      <c r="N148" s="1"/>
      <c r="O148" s="1"/>
      <c r="P148" s="1"/>
      <c r="Q148" s="1"/>
      <c r="R148" s="1"/>
      <c r="S148" s="1"/>
      <c r="T148" s="1"/>
      <c r="U148" s="1"/>
      <c r="V148" s="1"/>
      <c r="W148" s="1"/>
      <c r="X148" s="1"/>
      <c r="Y148" s="1"/>
      <c r="Z148" s="1"/>
    </row>
    <row r="149" ht="18.0" customHeight="1">
      <c r="A149" s="202" t="str">
        <f t="shared" si="4"/>
        <v>KK-127</v>
      </c>
      <c r="B149" s="1" t="s">
        <v>4384</v>
      </c>
      <c r="C149" s="1"/>
      <c r="D149" s="201" t="s">
        <v>4385</v>
      </c>
      <c r="E149" s="1" t="s">
        <v>4386</v>
      </c>
      <c r="F149" s="1"/>
      <c r="G149" s="1"/>
      <c r="H149" s="1"/>
      <c r="I149" s="1"/>
      <c r="J149" s="1"/>
      <c r="K149" s="1"/>
      <c r="L149" s="1"/>
      <c r="M149" s="1"/>
      <c r="N149" s="1"/>
      <c r="O149" s="1"/>
      <c r="P149" s="1"/>
      <c r="Q149" s="1"/>
      <c r="R149" s="1"/>
      <c r="S149" s="1"/>
      <c r="T149" s="1"/>
      <c r="U149" s="1"/>
      <c r="V149" s="1"/>
      <c r="W149" s="1"/>
      <c r="X149" s="1"/>
      <c r="Y149" s="1"/>
      <c r="Z149" s="1"/>
    </row>
    <row r="150" ht="18.0" customHeight="1">
      <c r="A150" s="202" t="str">
        <f t="shared" si="4"/>
        <v>KK-128</v>
      </c>
      <c r="B150" s="1" t="s">
        <v>4387</v>
      </c>
      <c r="C150" s="1"/>
      <c r="D150" s="201" t="s">
        <v>4388</v>
      </c>
      <c r="E150" s="1" t="s">
        <v>4389</v>
      </c>
      <c r="F150" s="1"/>
      <c r="G150" s="1"/>
      <c r="H150" s="1"/>
      <c r="I150" s="1"/>
      <c r="J150" s="1"/>
      <c r="K150" s="1"/>
      <c r="L150" s="1"/>
      <c r="M150" s="1"/>
      <c r="N150" s="1"/>
      <c r="O150" s="1"/>
      <c r="P150" s="1"/>
      <c r="Q150" s="1"/>
      <c r="R150" s="1"/>
      <c r="S150" s="1"/>
      <c r="T150" s="1"/>
      <c r="U150" s="1"/>
      <c r="V150" s="1"/>
      <c r="W150" s="1"/>
      <c r="X150" s="1"/>
      <c r="Y150" s="1"/>
      <c r="Z150" s="1"/>
    </row>
    <row r="151" ht="18.0" customHeight="1">
      <c r="A151" s="202" t="str">
        <f t="shared" si="4"/>
        <v>KK-129</v>
      </c>
      <c r="B151" s="1" t="s">
        <v>4390</v>
      </c>
      <c r="C151" s="1"/>
      <c r="D151" s="201" t="s">
        <v>4391</v>
      </c>
      <c r="E151" s="137" t="s">
        <v>4389</v>
      </c>
      <c r="F151" s="1"/>
      <c r="G151" s="1"/>
      <c r="H151" s="1"/>
      <c r="I151" s="1"/>
      <c r="J151" s="1"/>
      <c r="K151" s="1"/>
      <c r="L151" s="1"/>
      <c r="M151" s="1"/>
      <c r="N151" s="1"/>
      <c r="O151" s="1"/>
      <c r="P151" s="1"/>
      <c r="Q151" s="1"/>
      <c r="R151" s="1"/>
      <c r="S151" s="1"/>
      <c r="T151" s="1"/>
      <c r="U151" s="1"/>
      <c r="V151" s="1"/>
      <c r="W151" s="1"/>
      <c r="X151" s="1"/>
      <c r="Y151" s="1"/>
      <c r="Z151" s="1"/>
    </row>
    <row r="152" ht="18.0" customHeight="1">
      <c r="A152" s="202" t="str">
        <f t="shared" si="4"/>
        <v>KK-130</v>
      </c>
      <c r="B152" s="1" t="s">
        <v>4392</v>
      </c>
      <c r="C152" s="1"/>
      <c r="D152" s="201" t="s">
        <v>4393</v>
      </c>
      <c r="E152" s="151" t="s">
        <v>4394</v>
      </c>
      <c r="F152" s="1"/>
      <c r="G152" s="1"/>
      <c r="H152" s="1"/>
      <c r="I152" s="1"/>
      <c r="J152" s="1"/>
      <c r="K152" s="1"/>
      <c r="L152" s="1"/>
      <c r="M152" s="1"/>
      <c r="N152" s="1"/>
      <c r="O152" s="1"/>
      <c r="P152" s="1"/>
      <c r="Q152" s="1"/>
      <c r="R152" s="1"/>
      <c r="S152" s="1"/>
      <c r="T152" s="1"/>
      <c r="U152" s="1"/>
      <c r="V152" s="1"/>
      <c r="W152" s="1"/>
      <c r="X152" s="1"/>
      <c r="Y152" s="1"/>
      <c r="Z152" s="1"/>
    </row>
    <row r="153" ht="18.0" customHeight="1">
      <c r="A153" s="202" t="str">
        <f t="shared" si="4"/>
        <v>KK-131</v>
      </c>
      <c r="B153" s="248" t="s">
        <v>4317</v>
      </c>
      <c r="C153" s="247"/>
      <c r="D153" s="247" t="s">
        <v>4395</v>
      </c>
      <c r="E153" s="236" t="s">
        <v>4164</v>
      </c>
      <c r="F153" s="1"/>
      <c r="G153" s="1"/>
      <c r="H153" s="1"/>
      <c r="I153" s="1"/>
      <c r="J153" s="1"/>
      <c r="K153" s="1"/>
      <c r="L153" s="1"/>
      <c r="M153" s="1"/>
      <c r="N153" s="1"/>
      <c r="O153" s="1"/>
      <c r="P153" s="1"/>
      <c r="Q153" s="1"/>
      <c r="R153" s="1"/>
      <c r="S153" s="1"/>
      <c r="T153" s="1"/>
      <c r="U153" s="1"/>
      <c r="V153" s="1"/>
      <c r="W153" s="1"/>
      <c r="X153" s="1"/>
      <c r="Y153" s="1"/>
      <c r="Z153" s="1"/>
    </row>
    <row r="154" ht="18.0" customHeight="1">
      <c r="A154" s="202" t="str">
        <f t="shared" si="4"/>
        <v>KK-132</v>
      </c>
      <c r="B154" s="237" t="s">
        <v>4208</v>
      </c>
      <c r="C154" s="226"/>
      <c r="D154" s="220" t="s">
        <v>4396</v>
      </c>
      <c r="E154" s="222" t="s">
        <v>4303</v>
      </c>
      <c r="F154" s="1"/>
      <c r="G154" s="1"/>
      <c r="H154" s="1"/>
      <c r="I154" s="1"/>
      <c r="J154" s="1"/>
      <c r="K154" s="1"/>
      <c r="L154" s="1"/>
      <c r="M154" s="1"/>
      <c r="N154" s="1"/>
      <c r="O154" s="1"/>
      <c r="P154" s="1"/>
      <c r="Q154" s="1"/>
      <c r="R154" s="1"/>
      <c r="S154" s="1"/>
      <c r="T154" s="1"/>
      <c r="U154" s="1"/>
      <c r="V154" s="1"/>
      <c r="W154" s="1"/>
      <c r="X154" s="1"/>
      <c r="Y154" s="1"/>
      <c r="Z154" s="1"/>
    </row>
    <row r="155" ht="18.0" customHeight="1">
      <c r="A155" s="202" t="str">
        <f t="shared" si="4"/>
        <v>KK-133</v>
      </c>
      <c r="B155" s="248" t="s">
        <v>3544</v>
      </c>
      <c r="C155" s="247"/>
      <c r="D155" s="247" t="s">
        <v>4397</v>
      </c>
      <c r="E155" s="222" t="s">
        <v>4303</v>
      </c>
      <c r="F155" s="1"/>
      <c r="G155" s="1"/>
      <c r="H155" s="1"/>
      <c r="I155" s="1"/>
      <c r="J155" s="1"/>
      <c r="K155" s="1"/>
      <c r="L155" s="1"/>
      <c r="M155" s="1"/>
      <c r="N155" s="1"/>
      <c r="O155" s="1"/>
      <c r="P155" s="1"/>
      <c r="Q155" s="1"/>
      <c r="R155" s="1"/>
      <c r="S155" s="1"/>
      <c r="T155" s="1"/>
      <c r="U155" s="1"/>
      <c r="V155" s="1"/>
      <c r="W155" s="1"/>
      <c r="X155" s="1"/>
      <c r="Y155" s="1"/>
      <c r="Z155" s="1"/>
    </row>
    <row r="156" ht="18.0" customHeight="1">
      <c r="A156" s="202" t="str">
        <f t="shared" si="4"/>
        <v>KK-134</v>
      </c>
      <c r="B156" s="248" t="s">
        <v>3473</v>
      </c>
      <c r="C156" s="247"/>
      <c r="D156" s="247" t="s">
        <v>4398</v>
      </c>
      <c r="E156" s="222" t="s">
        <v>4303</v>
      </c>
      <c r="F156" s="1"/>
      <c r="G156" s="1"/>
      <c r="H156" s="1"/>
      <c r="I156" s="1"/>
      <c r="J156" s="1"/>
      <c r="K156" s="1"/>
      <c r="L156" s="1"/>
      <c r="M156" s="1"/>
      <c r="N156" s="1"/>
      <c r="O156" s="1"/>
      <c r="P156" s="1"/>
      <c r="Q156" s="1"/>
      <c r="R156" s="1"/>
      <c r="S156" s="1"/>
      <c r="T156" s="1"/>
      <c r="U156" s="1"/>
      <c r="V156" s="1"/>
      <c r="W156" s="1"/>
      <c r="X156" s="1"/>
      <c r="Y156" s="1"/>
      <c r="Z156" s="1"/>
    </row>
    <row r="157" ht="18.0" customHeight="1">
      <c r="A157" s="202" t="str">
        <f t="shared" si="4"/>
        <v>KK-135</v>
      </c>
      <c r="B157" s="248" t="s">
        <v>3547</v>
      </c>
      <c r="C157" s="247"/>
      <c r="D157" s="247" t="s">
        <v>4399</v>
      </c>
      <c r="E157" s="222" t="s">
        <v>4303</v>
      </c>
      <c r="F157" s="1"/>
      <c r="G157" s="1"/>
      <c r="H157" s="1"/>
      <c r="I157" s="1"/>
      <c r="J157" s="1"/>
      <c r="K157" s="1"/>
      <c r="L157" s="1"/>
      <c r="M157" s="1"/>
      <c r="N157" s="1"/>
      <c r="O157" s="1"/>
      <c r="P157" s="1"/>
      <c r="Q157" s="1"/>
      <c r="R157" s="1"/>
      <c r="S157" s="1"/>
      <c r="T157" s="1"/>
      <c r="U157" s="1"/>
      <c r="V157" s="1"/>
      <c r="W157" s="1"/>
      <c r="X157" s="1"/>
      <c r="Y157" s="1"/>
      <c r="Z157" s="1"/>
    </row>
    <row r="158" ht="18.0" customHeight="1">
      <c r="A158" s="202" t="str">
        <f t="shared" si="4"/>
        <v>KK-136</v>
      </c>
      <c r="B158" s="248" t="s">
        <v>3477</v>
      </c>
      <c r="C158" s="247"/>
      <c r="D158" s="247" t="s">
        <v>4400</v>
      </c>
      <c r="E158" s="222" t="s">
        <v>4303</v>
      </c>
      <c r="F158" s="1"/>
      <c r="G158" s="1"/>
      <c r="H158" s="1"/>
      <c r="I158" s="1"/>
      <c r="J158" s="1"/>
      <c r="K158" s="1"/>
      <c r="L158" s="1"/>
      <c r="M158" s="1"/>
      <c r="N158" s="1"/>
      <c r="O158" s="1"/>
      <c r="P158" s="1"/>
      <c r="Q158" s="1"/>
      <c r="R158" s="1"/>
      <c r="S158" s="1"/>
      <c r="T158" s="1"/>
      <c r="U158" s="1"/>
      <c r="V158" s="1"/>
      <c r="W158" s="1"/>
      <c r="X158" s="1"/>
      <c r="Y158" s="1"/>
      <c r="Z158" s="1"/>
    </row>
    <row r="159" ht="18.0" customHeight="1">
      <c r="A159" s="202" t="str">
        <f t="shared" si="4"/>
        <v>KK-137</v>
      </c>
      <c r="B159" s="248" t="s">
        <v>3550</v>
      </c>
      <c r="C159" s="247"/>
      <c r="D159" s="247" t="s">
        <v>4401</v>
      </c>
      <c r="E159" s="136" t="s">
        <v>3552</v>
      </c>
      <c r="F159" s="1"/>
      <c r="G159" s="1"/>
      <c r="H159" s="1"/>
      <c r="I159" s="1"/>
      <c r="J159" s="1"/>
      <c r="K159" s="1"/>
      <c r="L159" s="1"/>
      <c r="M159" s="1"/>
      <c r="N159" s="1"/>
      <c r="O159" s="1"/>
      <c r="P159" s="1"/>
      <c r="Q159" s="1"/>
      <c r="R159" s="1"/>
      <c r="S159" s="1"/>
      <c r="T159" s="1"/>
      <c r="U159" s="1"/>
      <c r="V159" s="1"/>
      <c r="W159" s="1"/>
      <c r="X159" s="1"/>
      <c r="Y159" s="1"/>
      <c r="Z159" s="1"/>
    </row>
    <row r="160" ht="18.0" customHeight="1">
      <c r="A160" s="202" t="str">
        <f t="shared" si="4"/>
        <v>KK-138</v>
      </c>
      <c r="B160" s="249" t="s">
        <v>3553</v>
      </c>
      <c r="C160" s="221"/>
      <c r="D160" s="221" t="s">
        <v>4402</v>
      </c>
      <c r="E160" s="222" t="s">
        <v>3555</v>
      </c>
      <c r="F160" s="1"/>
      <c r="G160" s="1"/>
      <c r="H160" s="1"/>
      <c r="I160" s="1"/>
      <c r="J160" s="1"/>
      <c r="K160" s="1"/>
      <c r="L160" s="1"/>
      <c r="M160" s="1"/>
      <c r="N160" s="1"/>
      <c r="O160" s="1"/>
      <c r="P160" s="1"/>
      <c r="Q160" s="1"/>
      <c r="R160" s="1"/>
      <c r="S160" s="1"/>
      <c r="T160" s="1"/>
      <c r="U160" s="1"/>
      <c r="V160" s="1"/>
      <c r="W160" s="1"/>
      <c r="X160" s="1"/>
      <c r="Y160" s="1"/>
      <c r="Z160" s="1"/>
    </row>
    <row r="161" ht="18.0" customHeight="1">
      <c r="A161" s="202" t="str">
        <f t="shared" si="4"/>
        <v>KK-139</v>
      </c>
      <c r="B161" s="238" t="s">
        <v>3556</v>
      </c>
      <c r="C161" s="134"/>
      <c r="D161" s="221" t="s">
        <v>4403</v>
      </c>
      <c r="E161" s="222" t="s">
        <v>3558</v>
      </c>
      <c r="F161" s="1"/>
      <c r="G161" s="1"/>
      <c r="H161" s="1"/>
      <c r="I161" s="1"/>
      <c r="J161" s="1"/>
      <c r="K161" s="1"/>
      <c r="L161" s="1"/>
      <c r="M161" s="1"/>
      <c r="N161" s="1"/>
      <c r="O161" s="1"/>
      <c r="P161" s="1"/>
      <c r="Q161" s="1"/>
      <c r="R161" s="1"/>
      <c r="S161" s="1"/>
      <c r="T161" s="1"/>
      <c r="U161" s="1"/>
      <c r="V161" s="1"/>
      <c r="W161" s="1"/>
      <c r="X161" s="1"/>
      <c r="Y161" s="1"/>
      <c r="Z161" s="1"/>
    </row>
    <row r="162" ht="18.0" customHeight="1">
      <c r="A162" s="202" t="str">
        <f t="shared" si="4"/>
        <v>KK-140</v>
      </c>
      <c r="B162" s="238" t="s">
        <v>3559</v>
      </c>
      <c r="C162" s="134"/>
      <c r="D162" s="221" t="s">
        <v>4404</v>
      </c>
      <c r="E162" s="136" t="s">
        <v>3561</v>
      </c>
      <c r="F162" s="1"/>
      <c r="G162" s="1"/>
      <c r="H162" s="1"/>
      <c r="I162" s="1"/>
      <c r="J162" s="1"/>
      <c r="K162" s="1"/>
      <c r="L162" s="1"/>
      <c r="M162" s="1"/>
      <c r="N162" s="1"/>
      <c r="O162" s="1"/>
      <c r="P162" s="1"/>
      <c r="Q162" s="1"/>
      <c r="R162" s="1"/>
      <c r="S162" s="1"/>
      <c r="T162" s="1"/>
      <c r="U162" s="1"/>
      <c r="V162" s="1"/>
      <c r="W162" s="1"/>
      <c r="X162" s="1"/>
      <c r="Y162" s="1"/>
      <c r="Z162" s="1"/>
    </row>
    <row r="163" ht="18.0" customHeight="1">
      <c r="A163" s="202" t="str">
        <f t="shared" si="4"/>
        <v>KK-141</v>
      </c>
      <c r="B163" s="238" t="s">
        <v>3565</v>
      </c>
      <c r="C163" s="247"/>
      <c r="D163" s="134" t="s">
        <v>4405</v>
      </c>
      <c r="E163" s="228" t="s">
        <v>3567</v>
      </c>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78">
    <cfRule type="cellIs" dxfId="2" priority="1" stopIfTrue="1" operator="equal">
      <formula>"F"</formula>
    </cfRule>
  </conditionalFormatting>
  <conditionalFormatting sqref="F16:Q78">
    <cfRule type="cellIs" dxfId="3" priority="2" stopIfTrue="1" operator="equal">
      <formula>"PE"</formula>
    </cfRule>
  </conditionalFormatting>
  <dataValidations>
    <dataValidation type="list" allowBlank="1" showErrorMessage="1" sqref="F16:Q78">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0"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0" customHeight="1">
      <c r="A2" s="109"/>
      <c r="B2" s="110"/>
      <c r="C2" s="110"/>
      <c r="D2" s="115" t="s">
        <v>213</v>
      </c>
      <c r="E2" s="116" t="s">
        <v>67</v>
      </c>
      <c r="F2" s="109"/>
      <c r="G2" s="109"/>
      <c r="H2" s="109"/>
      <c r="I2" s="109"/>
      <c r="J2" s="109"/>
      <c r="K2" s="109"/>
      <c r="L2" s="109"/>
      <c r="M2" s="109"/>
      <c r="N2" s="109"/>
      <c r="O2" s="109"/>
      <c r="P2" s="109"/>
      <c r="Q2" s="109"/>
      <c r="R2" s="109"/>
      <c r="S2" s="113"/>
      <c r="T2" s="113"/>
      <c r="U2" s="1"/>
      <c r="V2" s="1"/>
      <c r="W2" s="1"/>
      <c r="X2" s="1"/>
      <c r="Y2" s="1"/>
      <c r="Z2" s="1"/>
    </row>
    <row r="3" ht="18.0" customHeight="1">
      <c r="A3" s="109"/>
      <c r="B3" s="110"/>
      <c r="C3" s="110"/>
      <c r="D3" s="115" t="s">
        <v>215</v>
      </c>
      <c r="E3" s="116" t="s">
        <v>4406</v>
      </c>
      <c r="F3" s="109"/>
      <c r="G3" s="109"/>
      <c r="H3" s="109"/>
      <c r="I3" s="109"/>
      <c r="J3" s="109"/>
      <c r="K3" s="109"/>
      <c r="L3" s="109"/>
      <c r="M3" s="109"/>
      <c r="N3" s="109"/>
      <c r="O3" s="109"/>
      <c r="P3" s="109"/>
      <c r="Q3" s="109"/>
      <c r="R3" s="109"/>
      <c r="S3" s="113"/>
      <c r="T3" s="113"/>
      <c r="U3" s="1"/>
      <c r="V3" s="1"/>
      <c r="W3" s="1"/>
      <c r="X3" s="1"/>
      <c r="Y3" s="1"/>
      <c r="Z3" s="1"/>
    </row>
    <row r="4" ht="18.0" customHeight="1">
      <c r="A4" s="109"/>
      <c r="B4" s="110"/>
      <c r="C4" s="110"/>
      <c r="D4" s="115" t="s">
        <v>128</v>
      </c>
      <c r="E4" s="117">
        <f>COUNTIF($R$12:$R$995,"P")</f>
        <v>1</v>
      </c>
      <c r="F4" s="109"/>
      <c r="G4" s="109"/>
      <c r="H4" s="109"/>
      <c r="I4" s="109"/>
      <c r="J4" s="109"/>
      <c r="K4" s="109"/>
      <c r="L4" s="109"/>
      <c r="M4" s="109"/>
      <c r="N4" s="109"/>
      <c r="O4" s="109"/>
      <c r="P4" s="109"/>
      <c r="Q4" s="109"/>
      <c r="R4" s="109"/>
      <c r="S4" s="113"/>
      <c r="T4" s="113"/>
      <c r="U4" s="1"/>
      <c r="V4" s="1"/>
      <c r="W4" s="1"/>
      <c r="X4" s="1"/>
      <c r="Y4" s="1"/>
      <c r="Z4" s="1"/>
    </row>
    <row r="5" ht="18.0" customHeight="1">
      <c r="A5" s="109"/>
      <c r="B5" s="110"/>
      <c r="C5" s="110"/>
      <c r="D5" s="115" t="s">
        <v>129</v>
      </c>
      <c r="E5" s="117">
        <f>COUNTIF($R$12:$R$995,"F")</f>
        <v>0</v>
      </c>
      <c r="F5" s="109"/>
      <c r="G5" s="109"/>
      <c r="H5" s="109"/>
      <c r="I5" s="109"/>
      <c r="J5" s="109"/>
      <c r="K5" s="109"/>
      <c r="L5" s="109"/>
      <c r="M5" s="109"/>
      <c r="N5" s="109"/>
      <c r="O5" s="109"/>
      <c r="P5" s="109"/>
      <c r="Q5" s="109"/>
      <c r="R5" s="109"/>
      <c r="S5" s="113"/>
      <c r="T5" s="113"/>
      <c r="U5" s="1"/>
      <c r="V5" s="1"/>
      <c r="W5" s="1"/>
      <c r="X5" s="1"/>
      <c r="Y5" s="1"/>
      <c r="Z5" s="1"/>
    </row>
    <row r="6" ht="18.0" customHeight="1">
      <c r="A6" s="109"/>
      <c r="B6" s="110"/>
      <c r="C6" s="110"/>
      <c r="D6" s="115" t="s">
        <v>130</v>
      </c>
      <c r="E6" s="117">
        <f>COUNTIF($R$12:$R$995,"PE")</f>
        <v>0</v>
      </c>
      <c r="F6" s="109"/>
      <c r="G6" s="202"/>
      <c r="H6" s="206"/>
      <c r="I6" s="202"/>
      <c r="J6" s="109"/>
      <c r="K6" s="109"/>
      <c r="L6" s="109"/>
      <c r="M6" s="109"/>
      <c r="N6" s="109"/>
      <c r="O6" s="109"/>
      <c r="P6" s="109"/>
      <c r="Q6" s="109"/>
      <c r="R6" s="109"/>
      <c r="S6" s="113"/>
      <c r="T6" s="113"/>
      <c r="U6" s="1"/>
      <c r="V6" s="1"/>
      <c r="W6" s="1"/>
      <c r="X6" s="1"/>
      <c r="Y6" s="1"/>
      <c r="Z6" s="1"/>
    </row>
    <row r="7" ht="18.0" customHeight="1">
      <c r="A7" s="109"/>
      <c r="B7" s="110"/>
      <c r="C7" s="110"/>
      <c r="D7" s="115" t="s">
        <v>132</v>
      </c>
      <c r="E7" s="117">
        <f>E8-E4-E5-E6</f>
        <v>49</v>
      </c>
      <c r="F7" s="109"/>
      <c r="G7" s="109"/>
      <c r="H7" s="109"/>
      <c r="I7" s="109"/>
      <c r="J7" s="109"/>
      <c r="K7" s="109"/>
      <c r="L7" s="109"/>
      <c r="M7" s="109"/>
      <c r="N7" s="109"/>
      <c r="O7" s="109"/>
      <c r="P7" s="109"/>
      <c r="Q7" s="109"/>
      <c r="R7" s="109"/>
      <c r="S7" s="113"/>
      <c r="T7" s="113"/>
      <c r="U7" s="1"/>
      <c r="V7" s="1"/>
      <c r="W7" s="1"/>
      <c r="X7" s="1"/>
      <c r="Y7" s="1"/>
      <c r="Z7" s="1"/>
    </row>
    <row r="8" ht="18.0" customHeight="1">
      <c r="A8" s="109"/>
      <c r="B8" s="110"/>
      <c r="C8" s="110"/>
      <c r="D8" s="115" t="s">
        <v>134</v>
      </c>
      <c r="E8" s="117">
        <f>COUNTA($E$12:$E$1607)</f>
        <v>50</v>
      </c>
      <c r="F8" s="109"/>
      <c r="G8" s="109"/>
      <c r="H8" s="109"/>
      <c r="I8" s="109"/>
      <c r="J8" s="109"/>
      <c r="K8" s="109"/>
      <c r="L8" s="109"/>
      <c r="M8" s="109"/>
      <c r="N8" s="109"/>
      <c r="O8" s="109"/>
      <c r="P8" s="109"/>
      <c r="Q8" s="109"/>
      <c r="R8" s="109"/>
      <c r="S8" s="113"/>
      <c r="T8" s="113"/>
      <c r="U8" s="1"/>
      <c r="V8" s="1"/>
      <c r="W8" s="1"/>
      <c r="X8" s="1"/>
      <c r="Y8" s="1"/>
      <c r="Z8" s="1"/>
    </row>
    <row r="9" ht="18.0"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0"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0" customHeight="1">
      <c r="A12" s="185" t="str">
        <f>IF(AND(E12="",E12=""),"",$E$3&amp;"_"&amp;ROW()-11-COUNTBLANK($E$12:E12))</f>
        <v/>
      </c>
      <c r="B12" s="186" t="s">
        <v>4407</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0"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278" t="s">
        <v>4408</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0" customHeight="1">
      <c r="A15" s="279" t="s">
        <v>2829</v>
      </c>
      <c r="B15" s="209"/>
      <c r="C15" s="282"/>
      <c r="D15" s="283"/>
      <c r="E15" s="284"/>
      <c r="F15" s="191"/>
      <c r="G15" s="192"/>
      <c r="H15" s="193"/>
      <c r="I15" s="193"/>
      <c r="J15" s="193"/>
      <c r="K15" s="193"/>
      <c r="L15" s="194"/>
      <c r="M15" s="193"/>
      <c r="N15" s="192"/>
      <c r="O15" s="193"/>
      <c r="P15" s="137"/>
      <c r="Q15" s="137"/>
      <c r="R15" s="137"/>
      <c r="S15" s="137"/>
      <c r="T15" s="137"/>
      <c r="U15" s="1"/>
      <c r="V15" s="1"/>
      <c r="W15" s="1"/>
      <c r="X15" s="1"/>
      <c r="Y15" s="1"/>
      <c r="Z15" s="1"/>
    </row>
    <row r="16" ht="303.0" customHeight="1">
      <c r="A16" s="215" t="str">
        <f t="shared" ref="A16:A69" si="1">IF(E16&lt;&gt;"",$E$3&amp;"-"&amp;COUNTA($E$16:E16),"")</f>
        <v>TX-1</v>
      </c>
      <c r="B16" s="247" t="s">
        <v>4409</v>
      </c>
      <c r="C16" s="134"/>
      <c r="D16" s="136"/>
      <c r="E16" s="136" t="s">
        <v>4410</v>
      </c>
      <c r="F16" s="224"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137"/>
      <c r="T16" s="137"/>
      <c r="U16" s="1"/>
      <c r="V16" s="1"/>
      <c r="W16" s="1"/>
      <c r="X16" s="1"/>
      <c r="Y16" s="1"/>
      <c r="Z16" s="1"/>
    </row>
    <row r="17" ht="31.5" customHeight="1">
      <c r="A17" s="231" t="str">
        <f t="shared" si="1"/>
        <v/>
      </c>
      <c r="B17" s="231" t="s">
        <v>3851</v>
      </c>
      <c r="C17" s="231"/>
      <c r="D17" s="271"/>
      <c r="E17" s="265"/>
      <c r="F17" s="224"/>
      <c r="G17" s="197"/>
      <c r="H17" s="197"/>
      <c r="I17" s="197"/>
      <c r="J17" s="197"/>
      <c r="K17" s="197"/>
      <c r="L17" s="197"/>
      <c r="M17" s="197"/>
      <c r="N17" s="197"/>
      <c r="O17" s="197"/>
      <c r="P17" s="197"/>
      <c r="Q17" s="197"/>
      <c r="R17" s="137"/>
      <c r="S17" s="137"/>
      <c r="T17" s="137"/>
      <c r="U17" s="1"/>
      <c r="V17" s="1"/>
      <c r="W17" s="1"/>
      <c r="X17" s="1"/>
      <c r="Y17" s="1"/>
      <c r="Z17" s="1"/>
    </row>
    <row r="18" ht="18.0" customHeight="1">
      <c r="A18" s="215" t="str">
        <f t="shared" si="1"/>
        <v>TX-2</v>
      </c>
      <c r="B18" s="134" t="s">
        <v>4411</v>
      </c>
      <c r="C18" s="134"/>
      <c r="D18" s="136" t="s">
        <v>4412</v>
      </c>
      <c r="E18" s="136" t="s">
        <v>4413</v>
      </c>
      <c r="F18" s="197"/>
      <c r="G18" s="197"/>
      <c r="H18" s="197"/>
      <c r="I18" s="197"/>
      <c r="J18" s="197"/>
      <c r="K18" s="197"/>
      <c r="L18" s="197"/>
      <c r="M18" s="197"/>
      <c r="N18" s="197"/>
      <c r="O18" s="197"/>
      <c r="P18" s="197"/>
      <c r="Q18" s="197"/>
      <c r="R18" s="137" t="str">
        <f>IF(OR(IF(H18="",IF(G18="",IF(F18="","",F18),G18),H18)="F",IF(K18="",IF(J18="",IF(I18="","",I18),J18),K18)="F",IF(N18="",IF(M18="",IF(L18="","",L18),M18),N18)="F",IF(Q18="",IF(P18="",IF(O18="","",O18),P18),Q18)="F")=TRUE,"F",IF(OR(IF(H18="",IF(G18="",IF(F18="","",F18),G18),H18)="PE",IF(K18="",IF(J18="",IF(I18="","",I18),J18),K18)="PE",IF(N18="",IF(M18="",IF(L18="","",L18),M18),N18)="PE",IF(Q18="",IF(P18="",IF(O18="","",O18),P18),Q18)="PE")=TRUE,"PE",IF(AND(IF(H18="",IF(G18="",IF(F18="","",F18),G18),H18)="",IF(K18="",IF(J18="",IF(I18="","",I18),J18),K18)="",IF(N18="",IF(M18="",IF(L18="","",L18),M18),N18)="",IF(Q18="",IF(P18="",IF(O18="","",O18),P18),Q18)="")=TRUE,"","P")))</f>
        <v/>
      </c>
      <c r="S18" s="137"/>
      <c r="T18" s="137"/>
      <c r="U18" s="1"/>
      <c r="V18" s="1"/>
      <c r="W18" s="1"/>
      <c r="X18" s="1"/>
      <c r="Y18" s="1"/>
      <c r="Z18" s="1"/>
    </row>
    <row r="19" ht="18.0" customHeight="1">
      <c r="A19" s="215" t="str">
        <f t="shared" si="1"/>
        <v>TX-3</v>
      </c>
      <c r="B19" s="134" t="s">
        <v>4414</v>
      </c>
      <c r="C19" s="208"/>
      <c r="D19" s="136" t="s">
        <v>4415</v>
      </c>
      <c r="E19" s="136" t="s">
        <v>4416</v>
      </c>
      <c r="F19" s="197"/>
      <c r="G19" s="197"/>
      <c r="H19" s="197"/>
      <c r="I19" s="197"/>
      <c r="J19" s="197"/>
      <c r="K19" s="197"/>
      <c r="L19" s="197"/>
      <c r="M19" s="197"/>
      <c r="N19" s="197"/>
      <c r="O19" s="197"/>
      <c r="P19" s="197"/>
      <c r="Q19" s="197"/>
      <c r="R19" s="137"/>
      <c r="S19" s="137"/>
      <c r="T19" s="137"/>
      <c r="U19" s="1"/>
      <c r="V19" s="1"/>
      <c r="W19" s="1"/>
      <c r="X19" s="1"/>
      <c r="Y19" s="1"/>
      <c r="Z19" s="1"/>
    </row>
    <row r="20" ht="55.5" customHeight="1">
      <c r="A20" s="215" t="str">
        <f t="shared" si="1"/>
        <v>TX-4</v>
      </c>
      <c r="B20" s="134" t="s">
        <v>4417</v>
      </c>
      <c r="C20" s="208"/>
      <c r="D20" s="222" t="s">
        <v>4112</v>
      </c>
      <c r="E20" s="136" t="s">
        <v>4418</v>
      </c>
      <c r="F20" s="197"/>
      <c r="G20" s="197"/>
      <c r="H20" s="197"/>
      <c r="I20" s="197"/>
      <c r="J20" s="197"/>
      <c r="K20" s="197"/>
      <c r="L20" s="197"/>
      <c r="M20" s="197"/>
      <c r="N20" s="197"/>
      <c r="O20" s="197"/>
      <c r="P20" s="197"/>
      <c r="Q20" s="197"/>
      <c r="R20" s="137"/>
      <c r="S20" s="137"/>
      <c r="T20" s="137"/>
      <c r="U20" s="1"/>
      <c r="V20" s="1"/>
      <c r="W20" s="1"/>
      <c r="X20" s="1"/>
      <c r="Y20" s="1"/>
      <c r="Z20" s="1"/>
    </row>
    <row r="21" ht="18.0" customHeight="1">
      <c r="A21" s="215" t="str">
        <f t="shared" si="1"/>
        <v>TX-5</v>
      </c>
      <c r="B21" s="134" t="s">
        <v>4419</v>
      </c>
      <c r="C21" s="208"/>
      <c r="D21" s="222" t="s">
        <v>4420</v>
      </c>
      <c r="E21" s="136" t="s">
        <v>4115</v>
      </c>
      <c r="F21" s="197"/>
      <c r="G21" s="197"/>
      <c r="H21" s="197"/>
      <c r="I21" s="197"/>
      <c r="J21" s="197"/>
      <c r="K21" s="197"/>
      <c r="L21" s="197"/>
      <c r="M21" s="197"/>
      <c r="N21" s="197"/>
      <c r="O21" s="197"/>
      <c r="P21" s="197"/>
      <c r="Q21" s="197"/>
      <c r="R21" s="137"/>
      <c r="S21" s="137"/>
      <c r="T21" s="137"/>
      <c r="U21" s="1"/>
      <c r="V21" s="1"/>
      <c r="W21" s="1"/>
      <c r="X21" s="1"/>
      <c r="Y21" s="1"/>
      <c r="Z21" s="1"/>
    </row>
    <row r="22" ht="18.0" customHeight="1">
      <c r="A22" s="215" t="str">
        <f t="shared" si="1"/>
        <v>TX-6</v>
      </c>
      <c r="B22" s="134" t="s">
        <v>4421</v>
      </c>
      <c r="C22" s="208"/>
      <c r="D22" s="136" t="s">
        <v>4099</v>
      </c>
      <c r="E22" s="136" t="s">
        <v>4422</v>
      </c>
      <c r="F22" s="197"/>
      <c r="G22" s="197"/>
      <c r="H22" s="197"/>
      <c r="I22" s="197"/>
      <c r="J22" s="197"/>
      <c r="K22" s="197"/>
      <c r="L22" s="197"/>
      <c r="M22" s="197"/>
      <c r="N22" s="197"/>
      <c r="O22" s="197"/>
      <c r="P22" s="197"/>
      <c r="Q22" s="197"/>
      <c r="R22" s="137"/>
      <c r="S22" s="137"/>
      <c r="T22" s="137"/>
      <c r="U22" s="1"/>
      <c r="V22" s="1"/>
      <c r="W22" s="1"/>
      <c r="X22" s="1"/>
      <c r="Y22" s="1"/>
      <c r="Z22" s="1"/>
    </row>
    <row r="23" ht="18.0" customHeight="1">
      <c r="A23" s="215" t="str">
        <f t="shared" si="1"/>
        <v>TX-7</v>
      </c>
      <c r="B23" s="134" t="s">
        <v>4423</v>
      </c>
      <c r="C23" s="208"/>
      <c r="D23" s="222"/>
      <c r="E23" s="136" t="s">
        <v>3074</v>
      </c>
      <c r="F23" s="197"/>
      <c r="G23" s="197"/>
      <c r="H23" s="197"/>
      <c r="I23" s="197"/>
      <c r="J23" s="197"/>
      <c r="K23" s="197"/>
      <c r="L23" s="197"/>
      <c r="M23" s="197"/>
      <c r="N23" s="197"/>
      <c r="O23" s="197"/>
      <c r="P23" s="197"/>
      <c r="Q23" s="197"/>
      <c r="R23" s="137"/>
      <c r="S23" s="137"/>
      <c r="T23" s="137"/>
      <c r="U23" s="1"/>
      <c r="V23" s="1"/>
      <c r="W23" s="1"/>
      <c r="X23" s="1"/>
      <c r="Y23" s="1"/>
      <c r="Z23" s="1"/>
    </row>
    <row r="24" ht="18.0" customHeight="1">
      <c r="A24" s="215" t="str">
        <f t="shared" si="1"/>
        <v>TX-8</v>
      </c>
      <c r="B24" s="134" t="s">
        <v>4424</v>
      </c>
      <c r="C24" s="208"/>
      <c r="D24" s="222" t="s">
        <v>4425</v>
      </c>
      <c r="E24" s="136" t="s">
        <v>4426</v>
      </c>
      <c r="F24" s="197"/>
      <c r="G24" s="197"/>
      <c r="H24" s="197"/>
      <c r="I24" s="197"/>
      <c r="J24" s="197"/>
      <c r="K24" s="197"/>
      <c r="L24" s="197"/>
      <c r="M24" s="197"/>
      <c r="N24" s="197"/>
      <c r="O24" s="197"/>
      <c r="P24" s="197"/>
      <c r="Q24" s="197"/>
      <c r="R24" s="137"/>
      <c r="S24" s="137"/>
      <c r="T24" s="137"/>
      <c r="U24" s="1"/>
      <c r="V24" s="1"/>
      <c r="W24" s="1"/>
      <c r="X24" s="1"/>
      <c r="Y24" s="1"/>
      <c r="Z24" s="1"/>
    </row>
    <row r="25" ht="69.0" customHeight="1">
      <c r="A25" s="215" t="str">
        <f t="shared" si="1"/>
        <v>TX-9</v>
      </c>
      <c r="B25" s="134" t="s">
        <v>4427</v>
      </c>
      <c r="C25" s="208"/>
      <c r="D25" s="222" t="s">
        <v>4428</v>
      </c>
      <c r="E25" s="136" t="s">
        <v>4429</v>
      </c>
      <c r="F25" s="197"/>
      <c r="G25" s="197"/>
      <c r="H25" s="197"/>
      <c r="I25" s="197"/>
      <c r="J25" s="197"/>
      <c r="K25" s="197"/>
      <c r="L25" s="197"/>
      <c r="M25" s="197"/>
      <c r="N25" s="197"/>
      <c r="O25" s="197"/>
      <c r="P25" s="197"/>
      <c r="Q25" s="197"/>
      <c r="R25" s="137"/>
      <c r="S25" s="137"/>
      <c r="T25" s="137"/>
      <c r="U25" s="1"/>
      <c r="V25" s="1"/>
      <c r="W25" s="1"/>
      <c r="X25" s="1"/>
      <c r="Y25" s="1"/>
      <c r="Z25" s="1"/>
    </row>
    <row r="26" ht="106.5" customHeight="1">
      <c r="A26" s="215" t="str">
        <f t="shared" si="1"/>
        <v>TX-10</v>
      </c>
      <c r="B26" s="134" t="s">
        <v>4430</v>
      </c>
      <c r="C26" s="208"/>
      <c r="D26" s="136" t="s">
        <v>4431</v>
      </c>
      <c r="E26" s="136" t="s">
        <v>4432</v>
      </c>
      <c r="F26" s="197"/>
      <c r="G26" s="197"/>
      <c r="H26" s="197"/>
      <c r="I26" s="197"/>
      <c r="J26" s="197"/>
      <c r="K26" s="197"/>
      <c r="L26" s="197"/>
      <c r="M26" s="197"/>
      <c r="N26" s="197"/>
      <c r="O26" s="197"/>
      <c r="P26" s="197"/>
      <c r="Q26" s="197"/>
      <c r="R26" s="137"/>
      <c r="S26" s="137"/>
      <c r="T26" s="137"/>
      <c r="U26" s="1"/>
      <c r="V26" s="1"/>
      <c r="W26" s="1"/>
      <c r="X26" s="1"/>
      <c r="Y26" s="1"/>
      <c r="Z26" s="1"/>
    </row>
    <row r="27" ht="87.0" customHeight="1">
      <c r="A27" s="215" t="str">
        <f t="shared" si="1"/>
        <v>TX-11</v>
      </c>
      <c r="B27" s="134" t="s">
        <v>4238</v>
      </c>
      <c r="C27" s="208"/>
      <c r="D27" s="222" t="s">
        <v>4433</v>
      </c>
      <c r="E27" s="136" t="s">
        <v>3079</v>
      </c>
      <c r="F27" s="197"/>
      <c r="G27" s="197"/>
      <c r="H27" s="197"/>
      <c r="I27" s="197"/>
      <c r="J27" s="197"/>
      <c r="K27" s="197"/>
      <c r="L27" s="197"/>
      <c r="M27" s="197"/>
      <c r="N27" s="197"/>
      <c r="O27" s="197"/>
      <c r="P27" s="197"/>
      <c r="Q27" s="197"/>
      <c r="R27" s="137"/>
      <c r="S27" s="137"/>
      <c r="T27" s="137"/>
      <c r="U27" s="1"/>
      <c r="V27" s="1"/>
      <c r="W27" s="1"/>
      <c r="X27" s="1"/>
      <c r="Y27" s="1"/>
      <c r="Z27" s="1"/>
    </row>
    <row r="28" ht="84.0" customHeight="1">
      <c r="A28" s="215" t="str">
        <f t="shared" si="1"/>
        <v>TX-12</v>
      </c>
      <c r="B28" s="220" t="s">
        <v>4434</v>
      </c>
      <c r="C28" s="268"/>
      <c r="D28" s="222"/>
      <c r="E28" s="223" t="s">
        <v>3079</v>
      </c>
      <c r="F28" s="197"/>
      <c r="G28" s="197"/>
      <c r="H28" s="197"/>
      <c r="I28" s="197"/>
      <c r="J28" s="197"/>
      <c r="K28" s="197"/>
      <c r="L28" s="197"/>
      <c r="M28" s="197"/>
      <c r="N28" s="197"/>
      <c r="O28" s="197"/>
      <c r="P28" s="197"/>
      <c r="Q28" s="197"/>
      <c r="R28" s="137"/>
      <c r="S28" s="137"/>
      <c r="T28" s="137"/>
      <c r="U28" s="1"/>
      <c r="V28" s="1"/>
      <c r="W28" s="1"/>
      <c r="X28" s="1"/>
      <c r="Y28" s="1"/>
      <c r="Z28" s="1"/>
    </row>
    <row r="29" ht="93.0" customHeight="1">
      <c r="A29" s="215" t="str">
        <f t="shared" si="1"/>
        <v>TX-13</v>
      </c>
      <c r="B29" s="134" t="s">
        <v>4435</v>
      </c>
      <c r="C29" s="208"/>
      <c r="D29" s="222" t="s">
        <v>4436</v>
      </c>
      <c r="E29" s="136" t="s">
        <v>4437</v>
      </c>
      <c r="F29" s="224"/>
      <c r="G29" s="197"/>
      <c r="H29" s="197"/>
      <c r="I29" s="197"/>
      <c r="J29" s="197"/>
      <c r="K29" s="197"/>
      <c r="L29" s="197"/>
      <c r="M29" s="197"/>
      <c r="N29" s="197"/>
      <c r="O29" s="197"/>
      <c r="P29" s="197"/>
      <c r="Q29" s="197"/>
      <c r="R29" s="137"/>
      <c r="S29" s="137"/>
      <c r="T29" s="137"/>
      <c r="U29" s="1"/>
      <c r="V29" s="1"/>
      <c r="W29" s="1"/>
      <c r="X29" s="1"/>
      <c r="Y29" s="1"/>
      <c r="Z29" s="1"/>
    </row>
    <row r="30" ht="67.5" customHeight="1">
      <c r="A30" s="215" t="str">
        <f t="shared" si="1"/>
        <v>TX-14</v>
      </c>
      <c r="B30" s="134" t="s">
        <v>4101</v>
      </c>
      <c r="C30" s="267"/>
      <c r="D30" s="136" t="s">
        <v>4102</v>
      </c>
      <c r="E30" s="228" t="s">
        <v>4438</v>
      </c>
      <c r="F30" s="224"/>
      <c r="G30" s="197"/>
      <c r="H30" s="197"/>
      <c r="I30" s="197"/>
      <c r="J30" s="197"/>
      <c r="K30" s="197"/>
      <c r="L30" s="197"/>
      <c r="M30" s="197"/>
      <c r="N30" s="197"/>
      <c r="O30" s="197"/>
      <c r="P30" s="197"/>
      <c r="Q30" s="197"/>
      <c r="R30" s="137"/>
      <c r="S30" s="137"/>
      <c r="T30" s="137"/>
      <c r="U30" s="1"/>
      <c r="V30" s="1"/>
      <c r="W30" s="1"/>
      <c r="X30" s="1"/>
      <c r="Y30" s="1"/>
      <c r="Z30" s="1"/>
    </row>
    <row r="31" ht="97.5" customHeight="1">
      <c r="A31" s="215" t="str">
        <f t="shared" si="1"/>
        <v>TX-15</v>
      </c>
      <c r="B31" s="216" t="s">
        <v>4104</v>
      </c>
      <c r="C31" s="285"/>
      <c r="D31" s="218" t="s">
        <v>4105</v>
      </c>
      <c r="E31" s="286" t="s">
        <v>4439</v>
      </c>
      <c r="F31" s="224"/>
      <c r="G31" s="197"/>
      <c r="H31" s="197"/>
      <c r="I31" s="197"/>
      <c r="J31" s="197"/>
      <c r="K31" s="197"/>
      <c r="L31" s="197"/>
      <c r="M31" s="197"/>
      <c r="N31" s="197"/>
      <c r="O31" s="197"/>
      <c r="P31" s="197"/>
      <c r="Q31" s="197"/>
      <c r="R31" s="137"/>
      <c r="S31" s="137"/>
      <c r="T31" s="137"/>
      <c r="U31" s="1"/>
      <c r="V31" s="1"/>
      <c r="W31" s="1"/>
      <c r="X31" s="1"/>
      <c r="Y31" s="1"/>
      <c r="Z31" s="1"/>
    </row>
    <row r="32" ht="97.5" customHeight="1">
      <c r="A32" s="215" t="str">
        <f t="shared" si="1"/>
        <v>TX-16</v>
      </c>
      <c r="B32" s="134" t="s">
        <v>4440</v>
      </c>
      <c r="C32" s="208"/>
      <c r="D32" s="136" t="s">
        <v>4441</v>
      </c>
      <c r="E32" s="136" t="s">
        <v>4110</v>
      </c>
      <c r="F32" s="224"/>
      <c r="G32" s="197"/>
      <c r="H32" s="197"/>
      <c r="I32" s="197"/>
      <c r="J32" s="197"/>
      <c r="K32" s="197"/>
      <c r="L32" s="197"/>
      <c r="M32" s="197"/>
      <c r="N32" s="197"/>
      <c r="O32" s="197"/>
      <c r="P32" s="197"/>
      <c r="Q32" s="197"/>
      <c r="R32" s="137"/>
      <c r="S32" s="137"/>
      <c r="T32" s="137"/>
      <c r="U32" s="1"/>
      <c r="V32" s="1"/>
      <c r="W32" s="1"/>
      <c r="X32" s="1"/>
      <c r="Y32" s="1"/>
      <c r="Z32" s="1"/>
    </row>
    <row r="33" ht="97.5" customHeight="1">
      <c r="A33" s="215" t="str">
        <f t="shared" si="1"/>
        <v>TX-17</v>
      </c>
      <c r="B33" s="134" t="s">
        <v>4442</v>
      </c>
      <c r="C33" s="208"/>
      <c r="D33" s="222" t="s">
        <v>4443</v>
      </c>
      <c r="E33" s="136" t="s">
        <v>4444</v>
      </c>
      <c r="F33" s="224"/>
      <c r="G33" s="197"/>
      <c r="H33" s="197"/>
      <c r="I33" s="197"/>
      <c r="J33" s="197"/>
      <c r="K33" s="197"/>
      <c r="L33" s="197"/>
      <c r="M33" s="197"/>
      <c r="N33" s="197"/>
      <c r="O33" s="197"/>
      <c r="P33" s="197"/>
      <c r="Q33" s="197"/>
      <c r="R33" s="137"/>
      <c r="S33" s="137"/>
      <c r="T33" s="137"/>
      <c r="U33" s="1"/>
      <c r="V33" s="1"/>
      <c r="W33" s="1"/>
      <c r="X33" s="1"/>
      <c r="Y33" s="1"/>
      <c r="Z33" s="1"/>
    </row>
    <row r="34" ht="58.5" customHeight="1">
      <c r="A34" s="215" t="str">
        <f t="shared" si="1"/>
        <v>TX-18</v>
      </c>
      <c r="B34" s="134" t="s">
        <v>4445</v>
      </c>
      <c r="C34" s="267"/>
      <c r="D34" s="136" t="s">
        <v>4446</v>
      </c>
      <c r="E34" s="228" t="s">
        <v>4447</v>
      </c>
      <c r="F34" s="224"/>
      <c r="G34" s="197"/>
      <c r="H34" s="197"/>
      <c r="I34" s="197"/>
      <c r="J34" s="197"/>
      <c r="K34" s="197"/>
      <c r="L34" s="197"/>
      <c r="M34" s="197"/>
      <c r="N34" s="197"/>
      <c r="O34" s="197"/>
      <c r="P34" s="197"/>
      <c r="Q34" s="197"/>
      <c r="R34" s="137"/>
      <c r="S34" s="137"/>
      <c r="T34" s="137"/>
      <c r="U34" s="1"/>
      <c r="V34" s="1"/>
      <c r="W34" s="1"/>
      <c r="X34" s="1"/>
      <c r="Y34" s="1"/>
      <c r="Z34" s="1"/>
    </row>
    <row r="35" ht="97.5" customHeight="1">
      <c r="A35" s="215" t="str">
        <f t="shared" si="1"/>
        <v>TX-19</v>
      </c>
      <c r="B35" s="220" t="s">
        <v>4448</v>
      </c>
      <c r="C35" s="268"/>
      <c r="D35" s="222" t="s">
        <v>4112</v>
      </c>
      <c r="E35" s="223" t="s">
        <v>4449</v>
      </c>
      <c r="F35" s="224"/>
      <c r="G35" s="197"/>
      <c r="H35" s="197"/>
      <c r="I35" s="197"/>
      <c r="J35" s="197"/>
      <c r="K35" s="197"/>
      <c r="L35" s="197"/>
      <c r="M35" s="197"/>
      <c r="N35" s="197"/>
      <c r="O35" s="197"/>
      <c r="P35" s="197"/>
      <c r="Q35" s="197"/>
      <c r="R35" s="137"/>
      <c r="S35" s="137"/>
      <c r="T35" s="137"/>
      <c r="U35" s="1"/>
      <c r="V35" s="1"/>
      <c r="W35" s="1"/>
      <c r="X35" s="1"/>
      <c r="Y35" s="1"/>
      <c r="Z35" s="1"/>
    </row>
    <row r="36" ht="97.5" customHeight="1">
      <c r="A36" s="215" t="str">
        <f t="shared" si="1"/>
        <v>TX-20</v>
      </c>
      <c r="B36" s="134" t="s">
        <v>4450</v>
      </c>
      <c r="C36" s="208"/>
      <c r="D36" s="136"/>
      <c r="E36" s="136" t="s">
        <v>3074</v>
      </c>
      <c r="F36" s="224"/>
      <c r="G36" s="197"/>
      <c r="H36" s="197"/>
      <c r="I36" s="197"/>
      <c r="J36" s="197"/>
      <c r="K36" s="197"/>
      <c r="L36" s="197"/>
      <c r="M36" s="197"/>
      <c r="N36" s="197"/>
      <c r="O36" s="197"/>
      <c r="P36" s="197"/>
      <c r="Q36" s="197"/>
      <c r="R36" s="137"/>
      <c r="S36" s="137"/>
      <c r="T36" s="137"/>
      <c r="U36" s="1"/>
      <c r="V36" s="1"/>
      <c r="W36" s="1"/>
      <c r="X36" s="1"/>
      <c r="Y36" s="1"/>
      <c r="Z36" s="1"/>
    </row>
    <row r="37" ht="97.5" customHeight="1">
      <c r="A37" s="215" t="str">
        <f t="shared" si="1"/>
        <v>TX-21</v>
      </c>
      <c r="B37" s="134" t="s">
        <v>4451</v>
      </c>
      <c r="C37" s="226"/>
      <c r="D37" s="222" t="s">
        <v>4452</v>
      </c>
      <c r="E37" s="222" t="s">
        <v>3082</v>
      </c>
      <c r="F37" s="205"/>
      <c r="G37" s="205"/>
      <c r="H37" s="205"/>
      <c r="I37" s="205"/>
      <c r="J37" s="205"/>
      <c r="K37" s="205"/>
      <c r="L37" s="205"/>
      <c r="M37" s="205"/>
      <c r="N37" s="205"/>
      <c r="O37" s="205"/>
      <c r="P37" s="205"/>
      <c r="Q37" s="205"/>
      <c r="R37" s="1"/>
      <c r="S37" s="1"/>
      <c r="T37" s="1"/>
      <c r="U37" s="1"/>
      <c r="V37" s="1"/>
      <c r="W37" s="1"/>
      <c r="X37" s="1"/>
      <c r="Y37" s="1"/>
      <c r="Z37" s="1"/>
    </row>
    <row r="38" ht="97.5" customHeight="1">
      <c r="A38" s="215" t="str">
        <f t="shared" si="1"/>
        <v>TX-22</v>
      </c>
      <c r="B38" s="203" t="s">
        <v>4453</v>
      </c>
      <c r="C38" s="203"/>
      <c r="D38" s="204" t="s">
        <v>4454</v>
      </c>
      <c r="E38" s="204" t="s">
        <v>4455</v>
      </c>
      <c r="F38" s="205"/>
      <c r="G38" s="205"/>
      <c r="H38" s="205"/>
      <c r="I38" s="205"/>
      <c r="J38" s="205"/>
      <c r="K38" s="205"/>
      <c r="L38" s="205"/>
      <c r="M38" s="205"/>
      <c r="N38" s="205"/>
      <c r="O38" s="205"/>
      <c r="P38" s="205"/>
      <c r="Q38" s="205"/>
      <c r="R38" s="1"/>
      <c r="S38" s="1"/>
      <c r="T38" s="1"/>
      <c r="U38" s="1"/>
      <c r="V38" s="1"/>
      <c r="W38" s="1"/>
      <c r="X38" s="1"/>
      <c r="Y38" s="1"/>
      <c r="Z38" s="1"/>
    </row>
    <row r="39" ht="36.0" customHeight="1">
      <c r="A39" s="231" t="str">
        <f t="shared" si="1"/>
        <v/>
      </c>
      <c r="B39" s="231" t="s">
        <v>4456</v>
      </c>
      <c r="C39" s="231"/>
      <c r="D39" s="271"/>
      <c r="E39" s="265"/>
      <c r="F39" s="205"/>
      <c r="G39" s="205"/>
      <c r="H39" s="205"/>
      <c r="I39" s="205"/>
      <c r="J39" s="205"/>
      <c r="K39" s="205"/>
      <c r="L39" s="205"/>
      <c r="M39" s="205"/>
      <c r="N39" s="205"/>
      <c r="O39" s="205"/>
      <c r="P39" s="205"/>
      <c r="Q39" s="205"/>
      <c r="R39" s="1"/>
      <c r="S39" s="1"/>
      <c r="T39" s="1"/>
      <c r="U39" s="1"/>
      <c r="V39" s="1"/>
      <c r="W39" s="1"/>
      <c r="X39" s="1"/>
      <c r="Y39" s="1"/>
      <c r="Z39" s="1"/>
    </row>
    <row r="40" ht="97.5" customHeight="1">
      <c r="A40" s="215" t="str">
        <f t="shared" si="1"/>
        <v>TX-23</v>
      </c>
      <c r="B40" s="134" t="s">
        <v>4132</v>
      </c>
      <c r="C40" s="267"/>
      <c r="D40" s="136" t="s">
        <v>4133</v>
      </c>
      <c r="E40" s="228" t="s">
        <v>4134</v>
      </c>
      <c r="F40" s="205"/>
      <c r="G40" s="205"/>
      <c r="H40" s="205"/>
      <c r="I40" s="205"/>
      <c r="J40" s="205"/>
      <c r="K40" s="205"/>
      <c r="L40" s="205"/>
      <c r="M40" s="205"/>
      <c r="N40" s="205"/>
      <c r="O40" s="205"/>
      <c r="P40" s="205"/>
      <c r="Q40" s="205"/>
      <c r="R40" s="1"/>
      <c r="S40" s="1"/>
      <c r="T40" s="1"/>
      <c r="U40" s="1"/>
      <c r="V40" s="1"/>
      <c r="W40" s="1"/>
      <c r="X40" s="1"/>
      <c r="Y40" s="1"/>
      <c r="Z40" s="1"/>
    </row>
    <row r="41" ht="97.5" customHeight="1">
      <c r="A41" s="215" t="str">
        <f t="shared" si="1"/>
        <v>TX-24</v>
      </c>
      <c r="B41" s="220" t="s">
        <v>3419</v>
      </c>
      <c r="C41" s="268"/>
      <c r="D41" s="222" t="s">
        <v>4135</v>
      </c>
      <c r="E41" s="223" t="s">
        <v>4136</v>
      </c>
      <c r="F41" s="205"/>
      <c r="G41" s="205"/>
      <c r="H41" s="205"/>
      <c r="I41" s="205"/>
      <c r="J41" s="205"/>
      <c r="K41" s="205"/>
      <c r="L41" s="205"/>
      <c r="M41" s="205"/>
      <c r="N41" s="205"/>
      <c r="O41" s="205"/>
      <c r="P41" s="205"/>
      <c r="Q41" s="205"/>
      <c r="R41" s="1"/>
      <c r="S41" s="1"/>
      <c r="T41" s="1"/>
      <c r="U41" s="1"/>
      <c r="V41" s="1"/>
      <c r="W41" s="1"/>
      <c r="X41" s="1"/>
      <c r="Y41" s="1"/>
      <c r="Z41" s="1"/>
    </row>
    <row r="42" ht="97.5" customHeight="1">
      <c r="A42" s="215" t="str">
        <f t="shared" si="1"/>
        <v>TX-25</v>
      </c>
      <c r="B42" s="134" t="s">
        <v>4137</v>
      </c>
      <c r="C42" s="208"/>
      <c r="D42" s="136" t="s">
        <v>4138</v>
      </c>
      <c r="E42" s="136" t="s">
        <v>4139</v>
      </c>
      <c r="F42" s="205"/>
      <c r="G42" s="205"/>
      <c r="H42" s="205"/>
      <c r="I42" s="205"/>
      <c r="J42" s="205"/>
      <c r="K42" s="205"/>
      <c r="L42" s="205"/>
      <c r="M42" s="205"/>
      <c r="N42" s="205"/>
      <c r="O42" s="205"/>
      <c r="P42" s="205"/>
      <c r="Q42" s="205"/>
      <c r="R42" s="1"/>
      <c r="S42" s="1"/>
      <c r="T42" s="1"/>
      <c r="U42" s="1"/>
      <c r="V42" s="1"/>
      <c r="W42" s="1"/>
      <c r="X42" s="1"/>
      <c r="Y42" s="1"/>
      <c r="Z42" s="1"/>
    </row>
    <row r="43" ht="97.5" customHeight="1">
      <c r="A43" s="215" t="str">
        <f t="shared" si="1"/>
        <v>TX-26</v>
      </c>
      <c r="B43" s="134" t="s">
        <v>3422</v>
      </c>
      <c r="C43" s="226"/>
      <c r="D43" s="222" t="s">
        <v>3921</v>
      </c>
      <c r="E43" s="222" t="s">
        <v>3424</v>
      </c>
      <c r="F43" s="205"/>
      <c r="G43" s="205"/>
      <c r="H43" s="205"/>
      <c r="I43" s="205"/>
      <c r="J43" s="205"/>
      <c r="K43" s="205"/>
      <c r="L43" s="205"/>
      <c r="M43" s="205"/>
      <c r="N43" s="205"/>
      <c r="O43" s="205"/>
      <c r="P43" s="205"/>
      <c r="Q43" s="205"/>
      <c r="R43" s="1"/>
      <c r="S43" s="1"/>
      <c r="T43" s="1"/>
      <c r="U43" s="1"/>
      <c r="V43" s="1"/>
      <c r="W43" s="1"/>
      <c r="X43" s="1"/>
      <c r="Y43" s="1"/>
      <c r="Z43" s="1"/>
    </row>
    <row r="44" ht="97.5" customHeight="1">
      <c r="A44" s="215" t="str">
        <f t="shared" si="1"/>
        <v>TX-27</v>
      </c>
      <c r="B44" s="134" t="s">
        <v>3425</v>
      </c>
      <c r="C44" s="227"/>
      <c r="D44" s="136" t="s">
        <v>4457</v>
      </c>
      <c r="E44" s="228" t="s">
        <v>3427</v>
      </c>
      <c r="F44" s="205"/>
      <c r="G44" s="205"/>
      <c r="H44" s="205"/>
      <c r="I44" s="205"/>
      <c r="J44" s="205"/>
      <c r="K44" s="205"/>
      <c r="L44" s="205"/>
      <c r="M44" s="205"/>
      <c r="N44" s="205"/>
      <c r="O44" s="205"/>
      <c r="P44" s="205"/>
      <c r="Q44" s="205"/>
      <c r="R44" s="1"/>
      <c r="S44" s="1"/>
      <c r="T44" s="1"/>
      <c r="U44" s="1"/>
      <c r="V44" s="1"/>
      <c r="W44" s="1"/>
      <c r="X44" s="1"/>
      <c r="Y44" s="1"/>
      <c r="Z44" s="1"/>
    </row>
    <row r="45" ht="18.0" customHeight="1">
      <c r="A45" s="231" t="str">
        <f t="shared" si="1"/>
        <v/>
      </c>
      <c r="B45" s="230" t="s">
        <v>3437</v>
      </c>
      <c r="C45" s="230"/>
      <c r="D45" s="230"/>
      <c r="E45" s="230"/>
      <c r="F45" s="1"/>
      <c r="G45" s="1"/>
      <c r="H45" s="1"/>
      <c r="I45" s="1"/>
      <c r="J45" s="1"/>
      <c r="K45" s="1"/>
      <c r="L45" s="1"/>
      <c r="M45" s="1"/>
      <c r="N45" s="1"/>
      <c r="O45" s="1"/>
      <c r="P45" s="1"/>
      <c r="Q45" s="1"/>
      <c r="R45" s="1"/>
      <c r="S45" s="1"/>
      <c r="T45" s="1"/>
      <c r="U45" s="1"/>
      <c r="V45" s="1"/>
      <c r="W45" s="1"/>
      <c r="X45" s="1"/>
      <c r="Y45" s="1"/>
      <c r="Z45" s="1"/>
    </row>
    <row r="46" ht="18.0" customHeight="1">
      <c r="A46" s="273" t="str">
        <f t="shared" si="1"/>
        <v>TX-28</v>
      </c>
      <c r="B46" s="134" t="s">
        <v>3438</v>
      </c>
      <c r="C46" s="134"/>
      <c r="D46" s="288" t="s">
        <v>4140</v>
      </c>
      <c r="E46" s="136" t="s">
        <v>4078</v>
      </c>
      <c r="F46" s="1"/>
      <c r="G46" s="1"/>
      <c r="H46" s="1"/>
      <c r="I46" s="1"/>
      <c r="J46" s="1"/>
      <c r="K46" s="1"/>
      <c r="L46" s="1"/>
      <c r="M46" s="1"/>
      <c r="N46" s="1"/>
      <c r="O46" s="1"/>
      <c r="P46" s="1"/>
      <c r="Q46" s="1"/>
      <c r="R46" s="1"/>
      <c r="S46" s="1"/>
      <c r="T46" s="1"/>
      <c r="U46" s="1"/>
      <c r="V46" s="1"/>
      <c r="W46" s="1"/>
      <c r="X46" s="1"/>
      <c r="Y46" s="1"/>
      <c r="Z46" s="1"/>
    </row>
    <row r="47" ht="18.0" customHeight="1">
      <c r="A47" s="231" t="str">
        <f t="shared" si="1"/>
        <v/>
      </c>
      <c r="B47" s="231" t="s">
        <v>4458</v>
      </c>
      <c r="C47" s="231"/>
      <c r="D47" s="231"/>
      <c r="E47" s="231"/>
      <c r="F47" s="1"/>
      <c r="G47" s="1"/>
      <c r="H47" s="1"/>
      <c r="I47" s="1"/>
      <c r="J47" s="1"/>
      <c r="K47" s="1"/>
      <c r="L47" s="1"/>
      <c r="M47" s="1"/>
      <c r="N47" s="1"/>
      <c r="O47" s="1"/>
      <c r="P47" s="1"/>
      <c r="Q47" s="1"/>
      <c r="R47" s="1"/>
      <c r="S47" s="1"/>
      <c r="T47" s="1"/>
      <c r="U47" s="1"/>
      <c r="V47" s="1"/>
      <c r="W47" s="1"/>
      <c r="X47" s="1"/>
      <c r="Y47" s="1"/>
      <c r="Z47" s="1"/>
    </row>
    <row r="48" ht="18.0" customHeight="1">
      <c r="A48" s="273" t="str">
        <f t="shared" si="1"/>
        <v>TX-29</v>
      </c>
      <c r="B48" s="201" t="s">
        <v>4459</v>
      </c>
      <c r="C48" s="1"/>
      <c r="D48" s="1" t="s">
        <v>4460</v>
      </c>
      <c r="E48" s="201" t="s">
        <v>4461</v>
      </c>
      <c r="F48" s="1"/>
      <c r="G48" s="1"/>
      <c r="H48" s="1"/>
      <c r="I48" s="1"/>
      <c r="J48" s="1"/>
      <c r="K48" s="1"/>
      <c r="L48" s="1"/>
      <c r="M48" s="1"/>
      <c r="N48" s="1"/>
      <c r="O48" s="1"/>
      <c r="P48" s="1"/>
      <c r="Q48" s="1"/>
      <c r="R48" s="1"/>
      <c r="S48" s="1"/>
      <c r="T48" s="1"/>
      <c r="U48" s="1"/>
      <c r="V48" s="1"/>
      <c r="W48" s="1"/>
      <c r="X48" s="1"/>
      <c r="Y48" s="1"/>
      <c r="Z48" s="1"/>
    </row>
    <row r="49" ht="18.0" customHeight="1">
      <c r="A49" s="202" t="str">
        <f t="shared" si="1"/>
        <v>TX-30</v>
      </c>
      <c r="B49" s="220" t="s">
        <v>3942</v>
      </c>
      <c r="C49" s="268"/>
      <c r="D49" s="222" t="s">
        <v>4462</v>
      </c>
      <c r="E49" s="223" t="s">
        <v>4463</v>
      </c>
      <c r="F49" s="1"/>
      <c r="G49" s="1"/>
      <c r="H49" s="1"/>
      <c r="I49" s="1"/>
      <c r="J49" s="1"/>
      <c r="K49" s="1"/>
      <c r="L49" s="1"/>
      <c r="M49" s="1"/>
      <c r="N49" s="1"/>
      <c r="O49" s="1"/>
      <c r="P49" s="1"/>
      <c r="Q49" s="1"/>
      <c r="R49" s="1"/>
      <c r="S49" s="1"/>
      <c r="T49" s="1"/>
      <c r="U49" s="1"/>
      <c r="V49" s="1"/>
      <c r="W49" s="1"/>
      <c r="X49" s="1"/>
      <c r="Y49" s="1"/>
      <c r="Z49" s="1"/>
    </row>
    <row r="50" ht="18.0" customHeight="1">
      <c r="A50" s="202" t="str">
        <f t="shared" si="1"/>
        <v>TX-31</v>
      </c>
      <c r="B50" s="220" t="s">
        <v>4464</v>
      </c>
      <c r="C50" s="1"/>
      <c r="D50" s="222" t="s">
        <v>4465</v>
      </c>
      <c r="E50" s="201" t="s">
        <v>4466</v>
      </c>
      <c r="F50" s="1"/>
      <c r="G50" s="1"/>
      <c r="H50" s="1"/>
      <c r="I50" s="1"/>
      <c r="J50" s="1"/>
      <c r="K50" s="1"/>
      <c r="L50" s="1"/>
      <c r="M50" s="1"/>
      <c r="N50" s="1"/>
      <c r="O50" s="1"/>
      <c r="P50" s="1"/>
      <c r="Q50" s="1"/>
      <c r="R50" s="1"/>
      <c r="S50" s="1"/>
      <c r="T50" s="1"/>
      <c r="U50" s="1"/>
      <c r="V50" s="1"/>
      <c r="W50" s="1"/>
      <c r="X50" s="1"/>
      <c r="Y50" s="1"/>
      <c r="Z50" s="1"/>
    </row>
    <row r="51" ht="18.0" customHeight="1">
      <c r="A51" s="202" t="str">
        <f t="shared" si="1"/>
        <v>TX-32</v>
      </c>
      <c r="B51" s="201" t="s">
        <v>4467</v>
      </c>
      <c r="C51" s="1"/>
      <c r="D51" s="222" t="s">
        <v>4468</v>
      </c>
      <c r="E51" s="201" t="s">
        <v>4469</v>
      </c>
      <c r="F51" s="1"/>
      <c r="G51" s="1"/>
      <c r="H51" s="1"/>
      <c r="I51" s="1"/>
      <c r="J51" s="1"/>
      <c r="K51" s="1"/>
      <c r="L51" s="1"/>
      <c r="M51" s="1"/>
      <c r="N51" s="1"/>
      <c r="O51" s="1"/>
      <c r="P51" s="1"/>
      <c r="Q51" s="1"/>
      <c r="R51" s="1"/>
      <c r="S51" s="1"/>
      <c r="T51" s="1"/>
      <c r="U51" s="1"/>
      <c r="V51" s="1"/>
      <c r="W51" s="1"/>
      <c r="X51" s="1"/>
      <c r="Y51" s="1"/>
      <c r="Z51" s="1"/>
    </row>
    <row r="52" ht="18.0" customHeight="1">
      <c r="A52" s="202" t="str">
        <f t="shared" si="1"/>
        <v>TX-33</v>
      </c>
      <c r="B52" s="201" t="s">
        <v>4470</v>
      </c>
      <c r="C52" s="1"/>
      <c r="D52" s="222" t="s">
        <v>4471</v>
      </c>
      <c r="E52" s="201" t="s">
        <v>4469</v>
      </c>
      <c r="F52" s="1"/>
      <c r="G52" s="1"/>
      <c r="H52" s="1"/>
      <c r="I52" s="1"/>
      <c r="J52" s="1"/>
      <c r="K52" s="1"/>
      <c r="L52" s="1"/>
      <c r="M52" s="1"/>
      <c r="N52" s="1"/>
      <c r="O52" s="1"/>
      <c r="P52" s="1"/>
      <c r="Q52" s="1"/>
      <c r="R52" s="1"/>
      <c r="S52" s="1"/>
      <c r="T52" s="1"/>
      <c r="U52" s="1"/>
      <c r="V52" s="1"/>
      <c r="W52" s="1"/>
      <c r="X52" s="1"/>
      <c r="Y52" s="1"/>
      <c r="Z52" s="1"/>
    </row>
    <row r="53" ht="18.0" customHeight="1">
      <c r="A53" s="202" t="str">
        <f t="shared" si="1"/>
        <v>TX-34</v>
      </c>
      <c r="B53" s="201" t="s">
        <v>4472</v>
      </c>
      <c r="C53" s="1"/>
      <c r="D53" s="222" t="s">
        <v>4457</v>
      </c>
      <c r="E53" s="201" t="s">
        <v>4110</v>
      </c>
      <c r="F53" s="1"/>
      <c r="G53" s="1"/>
      <c r="H53" s="1"/>
      <c r="I53" s="1"/>
      <c r="J53" s="1"/>
      <c r="K53" s="1"/>
      <c r="L53" s="1"/>
      <c r="M53" s="1"/>
      <c r="N53" s="1"/>
      <c r="O53" s="1"/>
      <c r="P53" s="1"/>
      <c r="Q53" s="1"/>
      <c r="R53" s="1"/>
      <c r="S53" s="1"/>
      <c r="T53" s="1"/>
      <c r="U53" s="1"/>
      <c r="V53" s="1"/>
      <c r="W53" s="1"/>
      <c r="X53" s="1"/>
      <c r="Y53" s="1"/>
      <c r="Z53" s="1"/>
    </row>
    <row r="54" ht="18.0" customHeight="1">
      <c r="A54" s="202" t="str">
        <f t="shared" si="1"/>
        <v>TX-35</v>
      </c>
      <c r="B54" s="201" t="s">
        <v>4473</v>
      </c>
      <c r="C54" s="1"/>
      <c r="D54" s="222" t="s">
        <v>4474</v>
      </c>
      <c r="E54" s="201" t="s">
        <v>4475</v>
      </c>
      <c r="F54" s="1"/>
      <c r="G54" s="1"/>
      <c r="H54" s="1"/>
      <c r="I54" s="1"/>
      <c r="J54" s="1"/>
      <c r="K54" s="1"/>
      <c r="L54" s="1"/>
      <c r="M54" s="1"/>
      <c r="N54" s="1"/>
      <c r="O54" s="1"/>
      <c r="P54" s="1"/>
      <c r="Q54" s="1"/>
      <c r="R54" s="1"/>
      <c r="S54" s="1"/>
      <c r="T54" s="1"/>
      <c r="U54" s="1"/>
      <c r="V54" s="1"/>
      <c r="W54" s="1"/>
      <c r="X54" s="1"/>
      <c r="Y54" s="1"/>
      <c r="Z54" s="1"/>
    </row>
    <row r="55" ht="18.0" customHeight="1">
      <c r="A55" s="202" t="str">
        <f t="shared" si="1"/>
        <v>TX-36</v>
      </c>
      <c r="B55" s="201" t="s">
        <v>4476</v>
      </c>
      <c r="C55" s="1"/>
      <c r="D55" s="222" t="s">
        <v>4477</v>
      </c>
      <c r="E55" s="201" t="s">
        <v>4478</v>
      </c>
      <c r="F55" s="1"/>
      <c r="G55" s="1"/>
      <c r="H55" s="1"/>
      <c r="I55" s="1"/>
      <c r="J55" s="1"/>
      <c r="K55" s="1"/>
      <c r="L55" s="1"/>
      <c r="M55" s="1"/>
      <c r="N55" s="1"/>
      <c r="O55" s="1"/>
      <c r="P55" s="1"/>
      <c r="Q55" s="1"/>
      <c r="R55" s="1"/>
      <c r="S55" s="1"/>
      <c r="T55" s="1"/>
      <c r="U55" s="1"/>
      <c r="V55" s="1"/>
      <c r="W55" s="1"/>
      <c r="X55" s="1"/>
      <c r="Y55" s="1"/>
      <c r="Z55" s="1"/>
    </row>
    <row r="56" ht="18.0" customHeight="1">
      <c r="A56" s="202" t="str">
        <f t="shared" si="1"/>
        <v>TX-37</v>
      </c>
      <c r="B56" s="201" t="s">
        <v>4479</v>
      </c>
      <c r="C56" s="1"/>
      <c r="D56" s="222" t="s">
        <v>4480</v>
      </c>
      <c r="E56" s="1" t="s">
        <v>4481</v>
      </c>
      <c r="F56" s="1"/>
      <c r="G56" s="1"/>
      <c r="H56" s="1"/>
      <c r="I56" s="1"/>
      <c r="J56" s="1"/>
      <c r="K56" s="1"/>
      <c r="L56" s="1"/>
      <c r="M56" s="1"/>
      <c r="N56" s="1"/>
      <c r="O56" s="1"/>
      <c r="P56" s="1"/>
      <c r="Q56" s="1"/>
      <c r="R56" s="1"/>
      <c r="S56" s="1"/>
      <c r="T56" s="1"/>
      <c r="U56" s="1"/>
      <c r="V56" s="1"/>
      <c r="W56" s="1"/>
      <c r="X56" s="1"/>
      <c r="Y56" s="1"/>
      <c r="Z56" s="1"/>
    </row>
    <row r="57" ht="18.0" customHeight="1">
      <c r="A57" s="202" t="str">
        <f t="shared" si="1"/>
        <v>TX-38</v>
      </c>
      <c r="B57" s="201" t="s">
        <v>4482</v>
      </c>
      <c r="C57" s="1"/>
      <c r="D57" s="201" t="s">
        <v>4483</v>
      </c>
      <c r="E57" s="201" t="s">
        <v>4484</v>
      </c>
      <c r="F57" s="1"/>
      <c r="G57" s="1"/>
      <c r="H57" s="1"/>
      <c r="I57" s="1"/>
      <c r="J57" s="1"/>
      <c r="K57" s="1"/>
      <c r="L57" s="1"/>
      <c r="M57" s="1"/>
      <c r="N57" s="1"/>
      <c r="O57" s="1"/>
      <c r="P57" s="1"/>
      <c r="Q57" s="1"/>
      <c r="R57" s="1"/>
      <c r="S57" s="1"/>
      <c r="T57" s="1"/>
      <c r="U57" s="1"/>
      <c r="V57" s="1"/>
      <c r="W57" s="1"/>
      <c r="X57" s="1"/>
      <c r="Y57" s="1"/>
      <c r="Z57" s="1"/>
    </row>
    <row r="58" ht="18.0" customHeight="1">
      <c r="A58" s="202" t="str">
        <f t="shared" si="1"/>
        <v>TX-39</v>
      </c>
      <c r="B58" s="201" t="s">
        <v>4485</v>
      </c>
      <c r="C58" s="1"/>
      <c r="D58" s="201" t="s">
        <v>4486</v>
      </c>
      <c r="E58" s="201" t="s">
        <v>4487</v>
      </c>
      <c r="F58" s="1"/>
      <c r="G58" s="1"/>
      <c r="H58" s="1"/>
      <c r="I58" s="1"/>
      <c r="J58" s="1"/>
      <c r="K58" s="1"/>
      <c r="L58" s="1"/>
      <c r="M58" s="1"/>
      <c r="N58" s="1"/>
      <c r="O58" s="1"/>
      <c r="P58" s="1"/>
      <c r="Q58" s="1"/>
      <c r="R58" s="1"/>
      <c r="S58" s="1"/>
      <c r="T58" s="1"/>
      <c r="U58" s="1"/>
      <c r="V58" s="1"/>
      <c r="W58" s="1"/>
      <c r="X58" s="1"/>
      <c r="Y58" s="1"/>
      <c r="Z58" s="1"/>
    </row>
    <row r="59" ht="18.0" customHeight="1">
      <c r="A59" s="202" t="str">
        <f t="shared" si="1"/>
        <v>TX-40</v>
      </c>
      <c r="B59" s="201" t="s">
        <v>4488</v>
      </c>
      <c r="C59" s="1"/>
      <c r="D59" s="201" t="s">
        <v>4489</v>
      </c>
      <c r="E59" s="201" t="s">
        <v>4490</v>
      </c>
      <c r="F59" s="1"/>
      <c r="G59" s="1"/>
      <c r="H59" s="1"/>
      <c r="I59" s="1"/>
      <c r="J59" s="1"/>
      <c r="K59" s="1"/>
      <c r="L59" s="1"/>
      <c r="M59" s="1"/>
      <c r="N59" s="1"/>
      <c r="O59" s="1"/>
      <c r="P59" s="1"/>
      <c r="Q59" s="1"/>
      <c r="R59" s="1"/>
      <c r="S59" s="1"/>
      <c r="T59" s="1"/>
      <c r="U59" s="1"/>
      <c r="V59" s="1"/>
      <c r="W59" s="1"/>
      <c r="X59" s="1"/>
      <c r="Y59" s="1"/>
      <c r="Z59" s="1"/>
    </row>
    <row r="60" ht="18.0" customHeight="1">
      <c r="A60" s="202" t="str">
        <f t="shared" si="1"/>
        <v>TX-41</v>
      </c>
      <c r="B60" s="201" t="s">
        <v>4491</v>
      </c>
      <c r="C60" s="1"/>
      <c r="D60" s="201" t="s">
        <v>4492</v>
      </c>
      <c r="E60" s="201" t="s">
        <v>4493</v>
      </c>
      <c r="F60" s="1"/>
      <c r="G60" s="1"/>
      <c r="H60" s="1"/>
      <c r="I60" s="1"/>
      <c r="J60" s="1"/>
      <c r="K60" s="1"/>
      <c r="L60" s="1"/>
      <c r="M60" s="1"/>
      <c r="N60" s="1"/>
      <c r="O60" s="1"/>
      <c r="P60" s="1"/>
      <c r="Q60" s="1"/>
      <c r="R60" s="1"/>
      <c r="S60" s="1"/>
      <c r="T60" s="1"/>
      <c r="U60" s="1"/>
      <c r="V60" s="1"/>
      <c r="W60" s="1"/>
      <c r="X60" s="1"/>
      <c r="Y60" s="1"/>
      <c r="Z60" s="1"/>
    </row>
    <row r="61" ht="18.0" customHeight="1">
      <c r="A61" s="202" t="str">
        <f t="shared" si="1"/>
        <v>TX-42</v>
      </c>
      <c r="B61" s="201" t="s">
        <v>4494</v>
      </c>
      <c r="C61" s="1"/>
      <c r="D61" s="201" t="s">
        <v>4495</v>
      </c>
      <c r="E61" s="201" t="s">
        <v>4493</v>
      </c>
      <c r="F61" s="1"/>
      <c r="G61" s="1"/>
      <c r="H61" s="1"/>
      <c r="I61" s="1"/>
      <c r="J61" s="1"/>
      <c r="K61" s="1"/>
      <c r="L61" s="1"/>
      <c r="M61" s="1"/>
      <c r="N61" s="1"/>
      <c r="O61" s="1"/>
      <c r="P61" s="1"/>
      <c r="Q61" s="1"/>
      <c r="R61" s="1"/>
      <c r="S61" s="1"/>
      <c r="T61" s="1"/>
      <c r="U61" s="1"/>
      <c r="V61" s="1"/>
      <c r="W61" s="1"/>
      <c r="X61" s="1"/>
      <c r="Y61" s="1"/>
      <c r="Z61" s="1"/>
    </row>
    <row r="62" ht="18.0" customHeight="1">
      <c r="A62" s="202" t="str">
        <f t="shared" si="1"/>
        <v>TX-43</v>
      </c>
      <c r="B62" s="201" t="s">
        <v>4496</v>
      </c>
      <c r="C62" s="1"/>
      <c r="D62" s="201" t="s">
        <v>4497</v>
      </c>
      <c r="E62" s="201" t="s">
        <v>4110</v>
      </c>
      <c r="F62" s="1"/>
      <c r="G62" s="1"/>
      <c r="H62" s="1"/>
      <c r="I62" s="1"/>
      <c r="J62" s="1"/>
      <c r="K62" s="1"/>
      <c r="L62" s="1"/>
      <c r="M62" s="1"/>
      <c r="N62" s="1"/>
      <c r="O62" s="1"/>
      <c r="P62" s="1"/>
      <c r="Q62" s="1"/>
      <c r="R62" s="1"/>
      <c r="S62" s="1"/>
      <c r="T62" s="1"/>
      <c r="U62" s="1"/>
      <c r="V62" s="1"/>
      <c r="W62" s="1"/>
      <c r="X62" s="1"/>
      <c r="Y62" s="1"/>
      <c r="Z62" s="1"/>
    </row>
    <row r="63" ht="18.0" customHeight="1">
      <c r="A63" s="202" t="str">
        <f t="shared" si="1"/>
        <v>TX-44</v>
      </c>
      <c r="B63" s="201" t="s">
        <v>4498</v>
      </c>
      <c r="C63" s="1"/>
      <c r="D63" s="201" t="s">
        <v>4486</v>
      </c>
      <c r="E63" s="201" t="s">
        <v>4478</v>
      </c>
      <c r="F63" s="1"/>
      <c r="G63" s="1"/>
      <c r="H63" s="1"/>
      <c r="I63" s="1"/>
      <c r="J63" s="1"/>
      <c r="K63" s="1"/>
      <c r="L63" s="1"/>
      <c r="M63" s="1"/>
      <c r="N63" s="1"/>
      <c r="O63" s="1"/>
      <c r="P63" s="1"/>
      <c r="Q63" s="1"/>
      <c r="R63" s="1"/>
      <c r="S63" s="1"/>
      <c r="T63" s="1"/>
      <c r="U63" s="1"/>
      <c r="V63" s="1"/>
      <c r="W63" s="1"/>
      <c r="X63" s="1"/>
      <c r="Y63" s="1"/>
      <c r="Z63" s="1"/>
    </row>
    <row r="64" ht="18.0" customHeight="1">
      <c r="A64" s="202" t="str">
        <f t="shared" si="1"/>
        <v>TX-45</v>
      </c>
      <c r="B64" s="201" t="s">
        <v>4499</v>
      </c>
      <c r="C64" s="1"/>
      <c r="D64" s="201" t="s">
        <v>4500</v>
      </c>
      <c r="E64" s="1" t="s">
        <v>4481</v>
      </c>
      <c r="F64" s="1"/>
      <c r="G64" s="1"/>
      <c r="H64" s="1"/>
      <c r="I64" s="1"/>
      <c r="J64" s="1"/>
      <c r="K64" s="1"/>
      <c r="L64" s="1"/>
      <c r="M64" s="1"/>
      <c r="N64" s="1"/>
      <c r="O64" s="1"/>
      <c r="P64" s="1"/>
      <c r="Q64" s="1"/>
      <c r="R64" s="1"/>
      <c r="S64" s="1"/>
      <c r="T64" s="1"/>
      <c r="U64" s="1"/>
      <c r="V64" s="1"/>
      <c r="W64" s="1"/>
      <c r="X64" s="1"/>
      <c r="Y64" s="1"/>
      <c r="Z64" s="1"/>
    </row>
    <row r="65" ht="18.0" customHeight="1">
      <c r="A65" s="202" t="str">
        <f t="shared" si="1"/>
        <v>TX-46</v>
      </c>
      <c r="B65" s="201" t="s">
        <v>4501</v>
      </c>
      <c r="C65" s="1"/>
      <c r="D65" s="201" t="s">
        <v>4502</v>
      </c>
      <c r="E65" s="201" t="s">
        <v>4484</v>
      </c>
      <c r="F65" s="1"/>
      <c r="G65" s="1"/>
      <c r="H65" s="1"/>
      <c r="I65" s="1"/>
      <c r="J65" s="1"/>
      <c r="K65" s="1"/>
      <c r="L65" s="1"/>
      <c r="M65" s="1"/>
      <c r="N65" s="1"/>
      <c r="O65" s="1"/>
      <c r="P65" s="1"/>
      <c r="Q65" s="1"/>
      <c r="R65" s="1"/>
      <c r="S65" s="1"/>
      <c r="T65" s="1"/>
      <c r="U65" s="1"/>
      <c r="V65" s="1"/>
      <c r="W65" s="1"/>
      <c r="X65" s="1"/>
      <c r="Y65" s="1"/>
      <c r="Z65" s="1"/>
    </row>
    <row r="66" ht="18.0" customHeight="1">
      <c r="A66" s="202" t="str">
        <f t="shared" si="1"/>
        <v>TX-47</v>
      </c>
      <c r="B66" s="134" t="s">
        <v>4132</v>
      </c>
      <c r="C66" s="267"/>
      <c r="D66" s="136" t="s">
        <v>4133</v>
      </c>
      <c r="E66" s="228" t="s">
        <v>4134</v>
      </c>
      <c r="F66" s="1"/>
      <c r="G66" s="1"/>
      <c r="H66" s="1"/>
      <c r="I66" s="1"/>
      <c r="J66" s="1"/>
      <c r="K66" s="1"/>
      <c r="L66" s="1"/>
      <c r="M66" s="1"/>
      <c r="N66" s="1"/>
      <c r="O66" s="1"/>
      <c r="P66" s="1"/>
      <c r="Q66" s="1"/>
      <c r="R66" s="1"/>
      <c r="S66" s="1"/>
      <c r="T66" s="1"/>
      <c r="U66" s="1"/>
      <c r="V66" s="1"/>
      <c r="W66" s="1"/>
      <c r="X66" s="1"/>
      <c r="Y66" s="1"/>
      <c r="Z66" s="1"/>
    </row>
    <row r="67" ht="18.0" customHeight="1">
      <c r="A67" s="202" t="str">
        <f t="shared" si="1"/>
        <v>TX-48</v>
      </c>
      <c r="B67" s="220" t="s">
        <v>3419</v>
      </c>
      <c r="C67" s="268"/>
      <c r="D67" s="222" t="s">
        <v>4135</v>
      </c>
      <c r="E67" s="223" t="s">
        <v>4136</v>
      </c>
      <c r="F67" s="1"/>
      <c r="G67" s="1"/>
      <c r="H67" s="1"/>
      <c r="I67" s="1"/>
      <c r="J67" s="1"/>
      <c r="K67" s="1"/>
      <c r="L67" s="1"/>
      <c r="M67" s="1"/>
      <c r="N67" s="1"/>
      <c r="O67" s="1"/>
      <c r="P67" s="1"/>
      <c r="Q67" s="1"/>
      <c r="R67" s="1"/>
      <c r="S67" s="1"/>
      <c r="T67" s="1"/>
      <c r="U67" s="1"/>
      <c r="V67" s="1"/>
      <c r="W67" s="1"/>
      <c r="X67" s="1"/>
      <c r="Y67" s="1"/>
      <c r="Z67" s="1"/>
    </row>
    <row r="68" ht="18.0" customHeight="1">
      <c r="A68" s="202" t="str">
        <f t="shared" si="1"/>
        <v>TX-49</v>
      </c>
      <c r="B68" s="134" t="s">
        <v>4137</v>
      </c>
      <c r="C68" s="270"/>
      <c r="D68" s="222" t="s">
        <v>4138</v>
      </c>
      <c r="E68" s="222" t="s">
        <v>4139</v>
      </c>
      <c r="F68" s="1"/>
      <c r="G68" s="1"/>
      <c r="H68" s="1"/>
      <c r="I68" s="1"/>
      <c r="J68" s="1"/>
      <c r="K68" s="1"/>
      <c r="L68" s="1"/>
      <c r="M68" s="1"/>
      <c r="N68" s="1"/>
      <c r="O68" s="1"/>
      <c r="P68" s="1"/>
      <c r="Q68" s="1"/>
      <c r="R68" s="1"/>
      <c r="S68" s="1"/>
      <c r="T68" s="1"/>
      <c r="U68" s="1"/>
      <c r="V68" s="1"/>
      <c r="W68" s="1"/>
      <c r="X68" s="1"/>
      <c r="Y68" s="1"/>
      <c r="Z68" s="1"/>
    </row>
    <row r="69" ht="18.0" customHeight="1">
      <c r="A69" s="202" t="str">
        <f t="shared" si="1"/>
        <v>TX-50</v>
      </c>
      <c r="B69" s="247" t="s">
        <v>3422</v>
      </c>
      <c r="C69" s="134"/>
      <c r="D69" s="136" t="s">
        <v>3921</v>
      </c>
      <c r="E69" s="136" t="s">
        <v>3424</v>
      </c>
      <c r="F69" s="1"/>
      <c r="G69" s="1"/>
      <c r="H69" s="1"/>
      <c r="I69" s="1"/>
      <c r="J69" s="1"/>
      <c r="K69" s="1"/>
      <c r="L69" s="1"/>
      <c r="M69" s="1"/>
      <c r="N69" s="1"/>
      <c r="O69" s="1"/>
      <c r="P69" s="1"/>
      <c r="Q69" s="1"/>
      <c r="R69" s="1"/>
      <c r="S69" s="1"/>
      <c r="T69" s="1"/>
      <c r="U69" s="1"/>
      <c r="V69" s="1"/>
      <c r="W69" s="1"/>
      <c r="X69" s="1"/>
      <c r="Y69" s="1"/>
      <c r="Z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44">
    <cfRule type="cellIs" dxfId="2" priority="1" stopIfTrue="1" operator="equal">
      <formula>"F"</formula>
    </cfRule>
  </conditionalFormatting>
  <conditionalFormatting sqref="F16:Q44">
    <cfRule type="cellIs" dxfId="3" priority="2" stopIfTrue="1" operator="equal">
      <formula>"PE"</formula>
    </cfRule>
  </conditionalFormatting>
  <dataValidations>
    <dataValidation type="list" allowBlank="1" showErrorMessage="1" sqref="F16:Q44">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0"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0" customHeight="1">
      <c r="A2" s="109"/>
      <c r="B2" s="110"/>
      <c r="C2" s="110"/>
      <c r="D2" s="115" t="s">
        <v>213</v>
      </c>
      <c r="E2" s="116" t="s">
        <v>68</v>
      </c>
      <c r="F2" s="109"/>
      <c r="G2" s="109"/>
      <c r="H2" s="109"/>
      <c r="I2" s="109"/>
      <c r="J2" s="109"/>
      <c r="K2" s="109"/>
      <c r="L2" s="109"/>
      <c r="M2" s="109"/>
      <c r="N2" s="109"/>
      <c r="O2" s="109"/>
      <c r="P2" s="109"/>
      <c r="Q2" s="109"/>
      <c r="R2" s="109"/>
      <c r="S2" s="113"/>
      <c r="T2" s="113"/>
      <c r="U2" s="1"/>
      <c r="V2" s="1"/>
      <c r="W2" s="1"/>
      <c r="X2" s="1"/>
      <c r="Y2" s="1"/>
      <c r="Z2" s="1"/>
    </row>
    <row r="3" ht="18.0" customHeight="1">
      <c r="A3" s="109"/>
      <c r="B3" s="110"/>
      <c r="C3" s="110"/>
      <c r="D3" s="115" t="s">
        <v>215</v>
      </c>
      <c r="E3" s="116" t="s">
        <v>4503</v>
      </c>
      <c r="F3" s="109"/>
      <c r="G3" s="109"/>
      <c r="H3" s="109"/>
      <c r="I3" s="109"/>
      <c r="J3" s="109"/>
      <c r="K3" s="109"/>
      <c r="L3" s="109"/>
      <c r="M3" s="109"/>
      <c r="N3" s="109"/>
      <c r="O3" s="109"/>
      <c r="P3" s="109"/>
      <c r="Q3" s="109"/>
      <c r="R3" s="109"/>
      <c r="S3" s="113"/>
      <c r="T3" s="113"/>
      <c r="U3" s="1"/>
      <c r="V3" s="1"/>
      <c r="W3" s="1"/>
      <c r="X3" s="1"/>
      <c r="Y3" s="1"/>
      <c r="Z3" s="1"/>
    </row>
    <row r="4" ht="18.0" customHeight="1">
      <c r="A4" s="109"/>
      <c r="B4" s="110"/>
      <c r="C4" s="110"/>
      <c r="D4" s="115" t="s">
        <v>128</v>
      </c>
      <c r="E4" s="117">
        <f>COUNTIF($R$12:$R$983,"P")</f>
        <v>1</v>
      </c>
      <c r="F4" s="109"/>
      <c r="G4" s="109"/>
      <c r="H4" s="109"/>
      <c r="I4" s="109"/>
      <c r="J4" s="109"/>
      <c r="K4" s="109"/>
      <c r="L4" s="109"/>
      <c r="M4" s="109"/>
      <c r="N4" s="109"/>
      <c r="O4" s="109"/>
      <c r="P4" s="109"/>
      <c r="Q4" s="109"/>
      <c r="R4" s="109"/>
      <c r="S4" s="113"/>
      <c r="T4" s="113"/>
      <c r="U4" s="1"/>
      <c r="V4" s="1"/>
      <c r="W4" s="1"/>
      <c r="X4" s="1"/>
      <c r="Y4" s="1"/>
      <c r="Z4" s="1"/>
    </row>
    <row r="5" ht="18.0" customHeight="1">
      <c r="A5" s="109"/>
      <c r="B5" s="110"/>
      <c r="C5" s="110"/>
      <c r="D5" s="115" t="s">
        <v>129</v>
      </c>
      <c r="E5" s="117">
        <f>COUNTIF($R$12:$R$983,"F")</f>
        <v>0</v>
      </c>
      <c r="F5" s="109"/>
      <c r="G5" s="109"/>
      <c r="H5" s="109"/>
      <c r="I5" s="109"/>
      <c r="J5" s="109"/>
      <c r="K5" s="109"/>
      <c r="L5" s="109"/>
      <c r="M5" s="109"/>
      <c r="N5" s="109"/>
      <c r="O5" s="109"/>
      <c r="P5" s="109"/>
      <c r="Q5" s="109"/>
      <c r="R5" s="109"/>
      <c r="S5" s="113"/>
      <c r="T5" s="113"/>
      <c r="U5" s="1"/>
      <c r="V5" s="1"/>
      <c r="W5" s="1"/>
      <c r="X5" s="1"/>
      <c r="Y5" s="1"/>
      <c r="Z5" s="1"/>
    </row>
    <row r="6" ht="18.0" customHeight="1">
      <c r="A6" s="109"/>
      <c r="B6" s="110"/>
      <c r="C6" s="110"/>
      <c r="D6" s="115" t="s">
        <v>130</v>
      </c>
      <c r="E6" s="117">
        <f>COUNTIF($R$12:$R$983,"PE")</f>
        <v>0</v>
      </c>
      <c r="F6" s="109"/>
      <c r="G6" s="202"/>
      <c r="H6" s="206"/>
      <c r="I6" s="202"/>
      <c r="J6" s="109"/>
      <c r="K6" s="109"/>
      <c r="L6" s="109"/>
      <c r="M6" s="109"/>
      <c r="N6" s="109"/>
      <c r="O6" s="109"/>
      <c r="P6" s="109"/>
      <c r="Q6" s="109"/>
      <c r="R6" s="109"/>
      <c r="S6" s="113"/>
      <c r="T6" s="113"/>
      <c r="U6" s="1"/>
      <c r="V6" s="1"/>
      <c r="W6" s="1"/>
      <c r="X6" s="1"/>
      <c r="Y6" s="1"/>
      <c r="Z6" s="1"/>
    </row>
    <row r="7" ht="18.0" customHeight="1">
      <c r="A7" s="109"/>
      <c r="B7" s="110"/>
      <c r="C7" s="110"/>
      <c r="D7" s="115" t="s">
        <v>132</v>
      </c>
      <c r="E7" s="117">
        <f>E8-E4-E5-E6</f>
        <v>41</v>
      </c>
      <c r="F7" s="109"/>
      <c r="G7" s="109"/>
      <c r="H7" s="109"/>
      <c r="I7" s="109"/>
      <c r="J7" s="109"/>
      <c r="K7" s="109"/>
      <c r="L7" s="109"/>
      <c r="M7" s="109"/>
      <c r="N7" s="109"/>
      <c r="O7" s="109"/>
      <c r="P7" s="109"/>
      <c r="Q7" s="109"/>
      <c r="R7" s="109"/>
      <c r="S7" s="113"/>
      <c r="T7" s="113"/>
      <c r="U7" s="1"/>
      <c r="V7" s="1"/>
      <c r="W7" s="1"/>
      <c r="X7" s="1"/>
      <c r="Y7" s="1"/>
      <c r="Z7" s="1"/>
    </row>
    <row r="8" ht="18.0" customHeight="1">
      <c r="A8" s="109"/>
      <c r="B8" s="110"/>
      <c r="C8" s="110"/>
      <c r="D8" s="115" t="s">
        <v>134</v>
      </c>
      <c r="E8" s="117">
        <f>COUNTA($E$12:$E$1595)</f>
        <v>42</v>
      </c>
      <c r="F8" s="109"/>
      <c r="G8" s="109"/>
      <c r="H8" s="109"/>
      <c r="I8" s="109"/>
      <c r="J8" s="109"/>
      <c r="K8" s="109"/>
      <c r="L8" s="109"/>
      <c r="M8" s="109"/>
      <c r="N8" s="109"/>
      <c r="O8" s="109"/>
      <c r="P8" s="109"/>
      <c r="Q8" s="109"/>
      <c r="R8" s="109"/>
      <c r="S8" s="113"/>
      <c r="T8" s="113"/>
      <c r="U8" s="1"/>
      <c r="V8" s="1"/>
      <c r="W8" s="1"/>
      <c r="X8" s="1"/>
      <c r="Y8" s="1"/>
      <c r="Z8" s="1"/>
    </row>
    <row r="9" ht="18.0"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0"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0"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0" customHeight="1">
      <c r="A12" s="185" t="str">
        <f>IF(AND(E12="",E12=""),"",$E$3&amp;"_"&amp;ROW()-11-COUNTBLANK($E$12:E12))</f>
        <v/>
      </c>
      <c r="B12" s="186" t="s">
        <v>4504</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0"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278" t="s">
        <v>4505</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0" customHeight="1">
      <c r="A15" s="279" t="s">
        <v>2829</v>
      </c>
      <c r="B15" s="209"/>
      <c r="C15" s="282"/>
      <c r="D15" s="283"/>
      <c r="E15" s="284"/>
      <c r="F15" s="191"/>
      <c r="G15" s="192"/>
      <c r="H15" s="193"/>
      <c r="I15" s="193"/>
      <c r="J15" s="193"/>
      <c r="K15" s="193"/>
      <c r="L15" s="194"/>
      <c r="M15" s="193"/>
      <c r="N15" s="192"/>
      <c r="O15" s="193"/>
      <c r="P15" s="137"/>
      <c r="Q15" s="137"/>
      <c r="R15" s="137"/>
      <c r="S15" s="137"/>
      <c r="T15" s="137"/>
      <c r="U15" s="1"/>
      <c r="V15" s="1"/>
      <c r="W15" s="1"/>
      <c r="X15" s="1"/>
      <c r="Y15" s="1"/>
      <c r="Z15" s="1"/>
    </row>
    <row r="16" ht="303.0" customHeight="1">
      <c r="A16" s="215" t="str">
        <f t="shared" ref="A16:A61" si="1">IF(E16&lt;&gt;"",$E$3&amp;"-"&amp;COUNTA($E$16:E16),"")</f>
        <v>TC-1</v>
      </c>
      <c r="B16" s="247" t="s">
        <v>4506</v>
      </c>
      <c r="C16" s="134"/>
      <c r="D16" s="136"/>
      <c r="E16" s="136" t="s">
        <v>4507</v>
      </c>
      <c r="F16" s="224"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137"/>
      <c r="T16" s="137"/>
      <c r="U16" s="1"/>
      <c r="V16" s="1"/>
      <c r="W16" s="1"/>
      <c r="X16" s="1"/>
      <c r="Y16" s="1"/>
      <c r="Z16" s="1"/>
    </row>
    <row r="17" ht="24.0" customHeight="1">
      <c r="A17" s="231" t="str">
        <f t="shared" si="1"/>
        <v/>
      </c>
      <c r="B17" s="231" t="s">
        <v>3851</v>
      </c>
      <c r="C17" s="231"/>
      <c r="D17" s="271"/>
      <c r="E17" s="265"/>
      <c r="F17" s="224"/>
      <c r="G17" s="197"/>
      <c r="H17" s="197"/>
      <c r="I17" s="197"/>
      <c r="J17" s="197"/>
      <c r="K17" s="197"/>
      <c r="L17" s="197"/>
      <c r="M17" s="197"/>
      <c r="N17" s="197"/>
      <c r="O17" s="197"/>
      <c r="P17" s="197"/>
      <c r="Q17" s="197"/>
      <c r="R17" s="137"/>
      <c r="S17" s="137"/>
      <c r="T17" s="137"/>
      <c r="U17" s="1"/>
      <c r="V17" s="1"/>
      <c r="W17" s="1"/>
      <c r="X17" s="1"/>
      <c r="Y17" s="1"/>
      <c r="Z17" s="1"/>
    </row>
    <row r="18" ht="18.0" customHeight="1">
      <c r="A18" s="215" t="str">
        <f t="shared" si="1"/>
        <v>TC-2</v>
      </c>
      <c r="B18" s="134" t="s">
        <v>4508</v>
      </c>
      <c r="C18" s="134"/>
      <c r="D18" s="136" t="s">
        <v>4509</v>
      </c>
      <c r="E18" s="136" t="s">
        <v>4510</v>
      </c>
      <c r="F18" s="197"/>
      <c r="G18" s="197"/>
      <c r="H18" s="197"/>
      <c r="I18" s="197"/>
      <c r="J18" s="197"/>
      <c r="K18" s="197"/>
      <c r="L18" s="197"/>
      <c r="M18" s="197"/>
      <c r="N18" s="197"/>
      <c r="O18" s="197"/>
      <c r="P18" s="197"/>
      <c r="Q18" s="197"/>
      <c r="R18" s="137" t="str">
        <f>IF(OR(IF(H18="",IF(G18="",IF(F18="","",F18),G18),H18)="F",IF(K18="",IF(J18="",IF(I18="","",I18),J18),K18)="F",IF(N18="",IF(M18="",IF(L18="","",L18),M18),N18)="F",IF(Q18="",IF(P18="",IF(O18="","",O18),P18),Q18)="F")=TRUE,"F",IF(OR(IF(H18="",IF(G18="",IF(F18="","",F18),G18),H18)="PE",IF(K18="",IF(J18="",IF(I18="","",I18),J18),K18)="PE",IF(N18="",IF(M18="",IF(L18="","",L18),M18),N18)="PE",IF(Q18="",IF(P18="",IF(O18="","",O18),P18),Q18)="PE")=TRUE,"PE",IF(AND(IF(H18="",IF(G18="",IF(F18="","",F18),G18),H18)="",IF(K18="",IF(J18="",IF(I18="","",I18),J18),K18)="",IF(N18="",IF(M18="",IF(L18="","",L18),M18),N18)="",IF(Q18="",IF(P18="",IF(O18="","",O18),P18),Q18)="")=TRUE,"","P")))</f>
        <v/>
      </c>
      <c r="S18" s="137"/>
      <c r="T18" s="137"/>
      <c r="U18" s="1"/>
      <c r="V18" s="1"/>
      <c r="W18" s="1"/>
      <c r="X18" s="1"/>
      <c r="Y18" s="1"/>
      <c r="Z18" s="1"/>
    </row>
    <row r="19" ht="18.0" customHeight="1">
      <c r="A19" s="215" t="str">
        <f t="shared" si="1"/>
        <v>TC-3</v>
      </c>
      <c r="B19" s="134" t="s">
        <v>3852</v>
      </c>
      <c r="C19" s="208"/>
      <c r="D19" s="136" t="s">
        <v>4511</v>
      </c>
      <c r="E19" s="136" t="s">
        <v>4512</v>
      </c>
      <c r="F19" s="197"/>
      <c r="G19" s="197"/>
      <c r="H19" s="197"/>
      <c r="I19" s="197"/>
      <c r="J19" s="197"/>
      <c r="K19" s="197"/>
      <c r="L19" s="197"/>
      <c r="M19" s="197"/>
      <c r="N19" s="197"/>
      <c r="O19" s="197"/>
      <c r="P19" s="197"/>
      <c r="Q19" s="197"/>
      <c r="R19" s="137"/>
      <c r="S19" s="137"/>
      <c r="T19" s="137"/>
      <c r="U19" s="1"/>
      <c r="V19" s="1"/>
      <c r="W19" s="1"/>
      <c r="X19" s="1"/>
      <c r="Y19" s="1"/>
      <c r="Z19" s="1"/>
    </row>
    <row r="20" ht="55.5" customHeight="1">
      <c r="A20" s="215" t="str">
        <f t="shared" si="1"/>
        <v>TC-4</v>
      </c>
      <c r="B20" s="134" t="s">
        <v>4513</v>
      </c>
      <c r="C20" s="208"/>
      <c r="D20" s="222"/>
      <c r="E20" s="136" t="s">
        <v>3074</v>
      </c>
      <c r="F20" s="197"/>
      <c r="G20" s="197"/>
      <c r="H20" s="197"/>
      <c r="I20" s="197"/>
      <c r="J20" s="197"/>
      <c r="K20" s="197"/>
      <c r="L20" s="197"/>
      <c r="M20" s="197"/>
      <c r="N20" s="197"/>
      <c r="O20" s="197"/>
      <c r="P20" s="197"/>
      <c r="Q20" s="197"/>
      <c r="R20" s="137"/>
      <c r="S20" s="137"/>
      <c r="T20" s="137"/>
      <c r="U20" s="1"/>
      <c r="V20" s="1"/>
      <c r="W20" s="1"/>
      <c r="X20" s="1"/>
      <c r="Y20" s="1"/>
      <c r="Z20" s="1"/>
    </row>
    <row r="21" ht="18.0" customHeight="1">
      <c r="A21" s="215" t="str">
        <f t="shared" si="1"/>
        <v>TC-5</v>
      </c>
      <c r="B21" s="134" t="s">
        <v>4514</v>
      </c>
      <c r="C21" s="208"/>
      <c r="D21" s="222" t="s">
        <v>4515</v>
      </c>
      <c r="E21" s="136" t="s">
        <v>4175</v>
      </c>
      <c r="F21" s="197"/>
      <c r="G21" s="197"/>
      <c r="H21" s="197"/>
      <c r="I21" s="197"/>
      <c r="J21" s="197"/>
      <c r="K21" s="197"/>
      <c r="L21" s="197"/>
      <c r="M21" s="197"/>
      <c r="N21" s="197"/>
      <c r="O21" s="197"/>
      <c r="P21" s="197"/>
      <c r="Q21" s="197"/>
      <c r="R21" s="137"/>
      <c r="S21" s="137"/>
      <c r="T21" s="137"/>
      <c r="U21" s="1"/>
      <c r="V21" s="1"/>
      <c r="W21" s="1"/>
      <c r="X21" s="1"/>
      <c r="Y21" s="1"/>
      <c r="Z21" s="1"/>
    </row>
    <row r="22" ht="18.0" customHeight="1">
      <c r="A22" s="215" t="str">
        <f t="shared" si="1"/>
        <v>TC-6</v>
      </c>
      <c r="B22" s="134" t="s">
        <v>4176</v>
      </c>
      <c r="C22" s="208"/>
      <c r="D22" s="136" t="s">
        <v>4516</v>
      </c>
      <c r="E22" s="136" t="s">
        <v>4517</v>
      </c>
      <c r="F22" s="197"/>
      <c r="G22" s="197"/>
      <c r="H22" s="197"/>
      <c r="I22" s="197"/>
      <c r="J22" s="197"/>
      <c r="K22" s="197"/>
      <c r="L22" s="197"/>
      <c r="M22" s="197"/>
      <c r="N22" s="197"/>
      <c r="O22" s="197"/>
      <c r="P22" s="197"/>
      <c r="Q22" s="197"/>
      <c r="R22" s="137"/>
      <c r="S22" s="137"/>
      <c r="T22" s="137"/>
      <c r="U22" s="1"/>
      <c r="V22" s="1"/>
      <c r="W22" s="1"/>
      <c r="X22" s="1"/>
      <c r="Y22" s="1"/>
      <c r="Z22" s="1"/>
    </row>
    <row r="23" ht="18.0" customHeight="1">
      <c r="A23" s="215" t="str">
        <f t="shared" si="1"/>
        <v>TC-7</v>
      </c>
      <c r="B23" s="134" t="s">
        <v>4424</v>
      </c>
      <c r="C23" s="208"/>
      <c r="D23" s="222" t="s">
        <v>4518</v>
      </c>
      <c r="E23" s="136" t="s">
        <v>4519</v>
      </c>
      <c r="F23" s="197"/>
      <c r="G23" s="197"/>
      <c r="H23" s="197"/>
      <c r="I23" s="197"/>
      <c r="J23" s="197"/>
      <c r="K23" s="197"/>
      <c r="L23" s="197"/>
      <c r="M23" s="197"/>
      <c r="N23" s="197"/>
      <c r="O23" s="197"/>
      <c r="P23" s="197"/>
      <c r="Q23" s="197"/>
      <c r="R23" s="137"/>
      <c r="S23" s="137"/>
      <c r="T23" s="137"/>
      <c r="U23" s="1"/>
      <c r="V23" s="1"/>
      <c r="W23" s="1"/>
      <c r="X23" s="1"/>
      <c r="Y23" s="1"/>
      <c r="Z23" s="1"/>
    </row>
    <row r="24" ht="18.0" customHeight="1">
      <c r="A24" s="215" t="str">
        <f t="shared" si="1"/>
        <v>TC-8</v>
      </c>
      <c r="B24" s="134" t="s">
        <v>4424</v>
      </c>
      <c r="C24" s="208"/>
      <c r="D24" s="222" t="s">
        <v>4520</v>
      </c>
      <c r="E24" s="136" t="s">
        <v>4521</v>
      </c>
      <c r="F24" s="197"/>
      <c r="G24" s="197"/>
      <c r="H24" s="197"/>
      <c r="I24" s="197"/>
      <c r="J24" s="197"/>
      <c r="K24" s="197"/>
      <c r="L24" s="197"/>
      <c r="M24" s="197"/>
      <c r="N24" s="197"/>
      <c r="O24" s="197"/>
      <c r="P24" s="197"/>
      <c r="Q24" s="197"/>
      <c r="R24" s="137"/>
      <c r="S24" s="137"/>
      <c r="T24" s="137"/>
      <c r="U24" s="1"/>
      <c r="V24" s="1"/>
      <c r="W24" s="1"/>
      <c r="X24" s="1"/>
      <c r="Y24" s="1"/>
      <c r="Z24" s="1"/>
    </row>
    <row r="25" ht="69.0" customHeight="1">
      <c r="A25" s="215" t="str">
        <f t="shared" si="1"/>
        <v>TC-9</v>
      </c>
      <c r="B25" s="134" t="s">
        <v>4522</v>
      </c>
      <c r="C25" s="208"/>
      <c r="D25" s="222"/>
      <c r="E25" s="136" t="s">
        <v>3074</v>
      </c>
      <c r="F25" s="197"/>
      <c r="G25" s="197"/>
      <c r="H25" s="197"/>
      <c r="I25" s="197"/>
      <c r="J25" s="197"/>
      <c r="K25" s="197"/>
      <c r="L25" s="197"/>
      <c r="M25" s="197"/>
      <c r="N25" s="197"/>
      <c r="O25" s="197"/>
      <c r="P25" s="197"/>
      <c r="Q25" s="197"/>
      <c r="R25" s="137"/>
      <c r="S25" s="137"/>
      <c r="T25" s="137"/>
      <c r="U25" s="1"/>
      <c r="V25" s="1"/>
      <c r="W25" s="1"/>
      <c r="X25" s="1"/>
      <c r="Y25" s="1"/>
      <c r="Z25" s="1"/>
    </row>
    <row r="26" ht="106.5" customHeight="1">
      <c r="A26" s="215" t="str">
        <f t="shared" si="1"/>
        <v>TC-10</v>
      </c>
      <c r="B26" s="220" t="s">
        <v>4523</v>
      </c>
      <c r="C26" s="270"/>
      <c r="D26" s="222" t="s">
        <v>4524</v>
      </c>
      <c r="E26" s="222" t="s">
        <v>4432</v>
      </c>
      <c r="F26" s="197"/>
      <c r="G26" s="197"/>
      <c r="H26" s="197"/>
      <c r="I26" s="197"/>
      <c r="J26" s="197"/>
      <c r="K26" s="197"/>
      <c r="L26" s="197"/>
      <c r="M26" s="197"/>
      <c r="N26" s="197"/>
      <c r="O26" s="197"/>
      <c r="P26" s="197"/>
      <c r="Q26" s="197"/>
      <c r="R26" s="137"/>
      <c r="S26" s="137"/>
      <c r="T26" s="137"/>
      <c r="U26" s="1"/>
      <c r="V26" s="1"/>
      <c r="W26" s="1"/>
      <c r="X26" s="1"/>
      <c r="Y26" s="1"/>
      <c r="Z26" s="1"/>
    </row>
    <row r="27" ht="87.0" customHeight="1">
      <c r="A27" s="215" t="str">
        <f t="shared" si="1"/>
        <v>TC-11</v>
      </c>
      <c r="B27" s="134" t="s">
        <v>4238</v>
      </c>
      <c r="C27" s="208"/>
      <c r="D27" s="136" t="s">
        <v>4525</v>
      </c>
      <c r="E27" s="136" t="s">
        <v>3079</v>
      </c>
      <c r="F27" s="224"/>
      <c r="G27" s="197"/>
      <c r="H27" s="197"/>
      <c r="I27" s="197"/>
      <c r="J27" s="197"/>
      <c r="K27" s="197"/>
      <c r="L27" s="197"/>
      <c r="M27" s="197"/>
      <c r="N27" s="197"/>
      <c r="O27" s="197"/>
      <c r="P27" s="197"/>
      <c r="Q27" s="197"/>
      <c r="R27" s="137"/>
      <c r="S27" s="137"/>
      <c r="T27" s="137"/>
      <c r="U27" s="1"/>
      <c r="V27" s="1"/>
      <c r="W27" s="1"/>
      <c r="X27" s="1"/>
      <c r="Y27" s="1"/>
      <c r="Z27" s="1"/>
    </row>
    <row r="28" ht="84.0" customHeight="1">
      <c r="A28" s="215" t="str">
        <f t="shared" si="1"/>
        <v>TC-12</v>
      </c>
      <c r="B28" s="134" t="s">
        <v>4526</v>
      </c>
      <c r="C28" s="208"/>
      <c r="D28" s="136" t="s">
        <v>4527</v>
      </c>
      <c r="E28" s="136" t="s">
        <v>4528</v>
      </c>
      <c r="F28" s="224"/>
      <c r="G28" s="197"/>
      <c r="H28" s="197"/>
      <c r="I28" s="197"/>
      <c r="J28" s="197"/>
      <c r="K28" s="197"/>
      <c r="L28" s="197"/>
      <c r="M28" s="197"/>
      <c r="N28" s="197"/>
      <c r="O28" s="197"/>
      <c r="P28" s="197"/>
      <c r="Q28" s="197"/>
      <c r="R28" s="137"/>
      <c r="S28" s="137"/>
      <c r="T28" s="137"/>
      <c r="U28" s="1"/>
      <c r="V28" s="1"/>
      <c r="W28" s="1"/>
      <c r="X28" s="1"/>
      <c r="Y28" s="1"/>
      <c r="Z28" s="1"/>
    </row>
    <row r="29" ht="93.0" customHeight="1">
      <c r="A29" s="215" t="str">
        <f t="shared" si="1"/>
        <v>TC-13</v>
      </c>
      <c r="B29" s="134" t="s">
        <v>4529</v>
      </c>
      <c r="C29" s="208"/>
      <c r="D29" s="136" t="s">
        <v>4530</v>
      </c>
      <c r="E29" s="136" t="s">
        <v>4531</v>
      </c>
      <c r="F29" s="224"/>
      <c r="G29" s="197"/>
      <c r="H29" s="197"/>
      <c r="I29" s="197"/>
      <c r="J29" s="197"/>
      <c r="K29" s="197"/>
      <c r="L29" s="197"/>
      <c r="M29" s="197"/>
      <c r="N29" s="197"/>
      <c r="O29" s="197"/>
      <c r="P29" s="197"/>
      <c r="Q29" s="197"/>
      <c r="R29" s="137"/>
      <c r="S29" s="137"/>
      <c r="T29" s="137"/>
      <c r="U29" s="1"/>
      <c r="V29" s="1"/>
      <c r="W29" s="1"/>
      <c r="X29" s="1"/>
      <c r="Y29" s="1"/>
      <c r="Z29" s="1"/>
    </row>
    <row r="30" ht="67.5" customHeight="1">
      <c r="A30" s="215" t="str">
        <f t="shared" si="1"/>
        <v>TC-14</v>
      </c>
      <c r="B30" s="134" t="s">
        <v>4532</v>
      </c>
      <c r="C30" s="208"/>
      <c r="D30" s="136"/>
      <c r="E30" s="136" t="s">
        <v>3074</v>
      </c>
      <c r="F30" s="224"/>
      <c r="G30" s="197"/>
      <c r="H30" s="197"/>
      <c r="I30" s="197"/>
      <c r="J30" s="197"/>
      <c r="K30" s="197"/>
      <c r="L30" s="197"/>
      <c r="M30" s="197"/>
      <c r="N30" s="197"/>
      <c r="O30" s="197"/>
      <c r="P30" s="197"/>
      <c r="Q30" s="197"/>
      <c r="R30" s="137"/>
      <c r="S30" s="137"/>
      <c r="T30" s="137"/>
      <c r="U30" s="1"/>
      <c r="V30" s="1"/>
      <c r="W30" s="1"/>
      <c r="X30" s="1"/>
      <c r="Y30" s="1"/>
      <c r="Z30" s="1"/>
    </row>
    <row r="31" ht="97.5" customHeight="1">
      <c r="A31" s="215" t="str">
        <f t="shared" si="1"/>
        <v>TC-15</v>
      </c>
      <c r="B31" s="134" t="s">
        <v>4533</v>
      </c>
      <c r="C31" s="208"/>
      <c r="D31" s="136" t="s">
        <v>4534</v>
      </c>
      <c r="E31" s="136" t="s">
        <v>4517</v>
      </c>
      <c r="F31" s="224"/>
      <c r="G31" s="197"/>
      <c r="H31" s="197"/>
      <c r="I31" s="197"/>
      <c r="J31" s="197"/>
      <c r="K31" s="197"/>
      <c r="L31" s="197"/>
      <c r="M31" s="197"/>
      <c r="N31" s="197"/>
      <c r="O31" s="197"/>
      <c r="P31" s="197"/>
      <c r="Q31" s="197"/>
      <c r="R31" s="137"/>
      <c r="S31" s="137"/>
      <c r="T31" s="137"/>
      <c r="U31" s="1"/>
      <c r="V31" s="1"/>
      <c r="W31" s="1"/>
      <c r="X31" s="1"/>
      <c r="Y31" s="1"/>
      <c r="Z31" s="1"/>
    </row>
    <row r="32" ht="97.5" customHeight="1">
      <c r="A32" s="215" t="str">
        <f t="shared" si="1"/>
        <v>TC-16</v>
      </c>
      <c r="B32" s="134" t="s">
        <v>4535</v>
      </c>
      <c r="C32" s="208"/>
      <c r="D32" s="136" t="s">
        <v>4536</v>
      </c>
      <c r="E32" s="136" t="s">
        <v>4537</v>
      </c>
      <c r="F32" s="224"/>
      <c r="G32" s="197"/>
      <c r="H32" s="197"/>
      <c r="I32" s="197"/>
      <c r="J32" s="197"/>
      <c r="K32" s="197"/>
      <c r="L32" s="197"/>
      <c r="M32" s="197"/>
      <c r="N32" s="197"/>
      <c r="O32" s="197"/>
      <c r="P32" s="197"/>
      <c r="Q32" s="197"/>
      <c r="R32" s="137"/>
      <c r="S32" s="137"/>
      <c r="T32" s="137"/>
      <c r="U32" s="1"/>
      <c r="V32" s="1"/>
      <c r="W32" s="1"/>
      <c r="X32" s="1"/>
      <c r="Y32" s="1"/>
      <c r="Z32" s="1"/>
    </row>
    <row r="33" ht="97.5" customHeight="1">
      <c r="A33" s="215" t="str">
        <f t="shared" si="1"/>
        <v>TC-17</v>
      </c>
      <c r="B33" s="134" t="s">
        <v>4538</v>
      </c>
      <c r="C33" s="208"/>
      <c r="D33" s="136" t="s">
        <v>4539</v>
      </c>
      <c r="E33" s="136" t="s">
        <v>4540</v>
      </c>
      <c r="F33" s="224"/>
      <c r="G33" s="197"/>
      <c r="H33" s="197"/>
      <c r="I33" s="197"/>
      <c r="J33" s="197"/>
      <c r="K33" s="197"/>
      <c r="L33" s="197"/>
      <c r="M33" s="197"/>
      <c r="N33" s="197"/>
      <c r="O33" s="197"/>
      <c r="P33" s="197"/>
      <c r="Q33" s="197"/>
      <c r="R33" s="137"/>
      <c r="S33" s="137"/>
      <c r="T33" s="137"/>
      <c r="U33" s="1"/>
      <c r="V33" s="1"/>
      <c r="W33" s="1"/>
      <c r="X33" s="1"/>
      <c r="Y33" s="1"/>
      <c r="Z33" s="1"/>
    </row>
    <row r="34" ht="97.5" customHeight="1">
      <c r="A34" s="215" t="str">
        <f t="shared" si="1"/>
        <v>TC-18</v>
      </c>
      <c r="B34" s="134" t="s">
        <v>4541</v>
      </c>
      <c r="C34" s="208"/>
      <c r="D34" s="136" t="s">
        <v>4542</v>
      </c>
      <c r="E34" s="136" t="s">
        <v>4543</v>
      </c>
      <c r="F34" s="224"/>
      <c r="G34" s="197"/>
      <c r="H34" s="197"/>
      <c r="I34" s="197"/>
      <c r="J34" s="197"/>
      <c r="K34" s="197"/>
      <c r="L34" s="197"/>
      <c r="M34" s="197"/>
      <c r="N34" s="197"/>
      <c r="O34" s="197"/>
      <c r="P34" s="197"/>
      <c r="Q34" s="197"/>
      <c r="R34" s="137"/>
      <c r="S34" s="137"/>
      <c r="T34" s="137"/>
      <c r="U34" s="1"/>
      <c r="V34" s="1"/>
      <c r="W34" s="1"/>
      <c r="X34" s="1"/>
      <c r="Y34" s="1"/>
      <c r="Z34" s="1"/>
    </row>
    <row r="35" ht="97.5" customHeight="1">
      <c r="A35" s="215" t="str">
        <f t="shared" si="1"/>
        <v>TC-19</v>
      </c>
      <c r="B35" s="134" t="s">
        <v>4544</v>
      </c>
      <c r="C35" s="208"/>
      <c r="D35" s="136" t="s">
        <v>4545</v>
      </c>
      <c r="E35" s="136" t="s">
        <v>4546</v>
      </c>
      <c r="F35" s="224"/>
      <c r="G35" s="197"/>
      <c r="H35" s="197"/>
      <c r="I35" s="197"/>
      <c r="J35" s="197"/>
      <c r="K35" s="197"/>
      <c r="L35" s="197"/>
      <c r="M35" s="197"/>
      <c r="N35" s="197"/>
      <c r="O35" s="197"/>
      <c r="P35" s="197"/>
      <c r="Q35" s="197"/>
      <c r="R35" s="137"/>
      <c r="S35" s="137"/>
      <c r="T35" s="137"/>
      <c r="U35" s="1"/>
      <c r="V35" s="1"/>
      <c r="W35" s="1"/>
      <c r="X35" s="1"/>
      <c r="Y35" s="1"/>
      <c r="Z35" s="1"/>
    </row>
    <row r="36" ht="97.5" customHeight="1">
      <c r="A36" s="215" t="str">
        <f t="shared" si="1"/>
        <v>TC-20</v>
      </c>
      <c r="B36" s="134" t="s">
        <v>4547</v>
      </c>
      <c r="C36" s="208"/>
      <c r="D36" s="136"/>
      <c r="E36" s="136" t="s">
        <v>3074</v>
      </c>
      <c r="F36" s="224"/>
      <c r="G36" s="197"/>
      <c r="H36" s="197"/>
      <c r="I36" s="197"/>
      <c r="J36" s="197"/>
      <c r="K36" s="197"/>
      <c r="L36" s="197"/>
      <c r="M36" s="197"/>
      <c r="N36" s="197"/>
      <c r="O36" s="197"/>
      <c r="P36" s="197"/>
      <c r="Q36" s="197"/>
      <c r="R36" s="137"/>
      <c r="S36" s="137"/>
      <c r="T36" s="137"/>
      <c r="U36" s="1"/>
      <c r="V36" s="1"/>
      <c r="W36" s="1"/>
      <c r="X36" s="1"/>
      <c r="Y36" s="1"/>
      <c r="Z36" s="1"/>
    </row>
    <row r="37" ht="97.5" customHeight="1">
      <c r="A37" s="215" t="str">
        <f t="shared" si="1"/>
        <v>TC-21</v>
      </c>
      <c r="B37" s="134" t="s">
        <v>4548</v>
      </c>
      <c r="C37" s="134"/>
      <c r="D37" s="136" t="s">
        <v>4549</v>
      </c>
      <c r="E37" s="136" t="s">
        <v>4550</v>
      </c>
      <c r="F37" s="205"/>
      <c r="G37" s="205"/>
      <c r="H37" s="205"/>
      <c r="I37" s="205"/>
      <c r="J37" s="205"/>
      <c r="K37" s="205"/>
      <c r="L37" s="205"/>
      <c r="M37" s="205"/>
      <c r="N37" s="205"/>
      <c r="O37" s="205"/>
      <c r="P37" s="205"/>
      <c r="Q37" s="205"/>
      <c r="R37" s="1"/>
      <c r="S37" s="1"/>
      <c r="T37" s="1"/>
      <c r="U37" s="1"/>
      <c r="V37" s="1"/>
      <c r="W37" s="1"/>
      <c r="X37" s="1"/>
      <c r="Y37" s="1"/>
      <c r="Z37" s="1"/>
    </row>
    <row r="38" ht="97.5" customHeight="1">
      <c r="A38" s="215" t="str">
        <f t="shared" si="1"/>
        <v>TC-22</v>
      </c>
      <c r="B38" s="134" t="s">
        <v>4551</v>
      </c>
      <c r="C38" s="134"/>
      <c r="D38" s="136" t="s">
        <v>4552</v>
      </c>
      <c r="E38" s="136" t="s">
        <v>4553</v>
      </c>
      <c r="F38" s="205"/>
      <c r="G38" s="205"/>
      <c r="H38" s="205"/>
      <c r="I38" s="205"/>
      <c r="J38" s="205"/>
      <c r="K38" s="205"/>
      <c r="L38" s="205"/>
      <c r="M38" s="205"/>
      <c r="N38" s="205"/>
      <c r="O38" s="205"/>
      <c r="P38" s="205"/>
      <c r="Q38" s="205"/>
      <c r="R38" s="1"/>
      <c r="S38" s="1"/>
      <c r="T38" s="1"/>
      <c r="U38" s="1"/>
      <c r="V38" s="1"/>
      <c r="W38" s="1"/>
      <c r="X38" s="1"/>
      <c r="Y38" s="1"/>
      <c r="Z38" s="1"/>
    </row>
    <row r="39" ht="97.5" customHeight="1">
      <c r="A39" s="215" t="str">
        <f t="shared" si="1"/>
        <v>TC-23</v>
      </c>
      <c r="B39" s="134" t="s">
        <v>4554</v>
      </c>
      <c r="C39" s="208"/>
      <c r="D39" s="136" t="s">
        <v>4555</v>
      </c>
      <c r="E39" s="136" t="s">
        <v>4556</v>
      </c>
      <c r="F39" s="205"/>
      <c r="G39" s="205"/>
      <c r="H39" s="205"/>
      <c r="I39" s="205"/>
      <c r="J39" s="205"/>
      <c r="K39" s="205"/>
      <c r="L39" s="205"/>
      <c r="M39" s="205"/>
      <c r="N39" s="205"/>
      <c r="O39" s="205"/>
      <c r="P39" s="205"/>
      <c r="Q39" s="205"/>
      <c r="R39" s="1"/>
      <c r="S39" s="1"/>
      <c r="T39" s="1"/>
      <c r="U39" s="1"/>
      <c r="V39" s="1"/>
      <c r="W39" s="1"/>
      <c r="X39" s="1"/>
      <c r="Y39" s="1"/>
      <c r="Z39" s="1"/>
    </row>
    <row r="40" ht="97.5" customHeight="1">
      <c r="A40" s="215" t="str">
        <f t="shared" si="1"/>
        <v>TC-24</v>
      </c>
      <c r="B40" s="134" t="s">
        <v>4557</v>
      </c>
      <c r="C40" s="208"/>
      <c r="D40" s="136" t="s">
        <v>4558</v>
      </c>
      <c r="E40" s="136" t="s">
        <v>4559</v>
      </c>
      <c r="F40" s="205"/>
      <c r="G40" s="205"/>
      <c r="H40" s="205"/>
      <c r="I40" s="205"/>
      <c r="J40" s="205"/>
      <c r="K40" s="205"/>
      <c r="L40" s="205"/>
      <c r="M40" s="205"/>
      <c r="N40" s="205"/>
      <c r="O40" s="205"/>
      <c r="P40" s="205"/>
      <c r="Q40" s="205"/>
      <c r="R40" s="1"/>
      <c r="S40" s="1"/>
      <c r="T40" s="1"/>
      <c r="U40" s="1"/>
      <c r="V40" s="1"/>
      <c r="W40" s="1"/>
      <c r="X40" s="1"/>
      <c r="Y40" s="1"/>
      <c r="Z40" s="1"/>
    </row>
    <row r="41" ht="97.5" customHeight="1">
      <c r="A41" s="215" t="str">
        <f t="shared" si="1"/>
        <v>TC-25</v>
      </c>
      <c r="B41" s="134" t="s">
        <v>4247</v>
      </c>
      <c r="C41" s="208"/>
      <c r="D41" s="136" t="s">
        <v>4560</v>
      </c>
      <c r="E41" s="136" t="s">
        <v>4164</v>
      </c>
      <c r="F41" s="205"/>
      <c r="G41" s="205"/>
      <c r="H41" s="205"/>
      <c r="I41" s="205"/>
      <c r="J41" s="205"/>
      <c r="K41" s="205"/>
      <c r="L41" s="205"/>
      <c r="M41" s="205"/>
      <c r="N41" s="205"/>
      <c r="O41" s="205"/>
      <c r="P41" s="205"/>
      <c r="Q41" s="205"/>
      <c r="R41" s="1"/>
      <c r="S41" s="1"/>
      <c r="T41" s="1"/>
      <c r="U41" s="1"/>
      <c r="V41" s="1"/>
      <c r="W41" s="1"/>
      <c r="X41" s="1"/>
      <c r="Y41" s="1"/>
      <c r="Z41" s="1"/>
    </row>
    <row r="42" ht="97.5" customHeight="1">
      <c r="A42" s="215" t="str">
        <f t="shared" si="1"/>
        <v>TC-26</v>
      </c>
      <c r="B42" s="134" t="s">
        <v>4116</v>
      </c>
      <c r="C42" s="134"/>
      <c r="D42" s="136" t="s">
        <v>4561</v>
      </c>
      <c r="E42" s="136" t="s">
        <v>4562</v>
      </c>
      <c r="F42" s="205"/>
      <c r="G42" s="205"/>
      <c r="H42" s="205"/>
      <c r="I42" s="205"/>
      <c r="J42" s="205"/>
      <c r="K42" s="205"/>
      <c r="L42" s="205"/>
      <c r="M42" s="205"/>
      <c r="N42" s="205"/>
      <c r="O42" s="205"/>
      <c r="P42" s="205"/>
      <c r="Q42" s="205"/>
      <c r="R42" s="1"/>
      <c r="S42" s="1"/>
      <c r="T42" s="1"/>
      <c r="U42" s="1"/>
      <c r="V42" s="1"/>
      <c r="W42" s="1"/>
      <c r="X42" s="1"/>
      <c r="Y42" s="1"/>
      <c r="Z42" s="1"/>
    </row>
    <row r="43" ht="97.5" customHeight="1">
      <c r="A43" s="215" t="str">
        <f t="shared" si="1"/>
        <v>TC-27</v>
      </c>
      <c r="B43" s="134" t="s">
        <v>4113</v>
      </c>
      <c r="C43" s="134"/>
      <c r="D43" s="136" t="s">
        <v>4563</v>
      </c>
      <c r="E43" s="136" t="s">
        <v>4564</v>
      </c>
      <c r="F43" s="205"/>
      <c r="G43" s="205"/>
      <c r="H43" s="205"/>
      <c r="I43" s="205"/>
      <c r="J43" s="205"/>
      <c r="K43" s="205"/>
      <c r="L43" s="205"/>
      <c r="M43" s="205"/>
      <c r="N43" s="205"/>
      <c r="O43" s="205"/>
      <c r="P43" s="205"/>
      <c r="Q43" s="205"/>
      <c r="R43" s="1"/>
      <c r="S43" s="1"/>
      <c r="T43" s="1"/>
      <c r="U43" s="1"/>
      <c r="V43" s="1"/>
      <c r="W43" s="1"/>
      <c r="X43" s="1"/>
      <c r="Y43" s="1"/>
      <c r="Z43" s="1"/>
    </row>
    <row r="44" ht="97.5" customHeight="1">
      <c r="A44" s="215" t="str">
        <f t="shared" si="1"/>
        <v>TC-28</v>
      </c>
      <c r="B44" s="134" t="s">
        <v>4249</v>
      </c>
      <c r="C44" s="134"/>
      <c r="D44" s="136" t="s">
        <v>4112</v>
      </c>
      <c r="E44" s="136" t="s">
        <v>4565</v>
      </c>
      <c r="F44" s="205"/>
      <c r="G44" s="205"/>
      <c r="H44" s="205"/>
      <c r="I44" s="205"/>
      <c r="J44" s="205"/>
      <c r="K44" s="205"/>
      <c r="L44" s="205"/>
      <c r="M44" s="205"/>
      <c r="N44" s="205"/>
      <c r="O44" s="205"/>
      <c r="P44" s="205"/>
      <c r="Q44" s="205"/>
      <c r="R44" s="1"/>
      <c r="S44" s="1"/>
      <c r="T44" s="1"/>
      <c r="U44" s="1"/>
      <c r="V44" s="1"/>
      <c r="W44" s="1"/>
      <c r="X44" s="1"/>
      <c r="Y44" s="1"/>
      <c r="Z44" s="1"/>
    </row>
    <row r="45" ht="97.5" customHeight="1">
      <c r="A45" s="215" t="str">
        <f t="shared" si="1"/>
        <v>TC-29</v>
      </c>
      <c r="B45" s="134" t="s">
        <v>4566</v>
      </c>
      <c r="C45" s="134"/>
      <c r="D45" s="136" t="s">
        <v>4567</v>
      </c>
      <c r="E45" s="136" t="s">
        <v>4565</v>
      </c>
      <c r="F45" s="205"/>
      <c r="G45" s="205"/>
      <c r="H45" s="205"/>
      <c r="I45" s="205"/>
      <c r="J45" s="205"/>
      <c r="K45" s="205"/>
      <c r="L45" s="205"/>
      <c r="M45" s="205"/>
      <c r="N45" s="205"/>
      <c r="O45" s="205"/>
      <c r="P45" s="205"/>
      <c r="Q45" s="205"/>
      <c r="R45" s="1"/>
      <c r="S45" s="1"/>
      <c r="T45" s="1"/>
      <c r="U45" s="1"/>
      <c r="V45" s="1"/>
      <c r="W45" s="1"/>
      <c r="X45" s="1"/>
      <c r="Y45" s="1"/>
      <c r="Z45" s="1"/>
    </row>
    <row r="46" ht="97.5" customHeight="1">
      <c r="A46" s="215" t="str">
        <f t="shared" si="1"/>
        <v>TC-30</v>
      </c>
      <c r="B46" s="134" t="s">
        <v>4568</v>
      </c>
      <c r="C46" s="134"/>
      <c r="D46" s="136"/>
      <c r="E46" s="136" t="s">
        <v>3074</v>
      </c>
      <c r="F46" s="205"/>
      <c r="G46" s="205"/>
      <c r="H46" s="205"/>
      <c r="I46" s="205"/>
      <c r="J46" s="205"/>
      <c r="K46" s="205"/>
      <c r="L46" s="205"/>
      <c r="M46" s="205"/>
      <c r="N46" s="205"/>
      <c r="O46" s="205"/>
      <c r="P46" s="205"/>
      <c r="Q46" s="205"/>
      <c r="R46" s="1"/>
      <c r="S46" s="1"/>
      <c r="T46" s="1"/>
      <c r="U46" s="1"/>
      <c r="V46" s="1"/>
      <c r="W46" s="1"/>
      <c r="X46" s="1"/>
      <c r="Y46" s="1"/>
      <c r="Z46" s="1"/>
    </row>
    <row r="47" ht="97.5" customHeight="1">
      <c r="A47" s="215" t="str">
        <f t="shared" si="1"/>
        <v>TC-31</v>
      </c>
      <c r="B47" s="134" t="s">
        <v>4569</v>
      </c>
      <c r="C47" s="134"/>
      <c r="D47" s="136" t="s">
        <v>4570</v>
      </c>
      <c r="E47" s="136" t="s">
        <v>4571</v>
      </c>
      <c r="F47" s="205"/>
      <c r="G47" s="205"/>
      <c r="H47" s="205"/>
      <c r="I47" s="205"/>
      <c r="J47" s="205"/>
      <c r="K47" s="205"/>
      <c r="L47" s="205"/>
      <c r="M47" s="205"/>
      <c r="N47" s="205"/>
      <c r="O47" s="205"/>
      <c r="P47" s="205"/>
      <c r="Q47" s="205"/>
      <c r="R47" s="1"/>
      <c r="S47" s="1"/>
      <c r="T47" s="1"/>
      <c r="U47" s="1"/>
      <c r="V47" s="1"/>
      <c r="W47" s="1"/>
      <c r="X47" s="1"/>
      <c r="Y47" s="1"/>
      <c r="Z47" s="1"/>
    </row>
    <row r="48" ht="97.5" customHeight="1">
      <c r="A48" s="215" t="str">
        <f t="shared" si="1"/>
        <v>TC-32</v>
      </c>
      <c r="B48" s="134" t="s">
        <v>4572</v>
      </c>
      <c r="C48" s="134"/>
      <c r="D48" s="136" t="s">
        <v>4573</v>
      </c>
      <c r="E48" s="136" t="s">
        <v>4565</v>
      </c>
      <c r="F48" s="205"/>
      <c r="G48" s="205"/>
      <c r="H48" s="205"/>
      <c r="I48" s="205"/>
      <c r="J48" s="205"/>
      <c r="K48" s="205"/>
      <c r="L48" s="205"/>
      <c r="M48" s="205"/>
      <c r="N48" s="205"/>
      <c r="O48" s="205"/>
      <c r="P48" s="205"/>
      <c r="Q48" s="205"/>
      <c r="R48" s="1"/>
      <c r="S48" s="1"/>
      <c r="T48" s="1"/>
      <c r="U48" s="1"/>
      <c r="V48" s="1"/>
      <c r="W48" s="1"/>
      <c r="X48" s="1"/>
      <c r="Y48" s="1"/>
      <c r="Z48" s="1"/>
    </row>
    <row r="49" ht="45.0" customHeight="1">
      <c r="A49" s="231" t="str">
        <f t="shared" si="1"/>
        <v/>
      </c>
      <c r="B49" s="231" t="s">
        <v>4456</v>
      </c>
      <c r="C49" s="231"/>
      <c r="D49" s="271"/>
      <c r="E49" s="265"/>
      <c r="F49" s="205"/>
      <c r="G49" s="205"/>
      <c r="H49" s="205"/>
      <c r="I49" s="205"/>
      <c r="J49" s="205"/>
      <c r="K49" s="205"/>
      <c r="L49" s="205"/>
      <c r="M49" s="205"/>
      <c r="N49" s="205"/>
      <c r="O49" s="205"/>
      <c r="P49" s="205"/>
      <c r="Q49" s="205"/>
      <c r="R49" s="1"/>
      <c r="S49" s="1"/>
      <c r="T49" s="1"/>
      <c r="U49" s="1"/>
      <c r="V49" s="1"/>
      <c r="W49" s="1"/>
      <c r="X49" s="1"/>
      <c r="Y49" s="1"/>
      <c r="Z49" s="1"/>
    </row>
    <row r="50" ht="97.5" customHeight="1">
      <c r="A50" s="215" t="str">
        <f t="shared" si="1"/>
        <v>TC-33</v>
      </c>
      <c r="B50" s="235" t="s">
        <v>4132</v>
      </c>
      <c r="C50" s="292"/>
      <c r="D50" s="236" t="s">
        <v>4133</v>
      </c>
      <c r="E50" s="269" t="s">
        <v>4134</v>
      </c>
      <c r="F50" s="205"/>
      <c r="G50" s="205"/>
      <c r="H50" s="205"/>
      <c r="I50" s="205"/>
      <c r="J50" s="205"/>
      <c r="K50" s="205"/>
      <c r="L50" s="205"/>
      <c r="M50" s="205"/>
      <c r="N50" s="205"/>
      <c r="O50" s="205"/>
      <c r="P50" s="205"/>
      <c r="Q50" s="205"/>
      <c r="R50" s="1"/>
      <c r="S50" s="1"/>
      <c r="T50" s="1"/>
      <c r="U50" s="1"/>
      <c r="V50" s="1"/>
      <c r="W50" s="1"/>
      <c r="X50" s="1"/>
      <c r="Y50" s="1"/>
      <c r="Z50" s="1"/>
    </row>
    <row r="51" ht="97.5" customHeight="1">
      <c r="A51" s="215" t="str">
        <f t="shared" si="1"/>
        <v>TC-34</v>
      </c>
      <c r="B51" s="220" t="s">
        <v>3419</v>
      </c>
      <c r="C51" s="268"/>
      <c r="D51" s="222" t="s">
        <v>4135</v>
      </c>
      <c r="E51" s="223" t="s">
        <v>4136</v>
      </c>
      <c r="F51" s="205"/>
      <c r="G51" s="205"/>
      <c r="H51" s="205"/>
      <c r="I51" s="205"/>
      <c r="J51" s="205"/>
      <c r="K51" s="205"/>
      <c r="L51" s="205"/>
      <c r="M51" s="205"/>
      <c r="N51" s="205"/>
      <c r="O51" s="205"/>
      <c r="P51" s="205"/>
      <c r="Q51" s="205"/>
      <c r="R51" s="1"/>
      <c r="S51" s="1"/>
      <c r="T51" s="1"/>
      <c r="U51" s="1"/>
      <c r="V51" s="1"/>
      <c r="W51" s="1"/>
      <c r="X51" s="1"/>
      <c r="Y51" s="1"/>
      <c r="Z51" s="1"/>
    </row>
    <row r="52" ht="97.5" customHeight="1">
      <c r="A52" s="215" t="str">
        <f t="shared" si="1"/>
        <v>TC-35</v>
      </c>
      <c r="B52" s="134" t="s">
        <v>4137</v>
      </c>
      <c r="C52" s="208"/>
      <c r="D52" s="136" t="s">
        <v>4138</v>
      </c>
      <c r="E52" s="136" t="s">
        <v>4139</v>
      </c>
      <c r="F52" s="205"/>
      <c r="G52" s="205"/>
      <c r="H52" s="205"/>
      <c r="I52" s="205"/>
      <c r="J52" s="205"/>
      <c r="K52" s="205"/>
      <c r="L52" s="205"/>
      <c r="M52" s="205"/>
      <c r="N52" s="205"/>
      <c r="O52" s="205"/>
      <c r="P52" s="205"/>
      <c r="Q52" s="205"/>
      <c r="R52" s="1"/>
      <c r="S52" s="1"/>
      <c r="T52" s="1"/>
      <c r="U52" s="1"/>
      <c r="V52" s="1"/>
      <c r="W52" s="1"/>
      <c r="X52" s="1"/>
      <c r="Y52" s="1"/>
      <c r="Z52" s="1"/>
    </row>
    <row r="53" ht="97.5" customHeight="1">
      <c r="A53" s="215" t="str">
        <f t="shared" si="1"/>
        <v>TC-36</v>
      </c>
      <c r="B53" s="134" t="s">
        <v>3422</v>
      </c>
      <c r="C53" s="226"/>
      <c r="D53" s="222" t="s">
        <v>3921</v>
      </c>
      <c r="E53" s="222" t="s">
        <v>3424</v>
      </c>
      <c r="F53" s="205"/>
      <c r="G53" s="205"/>
      <c r="H53" s="205"/>
      <c r="I53" s="205"/>
      <c r="J53" s="205"/>
      <c r="K53" s="205"/>
      <c r="L53" s="205"/>
      <c r="M53" s="205"/>
      <c r="N53" s="205"/>
      <c r="O53" s="205"/>
      <c r="P53" s="205"/>
      <c r="Q53" s="205"/>
      <c r="R53" s="1"/>
      <c r="S53" s="1"/>
      <c r="T53" s="1"/>
      <c r="U53" s="1"/>
      <c r="V53" s="1"/>
      <c r="W53" s="1"/>
      <c r="X53" s="1"/>
      <c r="Y53" s="1"/>
      <c r="Z53" s="1"/>
    </row>
    <row r="54" ht="97.5" customHeight="1">
      <c r="A54" s="215" t="str">
        <f t="shared" si="1"/>
        <v>TC-37</v>
      </c>
      <c r="B54" s="134" t="s">
        <v>3425</v>
      </c>
      <c r="C54" s="227"/>
      <c r="D54" s="136" t="s">
        <v>4573</v>
      </c>
      <c r="E54" s="228" t="s">
        <v>3427</v>
      </c>
      <c r="F54" s="205"/>
      <c r="G54" s="205"/>
      <c r="H54" s="205"/>
      <c r="I54" s="205"/>
      <c r="J54" s="205"/>
      <c r="K54" s="205"/>
      <c r="L54" s="205"/>
      <c r="M54" s="205"/>
      <c r="N54" s="205"/>
      <c r="O54" s="205"/>
      <c r="P54" s="205"/>
      <c r="Q54" s="205"/>
      <c r="R54" s="1"/>
      <c r="S54" s="1"/>
      <c r="T54" s="1"/>
      <c r="U54" s="1"/>
      <c r="V54" s="1"/>
      <c r="W54" s="1"/>
      <c r="X54" s="1"/>
      <c r="Y54" s="1"/>
      <c r="Z54" s="1"/>
    </row>
    <row r="55" ht="18.0" customHeight="1">
      <c r="A55" s="231" t="str">
        <f t="shared" si="1"/>
        <v/>
      </c>
      <c r="B55" s="230" t="s">
        <v>3437</v>
      </c>
      <c r="C55" s="230"/>
      <c r="D55" s="230"/>
      <c r="E55" s="230"/>
      <c r="F55" s="1"/>
      <c r="G55" s="1"/>
      <c r="H55" s="1"/>
      <c r="I55" s="1"/>
      <c r="J55" s="1"/>
      <c r="K55" s="1"/>
      <c r="L55" s="1"/>
      <c r="M55" s="1"/>
      <c r="N55" s="1"/>
      <c r="O55" s="1"/>
      <c r="P55" s="1"/>
      <c r="Q55" s="1"/>
      <c r="R55" s="1"/>
      <c r="S55" s="1"/>
      <c r="T55" s="1"/>
      <c r="U55" s="1"/>
      <c r="V55" s="1"/>
      <c r="W55" s="1"/>
      <c r="X55" s="1"/>
      <c r="Y55" s="1"/>
      <c r="Z55" s="1"/>
    </row>
    <row r="56" ht="18.0" customHeight="1">
      <c r="A56" s="273" t="str">
        <f t="shared" si="1"/>
        <v>TC-38</v>
      </c>
      <c r="B56" s="134" t="s">
        <v>3438</v>
      </c>
      <c r="C56" s="134"/>
      <c r="D56" s="288" t="s">
        <v>4140</v>
      </c>
      <c r="E56" s="136" t="s">
        <v>4078</v>
      </c>
      <c r="F56" s="1"/>
      <c r="G56" s="1"/>
      <c r="H56" s="1"/>
      <c r="I56" s="1"/>
      <c r="J56" s="1"/>
      <c r="K56" s="1"/>
      <c r="L56" s="1"/>
      <c r="M56" s="1"/>
      <c r="N56" s="1"/>
      <c r="O56" s="1"/>
      <c r="P56" s="1"/>
      <c r="Q56" s="1"/>
      <c r="R56" s="1"/>
      <c r="S56" s="1"/>
      <c r="T56" s="1"/>
      <c r="U56" s="1"/>
      <c r="V56" s="1"/>
      <c r="W56" s="1"/>
      <c r="X56" s="1"/>
      <c r="Y56" s="1"/>
      <c r="Z56" s="1"/>
    </row>
    <row r="57" ht="18.0" customHeight="1">
      <c r="A57" s="231" t="str">
        <f t="shared" si="1"/>
        <v/>
      </c>
      <c r="B57" s="231" t="s">
        <v>292</v>
      </c>
      <c r="C57" s="231"/>
      <c r="D57" s="231"/>
      <c r="E57" s="231"/>
      <c r="F57" s="1"/>
      <c r="G57" s="1"/>
      <c r="H57" s="1"/>
      <c r="I57" s="1"/>
      <c r="J57" s="1"/>
      <c r="K57" s="1"/>
      <c r="L57" s="1"/>
      <c r="M57" s="1"/>
      <c r="N57" s="1"/>
      <c r="O57" s="1"/>
      <c r="P57" s="1"/>
      <c r="Q57" s="1"/>
      <c r="R57" s="1"/>
      <c r="S57" s="1"/>
      <c r="T57" s="1"/>
      <c r="U57" s="1"/>
      <c r="V57" s="1"/>
      <c r="W57" s="1"/>
      <c r="X57" s="1"/>
      <c r="Y57" s="1"/>
      <c r="Z57" s="1"/>
    </row>
    <row r="58" ht="52.5" customHeight="1">
      <c r="A58" s="273" t="str">
        <f t="shared" si="1"/>
        <v>TC-39</v>
      </c>
      <c r="B58" s="142" t="s">
        <v>293</v>
      </c>
      <c r="C58" s="142"/>
      <c r="D58" s="142" t="s">
        <v>3922</v>
      </c>
      <c r="E58" s="142" t="s">
        <v>295</v>
      </c>
      <c r="F58" s="1"/>
      <c r="G58" s="1"/>
      <c r="H58" s="1"/>
      <c r="I58" s="1"/>
      <c r="J58" s="1"/>
      <c r="K58" s="1"/>
      <c r="L58" s="1"/>
      <c r="M58" s="1"/>
      <c r="N58" s="1"/>
      <c r="O58" s="1"/>
      <c r="P58" s="1"/>
      <c r="Q58" s="1"/>
      <c r="R58" s="1"/>
      <c r="S58" s="1"/>
      <c r="T58" s="1"/>
      <c r="U58" s="1"/>
      <c r="V58" s="1"/>
      <c r="W58" s="1"/>
      <c r="X58" s="1"/>
      <c r="Y58" s="1"/>
      <c r="Z58" s="1"/>
    </row>
    <row r="59" ht="94.5" customHeight="1">
      <c r="A59" s="273" t="str">
        <f t="shared" si="1"/>
        <v>TC-40</v>
      </c>
      <c r="B59" s="142" t="s">
        <v>3429</v>
      </c>
      <c r="C59" s="142"/>
      <c r="D59" s="142" t="s">
        <v>4146</v>
      </c>
      <c r="E59" s="142" t="s">
        <v>298</v>
      </c>
      <c r="F59" s="1"/>
      <c r="G59" s="1"/>
      <c r="H59" s="1"/>
      <c r="I59" s="1"/>
      <c r="J59" s="1"/>
      <c r="K59" s="1"/>
      <c r="L59" s="1"/>
      <c r="M59" s="1"/>
      <c r="N59" s="1"/>
      <c r="O59" s="1"/>
      <c r="P59" s="1"/>
      <c r="Q59" s="1"/>
      <c r="R59" s="1"/>
      <c r="S59" s="1"/>
      <c r="T59" s="1"/>
      <c r="U59" s="1"/>
      <c r="V59" s="1"/>
      <c r="W59" s="1"/>
      <c r="X59" s="1"/>
      <c r="Y59" s="1"/>
      <c r="Z59" s="1"/>
    </row>
    <row r="60" ht="103.5" customHeight="1">
      <c r="A60" s="273" t="str">
        <f t="shared" si="1"/>
        <v>TC-41</v>
      </c>
      <c r="B60" s="142" t="s">
        <v>3431</v>
      </c>
      <c r="C60" s="142"/>
      <c r="D60" s="142" t="s">
        <v>4574</v>
      </c>
      <c r="E60" s="142" t="s">
        <v>3433</v>
      </c>
      <c r="F60" s="1"/>
      <c r="G60" s="1"/>
      <c r="H60" s="1"/>
      <c r="I60" s="1"/>
      <c r="J60" s="1"/>
      <c r="K60" s="1"/>
      <c r="L60" s="1"/>
      <c r="M60" s="1"/>
      <c r="N60" s="1"/>
      <c r="O60" s="1"/>
      <c r="P60" s="1"/>
      <c r="Q60" s="1"/>
      <c r="R60" s="1"/>
      <c r="S60" s="1"/>
      <c r="T60" s="1"/>
      <c r="U60" s="1"/>
      <c r="V60" s="1"/>
      <c r="W60" s="1"/>
      <c r="X60" s="1"/>
      <c r="Y60" s="1"/>
      <c r="Z60" s="1"/>
    </row>
    <row r="61" ht="18.0" customHeight="1">
      <c r="A61" s="273" t="str">
        <f t="shared" si="1"/>
        <v>TC-42</v>
      </c>
      <c r="B61" s="142" t="s">
        <v>3434</v>
      </c>
      <c r="C61" s="142"/>
      <c r="D61" s="142" t="s">
        <v>4148</v>
      </c>
      <c r="E61" s="142" t="s">
        <v>3436</v>
      </c>
      <c r="F61" s="1"/>
      <c r="G61" s="1"/>
      <c r="H61" s="1"/>
      <c r="I61" s="1"/>
      <c r="J61" s="1"/>
      <c r="K61" s="1"/>
      <c r="L61" s="1"/>
      <c r="M61" s="1"/>
      <c r="N61" s="1"/>
      <c r="O61" s="1"/>
      <c r="P61" s="1"/>
      <c r="Q61" s="1"/>
      <c r="R61" s="1"/>
      <c r="S61" s="1"/>
      <c r="T61" s="1"/>
      <c r="U61" s="1"/>
      <c r="V61" s="1"/>
      <c r="W61" s="1"/>
      <c r="X61" s="1"/>
      <c r="Y61" s="1"/>
      <c r="Z61" s="1"/>
    </row>
    <row r="62" ht="18.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54">
    <cfRule type="cellIs" dxfId="2" priority="1" stopIfTrue="1" operator="equal">
      <formula>"F"</formula>
    </cfRule>
  </conditionalFormatting>
  <conditionalFormatting sqref="F16:Q54">
    <cfRule type="cellIs" dxfId="3" priority="2" stopIfTrue="1" operator="equal">
      <formula>"PE"</formula>
    </cfRule>
  </conditionalFormatting>
  <dataValidations>
    <dataValidation type="list" allowBlank="1" showErrorMessage="1" sqref="F16:Q54">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75"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75" customHeight="1">
      <c r="A2" s="109"/>
      <c r="B2" s="110"/>
      <c r="C2" s="110"/>
      <c r="D2" s="115" t="s">
        <v>213</v>
      </c>
      <c r="E2" s="116" t="s">
        <v>70</v>
      </c>
      <c r="F2" s="109"/>
      <c r="G2" s="109"/>
      <c r="H2" s="109"/>
      <c r="I2" s="109"/>
      <c r="J2" s="109"/>
      <c r="K2" s="109"/>
      <c r="L2" s="109"/>
      <c r="M2" s="109"/>
      <c r="N2" s="109"/>
      <c r="O2" s="109"/>
      <c r="P2" s="109"/>
      <c r="Q2" s="109"/>
      <c r="R2" s="109"/>
      <c r="S2" s="113"/>
      <c r="T2" s="113"/>
      <c r="U2" s="1"/>
      <c r="V2" s="1"/>
      <c r="W2" s="1"/>
      <c r="X2" s="1"/>
      <c r="Y2" s="1"/>
      <c r="Z2" s="1"/>
    </row>
    <row r="3" ht="18.75" customHeight="1">
      <c r="A3" s="109"/>
      <c r="B3" s="110"/>
      <c r="C3" s="110"/>
      <c r="D3" s="115" t="s">
        <v>215</v>
      </c>
      <c r="E3" s="116" t="s">
        <v>4575</v>
      </c>
      <c r="F3" s="109"/>
      <c r="G3" s="109"/>
      <c r="H3" s="109"/>
      <c r="I3" s="109"/>
      <c r="J3" s="109"/>
      <c r="K3" s="109"/>
      <c r="L3" s="109"/>
      <c r="M3" s="109"/>
      <c r="N3" s="109"/>
      <c r="O3" s="109"/>
      <c r="P3" s="109"/>
      <c r="Q3" s="109"/>
      <c r="R3" s="109"/>
      <c r="S3" s="113"/>
      <c r="T3" s="113"/>
      <c r="U3" s="1"/>
      <c r="V3" s="1"/>
      <c r="W3" s="1"/>
      <c r="X3" s="1"/>
      <c r="Y3" s="1"/>
      <c r="Z3" s="1"/>
    </row>
    <row r="4" ht="18.75" customHeight="1">
      <c r="A4" s="109"/>
      <c r="B4" s="110"/>
      <c r="C4" s="110"/>
      <c r="D4" s="115" t="s">
        <v>128</v>
      </c>
      <c r="E4" s="117">
        <f>COUNTIF($R$12:$R$955,"P")</f>
        <v>1</v>
      </c>
      <c r="F4" s="109"/>
      <c r="G4" s="109"/>
      <c r="H4" s="109"/>
      <c r="I4" s="109"/>
      <c r="J4" s="109"/>
      <c r="K4" s="109"/>
      <c r="L4" s="109"/>
      <c r="M4" s="109"/>
      <c r="N4" s="109"/>
      <c r="O4" s="109"/>
      <c r="P4" s="109"/>
      <c r="Q4" s="109"/>
      <c r="R4" s="109"/>
      <c r="S4" s="113"/>
      <c r="T4" s="113"/>
      <c r="U4" s="1"/>
      <c r="V4" s="1"/>
      <c r="W4" s="1"/>
      <c r="X4" s="1"/>
      <c r="Y4" s="1"/>
      <c r="Z4" s="1"/>
    </row>
    <row r="5" ht="18.75" customHeight="1">
      <c r="A5" s="109"/>
      <c r="B5" s="110"/>
      <c r="C5" s="110"/>
      <c r="D5" s="115" t="s">
        <v>129</v>
      </c>
      <c r="E5" s="117">
        <f>COUNTIF($R$12:$R$955,"F")</f>
        <v>0</v>
      </c>
      <c r="F5" s="109"/>
      <c r="G5" s="109"/>
      <c r="H5" s="109"/>
      <c r="I5" s="109"/>
      <c r="J5" s="109"/>
      <c r="K5" s="109"/>
      <c r="L5" s="109"/>
      <c r="M5" s="109"/>
      <c r="N5" s="109"/>
      <c r="O5" s="109"/>
      <c r="P5" s="109"/>
      <c r="Q5" s="109"/>
      <c r="R5" s="109"/>
      <c r="S5" s="113"/>
      <c r="T5" s="113"/>
      <c r="U5" s="1"/>
      <c r="V5" s="1"/>
      <c r="W5" s="1"/>
      <c r="X5" s="1"/>
      <c r="Y5" s="1"/>
      <c r="Z5" s="1"/>
    </row>
    <row r="6" ht="18.75" customHeight="1">
      <c r="A6" s="109"/>
      <c r="B6" s="110"/>
      <c r="C6" s="110"/>
      <c r="D6" s="115" t="s">
        <v>130</v>
      </c>
      <c r="E6" s="117">
        <f>COUNTIF($R$12:$R$955,"PE")</f>
        <v>0</v>
      </c>
      <c r="F6" s="109"/>
      <c r="G6" s="202"/>
      <c r="H6" s="206"/>
      <c r="I6" s="202"/>
      <c r="J6" s="109"/>
      <c r="K6" s="109"/>
      <c r="L6" s="109"/>
      <c r="M6" s="109"/>
      <c r="N6" s="109"/>
      <c r="O6" s="109"/>
      <c r="P6" s="109"/>
      <c r="Q6" s="109"/>
      <c r="R6" s="109"/>
      <c r="S6" s="113"/>
      <c r="T6" s="113"/>
      <c r="U6" s="1"/>
      <c r="V6" s="1"/>
      <c r="W6" s="1"/>
      <c r="X6" s="1"/>
      <c r="Y6" s="1"/>
      <c r="Z6" s="1"/>
    </row>
    <row r="7" ht="18.75" customHeight="1">
      <c r="A7" s="109"/>
      <c r="B7" s="110"/>
      <c r="C7" s="110"/>
      <c r="D7" s="115" t="s">
        <v>132</v>
      </c>
      <c r="E7" s="117">
        <f>E8-E4-E5-E6</f>
        <v>68</v>
      </c>
      <c r="F7" s="109"/>
      <c r="G7" s="109"/>
      <c r="H7" s="109"/>
      <c r="I7" s="109"/>
      <c r="J7" s="109"/>
      <c r="K7" s="109"/>
      <c r="L7" s="109"/>
      <c r="M7" s="109"/>
      <c r="N7" s="109"/>
      <c r="O7" s="109"/>
      <c r="P7" s="109"/>
      <c r="Q7" s="109"/>
      <c r="R7" s="109"/>
      <c r="S7" s="113"/>
      <c r="T7" s="113"/>
      <c r="U7" s="1"/>
      <c r="V7" s="1"/>
      <c r="W7" s="1"/>
      <c r="X7" s="1"/>
      <c r="Y7" s="1"/>
      <c r="Z7" s="1"/>
    </row>
    <row r="8" ht="18.75" customHeight="1">
      <c r="A8" s="109"/>
      <c r="B8" s="110"/>
      <c r="C8" s="110"/>
      <c r="D8" s="115" t="s">
        <v>134</v>
      </c>
      <c r="E8" s="117">
        <f>COUNTA($E$12:$E$1567)</f>
        <v>69</v>
      </c>
      <c r="F8" s="109"/>
      <c r="G8" s="109"/>
      <c r="H8" s="109"/>
      <c r="I8" s="109"/>
      <c r="J8" s="109"/>
      <c r="K8" s="109"/>
      <c r="L8" s="109"/>
      <c r="M8" s="109"/>
      <c r="N8" s="109"/>
      <c r="O8" s="109"/>
      <c r="P8" s="109"/>
      <c r="Q8" s="109"/>
      <c r="R8" s="109"/>
      <c r="S8" s="113"/>
      <c r="T8" s="113"/>
      <c r="U8" s="1"/>
      <c r="V8" s="1"/>
      <c r="W8" s="1"/>
      <c r="X8" s="1"/>
      <c r="Y8" s="1"/>
      <c r="Z8" s="1"/>
    </row>
    <row r="9" ht="18.75"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7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75"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75" customHeight="1">
      <c r="A12" s="185" t="str">
        <f>IF(AND(E12="",E12=""),"",$E$3&amp;"_"&amp;ROW()-11-COUNTBLANK($E$12:E12))</f>
        <v/>
      </c>
      <c r="B12" s="186" t="s">
        <v>4576</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75"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148" t="s">
        <v>4577</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75" customHeight="1">
      <c r="A15" s="187" t="s">
        <v>2829</v>
      </c>
      <c r="B15" s="209"/>
      <c r="C15" s="189"/>
      <c r="D15" s="190"/>
      <c r="E15" s="191"/>
      <c r="F15" s="191"/>
      <c r="G15" s="192"/>
      <c r="H15" s="193"/>
      <c r="I15" s="193"/>
      <c r="J15" s="193"/>
      <c r="K15" s="193"/>
      <c r="L15" s="194"/>
      <c r="M15" s="193"/>
      <c r="N15" s="192"/>
      <c r="O15" s="193"/>
      <c r="P15" s="137"/>
      <c r="Q15" s="137"/>
      <c r="R15" s="137"/>
      <c r="S15" s="137"/>
      <c r="T15" s="137"/>
      <c r="U15" s="1"/>
      <c r="V15" s="1"/>
      <c r="W15" s="1"/>
      <c r="X15" s="1"/>
      <c r="Y15" s="1"/>
      <c r="Z15" s="1"/>
    </row>
    <row r="16" ht="363.0" customHeight="1">
      <c r="A16" s="215" t="str">
        <f t="shared" ref="A16:A25" si="1">IF(E16&lt;&gt;"",$E$3&amp;"00"&amp;COUNTA($E$16:E16),"")</f>
        <v>LKT001</v>
      </c>
      <c r="B16" s="216" t="s">
        <v>4578</v>
      </c>
      <c r="C16" s="217"/>
      <c r="D16" s="218"/>
      <c r="E16" s="218" t="s">
        <v>4579</v>
      </c>
      <c r="F16" s="197"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219"/>
      <c r="T16" s="137"/>
      <c r="U16" s="1"/>
      <c r="V16" s="1"/>
      <c r="W16" s="1"/>
      <c r="X16" s="1"/>
      <c r="Y16" s="1"/>
      <c r="Z16" s="1"/>
    </row>
    <row r="17" ht="90.0" customHeight="1">
      <c r="A17" s="215" t="str">
        <f t="shared" si="1"/>
        <v>LKT002</v>
      </c>
      <c r="B17" s="134" t="s">
        <v>4132</v>
      </c>
      <c r="C17" s="267"/>
      <c r="D17" s="136" t="s">
        <v>4133</v>
      </c>
      <c r="E17" s="228" t="s">
        <v>4134</v>
      </c>
      <c r="F17" s="224"/>
      <c r="G17" s="197"/>
      <c r="H17" s="197"/>
      <c r="I17" s="197"/>
      <c r="J17" s="197"/>
      <c r="K17" s="197"/>
      <c r="L17" s="197"/>
      <c r="M17" s="197"/>
      <c r="N17" s="197"/>
      <c r="O17" s="197"/>
      <c r="P17" s="197"/>
      <c r="Q17" s="197"/>
      <c r="R17" s="137"/>
      <c r="S17" s="137"/>
      <c r="T17" s="137"/>
      <c r="U17" s="1"/>
      <c r="V17" s="1"/>
      <c r="W17" s="1"/>
      <c r="X17" s="1"/>
      <c r="Y17" s="1"/>
      <c r="Z17" s="1"/>
    </row>
    <row r="18" ht="135.0" customHeight="1">
      <c r="A18" s="215" t="str">
        <f t="shared" si="1"/>
        <v>LKT003</v>
      </c>
      <c r="B18" s="220" t="s">
        <v>3419</v>
      </c>
      <c r="C18" s="268"/>
      <c r="D18" s="222" t="s">
        <v>4135</v>
      </c>
      <c r="E18" s="223" t="s">
        <v>4136</v>
      </c>
      <c r="F18" s="224"/>
      <c r="G18" s="197"/>
      <c r="H18" s="197"/>
      <c r="I18" s="197"/>
      <c r="J18" s="197"/>
      <c r="K18" s="197"/>
      <c r="L18" s="197"/>
      <c r="M18" s="197"/>
      <c r="N18" s="197"/>
      <c r="O18" s="197"/>
      <c r="P18" s="197"/>
      <c r="Q18" s="197"/>
      <c r="R18" s="137"/>
      <c r="S18" s="137"/>
      <c r="T18" s="137"/>
      <c r="U18" s="1"/>
      <c r="V18" s="1"/>
      <c r="W18" s="1"/>
      <c r="X18" s="1"/>
      <c r="Y18" s="1"/>
      <c r="Z18" s="1"/>
    </row>
    <row r="19" ht="135.0" customHeight="1">
      <c r="A19" s="215" t="str">
        <f t="shared" si="1"/>
        <v>LKT004</v>
      </c>
      <c r="B19" s="134" t="s">
        <v>4137</v>
      </c>
      <c r="C19" s="208"/>
      <c r="D19" s="136" t="s">
        <v>4138</v>
      </c>
      <c r="E19" s="136" t="s">
        <v>4139</v>
      </c>
      <c r="F19" s="224"/>
      <c r="G19" s="197"/>
      <c r="H19" s="197"/>
      <c r="I19" s="197"/>
      <c r="J19" s="197"/>
      <c r="K19" s="197"/>
      <c r="L19" s="197"/>
      <c r="M19" s="197"/>
      <c r="N19" s="197"/>
      <c r="O19" s="197"/>
      <c r="P19" s="197"/>
      <c r="Q19" s="197"/>
      <c r="R19" s="137"/>
      <c r="S19" s="137"/>
      <c r="T19" s="137"/>
      <c r="U19" s="1"/>
      <c r="V19" s="1"/>
      <c r="W19" s="1"/>
      <c r="X19" s="1"/>
      <c r="Y19" s="1"/>
      <c r="Z19" s="1"/>
    </row>
    <row r="20" ht="129.0" customHeight="1">
      <c r="A20" s="215" t="str">
        <f t="shared" si="1"/>
        <v>LKT005</v>
      </c>
      <c r="B20" s="134" t="s">
        <v>3422</v>
      </c>
      <c r="C20" s="226"/>
      <c r="D20" s="222" t="s">
        <v>3921</v>
      </c>
      <c r="E20" s="222" t="s">
        <v>3424</v>
      </c>
      <c r="F20" s="224"/>
      <c r="G20" s="197"/>
      <c r="H20" s="197"/>
      <c r="I20" s="197"/>
      <c r="J20" s="197"/>
      <c r="K20" s="197"/>
      <c r="L20" s="197"/>
      <c r="M20" s="197"/>
      <c r="N20" s="197"/>
      <c r="O20" s="197"/>
      <c r="P20" s="197"/>
      <c r="Q20" s="197"/>
      <c r="R20" s="137"/>
      <c r="S20" s="137"/>
      <c r="T20" s="137"/>
      <c r="U20" s="1"/>
      <c r="V20" s="1"/>
      <c r="W20" s="1"/>
      <c r="X20" s="1"/>
      <c r="Y20" s="1"/>
      <c r="Z20" s="1"/>
    </row>
    <row r="21" ht="99.0" customHeight="1">
      <c r="A21" s="215" t="str">
        <f t="shared" si="1"/>
        <v>LKT006</v>
      </c>
      <c r="B21" s="134" t="s">
        <v>3425</v>
      </c>
      <c r="C21" s="227"/>
      <c r="D21" s="136" t="s">
        <v>4580</v>
      </c>
      <c r="E21" s="228" t="s">
        <v>3427</v>
      </c>
      <c r="F21" s="224"/>
      <c r="G21" s="197"/>
      <c r="H21" s="197"/>
      <c r="I21" s="197"/>
      <c r="J21" s="197"/>
      <c r="K21" s="197"/>
      <c r="L21" s="197"/>
      <c r="M21" s="197"/>
      <c r="N21" s="197"/>
      <c r="O21" s="197"/>
      <c r="P21" s="197"/>
      <c r="Q21" s="197"/>
      <c r="R21" s="137"/>
      <c r="S21" s="137"/>
      <c r="T21" s="137"/>
      <c r="U21" s="1"/>
      <c r="V21" s="1"/>
      <c r="W21" s="1"/>
      <c r="X21" s="1"/>
      <c r="Y21" s="1"/>
      <c r="Z21" s="1"/>
    </row>
    <row r="22" ht="45.0" customHeight="1">
      <c r="A22" s="215" t="str">
        <f t="shared" si="1"/>
        <v/>
      </c>
      <c r="B22" s="229" t="s">
        <v>292</v>
      </c>
      <c r="C22" s="229"/>
      <c r="D22" s="229"/>
      <c r="E22" s="229"/>
      <c r="F22" s="224"/>
      <c r="G22" s="197"/>
      <c r="H22" s="197"/>
      <c r="I22" s="197"/>
      <c r="J22" s="197"/>
      <c r="K22" s="197"/>
      <c r="L22" s="197"/>
      <c r="M22" s="197"/>
      <c r="N22" s="197"/>
      <c r="O22" s="197"/>
      <c r="P22" s="197"/>
      <c r="Q22" s="197"/>
      <c r="R22" s="137"/>
      <c r="S22" s="137"/>
      <c r="T22" s="137"/>
      <c r="U22" s="1"/>
      <c r="V22" s="1"/>
      <c r="W22" s="1"/>
      <c r="X22" s="1"/>
      <c r="Y22" s="1"/>
      <c r="Z22" s="1"/>
    </row>
    <row r="23" ht="99.0" customHeight="1">
      <c r="A23" s="215" t="str">
        <f t="shared" si="1"/>
        <v>LKT007</v>
      </c>
      <c r="B23" s="142" t="s">
        <v>293</v>
      </c>
      <c r="C23" s="142"/>
      <c r="D23" s="142" t="s">
        <v>3922</v>
      </c>
      <c r="E23" s="142" t="s">
        <v>295</v>
      </c>
      <c r="F23" s="224"/>
      <c r="G23" s="197"/>
      <c r="H23" s="197"/>
      <c r="I23" s="197"/>
      <c r="J23" s="197"/>
      <c r="K23" s="197"/>
      <c r="L23" s="197"/>
      <c r="M23" s="197"/>
      <c r="N23" s="197"/>
      <c r="O23" s="197"/>
      <c r="P23" s="197"/>
      <c r="Q23" s="197"/>
      <c r="R23" s="137"/>
      <c r="S23" s="137"/>
      <c r="T23" s="137"/>
      <c r="U23" s="1"/>
      <c r="V23" s="1"/>
      <c r="W23" s="1"/>
      <c r="X23" s="1"/>
      <c r="Y23" s="1"/>
      <c r="Z23" s="1"/>
    </row>
    <row r="24" ht="75.0" customHeight="1">
      <c r="A24" s="215" t="str">
        <f t="shared" si="1"/>
        <v>LKT008</v>
      </c>
      <c r="B24" s="142" t="s">
        <v>3429</v>
      </c>
      <c r="C24" s="142"/>
      <c r="D24" s="142" t="s">
        <v>4146</v>
      </c>
      <c r="E24" s="142" t="s">
        <v>298</v>
      </c>
      <c r="F24" s="224"/>
      <c r="G24" s="197"/>
      <c r="H24" s="197"/>
      <c r="I24" s="197"/>
      <c r="J24" s="197"/>
      <c r="K24" s="197"/>
      <c r="L24" s="197"/>
      <c r="M24" s="197"/>
      <c r="N24" s="197"/>
      <c r="O24" s="197"/>
      <c r="P24" s="197"/>
      <c r="Q24" s="197"/>
      <c r="R24" s="137"/>
      <c r="S24" s="137"/>
      <c r="T24" s="137"/>
      <c r="U24" s="1"/>
      <c r="V24" s="1"/>
      <c r="W24" s="1"/>
      <c r="X24" s="1"/>
      <c r="Y24" s="1"/>
      <c r="Z24" s="1"/>
    </row>
    <row r="25" ht="102.0" customHeight="1">
      <c r="A25" s="215" t="str">
        <f t="shared" si="1"/>
        <v>LKT009</v>
      </c>
      <c r="B25" s="142" t="s">
        <v>3431</v>
      </c>
      <c r="C25" s="142"/>
      <c r="D25" s="142" t="s">
        <v>4581</v>
      </c>
      <c r="E25" s="142" t="s">
        <v>3433</v>
      </c>
      <c r="F25" s="224"/>
      <c r="G25" s="197"/>
      <c r="H25" s="197"/>
      <c r="I25" s="197"/>
      <c r="J25" s="197"/>
      <c r="K25" s="197"/>
      <c r="L25" s="197"/>
      <c r="M25" s="197"/>
      <c r="N25" s="197"/>
      <c r="O25" s="197"/>
      <c r="P25" s="197"/>
      <c r="Q25" s="197"/>
      <c r="R25" s="137"/>
      <c r="S25" s="137"/>
      <c r="T25" s="137"/>
      <c r="U25" s="1"/>
      <c r="V25" s="1"/>
      <c r="W25" s="1"/>
      <c r="X25" s="1"/>
      <c r="Y25" s="1"/>
      <c r="Z25" s="1"/>
    </row>
    <row r="26" ht="117.0" customHeight="1">
      <c r="A26" s="215" t="str">
        <f t="shared" ref="A26:A53" si="2">IF(E26&lt;&gt;"",$E$3&amp;"0"&amp;COUNTA($E$16:E26),"")</f>
        <v>LKT010</v>
      </c>
      <c r="B26" s="142" t="s">
        <v>3434</v>
      </c>
      <c r="C26" s="142"/>
      <c r="D26" s="142" t="s">
        <v>4582</v>
      </c>
      <c r="E26" s="142" t="s">
        <v>3436</v>
      </c>
      <c r="F26" s="224"/>
      <c r="G26" s="197"/>
      <c r="H26" s="197"/>
      <c r="I26" s="197"/>
      <c r="J26" s="197"/>
      <c r="K26" s="197"/>
      <c r="L26" s="197"/>
      <c r="M26" s="197"/>
      <c r="N26" s="197"/>
      <c r="O26" s="197"/>
      <c r="P26" s="197"/>
      <c r="Q26" s="197"/>
      <c r="R26" s="137"/>
      <c r="S26" s="137"/>
      <c r="T26" s="137"/>
      <c r="U26" s="1"/>
      <c r="V26" s="1"/>
      <c r="W26" s="1"/>
      <c r="X26" s="1"/>
      <c r="Y26" s="1"/>
      <c r="Z26" s="1"/>
    </row>
    <row r="27" ht="46.5" customHeight="1">
      <c r="A27" s="215" t="str">
        <f t="shared" si="2"/>
        <v/>
      </c>
      <c r="B27" s="230" t="s">
        <v>3437</v>
      </c>
      <c r="C27" s="230"/>
      <c r="D27" s="230"/>
      <c r="E27" s="231"/>
      <c r="F27" s="224"/>
      <c r="G27" s="197"/>
      <c r="H27" s="197"/>
      <c r="I27" s="197"/>
      <c r="J27" s="197"/>
      <c r="K27" s="197"/>
      <c r="L27" s="197"/>
      <c r="M27" s="197"/>
      <c r="N27" s="197"/>
      <c r="O27" s="197"/>
      <c r="P27" s="197"/>
      <c r="Q27" s="197"/>
      <c r="R27" s="137"/>
      <c r="S27" s="137"/>
      <c r="T27" s="137"/>
      <c r="U27" s="1"/>
      <c r="V27" s="1"/>
      <c r="W27" s="1"/>
      <c r="X27" s="1"/>
      <c r="Y27" s="1"/>
      <c r="Z27" s="1"/>
    </row>
    <row r="28" ht="75.0" customHeight="1">
      <c r="A28" s="215" t="str">
        <f t="shared" si="2"/>
        <v>LKT011</v>
      </c>
      <c r="B28" s="134" t="s">
        <v>3438</v>
      </c>
      <c r="C28" s="134"/>
      <c r="D28" s="136" t="s">
        <v>4583</v>
      </c>
      <c r="E28" s="223" t="s">
        <v>118</v>
      </c>
      <c r="F28" s="224"/>
      <c r="G28" s="197"/>
      <c r="H28" s="197"/>
      <c r="I28" s="197"/>
      <c r="J28" s="197"/>
      <c r="K28" s="197"/>
      <c r="L28" s="197"/>
      <c r="M28" s="197"/>
      <c r="N28" s="197"/>
      <c r="O28" s="197"/>
      <c r="P28" s="197"/>
      <c r="Q28" s="197"/>
      <c r="R28" s="137"/>
      <c r="S28" s="137"/>
      <c r="T28" s="137"/>
      <c r="U28" s="1"/>
      <c r="V28" s="1"/>
      <c r="W28" s="1"/>
      <c r="X28" s="1"/>
      <c r="Y28" s="1"/>
      <c r="Z28" s="1"/>
    </row>
    <row r="29" ht="18.75" customHeight="1">
      <c r="A29" s="215" t="str">
        <f t="shared" si="2"/>
        <v/>
      </c>
      <c r="B29" s="231" t="s">
        <v>4584</v>
      </c>
      <c r="C29" s="231"/>
      <c r="D29" s="231"/>
      <c r="E29" s="231"/>
      <c r="F29" s="197"/>
      <c r="G29" s="197"/>
      <c r="H29" s="197"/>
      <c r="I29" s="197"/>
      <c r="J29" s="197"/>
      <c r="K29" s="197"/>
      <c r="L29" s="197"/>
      <c r="M29" s="197"/>
      <c r="N29" s="197"/>
      <c r="O29" s="197"/>
      <c r="P29" s="197"/>
      <c r="Q29" s="197"/>
      <c r="R29" s="137" t="str">
        <f t="shared" ref="R29:R30" si="3">IF(OR(IF(H29="",IF(G29="",IF(F29="","",F29),G29),H29)="F",IF(K29="",IF(J29="",IF(I29="","",I29),J29),K29)="F",IF(N29="",IF(M29="",IF(L29="","",L29),M29),N29)="F",IF(Q29="",IF(P29="",IF(O29="","",O29),P29),Q29)="F")=TRUE,"F",IF(OR(IF(H29="",IF(G29="",IF(F29="","",F29),G29),H29)="PE",IF(K29="",IF(J29="",IF(I29="","",I29),J29),K29)="PE",IF(N29="",IF(M29="",IF(L29="","",L29),M29),N29)="PE",IF(Q29="",IF(P29="",IF(O29="","",O29),P29),Q29)="PE")=TRUE,"PE",IF(AND(IF(H29="",IF(G29="",IF(F29="","",F29),G29),H29)="",IF(K29="",IF(J29="",IF(I29="","",I29),J29),K29)="",IF(N29="",IF(M29="",IF(L29="","",L29),M29),N29)="",IF(Q29="",IF(P29="",IF(O29="","",O29),P29),Q29)="")=TRUE,"","P")))</f>
        <v/>
      </c>
      <c r="S29" s="137"/>
      <c r="T29" s="232"/>
      <c r="U29" s="233"/>
      <c r="V29" s="233"/>
      <c r="W29" s="233"/>
      <c r="X29" s="233"/>
      <c r="Y29" s="233"/>
      <c r="Z29" s="233"/>
    </row>
    <row r="30" ht="18.75" customHeight="1">
      <c r="A30" s="215" t="str">
        <f t="shared" si="2"/>
        <v>LKT012</v>
      </c>
      <c r="B30" s="134" t="s">
        <v>4585</v>
      </c>
      <c r="C30" s="134" t="s">
        <v>3908</v>
      </c>
      <c r="D30" s="136" t="s">
        <v>4152</v>
      </c>
      <c r="E30" s="136" t="s">
        <v>4586</v>
      </c>
      <c r="F30" s="224"/>
      <c r="G30" s="197"/>
      <c r="H30" s="197"/>
      <c r="I30" s="197"/>
      <c r="J30" s="197"/>
      <c r="K30" s="197"/>
      <c r="L30" s="197"/>
      <c r="M30" s="197"/>
      <c r="N30" s="197"/>
      <c r="O30" s="197"/>
      <c r="P30" s="197"/>
      <c r="Q30" s="197"/>
      <c r="R30" s="137" t="str">
        <f t="shared" si="3"/>
        <v/>
      </c>
      <c r="S30" s="137"/>
      <c r="T30" s="137"/>
      <c r="U30" s="1"/>
      <c r="V30" s="1"/>
      <c r="W30" s="1"/>
      <c r="X30" s="1"/>
      <c r="Y30" s="1"/>
      <c r="Z30" s="1"/>
    </row>
    <row r="31" ht="18.75" customHeight="1">
      <c r="A31" s="215" t="str">
        <f t="shared" si="2"/>
        <v>LKT013</v>
      </c>
      <c r="B31" s="248" t="s">
        <v>4587</v>
      </c>
      <c r="C31" s="247"/>
      <c r="D31" s="247" t="s">
        <v>4152</v>
      </c>
      <c r="E31" s="136" t="s">
        <v>4588</v>
      </c>
      <c r="F31" s="224"/>
      <c r="G31" s="197"/>
      <c r="H31" s="197"/>
      <c r="I31" s="197"/>
      <c r="J31" s="197"/>
      <c r="K31" s="197"/>
      <c r="L31" s="197"/>
      <c r="M31" s="197"/>
      <c r="N31" s="197"/>
      <c r="O31" s="197"/>
      <c r="P31" s="197"/>
      <c r="Q31" s="197"/>
      <c r="R31" s="137"/>
      <c r="S31" s="137"/>
      <c r="T31" s="137"/>
      <c r="U31" s="1"/>
      <c r="V31" s="1"/>
      <c r="W31" s="1"/>
      <c r="X31" s="1"/>
      <c r="Y31" s="1"/>
      <c r="Z31" s="1"/>
    </row>
    <row r="32" ht="18.75" customHeight="1">
      <c r="A32" s="215" t="str">
        <f t="shared" si="2"/>
        <v>LKT014</v>
      </c>
      <c r="B32" s="238" t="s">
        <v>4589</v>
      </c>
      <c r="C32" s="226"/>
      <c r="D32" s="220" t="s">
        <v>4160</v>
      </c>
      <c r="E32" s="222" t="s">
        <v>4590</v>
      </c>
      <c r="F32" s="197"/>
      <c r="G32" s="197"/>
      <c r="H32" s="197"/>
      <c r="I32" s="197"/>
      <c r="J32" s="197"/>
      <c r="K32" s="197"/>
      <c r="L32" s="197"/>
      <c r="M32" s="197"/>
      <c r="N32" s="197"/>
      <c r="O32" s="197"/>
      <c r="P32" s="197"/>
      <c r="Q32" s="197"/>
      <c r="R32" s="137"/>
      <c r="S32" s="137"/>
      <c r="T32" s="137"/>
      <c r="U32" s="1"/>
      <c r="V32" s="1"/>
      <c r="W32" s="1"/>
      <c r="X32" s="1"/>
      <c r="Y32" s="1"/>
      <c r="Z32" s="1"/>
    </row>
    <row r="33" ht="18.75" customHeight="1">
      <c r="A33" s="215" t="str">
        <f t="shared" si="2"/>
        <v>LKT015</v>
      </c>
      <c r="B33" s="237" t="s">
        <v>4591</v>
      </c>
      <c r="C33" s="226"/>
      <c r="D33" s="220" t="s">
        <v>4166</v>
      </c>
      <c r="E33" s="222" t="s">
        <v>4167</v>
      </c>
      <c r="F33" s="197"/>
      <c r="G33" s="197"/>
      <c r="H33" s="197"/>
      <c r="I33" s="197"/>
      <c r="J33" s="197"/>
      <c r="K33" s="197"/>
      <c r="L33" s="197"/>
      <c r="M33" s="197"/>
      <c r="N33" s="197"/>
      <c r="O33" s="197"/>
      <c r="P33" s="197"/>
      <c r="Q33" s="197"/>
      <c r="R33" s="137"/>
      <c r="S33" s="137"/>
      <c r="T33" s="137"/>
      <c r="U33" s="1"/>
      <c r="V33" s="1"/>
      <c r="W33" s="1"/>
      <c r="X33" s="1"/>
      <c r="Y33" s="1"/>
      <c r="Z33" s="1"/>
    </row>
    <row r="34" ht="18.75" customHeight="1">
      <c r="A34" s="215" t="str">
        <f t="shared" si="2"/>
        <v>LKT016</v>
      </c>
      <c r="B34" s="248" t="s">
        <v>4592</v>
      </c>
      <c r="C34" s="247"/>
      <c r="D34" s="247" t="s">
        <v>4593</v>
      </c>
      <c r="E34" s="136" t="s">
        <v>3470</v>
      </c>
      <c r="F34" s="244"/>
      <c r="G34" s="245"/>
      <c r="H34" s="245"/>
      <c r="I34" s="245"/>
      <c r="J34" s="245"/>
      <c r="K34" s="245"/>
      <c r="L34" s="245"/>
      <c r="M34" s="245"/>
      <c r="N34" s="245"/>
      <c r="O34" s="245"/>
      <c r="P34" s="245"/>
      <c r="Q34" s="245"/>
      <c r="R34" s="246"/>
      <c r="S34" s="246"/>
      <c r="T34" s="246"/>
      <c r="U34" s="1"/>
      <c r="V34" s="1"/>
      <c r="W34" s="1"/>
      <c r="X34" s="1"/>
      <c r="Y34" s="1"/>
      <c r="Z34" s="1"/>
    </row>
    <row r="35" ht="18.75" customHeight="1">
      <c r="A35" s="215" t="str">
        <f t="shared" si="2"/>
        <v>LKT017</v>
      </c>
      <c r="B35" s="248" t="s">
        <v>4594</v>
      </c>
      <c r="C35" s="247"/>
      <c r="D35" s="247" t="s">
        <v>4595</v>
      </c>
      <c r="E35" s="136" t="s">
        <v>3470</v>
      </c>
      <c r="F35" s="244"/>
      <c r="G35" s="245"/>
      <c r="H35" s="245"/>
      <c r="I35" s="245"/>
      <c r="J35" s="245"/>
      <c r="K35" s="245"/>
      <c r="L35" s="245"/>
      <c r="M35" s="245"/>
      <c r="N35" s="245"/>
      <c r="O35" s="245"/>
      <c r="P35" s="245"/>
      <c r="Q35" s="245"/>
      <c r="R35" s="246"/>
      <c r="S35" s="246"/>
      <c r="T35" s="246"/>
      <c r="U35" s="1"/>
      <c r="V35" s="1"/>
      <c r="W35" s="1"/>
      <c r="X35" s="1"/>
      <c r="Y35" s="1"/>
      <c r="Z35" s="1"/>
    </row>
    <row r="36" ht="18.75" customHeight="1">
      <c r="A36" s="215" t="str">
        <f t="shared" si="2"/>
        <v>LKT018</v>
      </c>
      <c r="B36" s="248" t="s">
        <v>4596</v>
      </c>
      <c r="C36" s="247"/>
      <c r="D36" s="247" t="s">
        <v>4597</v>
      </c>
      <c r="E36" s="136" t="s">
        <v>3470</v>
      </c>
      <c r="F36" s="244"/>
      <c r="G36" s="245"/>
      <c r="H36" s="245"/>
      <c r="I36" s="245"/>
      <c r="J36" s="245"/>
      <c r="K36" s="245"/>
      <c r="L36" s="245"/>
      <c r="M36" s="245"/>
      <c r="N36" s="245"/>
      <c r="O36" s="245"/>
      <c r="P36" s="245"/>
      <c r="Q36" s="245"/>
      <c r="R36" s="246"/>
      <c r="S36" s="246"/>
      <c r="T36" s="246"/>
      <c r="U36" s="1"/>
      <c r="V36" s="1"/>
      <c r="W36" s="1"/>
      <c r="X36" s="1"/>
      <c r="Y36" s="1"/>
      <c r="Z36" s="1"/>
    </row>
    <row r="37" ht="18.75" customHeight="1">
      <c r="A37" s="215" t="str">
        <f t="shared" si="2"/>
        <v>LKT019</v>
      </c>
      <c r="B37" s="248" t="s">
        <v>4598</v>
      </c>
      <c r="C37" s="247"/>
      <c r="D37" s="247" t="s">
        <v>4599</v>
      </c>
      <c r="E37" s="136" t="s">
        <v>3470</v>
      </c>
      <c r="F37" s="244"/>
      <c r="G37" s="245"/>
      <c r="H37" s="245"/>
      <c r="I37" s="245"/>
      <c r="J37" s="245"/>
      <c r="K37" s="245"/>
      <c r="L37" s="245"/>
      <c r="M37" s="245"/>
      <c r="N37" s="245"/>
      <c r="O37" s="245"/>
      <c r="P37" s="245"/>
      <c r="Q37" s="245"/>
      <c r="R37" s="246"/>
      <c r="S37" s="246"/>
      <c r="T37" s="246"/>
      <c r="U37" s="1"/>
      <c r="V37" s="1"/>
      <c r="W37" s="1"/>
      <c r="X37" s="1"/>
      <c r="Y37" s="1"/>
      <c r="Z37" s="1"/>
    </row>
    <row r="38" ht="18.75" customHeight="1">
      <c r="A38" s="215" t="str">
        <f t="shared" si="2"/>
        <v>LKT020</v>
      </c>
      <c r="B38" s="248" t="s">
        <v>4600</v>
      </c>
      <c r="C38" s="247"/>
      <c r="D38" s="247" t="s">
        <v>4601</v>
      </c>
      <c r="E38" s="136" t="s">
        <v>3552</v>
      </c>
      <c r="F38" s="244"/>
      <c r="G38" s="245"/>
      <c r="H38" s="245"/>
      <c r="I38" s="245"/>
      <c r="J38" s="245"/>
      <c r="K38" s="245"/>
      <c r="L38" s="245"/>
      <c r="M38" s="245"/>
      <c r="N38" s="245"/>
      <c r="O38" s="245"/>
      <c r="P38" s="245"/>
      <c r="Q38" s="245"/>
      <c r="R38" s="246"/>
      <c r="S38" s="246"/>
      <c r="T38" s="246"/>
      <c r="U38" s="1"/>
      <c r="V38" s="1"/>
      <c r="W38" s="1"/>
      <c r="X38" s="1"/>
      <c r="Y38" s="1"/>
      <c r="Z38" s="1"/>
    </row>
    <row r="39" ht="18.75" customHeight="1">
      <c r="A39" s="215" t="str">
        <f t="shared" si="2"/>
        <v>LKT021</v>
      </c>
      <c r="B39" s="249" t="s">
        <v>4602</v>
      </c>
      <c r="C39" s="221"/>
      <c r="D39" s="221" t="s">
        <v>4603</v>
      </c>
      <c r="E39" s="222" t="s">
        <v>3555</v>
      </c>
      <c r="F39" s="244"/>
      <c r="G39" s="245"/>
      <c r="H39" s="245"/>
      <c r="I39" s="245"/>
      <c r="J39" s="245"/>
      <c r="K39" s="245"/>
      <c r="L39" s="245"/>
      <c r="M39" s="245"/>
      <c r="N39" s="245"/>
      <c r="O39" s="245"/>
      <c r="P39" s="245"/>
      <c r="Q39" s="245"/>
      <c r="R39" s="246"/>
      <c r="S39" s="246"/>
      <c r="T39" s="246"/>
      <c r="U39" s="1"/>
      <c r="V39" s="1"/>
      <c r="W39" s="1"/>
      <c r="X39" s="1"/>
      <c r="Y39" s="1"/>
      <c r="Z39" s="1"/>
    </row>
    <row r="40" ht="96.0" customHeight="1">
      <c r="A40" s="215" t="str">
        <f t="shared" si="2"/>
        <v>LKT022</v>
      </c>
      <c r="B40" s="238" t="s">
        <v>4604</v>
      </c>
      <c r="C40" s="134"/>
      <c r="D40" s="221" t="s">
        <v>4605</v>
      </c>
      <c r="E40" s="222" t="s">
        <v>3558</v>
      </c>
      <c r="F40" s="244"/>
      <c r="G40" s="245"/>
      <c r="H40" s="245"/>
      <c r="I40" s="245"/>
      <c r="J40" s="245"/>
      <c r="K40" s="245"/>
      <c r="L40" s="245"/>
      <c r="M40" s="245"/>
      <c r="N40" s="245"/>
      <c r="O40" s="245"/>
      <c r="P40" s="245"/>
      <c r="Q40" s="245"/>
      <c r="R40" s="246"/>
      <c r="S40" s="246"/>
      <c r="T40" s="246"/>
      <c r="U40" s="1"/>
      <c r="V40" s="1"/>
      <c r="W40" s="1"/>
      <c r="X40" s="1"/>
      <c r="Y40" s="1"/>
      <c r="Z40" s="1"/>
    </row>
    <row r="41" ht="18.75" customHeight="1">
      <c r="A41" s="215" t="str">
        <f t="shared" si="2"/>
        <v>LKT023</v>
      </c>
      <c r="B41" s="238" t="s">
        <v>4606</v>
      </c>
      <c r="C41" s="134"/>
      <c r="D41" s="221" t="s">
        <v>4607</v>
      </c>
      <c r="E41" s="136" t="s">
        <v>3561</v>
      </c>
      <c r="F41" s="244"/>
      <c r="G41" s="245"/>
      <c r="H41" s="245"/>
      <c r="I41" s="245"/>
      <c r="J41" s="245"/>
      <c r="K41" s="245"/>
      <c r="L41" s="245"/>
      <c r="M41" s="245"/>
      <c r="N41" s="245"/>
      <c r="O41" s="245"/>
      <c r="P41" s="245"/>
      <c r="Q41" s="245"/>
      <c r="R41" s="246"/>
      <c r="S41" s="246"/>
      <c r="T41" s="246"/>
      <c r="U41" s="1"/>
      <c r="V41" s="1"/>
      <c r="W41" s="1"/>
      <c r="X41" s="1"/>
      <c r="Y41" s="1"/>
      <c r="Z41" s="1"/>
    </row>
    <row r="42" ht="97.5" customHeight="1">
      <c r="A42" s="215" t="str">
        <f t="shared" si="2"/>
        <v>LKT024</v>
      </c>
      <c r="B42" s="248" t="s">
        <v>3539</v>
      </c>
      <c r="C42" s="247"/>
      <c r="D42" s="247" t="s">
        <v>4152</v>
      </c>
      <c r="E42" s="136" t="s">
        <v>3540</v>
      </c>
      <c r="F42" s="244"/>
      <c r="G42" s="245"/>
      <c r="H42" s="245"/>
      <c r="I42" s="245"/>
      <c r="J42" s="245"/>
      <c r="K42" s="245"/>
      <c r="L42" s="245"/>
      <c r="M42" s="245"/>
      <c r="N42" s="245"/>
      <c r="O42" s="245"/>
      <c r="P42" s="245"/>
      <c r="Q42" s="245"/>
      <c r="R42" s="246"/>
      <c r="S42" s="246"/>
      <c r="T42" s="246"/>
      <c r="U42" s="1"/>
      <c r="V42" s="1"/>
      <c r="W42" s="1"/>
      <c r="X42" s="1"/>
      <c r="Y42" s="1"/>
      <c r="Z42" s="1"/>
    </row>
    <row r="43" ht="97.5" customHeight="1">
      <c r="A43" s="215" t="str">
        <f t="shared" si="2"/>
        <v>LKT025</v>
      </c>
      <c r="B43" s="237" t="s">
        <v>4208</v>
      </c>
      <c r="C43" s="226"/>
      <c r="D43" s="220" t="s">
        <v>4160</v>
      </c>
      <c r="E43" s="222" t="s">
        <v>3510</v>
      </c>
      <c r="F43" s="244"/>
      <c r="G43" s="245"/>
      <c r="H43" s="245"/>
      <c r="I43" s="245"/>
      <c r="J43" s="245"/>
      <c r="K43" s="245"/>
      <c r="L43" s="245"/>
      <c r="M43" s="245"/>
      <c r="N43" s="245"/>
      <c r="O43" s="245"/>
      <c r="P43" s="245"/>
      <c r="Q43" s="245"/>
      <c r="R43" s="246"/>
      <c r="S43" s="246"/>
      <c r="T43" s="246"/>
      <c r="U43" s="1"/>
      <c r="V43" s="1"/>
      <c r="W43" s="1"/>
      <c r="X43" s="1"/>
      <c r="Y43" s="1"/>
      <c r="Z43" s="1"/>
    </row>
    <row r="44" ht="97.5" customHeight="1">
      <c r="A44" s="215" t="str">
        <f t="shared" si="2"/>
        <v>LKT026</v>
      </c>
      <c r="B44" s="248" t="s">
        <v>3544</v>
      </c>
      <c r="C44" s="247"/>
      <c r="D44" s="247" t="s">
        <v>4608</v>
      </c>
      <c r="E44" s="136" t="s">
        <v>3470</v>
      </c>
      <c r="F44" s="244"/>
      <c r="G44" s="245"/>
      <c r="H44" s="245"/>
      <c r="I44" s="245"/>
      <c r="J44" s="245"/>
      <c r="K44" s="245"/>
      <c r="L44" s="245"/>
      <c r="M44" s="245"/>
      <c r="N44" s="245"/>
      <c r="O44" s="245"/>
      <c r="P44" s="245"/>
      <c r="Q44" s="245"/>
      <c r="R44" s="246"/>
      <c r="S44" s="246"/>
      <c r="T44" s="246"/>
      <c r="U44" s="1"/>
      <c r="V44" s="1"/>
      <c r="W44" s="1"/>
      <c r="X44" s="1"/>
      <c r="Y44" s="1"/>
      <c r="Z44" s="1"/>
    </row>
    <row r="45" ht="97.5" customHeight="1">
      <c r="A45" s="215" t="str">
        <f t="shared" si="2"/>
        <v>LKT027</v>
      </c>
      <c r="B45" s="248" t="s">
        <v>3473</v>
      </c>
      <c r="C45" s="247"/>
      <c r="D45" s="247" t="s">
        <v>4609</v>
      </c>
      <c r="E45" s="136" t="s">
        <v>3470</v>
      </c>
      <c r="F45" s="244"/>
      <c r="G45" s="245"/>
      <c r="H45" s="245"/>
      <c r="I45" s="245"/>
      <c r="J45" s="245"/>
      <c r="K45" s="245"/>
      <c r="L45" s="245"/>
      <c r="M45" s="245"/>
      <c r="N45" s="245"/>
      <c r="O45" s="245"/>
      <c r="P45" s="245"/>
      <c r="Q45" s="245"/>
      <c r="R45" s="246"/>
      <c r="S45" s="246"/>
      <c r="T45" s="246"/>
      <c r="U45" s="1"/>
      <c r="V45" s="1"/>
      <c r="W45" s="1"/>
      <c r="X45" s="1"/>
      <c r="Y45" s="1"/>
      <c r="Z45" s="1"/>
    </row>
    <row r="46" ht="97.5" customHeight="1">
      <c r="A46" s="215" t="str">
        <f t="shared" si="2"/>
        <v>LKT028</v>
      </c>
      <c r="B46" s="248" t="s">
        <v>3547</v>
      </c>
      <c r="C46" s="247"/>
      <c r="D46" s="247" t="s">
        <v>4610</v>
      </c>
      <c r="E46" s="136" t="s">
        <v>3470</v>
      </c>
      <c r="F46" s="244"/>
      <c r="G46" s="245"/>
      <c r="H46" s="245"/>
      <c r="I46" s="245"/>
      <c r="J46" s="245"/>
      <c r="K46" s="245"/>
      <c r="L46" s="245"/>
      <c r="M46" s="245"/>
      <c r="N46" s="245"/>
      <c r="O46" s="245"/>
      <c r="P46" s="245"/>
      <c r="Q46" s="245"/>
      <c r="R46" s="246"/>
      <c r="S46" s="246"/>
      <c r="T46" s="246"/>
      <c r="U46" s="1"/>
      <c r="V46" s="1"/>
      <c r="W46" s="1"/>
      <c r="X46" s="1"/>
      <c r="Y46" s="1"/>
      <c r="Z46" s="1"/>
    </row>
    <row r="47" ht="97.5" customHeight="1">
      <c r="A47" s="215" t="str">
        <f t="shared" si="2"/>
        <v>LKT029</v>
      </c>
      <c r="B47" s="248" t="s">
        <v>3477</v>
      </c>
      <c r="C47" s="247"/>
      <c r="D47" s="247" t="s">
        <v>4611</v>
      </c>
      <c r="E47" s="136" t="s">
        <v>3470</v>
      </c>
      <c r="F47" s="244"/>
      <c r="G47" s="245"/>
      <c r="H47" s="245"/>
      <c r="I47" s="245"/>
      <c r="J47" s="245"/>
      <c r="K47" s="245"/>
      <c r="L47" s="245"/>
      <c r="M47" s="245"/>
      <c r="N47" s="245"/>
      <c r="O47" s="245"/>
      <c r="P47" s="245"/>
      <c r="Q47" s="245"/>
      <c r="R47" s="246"/>
      <c r="S47" s="246"/>
      <c r="T47" s="246"/>
      <c r="U47" s="1"/>
      <c r="V47" s="1"/>
      <c r="W47" s="1"/>
      <c r="X47" s="1"/>
      <c r="Y47" s="1"/>
      <c r="Z47" s="1"/>
    </row>
    <row r="48" ht="97.5" customHeight="1">
      <c r="A48" s="215" t="str">
        <f t="shared" si="2"/>
        <v>LKT030</v>
      </c>
      <c r="B48" s="248" t="s">
        <v>3550</v>
      </c>
      <c r="C48" s="247"/>
      <c r="D48" s="247" t="s">
        <v>4612</v>
      </c>
      <c r="E48" s="136" t="s">
        <v>3552</v>
      </c>
      <c r="F48" s="244"/>
      <c r="G48" s="245"/>
      <c r="H48" s="245"/>
      <c r="I48" s="245"/>
      <c r="J48" s="245"/>
      <c r="K48" s="245"/>
      <c r="L48" s="245"/>
      <c r="M48" s="245"/>
      <c r="N48" s="245"/>
      <c r="O48" s="245"/>
      <c r="P48" s="245"/>
      <c r="Q48" s="245"/>
      <c r="R48" s="246"/>
      <c r="S48" s="246"/>
      <c r="T48" s="246"/>
      <c r="U48" s="1"/>
      <c r="V48" s="1"/>
      <c r="W48" s="1"/>
      <c r="X48" s="1"/>
      <c r="Y48" s="1"/>
      <c r="Z48" s="1"/>
    </row>
    <row r="49" ht="97.5" customHeight="1">
      <c r="A49" s="215" t="str">
        <f t="shared" si="2"/>
        <v>LKT031</v>
      </c>
      <c r="B49" s="249" t="s">
        <v>3553</v>
      </c>
      <c r="C49" s="221"/>
      <c r="D49" s="221" t="s">
        <v>4613</v>
      </c>
      <c r="E49" s="222" t="s">
        <v>3555</v>
      </c>
      <c r="F49" s="244"/>
      <c r="G49" s="245"/>
      <c r="H49" s="245"/>
      <c r="I49" s="245"/>
      <c r="J49" s="245"/>
      <c r="K49" s="245"/>
      <c r="L49" s="245"/>
      <c r="M49" s="245"/>
      <c r="N49" s="245"/>
      <c r="O49" s="245"/>
      <c r="P49" s="245"/>
      <c r="Q49" s="245"/>
      <c r="R49" s="246"/>
      <c r="S49" s="246"/>
      <c r="T49" s="246"/>
      <c r="U49" s="1"/>
      <c r="V49" s="1"/>
      <c r="W49" s="1"/>
      <c r="X49" s="1"/>
      <c r="Y49" s="1"/>
      <c r="Z49" s="1"/>
    </row>
    <row r="50" ht="97.5" customHeight="1">
      <c r="A50" s="215" t="str">
        <f t="shared" si="2"/>
        <v>LKT032</v>
      </c>
      <c r="B50" s="238" t="s">
        <v>3556</v>
      </c>
      <c r="C50" s="134"/>
      <c r="D50" s="221" t="s">
        <v>4614</v>
      </c>
      <c r="E50" s="222" t="s">
        <v>3558</v>
      </c>
      <c r="F50" s="244"/>
      <c r="G50" s="245"/>
      <c r="H50" s="245"/>
      <c r="I50" s="245"/>
      <c r="J50" s="245"/>
      <c r="K50" s="245"/>
      <c r="L50" s="245"/>
      <c r="M50" s="245"/>
      <c r="N50" s="245"/>
      <c r="O50" s="245"/>
      <c r="P50" s="245"/>
      <c r="Q50" s="245"/>
      <c r="R50" s="246"/>
      <c r="S50" s="246"/>
      <c r="T50" s="246"/>
      <c r="U50" s="1"/>
      <c r="V50" s="1"/>
      <c r="W50" s="1"/>
      <c r="X50" s="1"/>
      <c r="Y50" s="1"/>
      <c r="Z50" s="1"/>
    </row>
    <row r="51" ht="97.5" customHeight="1">
      <c r="A51" s="215" t="str">
        <f t="shared" si="2"/>
        <v>LKT033</v>
      </c>
      <c r="B51" s="238" t="s">
        <v>3559</v>
      </c>
      <c r="C51" s="134"/>
      <c r="D51" s="221" t="s">
        <v>4615</v>
      </c>
      <c r="E51" s="136" t="s">
        <v>3561</v>
      </c>
      <c r="F51" s="244"/>
      <c r="G51" s="245"/>
      <c r="H51" s="245"/>
      <c r="I51" s="245"/>
      <c r="J51" s="245"/>
      <c r="K51" s="245"/>
      <c r="L51" s="245"/>
      <c r="M51" s="245"/>
      <c r="N51" s="245"/>
      <c r="O51" s="245"/>
      <c r="P51" s="245"/>
      <c r="Q51" s="245"/>
      <c r="R51" s="246"/>
      <c r="S51" s="246"/>
      <c r="T51" s="246"/>
      <c r="U51" s="1"/>
      <c r="V51" s="1"/>
      <c r="W51" s="1"/>
      <c r="X51" s="1"/>
      <c r="Y51" s="1"/>
      <c r="Z51" s="1"/>
    </row>
    <row r="52" ht="97.5" customHeight="1">
      <c r="A52" s="215" t="str">
        <f t="shared" si="2"/>
        <v>LKT034</v>
      </c>
      <c r="B52" s="238" t="s">
        <v>3565</v>
      </c>
      <c r="C52" s="134"/>
      <c r="D52" s="221" t="s">
        <v>4616</v>
      </c>
      <c r="E52" s="136" t="s">
        <v>3567</v>
      </c>
      <c r="F52" s="244"/>
      <c r="G52" s="245"/>
      <c r="H52" s="245"/>
      <c r="I52" s="245"/>
      <c r="J52" s="245"/>
      <c r="K52" s="245"/>
      <c r="L52" s="245"/>
      <c r="M52" s="245"/>
      <c r="N52" s="245"/>
      <c r="O52" s="245"/>
      <c r="P52" s="245"/>
      <c r="Q52" s="245"/>
      <c r="R52" s="246"/>
      <c r="S52" s="246"/>
      <c r="T52" s="246"/>
      <c r="U52" s="1"/>
      <c r="V52" s="1"/>
      <c r="W52" s="1"/>
      <c r="X52" s="1"/>
      <c r="Y52" s="1"/>
      <c r="Z52" s="1"/>
    </row>
    <row r="53" ht="97.5" customHeight="1">
      <c r="A53" s="215" t="str">
        <f t="shared" si="2"/>
        <v>LKT035</v>
      </c>
      <c r="B53" s="237" t="s">
        <v>4218</v>
      </c>
      <c r="C53" s="220"/>
      <c r="D53" s="220" t="s">
        <v>4616</v>
      </c>
      <c r="E53" s="222" t="s">
        <v>4220</v>
      </c>
      <c r="F53" s="244"/>
      <c r="G53" s="245"/>
      <c r="H53" s="245"/>
      <c r="I53" s="245"/>
      <c r="J53" s="245"/>
      <c r="K53" s="245"/>
      <c r="L53" s="245"/>
      <c r="M53" s="245"/>
      <c r="N53" s="245"/>
      <c r="O53" s="245"/>
      <c r="P53" s="245"/>
      <c r="Q53" s="245"/>
      <c r="R53" s="246"/>
      <c r="S53" s="246"/>
      <c r="T53" s="246"/>
      <c r="U53" s="1"/>
      <c r="V53" s="1"/>
      <c r="W53" s="1"/>
      <c r="X53" s="1"/>
      <c r="Y53" s="1"/>
      <c r="Z53" s="1"/>
    </row>
    <row r="54" ht="18.75" customHeight="1">
      <c r="A54" s="231" t="str">
        <f t="shared" ref="A54:A90" si="4">IF(E54&lt;&gt;"",$E$3&amp;"-"&amp;COUNTA($E$16:E54),"")</f>
        <v/>
      </c>
      <c r="B54" s="231" t="s">
        <v>3841</v>
      </c>
      <c r="C54" s="231"/>
      <c r="D54" s="231"/>
      <c r="E54" s="231"/>
      <c r="F54" s="197"/>
      <c r="G54" s="197"/>
      <c r="H54" s="197"/>
      <c r="I54" s="197"/>
      <c r="J54" s="197"/>
      <c r="K54" s="197"/>
      <c r="L54" s="197"/>
      <c r="M54" s="197"/>
      <c r="N54" s="197"/>
      <c r="O54" s="197"/>
      <c r="P54" s="197"/>
      <c r="Q54" s="197"/>
      <c r="R54" s="137"/>
      <c r="S54" s="137"/>
      <c r="T54" s="137"/>
      <c r="U54" s="1"/>
      <c r="V54" s="1"/>
      <c r="W54" s="1"/>
      <c r="X54" s="1"/>
      <c r="Y54" s="1"/>
      <c r="Z54" s="1"/>
    </row>
    <row r="55" ht="18.75" customHeight="1">
      <c r="A55" s="215" t="str">
        <f t="shared" si="4"/>
        <v>LKT-36</v>
      </c>
      <c r="B55" s="154" t="s">
        <v>4617</v>
      </c>
      <c r="C55" s="154" t="s">
        <v>791</v>
      </c>
      <c r="D55" s="154"/>
      <c r="E55" s="154" t="s">
        <v>793</v>
      </c>
      <c r="F55" s="197"/>
      <c r="G55" s="197"/>
      <c r="H55" s="197"/>
      <c r="I55" s="197"/>
      <c r="J55" s="197"/>
      <c r="K55" s="197"/>
      <c r="L55" s="197"/>
      <c r="M55" s="197"/>
      <c r="N55" s="197"/>
      <c r="O55" s="197"/>
      <c r="P55" s="197"/>
      <c r="Q55" s="197"/>
      <c r="R55" s="137"/>
      <c r="S55" s="137"/>
      <c r="T55" s="137"/>
      <c r="U55" s="1"/>
      <c r="V55" s="1"/>
      <c r="W55" s="1"/>
      <c r="X55" s="1"/>
      <c r="Y55" s="1"/>
      <c r="Z55" s="1"/>
    </row>
    <row r="56" ht="18.75" customHeight="1">
      <c r="A56" s="215" t="str">
        <f t="shared" si="4"/>
        <v>LKT-37</v>
      </c>
      <c r="B56" s="154" t="s">
        <v>4618</v>
      </c>
      <c r="C56" s="154" t="s">
        <v>791</v>
      </c>
      <c r="D56" s="154" t="s">
        <v>4619</v>
      </c>
      <c r="E56" s="154" t="s">
        <v>796</v>
      </c>
      <c r="F56" s="197"/>
      <c r="G56" s="197"/>
      <c r="H56" s="197"/>
      <c r="I56" s="197"/>
      <c r="J56" s="197"/>
      <c r="K56" s="197"/>
      <c r="L56" s="197"/>
      <c r="M56" s="197"/>
      <c r="N56" s="197"/>
      <c r="O56" s="197"/>
      <c r="P56" s="197"/>
      <c r="Q56" s="197"/>
      <c r="R56" s="137"/>
      <c r="S56" s="137"/>
      <c r="T56" s="137"/>
      <c r="U56" s="1"/>
      <c r="V56" s="1"/>
      <c r="W56" s="1"/>
      <c r="X56" s="1"/>
      <c r="Y56" s="1"/>
      <c r="Z56" s="1"/>
    </row>
    <row r="57" ht="18.75" customHeight="1">
      <c r="A57" s="215" t="str">
        <f t="shared" si="4"/>
        <v>LKT-38</v>
      </c>
      <c r="B57" s="154" t="s">
        <v>4620</v>
      </c>
      <c r="C57" s="154" t="s">
        <v>791</v>
      </c>
      <c r="D57" s="154" t="s">
        <v>4225</v>
      </c>
      <c r="E57" s="154" t="s">
        <v>799</v>
      </c>
      <c r="F57" s="197"/>
      <c r="G57" s="197"/>
      <c r="H57" s="197"/>
      <c r="I57" s="197"/>
      <c r="J57" s="197"/>
      <c r="K57" s="197"/>
      <c r="L57" s="197"/>
      <c r="M57" s="197"/>
      <c r="N57" s="197"/>
      <c r="O57" s="197"/>
      <c r="P57" s="197"/>
      <c r="Q57" s="197"/>
      <c r="R57" s="137"/>
      <c r="S57" s="137"/>
      <c r="T57" s="137"/>
      <c r="U57" s="1"/>
      <c r="V57" s="1"/>
      <c r="W57" s="1"/>
      <c r="X57" s="1"/>
      <c r="Y57" s="1"/>
      <c r="Z57" s="1"/>
    </row>
    <row r="58" ht="18.75" customHeight="1">
      <c r="A58" s="215" t="str">
        <f t="shared" si="4"/>
        <v>LKT-39</v>
      </c>
      <c r="B58" s="154" t="s">
        <v>4621</v>
      </c>
      <c r="C58" s="154" t="s">
        <v>791</v>
      </c>
      <c r="D58" s="154" t="s">
        <v>4622</v>
      </c>
      <c r="E58" s="154" t="s">
        <v>4623</v>
      </c>
      <c r="F58" s="197"/>
      <c r="G58" s="197"/>
      <c r="H58" s="197"/>
      <c r="I58" s="197"/>
      <c r="J58" s="197"/>
      <c r="K58" s="197"/>
      <c r="L58" s="197"/>
      <c r="M58" s="197"/>
      <c r="N58" s="197"/>
      <c r="O58" s="197"/>
      <c r="P58" s="197"/>
      <c r="Q58" s="197"/>
      <c r="R58" s="137"/>
      <c r="S58" s="137"/>
      <c r="T58" s="137"/>
      <c r="U58" s="1"/>
      <c r="V58" s="1"/>
      <c r="W58" s="1"/>
      <c r="X58" s="1"/>
      <c r="Y58" s="1"/>
      <c r="Z58" s="1"/>
    </row>
    <row r="59" ht="18.75" customHeight="1">
      <c r="A59" s="215" t="str">
        <f t="shared" si="4"/>
        <v>LKT-40</v>
      </c>
      <c r="B59" s="154" t="s">
        <v>4624</v>
      </c>
      <c r="C59" s="154" t="s">
        <v>791</v>
      </c>
      <c r="D59" s="154" t="s">
        <v>4228</v>
      </c>
      <c r="E59" s="154" t="s">
        <v>805</v>
      </c>
      <c r="F59" s="197"/>
      <c r="G59" s="197"/>
      <c r="H59" s="197"/>
      <c r="I59" s="197"/>
      <c r="J59" s="197"/>
      <c r="K59" s="197"/>
      <c r="L59" s="197"/>
      <c r="M59" s="197"/>
      <c r="N59" s="197"/>
      <c r="O59" s="197"/>
      <c r="P59" s="197"/>
      <c r="Q59" s="197"/>
      <c r="R59" s="137"/>
      <c r="S59" s="137"/>
      <c r="T59" s="137"/>
      <c r="U59" s="1"/>
      <c r="V59" s="1"/>
      <c r="W59" s="1"/>
      <c r="X59" s="1"/>
      <c r="Y59" s="1"/>
      <c r="Z59" s="1"/>
    </row>
    <row r="60" ht="18.75" customHeight="1">
      <c r="A60" s="231" t="str">
        <f t="shared" si="4"/>
        <v/>
      </c>
      <c r="B60" s="231" t="s">
        <v>3851</v>
      </c>
      <c r="C60" s="231"/>
      <c r="D60" s="271"/>
      <c r="E60" s="265"/>
      <c r="F60" s="197"/>
      <c r="G60" s="197"/>
      <c r="H60" s="197"/>
      <c r="I60" s="197"/>
      <c r="J60" s="197"/>
      <c r="K60" s="197"/>
      <c r="L60" s="197"/>
      <c r="M60" s="197"/>
      <c r="N60" s="197"/>
      <c r="O60" s="197"/>
      <c r="P60" s="197"/>
      <c r="Q60" s="197"/>
      <c r="R60" s="137" t="str">
        <f>IF(OR(IF(H60="",IF(G60="",IF(F60="","",F60),G60),H60)="F",IF(K60="",IF(J60="",IF(I60="","",I60),J60),K60)="F",IF(N60="",IF(M60="",IF(L60="","",L60),M60),N60)="F",IF(Q60="",IF(P60="",IF(O60="","",O60),P60),Q60)="F")=TRUE,"F",IF(OR(IF(H60="",IF(G60="",IF(F60="","",F60),G60),H60)="PE",IF(K60="",IF(J60="",IF(I60="","",I60),J60),K60)="PE",IF(N60="",IF(M60="",IF(L60="","",L60),M60),N60)="PE",IF(Q60="",IF(P60="",IF(O60="","",O60),P60),Q60)="PE")=TRUE,"PE",IF(AND(IF(H60="",IF(G60="",IF(F60="","",F60),G60),H60)="",IF(K60="",IF(J60="",IF(I60="","",I60),J60),K60)="",IF(N60="",IF(M60="",IF(L60="","",L60),M60),N60)="",IF(Q60="",IF(P60="",IF(O60="","",O60),P60),Q60)="")=TRUE,"","P")))</f>
        <v/>
      </c>
      <c r="S60" s="137"/>
      <c r="T60" s="137"/>
      <c r="U60" s="1"/>
      <c r="V60" s="1"/>
      <c r="W60" s="1"/>
      <c r="X60" s="1"/>
      <c r="Y60" s="1"/>
      <c r="Z60" s="1"/>
    </row>
    <row r="61" ht="18.75" customHeight="1">
      <c r="A61" s="196" t="str">
        <f t="shared" si="4"/>
        <v>LKT-41</v>
      </c>
      <c r="B61" s="151" t="s">
        <v>4625</v>
      </c>
      <c r="C61" s="137"/>
      <c r="D61" s="151" t="s">
        <v>4626</v>
      </c>
      <c r="E61" s="137" t="s">
        <v>4627</v>
      </c>
      <c r="F61" s="1"/>
      <c r="G61" s="1"/>
      <c r="H61" s="1"/>
      <c r="I61" s="1"/>
      <c r="J61" s="1"/>
      <c r="K61" s="1"/>
      <c r="L61" s="1"/>
      <c r="M61" s="1"/>
      <c r="N61" s="1"/>
      <c r="O61" s="1"/>
      <c r="P61" s="1"/>
      <c r="Q61" s="1"/>
      <c r="R61" s="1"/>
      <c r="S61" s="1"/>
      <c r="T61" s="1"/>
      <c r="U61" s="1"/>
      <c r="V61" s="1"/>
      <c r="W61" s="1"/>
      <c r="X61" s="1"/>
      <c r="Y61" s="1"/>
      <c r="Z61" s="1"/>
    </row>
    <row r="62" ht="18.75" customHeight="1">
      <c r="A62" s="196" t="str">
        <f t="shared" si="4"/>
        <v>LKT-42</v>
      </c>
      <c r="B62" s="151" t="s">
        <v>4116</v>
      </c>
      <c r="C62" s="137"/>
      <c r="D62" s="151" t="s">
        <v>4628</v>
      </c>
      <c r="E62" s="137" t="s">
        <v>3885</v>
      </c>
      <c r="F62" s="1"/>
      <c r="G62" s="1"/>
      <c r="H62" s="1"/>
      <c r="I62" s="1"/>
      <c r="J62" s="1"/>
      <c r="K62" s="1"/>
      <c r="L62" s="1"/>
      <c r="M62" s="1"/>
      <c r="N62" s="1"/>
      <c r="O62" s="1"/>
      <c r="P62" s="1"/>
      <c r="Q62" s="1"/>
      <c r="R62" s="1"/>
      <c r="S62" s="1"/>
      <c r="T62" s="1"/>
      <c r="U62" s="1"/>
      <c r="V62" s="1"/>
      <c r="W62" s="1"/>
      <c r="X62" s="1"/>
      <c r="Y62" s="1"/>
      <c r="Z62" s="1"/>
    </row>
    <row r="63" ht="18.75" customHeight="1">
      <c r="A63" s="196" t="str">
        <f t="shared" si="4"/>
        <v>LKT-43</v>
      </c>
      <c r="B63" s="151" t="s">
        <v>4247</v>
      </c>
      <c r="C63" s="137"/>
      <c r="D63" s="151" t="s">
        <v>4629</v>
      </c>
      <c r="E63" s="137" t="s">
        <v>3885</v>
      </c>
      <c r="F63" s="1"/>
      <c r="G63" s="1"/>
      <c r="H63" s="1"/>
      <c r="I63" s="1"/>
      <c r="J63" s="1"/>
      <c r="K63" s="1"/>
      <c r="L63" s="1"/>
      <c r="M63" s="1"/>
      <c r="N63" s="1"/>
      <c r="O63" s="1"/>
      <c r="P63" s="1"/>
      <c r="Q63" s="1"/>
      <c r="R63" s="1"/>
      <c r="S63" s="1"/>
      <c r="T63" s="1"/>
      <c r="U63" s="1"/>
      <c r="V63" s="1"/>
      <c r="W63" s="1"/>
      <c r="X63" s="1"/>
      <c r="Y63" s="1"/>
      <c r="Z63" s="1"/>
    </row>
    <row r="64" ht="18.75" customHeight="1">
      <c r="A64" s="196" t="str">
        <f t="shared" si="4"/>
        <v>LKT-44</v>
      </c>
      <c r="B64" s="151" t="s">
        <v>4249</v>
      </c>
      <c r="C64" s="137"/>
      <c r="D64" s="137" t="s">
        <v>4630</v>
      </c>
      <c r="E64" s="151" t="s">
        <v>4110</v>
      </c>
      <c r="F64" s="1"/>
      <c r="G64" s="1"/>
      <c r="H64" s="1"/>
      <c r="I64" s="1"/>
      <c r="J64" s="1"/>
      <c r="K64" s="1"/>
      <c r="L64" s="1"/>
      <c r="M64" s="1"/>
      <c r="N64" s="1"/>
      <c r="O64" s="1"/>
      <c r="P64" s="1"/>
      <c r="Q64" s="1"/>
      <c r="R64" s="1"/>
      <c r="S64" s="1"/>
      <c r="T64" s="1"/>
      <c r="U64" s="1"/>
      <c r="V64" s="1"/>
      <c r="W64" s="1"/>
      <c r="X64" s="1"/>
      <c r="Y64" s="1"/>
      <c r="Z64" s="1"/>
    </row>
    <row r="65" ht="18.75" customHeight="1">
      <c r="A65" s="196" t="str">
        <f t="shared" si="4"/>
        <v>LKT-45</v>
      </c>
      <c r="B65" s="151" t="s">
        <v>4251</v>
      </c>
      <c r="C65" s="137"/>
      <c r="D65" s="137" t="s">
        <v>4631</v>
      </c>
      <c r="E65" s="151" t="s">
        <v>4110</v>
      </c>
      <c r="F65" s="1"/>
      <c r="G65" s="1"/>
      <c r="H65" s="1"/>
      <c r="I65" s="1"/>
      <c r="J65" s="1"/>
      <c r="K65" s="1"/>
      <c r="L65" s="1"/>
      <c r="M65" s="1"/>
      <c r="N65" s="1"/>
      <c r="O65" s="1"/>
      <c r="P65" s="1"/>
      <c r="Q65" s="1"/>
      <c r="R65" s="1"/>
      <c r="S65" s="1"/>
      <c r="T65" s="1"/>
      <c r="U65" s="1"/>
      <c r="V65" s="1"/>
      <c r="W65" s="1"/>
      <c r="X65" s="1"/>
      <c r="Y65" s="1"/>
      <c r="Z65" s="1"/>
    </row>
    <row r="66" ht="33.0" customHeight="1">
      <c r="A66" s="231" t="str">
        <f t="shared" si="4"/>
        <v/>
      </c>
      <c r="B66" s="263" t="s">
        <v>4632</v>
      </c>
      <c r="C66" s="231"/>
      <c r="D66" s="231"/>
      <c r="E66" s="231"/>
      <c r="F66" s="1"/>
      <c r="G66" s="1"/>
      <c r="H66" s="1"/>
      <c r="I66" s="1"/>
      <c r="J66" s="1"/>
      <c r="K66" s="1"/>
      <c r="L66" s="1"/>
      <c r="M66" s="1"/>
      <c r="N66" s="1"/>
      <c r="O66" s="1"/>
      <c r="P66" s="1"/>
      <c r="Q66" s="1"/>
      <c r="R66" s="1"/>
      <c r="S66" s="1"/>
      <c r="T66" s="1"/>
      <c r="U66" s="1"/>
      <c r="V66" s="1"/>
      <c r="W66" s="1"/>
      <c r="X66" s="1"/>
      <c r="Y66" s="1"/>
      <c r="Z66" s="1"/>
    </row>
    <row r="67" ht="18.75" customHeight="1">
      <c r="A67" s="196" t="str">
        <f t="shared" si="4"/>
        <v>LKT-46</v>
      </c>
      <c r="B67" s="134" t="s">
        <v>4633</v>
      </c>
      <c r="C67" s="134"/>
      <c r="D67" s="136" t="s">
        <v>4634</v>
      </c>
      <c r="E67" s="136" t="s">
        <v>4635</v>
      </c>
      <c r="F67" s="1"/>
      <c r="G67" s="1"/>
      <c r="H67" s="1"/>
      <c r="I67" s="1"/>
      <c r="J67" s="1"/>
      <c r="K67" s="1"/>
      <c r="L67" s="1"/>
      <c r="M67" s="1"/>
      <c r="N67" s="1"/>
      <c r="O67" s="1"/>
      <c r="P67" s="1"/>
      <c r="Q67" s="1"/>
      <c r="R67" s="1"/>
      <c r="S67" s="1"/>
      <c r="T67" s="1"/>
      <c r="U67" s="1"/>
      <c r="V67" s="1"/>
      <c r="W67" s="1"/>
      <c r="X67" s="1"/>
      <c r="Y67" s="1"/>
      <c r="Z67" s="1"/>
    </row>
    <row r="68" ht="18.75" customHeight="1">
      <c r="A68" s="202" t="str">
        <f t="shared" si="4"/>
        <v>LKT-47</v>
      </c>
      <c r="B68" s="248" t="s">
        <v>4636</v>
      </c>
      <c r="C68" s="247"/>
      <c r="D68" s="247" t="s">
        <v>4634</v>
      </c>
      <c r="E68" s="136" t="s">
        <v>4637</v>
      </c>
      <c r="F68" s="1"/>
      <c r="G68" s="1"/>
      <c r="H68" s="1"/>
      <c r="I68" s="1"/>
      <c r="J68" s="1"/>
      <c r="K68" s="1"/>
      <c r="L68" s="1"/>
      <c r="M68" s="1"/>
      <c r="N68" s="1"/>
      <c r="O68" s="1"/>
      <c r="P68" s="1"/>
      <c r="Q68" s="1"/>
      <c r="R68" s="1"/>
      <c r="S68" s="1"/>
      <c r="T68" s="1"/>
      <c r="U68" s="1"/>
      <c r="V68" s="1"/>
      <c r="W68" s="1"/>
      <c r="X68" s="1"/>
      <c r="Y68" s="1"/>
      <c r="Z68" s="1"/>
    </row>
    <row r="69" ht="18.75" customHeight="1">
      <c r="A69" s="202" t="str">
        <f t="shared" si="4"/>
        <v>LKT-48</v>
      </c>
      <c r="B69" s="238" t="s">
        <v>4638</v>
      </c>
      <c r="C69" s="226"/>
      <c r="D69" s="220" t="s">
        <v>4639</v>
      </c>
      <c r="E69" s="222" t="s">
        <v>4640</v>
      </c>
      <c r="F69" s="1"/>
      <c r="G69" s="1"/>
      <c r="H69" s="1"/>
      <c r="I69" s="1"/>
      <c r="J69" s="1"/>
      <c r="K69" s="1"/>
      <c r="L69" s="1"/>
      <c r="M69" s="1"/>
      <c r="N69" s="1"/>
      <c r="O69" s="1"/>
      <c r="P69" s="1"/>
      <c r="Q69" s="1"/>
      <c r="R69" s="1"/>
      <c r="S69" s="1"/>
      <c r="T69" s="1"/>
      <c r="U69" s="1"/>
      <c r="V69" s="1"/>
      <c r="W69" s="1"/>
      <c r="X69" s="1"/>
      <c r="Y69" s="1"/>
      <c r="Z69" s="1"/>
    </row>
    <row r="70" ht="18.75" customHeight="1">
      <c r="A70" s="202" t="str">
        <f t="shared" si="4"/>
        <v>LKT-49</v>
      </c>
      <c r="B70" s="237" t="s">
        <v>4591</v>
      </c>
      <c r="C70" s="226"/>
      <c r="D70" s="220" t="s">
        <v>4641</v>
      </c>
      <c r="E70" s="222" t="s">
        <v>4167</v>
      </c>
      <c r="F70" s="1"/>
      <c r="G70" s="1"/>
      <c r="H70" s="1"/>
      <c r="I70" s="1"/>
      <c r="J70" s="1"/>
      <c r="K70" s="1"/>
      <c r="L70" s="1"/>
      <c r="M70" s="1"/>
      <c r="N70" s="1"/>
      <c r="O70" s="1"/>
      <c r="P70" s="1"/>
      <c r="Q70" s="1"/>
      <c r="R70" s="1"/>
      <c r="S70" s="1"/>
      <c r="T70" s="1"/>
      <c r="U70" s="1"/>
      <c r="V70" s="1"/>
      <c r="W70" s="1"/>
      <c r="X70" s="1"/>
      <c r="Y70" s="1"/>
      <c r="Z70" s="1"/>
    </row>
    <row r="71" ht="18.75" customHeight="1">
      <c r="A71" s="202" t="str">
        <f t="shared" si="4"/>
        <v>LKT-50</v>
      </c>
      <c r="B71" s="248" t="s">
        <v>4592</v>
      </c>
      <c r="C71" s="247"/>
      <c r="D71" s="247" t="s">
        <v>4642</v>
      </c>
      <c r="E71" s="136" t="s">
        <v>3470</v>
      </c>
      <c r="F71" s="1"/>
      <c r="G71" s="1"/>
      <c r="H71" s="1"/>
      <c r="I71" s="1"/>
      <c r="J71" s="1"/>
      <c r="K71" s="1"/>
      <c r="L71" s="1"/>
      <c r="M71" s="1"/>
      <c r="N71" s="1"/>
      <c r="O71" s="1"/>
      <c r="P71" s="1"/>
      <c r="Q71" s="1"/>
      <c r="R71" s="1"/>
      <c r="S71" s="1"/>
      <c r="T71" s="1"/>
      <c r="U71" s="1"/>
      <c r="V71" s="1"/>
      <c r="W71" s="1"/>
      <c r="X71" s="1"/>
      <c r="Y71" s="1"/>
      <c r="Z71" s="1"/>
    </row>
    <row r="72" ht="18.75" customHeight="1">
      <c r="A72" s="202" t="str">
        <f t="shared" si="4"/>
        <v>LKT-51</v>
      </c>
      <c r="B72" s="248" t="s">
        <v>4594</v>
      </c>
      <c r="C72" s="247"/>
      <c r="D72" s="247" t="s">
        <v>4643</v>
      </c>
      <c r="E72" s="136" t="s">
        <v>3470</v>
      </c>
      <c r="F72" s="1"/>
      <c r="G72" s="1"/>
      <c r="H72" s="1"/>
      <c r="I72" s="1"/>
      <c r="J72" s="1"/>
      <c r="K72" s="1"/>
      <c r="L72" s="1"/>
      <c r="M72" s="1"/>
      <c r="N72" s="1"/>
      <c r="O72" s="1"/>
      <c r="P72" s="1"/>
      <c r="Q72" s="1"/>
      <c r="R72" s="1"/>
      <c r="S72" s="1"/>
      <c r="T72" s="1"/>
      <c r="U72" s="1"/>
      <c r="V72" s="1"/>
      <c r="W72" s="1"/>
      <c r="X72" s="1"/>
      <c r="Y72" s="1"/>
      <c r="Z72" s="1"/>
    </row>
    <row r="73" ht="18.75" customHeight="1">
      <c r="A73" s="202" t="str">
        <f t="shared" si="4"/>
        <v>LKT-52</v>
      </c>
      <c r="B73" s="248" t="s">
        <v>4596</v>
      </c>
      <c r="C73" s="247"/>
      <c r="D73" s="247" t="s">
        <v>4644</v>
      </c>
      <c r="E73" s="136" t="s">
        <v>3470</v>
      </c>
      <c r="F73" s="1"/>
      <c r="G73" s="1"/>
      <c r="H73" s="1"/>
      <c r="I73" s="1"/>
      <c r="J73" s="1"/>
      <c r="K73" s="1"/>
      <c r="L73" s="1"/>
      <c r="M73" s="1"/>
      <c r="N73" s="1"/>
      <c r="O73" s="1"/>
      <c r="P73" s="1"/>
      <c r="Q73" s="1"/>
      <c r="R73" s="1"/>
      <c r="S73" s="1"/>
      <c r="T73" s="1"/>
      <c r="U73" s="1"/>
      <c r="V73" s="1"/>
      <c r="W73" s="1"/>
      <c r="X73" s="1"/>
      <c r="Y73" s="1"/>
      <c r="Z73" s="1"/>
    </row>
    <row r="74" ht="18.75" customHeight="1">
      <c r="A74" s="202" t="str">
        <f t="shared" si="4"/>
        <v>LKT-53</v>
      </c>
      <c r="B74" s="248" t="s">
        <v>4598</v>
      </c>
      <c r="C74" s="247"/>
      <c r="D74" s="247" t="s">
        <v>4645</v>
      </c>
      <c r="E74" s="136" t="s">
        <v>3470</v>
      </c>
      <c r="F74" s="1"/>
      <c r="G74" s="1"/>
      <c r="H74" s="1"/>
      <c r="I74" s="1"/>
      <c r="J74" s="1"/>
      <c r="K74" s="1"/>
      <c r="L74" s="1"/>
      <c r="M74" s="1"/>
      <c r="N74" s="1"/>
      <c r="O74" s="1"/>
      <c r="P74" s="1"/>
      <c r="Q74" s="1"/>
      <c r="R74" s="1"/>
      <c r="S74" s="1"/>
      <c r="T74" s="1"/>
      <c r="U74" s="1"/>
      <c r="V74" s="1"/>
      <c r="W74" s="1"/>
      <c r="X74" s="1"/>
      <c r="Y74" s="1"/>
      <c r="Z74" s="1"/>
    </row>
    <row r="75" ht="18.75" customHeight="1">
      <c r="A75" s="202" t="str">
        <f t="shared" si="4"/>
        <v>LKT-54</v>
      </c>
      <c r="B75" s="248" t="s">
        <v>4600</v>
      </c>
      <c r="C75" s="247"/>
      <c r="D75" s="247" t="s">
        <v>4646</v>
      </c>
      <c r="E75" s="136" t="s">
        <v>3552</v>
      </c>
      <c r="F75" s="1"/>
      <c r="G75" s="1"/>
      <c r="H75" s="1"/>
      <c r="I75" s="1"/>
      <c r="J75" s="1"/>
      <c r="K75" s="1"/>
      <c r="L75" s="1"/>
      <c r="M75" s="1"/>
      <c r="N75" s="1"/>
      <c r="O75" s="1"/>
      <c r="P75" s="1"/>
      <c r="Q75" s="1"/>
      <c r="R75" s="1"/>
      <c r="S75" s="1"/>
      <c r="T75" s="1"/>
      <c r="U75" s="1"/>
      <c r="V75" s="1"/>
      <c r="W75" s="1"/>
      <c r="X75" s="1"/>
      <c r="Y75" s="1"/>
      <c r="Z75" s="1"/>
    </row>
    <row r="76" ht="18.75" customHeight="1">
      <c r="A76" s="202" t="str">
        <f t="shared" si="4"/>
        <v>LKT-55</v>
      </c>
      <c r="B76" s="249" t="s">
        <v>4602</v>
      </c>
      <c r="C76" s="221"/>
      <c r="D76" s="221" t="s">
        <v>4647</v>
      </c>
      <c r="E76" s="222" t="s">
        <v>3555</v>
      </c>
      <c r="F76" s="1"/>
      <c r="G76" s="1"/>
      <c r="H76" s="1"/>
      <c r="I76" s="1"/>
      <c r="J76" s="1"/>
      <c r="K76" s="1"/>
      <c r="L76" s="1"/>
      <c r="M76" s="1"/>
      <c r="N76" s="1"/>
      <c r="O76" s="1"/>
      <c r="P76" s="1"/>
      <c r="Q76" s="1"/>
      <c r="R76" s="1"/>
      <c r="S76" s="1"/>
      <c r="T76" s="1"/>
      <c r="U76" s="1"/>
      <c r="V76" s="1"/>
      <c r="W76" s="1"/>
      <c r="X76" s="1"/>
      <c r="Y76" s="1"/>
      <c r="Z76" s="1"/>
    </row>
    <row r="77" ht="18.75" customHeight="1">
      <c r="A77" s="202" t="str">
        <f t="shared" si="4"/>
        <v>LKT-56</v>
      </c>
      <c r="B77" s="238" t="s">
        <v>4604</v>
      </c>
      <c r="C77" s="134"/>
      <c r="D77" s="221" t="s">
        <v>4648</v>
      </c>
      <c r="E77" s="222" t="s">
        <v>3558</v>
      </c>
      <c r="F77" s="1"/>
      <c r="G77" s="1"/>
      <c r="H77" s="1"/>
      <c r="I77" s="1"/>
      <c r="J77" s="1"/>
      <c r="K77" s="1"/>
      <c r="L77" s="1"/>
      <c r="M77" s="1"/>
      <c r="N77" s="1"/>
      <c r="O77" s="1"/>
      <c r="P77" s="1"/>
      <c r="Q77" s="1"/>
      <c r="R77" s="1"/>
      <c r="S77" s="1"/>
      <c r="T77" s="1"/>
      <c r="U77" s="1"/>
      <c r="V77" s="1"/>
      <c r="W77" s="1"/>
      <c r="X77" s="1"/>
      <c r="Y77" s="1"/>
      <c r="Z77" s="1"/>
    </row>
    <row r="78" ht="18.75" customHeight="1">
      <c r="A78" s="202" t="str">
        <f t="shared" si="4"/>
        <v>LKT-57</v>
      </c>
      <c r="B78" s="238" t="s">
        <v>4606</v>
      </c>
      <c r="C78" s="134"/>
      <c r="D78" s="221" t="s">
        <v>4649</v>
      </c>
      <c r="E78" s="136" t="s">
        <v>3561</v>
      </c>
      <c r="F78" s="1"/>
      <c r="G78" s="1"/>
      <c r="H78" s="1"/>
      <c r="I78" s="1"/>
      <c r="J78" s="1"/>
      <c r="K78" s="1"/>
      <c r="L78" s="1"/>
      <c r="M78" s="1"/>
      <c r="N78" s="1"/>
      <c r="O78" s="1"/>
      <c r="P78" s="1"/>
      <c r="Q78" s="1"/>
      <c r="R78" s="1"/>
      <c r="S78" s="1"/>
      <c r="T78" s="1"/>
      <c r="U78" s="1"/>
      <c r="V78" s="1"/>
      <c r="W78" s="1"/>
      <c r="X78" s="1"/>
      <c r="Y78" s="1"/>
      <c r="Z78" s="1"/>
    </row>
    <row r="79" ht="18.75" customHeight="1">
      <c r="A79" s="202" t="str">
        <f t="shared" si="4"/>
        <v>LKT-58</v>
      </c>
      <c r="B79" s="248" t="s">
        <v>4650</v>
      </c>
      <c r="C79" s="247"/>
      <c r="D79" s="247" t="s">
        <v>4634</v>
      </c>
      <c r="E79" s="136" t="s">
        <v>4651</v>
      </c>
      <c r="F79" s="1"/>
      <c r="G79" s="1"/>
      <c r="H79" s="1"/>
      <c r="I79" s="1"/>
      <c r="J79" s="1"/>
      <c r="K79" s="1"/>
      <c r="L79" s="1"/>
      <c r="M79" s="1"/>
      <c r="N79" s="1"/>
      <c r="O79" s="1"/>
      <c r="P79" s="1"/>
      <c r="Q79" s="1"/>
      <c r="R79" s="1"/>
      <c r="S79" s="1"/>
      <c r="T79" s="1"/>
      <c r="U79" s="1"/>
      <c r="V79" s="1"/>
      <c r="W79" s="1"/>
      <c r="X79" s="1"/>
      <c r="Y79" s="1"/>
      <c r="Z79" s="1"/>
    </row>
    <row r="80" ht="18.75" customHeight="1">
      <c r="A80" s="202" t="str">
        <f t="shared" si="4"/>
        <v>LKT-59</v>
      </c>
      <c r="B80" s="237" t="s">
        <v>4652</v>
      </c>
      <c r="C80" s="226"/>
      <c r="D80" s="220" t="s">
        <v>4639</v>
      </c>
      <c r="E80" s="222" t="s">
        <v>4640</v>
      </c>
      <c r="F80" s="1"/>
      <c r="G80" s="1"/>
      <c r="H80" s="1"/>
      <c r="I80" s="1"/>
      <c r="J80" s="1"/>
      <c r="K80" s="1"/>
      <c r="L80" s="1"/>
      <c r="M80" s="1"/>
      <c r="N80" s="1"/>
      <c r="O80" s="1"/>
      <c r="P80" s="1"/>
      <c r="Q80" s="1"/>
      <c r="R80" s="1"/>
      <c r="S80" s="1"/>
      <c r="T80" s="1"/>
      <c r="U80" s="1"/>
      <c r="V80" s="1"/>
      <c r="W80" s="1"/>
      <c r="X80" s="1"/>
      <c r="Y80" s="1"/>
      <c r="Z80" s="1"/>
    </row>
    <row r="81" ht="18.75" customHeight="1">
      <c r="A81" s="202" t="str">
        <f t="shared" si="4"/>
        <v>LKT-60</v>
      </c>
      <c r="B81" s="248" t="s">
        <v>3544</v>
      </c>
      <c r="C81" s="247"/>
      <c r="D81" s="247" t="s">
        <v>4653</v>
      </c>
      <c r="E81" s="136" t="s">
        <v>3470</v>
      </c>
      <c r="F81" s="1"/>
      <c r="G81" s="1"/>
      <c r="H81" s="1"/>
      <c r="I81" s="1"/>
      <c r="J81" s="1"/>
      <c r="K81" s="1"/>
      <c r="L81" s="1"/>
      <c r="M81" s="1"/>
      <c r="N81" s="1"/>
      <c r="O81" s="1"/>
      <c r="P81" s="1"/>
      <c r="Q81" s="1"/>
      <c r="R81" s="1"/>
      <c r="S81" s="1"/>
      <c r="T81" s="1"/>
      <c r="U81" s="1"/>
      <c r="V81" s="1"/>
      <c r="W81" s="1"/>
      <c r="X81" s="1"/>
      <c r="Y81" s="1"/>
      <c r="Z81" s="1"/>
    </row>
    <row r="82" ht="18.75" customHeight="1">
      <c r="A82" s="202" t="str">
        <f t="shared" si="4"/>
        <v>LKT-61</v>
      </c>
      <c r="B82" s="248" t="s">
        <v>3473</v>
      </c>
      <c r="C82" s="247"/>
      <c r="D82" s="247" t="s">
        <v>4654</v>
      </c>
      <c r="E82" s="136" t="s">
        <v>3470</v>
      </c>
      <c r="F82" s="1"/>
      <c r="G82" s="1"/>
      <c r="H82" s="1"/>
      <c r="I82" s="1"/>
      <c r="J82" s="1"/>
      <c r="K82" s="1"/>
      <c r="L82" s="1"/>
      <c r="M82" s="1"/>
      <c r="N82" s="1"/>
      <c r="O82" s="1"/>
      <c r="P82" s="1"/>
      <c r="Q82" s="1"/>
      <c r="R82" s="1"/>
      <c r="S82" s="1"/>
      <c r="T82" s="1"/>
      <c r="U82" s="1"/>
      <c r="V82" s="1"/>
      <c r="W82" s="1"/>
      <c r="X82" s="1"/>
      <c r="Y82" s="1"/>
      <c r="Z82" s="1"/>
    </row>
    <row r="83" ht="18.75" customHeight="1">
      <c r="A83" s="202" t="str">
        <f t="shared" si="4"/>
        <v>LKT-62</v>
      </c>
      <c r="B83" s="248" t="s">
        <v>3547</v>
      </c>
      <c r="C83" s="247"/>
      <c r="D83" s="247" t="s">
        <v>4655</v>
      </c>
      <c r="E83" s="136" t="s">
        <v>3470</v>
      </c>
      <c r="F83" s="1"/>
      <c r="G83" s="1"/>
      <c r="H83" s="1"/>
      <c r="I83" s="1"/>
      <c r="J83" s="1"/>
      <c r="K83" s="1"/>
      <c r="L83" s="1"/>
      <c r="M83" s="1"/>
      <c r="N83" s="1"/>
      <c r="O83" s="1"/>
      <c r="P83" s="1"/>
      <c r="Q83" s="1"/>
      <c r="R83" s="1"/>
      <c r="S83" s="1"/>
      <c r="T83" s="1"/>
      <c r="U83" s="1"/>
      <c r="V83" s="1"/>
      <c r="W83" s="1"/>
      <c r="X83" s="1"/>
      <c r="Y83" s="1"/>
      <c r="Z83" s="1"/>
    </row>
    <row r="84" ht="18.75" customHeight="1">
      <c r="A84" s="202" t="str">
        <f t="shared" si="4"/>
        <v>LKT-63</v>
      </c>
      <c r="B84" s="248" t="s">
        <v>3477</v>
      </c>
      <c r="C84" s="247"/>
      <c r="D84" s="247" t="s">
        <v>4656</v>
      </c>
      <c r="E84" s="136" t="s">
        <v>3470</v>
      </c>
      <c r="F84" s="1"/>
      <c r="G84" s="1"/>
      <c r="H84" s="1"/>
      <c r="I84" s="1"/>
      <c r="J84" s="1"/>
      <c r="K84" s="1"/>
      <c r="L84" s="1"/>
      <c r="M84" s="1"/>
      <c r="N84" s="1"/>
      <c r="O84" s="1"/>
      <c r="P84" s="1"/>
      <c r="Q84" s="1"/>
      <c r="R84" s="1"/>
      <c r="S84" s="1"/>
      <c r="T84" s="1"/>
      <c r="U84" s="1"/>
      <c r="V84" s="1"/>
      <c r="W84" s="1"/>
      <c r="X84" s="1"/>
      <c r="Y84" s="1"/>
      <c r="Z84" s="1"/>
    </row>
    <row r="85" ht="18.75" customHeight="1">
      <c r="A85" s="202" t="str">
        <f t="shared" si="4"/>
        <v>LKT-64</v>
      </c>
      <c r="B85" s="248" t="s">
        <v>3550</v>
      </c>
      <c r="C85" s="247"/>
      <c r="D85" s="247" t="s">
        <v>4657</v>
      </c>
      <c r="E85" s="136" t="s">
        <v>3552</v>
      </c>
      <c r="F85" s="1"/>
      <c r="G85" s="1"/>
      <c r="H85" s="1"/>
      <c r="I85" s="1"/>
      <c r="J85" s="1"/>
      <c r="K85" s="1"/>
      <c r="L85" s="1"/>
      <c r="M85" s="1"/>
      <c r="N85" s="1"/>
      <c r="O85" s="1"/>
      <c r="P85" s="1"/>
      <c r="Q85" s="1"/>
      <c r="R85" s="1"/>
      <c r="S85" s="1"/>
      <c r="T85" s="1"/>
      <c r="U85" s="1"/>
      <c r="V85" s="1"/>
      <c r="W85" s="1"/>
      <c r="X85" s="1"/>
      <c r="Y85" s="1"/>
      <c r="Z85" s="1"/>
    </row>
    <row r="86" ht="18.75" customHeight="1">
      <c r="A86" s="202" t="str">
        <f t="shared" si="4"/>
        <v>LKT-65</v>
      </c>
      <c r="B86" s="249" t="s">
        <v>3553</v>
      </c>
      <c r="C86" s="221"/>
      <c r="D86" s="221" t="s">
        <v>4658</v>
      </c>
      <c r="E86" s="222" t="s">
        <v>3555</v>
      </c>
      <c r="F86" s="1"/>
      <c r="G86" s="1"/>
      <c r="H86" s="1"/>
      <c r="I86" s="1"/>
      <c r="J86" s="1"/>
      <c r="K86" s="1"/>
      <c r="L86" s="1"/>
      <c r="M86" s="1"/>
      <c r="N86" s="1"/>
      <c r="O86" s="1"/>
      <c r="P86" s="1"/>
      <c r="Q86" s="1"/>
      <c r="R86" s="1"/>
      <c r="S86" s="1"/>
      <c r="T86" s="1"/>
      <c r="U86" s="1"/>
      <c r="V86" s="1"/>
      <c r="W86" s="1"/>
      <c r="X86" s="1"/>
      <c r="Y86" s="1"/>
      <c r="Z86" s="1"/>
    </row>
    <row r="87" ht="18.75" customHeight="1">
      <c r="A87" s="202" t="str">
        <f t="shared" si="4"/>
        <v>LKT-66</v>
      </c>
      <c r="B87" s="238" t="s">
        <v>3556</v>
      </c>
      <c r="C87" s="134"/>
      <c r="D87" s="221" t="s">
        <v>4659</v>
      </c>
      <c r="E87" s="222" t="s">
        <v>3558</v>
      </c>
      <c r="F87" s="1"/>
      <c r="G87" s="1"/>
      <c r="H87" s="1"/>
      <c r="I87" s="1"/>
      <c r="J87" s="1"/>
      <c r="K87" s="1"/>
      <c r="L87" s="1"/>
      <c r="M87" s="1"/>
      <c r="N87" s="1"/>
      <c r="O87" s="1"/>
      <c r="P87" s="1"/>
      <c r="Q87" s="1"/>
      <c r="R87" s="1"/>
      <c r="S87" s="1"/>
      <c r="T87" s="1"/>
      <c r="U87" s="1"/>
      <c r="V87" s="1"/>
      <c r="W87" s="1"/>
      <c r="X87" s="1"/>
      <c r="Y87" s="1"/>
      <c r="Z87" s="1"/>
    </row>
    <row r="88" ht="18.75" customHeight="1">
      <c r="A88" s="202" t="str">
        <f t="shared" si="4"/>
        <v>LKT-67</v>
      </c>
      <c r="B88" s="238" t="s">
        <v>3559</v>
      </c>
      <c r="C88" s="134"/>
      <c r="D88" s="221" t="s">
        <v>4660</v>
      </c>
      <c r="E88" s="136" t="s">
        <v>3561</v>
      </c>
      <c r="F88" s="1"/>
      <c r="G88" s="1"/>
      <c r="H88" s="1"/>
      <c r="I88" s="1"/>
      <c r="J88" s="1"/>
      <c r="K88" s="1"/>
      <c r="L88" s="1"/>
      <c r="M88" s="1"/>
      <c r="N88" s="1"/>
      <c r="O88" s="1"/>
      <c r="P88" s="1"/>
      <c r="Q88" s="1"/>
      <c r="R88" s="1"/>
      <c r="S88" s="1"/>
      <c r="T88" s="1"/>
      <c r="U88" s="1"/>
      <c r="V88" s="1"/>
      <c r="W88" s="1"/>
      <c r="X88" s="1"/>
      <c r="Y88" s="1"/>
      <c r="Z88" s="1"/>
    </row>
    <row r="89" ht="18.75" customHeight="1">
      <c r="A89" s="202" t="str">
        <f t="shared" si="4"/>
        <v>LKT-68</v>
      </c>
      <c r="B89" s="237" t="s">
        <v>3565</v>
      </c>
      <c r="C89" s="220"/>
      <c r="D89" s="221" t="s">
        <v>4661</v>
      </c>
      <c r="E89" s="222" t="s">
        <v>3567</v>
      </c>
      <c r="F89" s="1"/>
      <c r="G89" s="1"/>
      <c r="H89" s="1"/>
      <c r="I89" s="1"/>
      <c r="J89" s="1"/>
      <c r="K89" s="1"/>
      <c r="L89" s="1"/>
      <c r="M89" s="1"/>
      <c r="N89" s="1"/>
      <c r="O89" s="1"/>
      <c r="P89" s="1"/>
      <c r="Q89" s="1"/>
      <c r="R89" s="1"/>
      <c r="S89" s="1"/>
      <c r="T89" s="1"/>
      <c r="U89" s="1"/>
      <c r="V89" s="1"/>
      <c r="W89" s="1"/>
      <c r="X89" s="1"/>
      <c r="Y89" s="1"/>
      <c r="Z89" s="1"/>
    </row>
    <row r="90" ht="18.75" customHeight="1">
      <c r="A90" s="202" t="str">
        <f t="shared" si="4"/>
        <v>LKT-69</v>
      </c>
      <c r="B90" s="238" t="s">
        <v>4218</v>
      </c>
      <c r="C90" s="134"/>
      <c r="D90" s="134" t="s">
        <v>4661</v>
      </c>
      <c r="E90" s="136" t="s">
        <v>4220</v>
      </c>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60">
    <cfRule type="cellIs" dxfId="2" priority="1" stopIfTrue="1" operator="equal">
      <formula>"F"</formula>
    </cfRule>
  </conditionalFormatting>
  <conditionalFormatting sqref="F16:Q60">
    <cfRule type="cellIs" dxfId="3" priority="2" stopIfTrue="1" operator="equal">
      <formula>"PE"</formula>
    </cfRule>
  </conditionalFormatting>
  <dataValidations>
    <dataValidation type="list" allowBlank="1" showErrorMessage="1" sqref="F16:Q60">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75"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75" customHeight="1">
      <c r="A2" s="109"/>
      <c r="B2" s="110"/>
      <c r="C2" s="110"/>
      <c r="D2" s="115" t="s">
        <v>213</v>
      </c>
      <c r="E2" s="116" t="s">
        <v>71</v>
      </c>
      <c r="F2" s="109"/>
      <c r="G2" s="109"/>
      <c r="H2" s="109"/>
      <c r="I2" s="109"/>
      <c r="J2" s="109"/>
      <c r="K2" s="109"/>
      <c r="L2" s="109"/>
      <c r="M2" s="109"/>
      <c r="N2" s="109"/>
      <c r="O2" s="109"/>
      <c r="P2" s="109"/>
      <c r="Q2" s="109"/>
      <c r="R2" s="109"/>
      <c r="S2" s="113"/>
      <c r="T2" s="113"/>
      <c r="U2" s="1"/>
      <c r="V2" s="1"/>
      <c r="W2" s="1"/>
      <c r="X2" s="1"/>
      <c r="Y2" s="1"/>
      <c r="Z2" s="1"/>
    </row>
    <row r="3" ht="18.75" customHeight="1">
      <c r="A3" s="109"/>
      <c r="B3" s="110"/>
      <c r="C3" s="110"/>
      <c r="D3" s="115" t="s">
        <v>215</v>
      </c>
      <c r="E3" s="116" t="s">
        <v>4662</v>
      </c>
      <c r="F3" s="109"/>
      <c r="G3" s="109"/>
      <c r="H3" s="109"/>
      <c r="I3" s="109"/>
      <c r="J3" s="109"/>
      <c r="K3" s="109"/>
      <c r="L3" s="109"/>
      <c r="M3" s="109"/>
      <c r="N3" s="109"/>
      <c r="O3" s="109"/>
      <c r="P3" s="109"/>
      <c r="Q3" s="109"/>
      <c r="R3" s="109"/>
      <c r="S3" s="113"/>
      <c r="T3" s="113"/>
      <c r="U3" s="1"/>
      <c r="V3" s="1"/>
      <c r="W3" s="1"/>
      <c r="X3" s="1"/>
      <c r="Y3" s="1"/>
      <c r="Z3" s="1"/>
    </row>
    <row r="4" ht="18.75" customHeight="1">
      <c r="A4" s="109"/>
      <c r="B4" s="110"/>
      <c r="C4" s="110"/>
      <c r="D4" s="115" t="s">
        <v>128</v>
      </c>
      <c r="E4" s="117">
        <f>COUNTIF($R$12:$R$955,"P")</f>
        <v>1</v>
      </c>
      <c r="F4" s="109"/>
      <c r="G4" s="109"/>
      <c r="H4" s="109"/>
      <c r="I4" s="109"/>
      <c r="J4" s="109"/>
      <c r="K4" s="109"/>
      <c r="L4" s="109"/>
      <c r="M4" s="109"/>
      <c r="N4" s="109"/>
      <c r="O4" s="109"/>
      <c r="P4" s="109"/>
      <c r="Q4" s="109"/>
      <c r="R4" s="109"/>
      <c r="S4" s="113"/>
      <c r="T4" s="113"/>
      <c r="U4" s="1"/>
      <c r="V4" s="1"/>
      <c r="W4" s="1"/>
      <c r="X4" s="1"/>
      <c r="Y4" s="1"/>
      <c r="Z4" s="1"/>
    </row>
    <row r="5" ht="18.75" customHeight="1">
      <c r="A5" s="109"/>
      <c r="B5" s="110"/>
      <c r="C5" s="110"/>
      <c r="D5" s="115" t="s">
        <v>129</v>
      </c>
      <c r="E5" s="117">
        <f>COUNTIF($R$12:$R$955,"F")</f>
        <v>0</v>
      </c>
      <c r="F5" s="109"/>
      <c r="G5" s="109"/>
      <c r="H5" s="109"/>
      <c r="I5" s="109"/>
      <c r="J5" s="109"/>
      <c r="K5" s="109"/>
      <c r="L5" s="109"/>
      <c r="M5" s="109"/>
      <c r="N5" s="109"/>
      <c r="O5" s="109"/>
      <c r="P5" s="109"/>
      <c r="Q5" s="109"/>
      <c r="R5" s="109"/>
      <c r="S5" s="113"/>
      <c r="T5" s="113"/>
      <c r="U5" s="1"/>
      <c r="V5" s="1"/>
      <c r="W5" s="1"/>
      <c r="X5" s="1"/>
      <c r="Y5" s="1"/>
      <c r="Z5" s="1"/>
    </row>
    <row r="6" ht="18.75" customHeight="1">
      <c r="A6" s="109"/>
      <c r="B6" s="110"/>
      <c r="C6" s="110"/>
      <c r="D6" s="115" t="s">
        <v>130</v>
      </c>
      <c r="E6" s="117">
        <f>COUNTIF($R$12:$R$955,"PE")</f>
        <v>0</v>
      </c>
      <c r="F6" s="109"/>
      <c r="G6" s="202"/>
      <c r="H6" s="206"/>
      <c r="I6" s="202"/>
      <c r="J6" s="109"/>
      <c r="K6" s="109"/>
      <c r="L6" s="109"/>
      <c r="M6" s="109"/>
      <c r="N6" s="109"/>
      <c r="O6" s="109"/>
      <c r="P6" s="109"/>
      <c r="Q6" s="109"/>
      <c r="R6" s="109"/>
      <c r="S6" s="113"/>
      <c r="T6" s="113"/>
      <c r="U6" s="1"/>
      <c r="V6" s="1"/>
      <c r="W6" s="1"/>
      <c r="X6" s="1"/>
      <c r="Y6" s="1"/>
      <c r="Z6" s="1"/>
    </row>
    <row r="7" ht="18.75" customHeight="1">
      <c r="A7" s="109"/>
      <c r="B7" s="110"/>
      <c r="C7" s="110"/>
      <c r="D7" s="115" t="s">
        <v>132</v>
      </c>
      <c r="E7" s="117">
        <f>E8-E4-E5-E6</f>
        <v>68</v>
      </c>
      <c r="F7" s="109"/>
      <c r="G7" s="109"/>
      <c r="H7" s="109"/>
      <c r="I7" s="109"/>
      <c r="J7" s="109"/>
      <c r="K7" s="109"/>
      <c r="L7" s="109"/>
      <c r="M7" s="109"/>
      <c r="N7" s="109"/>
      <c r="O7" s="109"/>
      <c r="P7" s="109"/>
      <c r="Q7" s="109"/>
      <c r="R7" s="109"/>
      <c r="S7" s="113"/>
      <c r="T7" s="113"/>
      <c r="U7" s="1"/>
      <c r="V7" s="1"/>
      <c r="W7" s="1"/>
      <c r="X7" s="1"/>
      <c r="Y7" s="1"/>
      <c r="Z7" s="1"/>
    </row>
    <row r="8" ht="18.75" customHeight="1">
      <c r="A8" s="109"/>
      <c r="B8" s="110"/>
      <c r="C8" s="110"/>
      <c r="D8" s="115" t="s">
        <v>134</v>
      </c>
      <c r="E8" s="117">
        <f>COUNTA($E$12:$E$1567)</f>
        <v>69</v>
      </c>
      <c r="F8" s="109"/>
      <c r="G8" s="109"/>
      <c r="H8" s="109"/>
      <c r="I8" s="109"/>
      <c r="J8" s="109"/>
      <c r="K8" s="109"/>
      <c r="L8" s="109"/>
      <c r="M8" s="109"/>
      <c r="N8" s="109"/>
      <c r="O8" s="109"/>
      <c r="P8" s="109"/>
      <c r="Q8" s="109"/>
      <c r="R8" s="109"/>
      <c r="S8" s="113"/>
      <c r="T8" s="113"/>
      <c r="U8" s="1"/>
      <c r="V8" s="1"/>
      <c r="W8" s="1"/>
      <c r="X8" s="1"/>
      <c r="Y8" s="1"/>
      <c r="Z8" s="1"/>
    </row>
    <row r="9" ht="18.75"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7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75"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75" customHeight="1">
      <c r="A12" s="185" t="str">
        <f>IF(AND(E12="",E12=""),"",$E$3&amp;"_"&amp;ROW()-11-COUNTBLANK($E$12:E12))</f>
        <v/>
      </c>
      <c r="B12" s="186" t="s">
        <v>4663</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75"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148" t="s">
        <v>4664</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75" customHeight="1">
      <c r="A15" s="187" t="s">
        <v>2829</v>
      </c>
      <c r="B15" s="209"/>
      <c r="C15" s="189"/>
      <c r="D15" s="190"/>
      <c r="E15" s="191"/>
      <c r="F15" s="191"/>
      <c r="G15" s="192"/>
      <c r="H15" s="193"/>
      <c r="I15" s="193"/>
      <c r="J15" s="193"/>
      <c r="K15" s="193"/>
      <c r="L15" s="194"/>
      <c r="M15" s="193"/>
      <c r="N15" s="192"/>
      <c r="O15" s="193"/>
      <c r="P15" s="137"/>
      <c r="Q15" s="137"/>
      <c r="R15" s="137"/>
      <c r="S15" s="137"/>
      <c r="T15" s="137"/>
      <c r="U15" s="1"/>
      <c r="V15" s="1"/>
      <c r="W15" s="1"/>
      <c r="X15" s="1"/>
      <c r="Y15" s="1"/>
      <c r="Z15" s="1"/>
    </row>
    <row r="16" ht="363.0" customHeight="1">
      <c r="A16" s="215" t="str">
        <f t="shared" ref="A16:A25" si="1">IF(E16&lt;&gt;"",$E$3&amp;"00"&amp;COUNTA($E$16:E16),"")</f>
        <v>DTKT001</v>
      </c>
      <c r="B16" s="134" t="s">
        <v>4665</v>
      </c>
      <c r="C16" s="217"/>
      <c r="D16" s="218"/>
      <c r="E16" s="218" t="s">
        <v>4666</v>
      </c>
      <c r="F16" s="197"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219"/>
      <c r="T16" s="137"/>
      <c r="U16" s="1"/>
      <c r="V16" s="1"/>
      <c r="W16" s="1"/>
      <c r="X16" s="1"/>
      <c r="Y16" s="1"/>
      <c r="Z16" s="1"/>
    </row>
    <row r="17" ht="90.0" customHeight="1">
      <c r="A17" s="215" t="str">
        <f t="shared" si="1"/>
        <v>DTKT002</v>
      </c>
      <c r="B17" s="235" t="s">
        <v>4132</v>
      </c>
      <c r="C17" s="267"/>
      <c r="D17" s="136" t="s">
        <v>4133</v>
      </c>
      <c r="E17" s="228" t="s">
        <v>4134</v>
      </c>
      <c r="F17" s="224"/>
      <c r="G17" s="197"/>
      <c r="H17" s="197"/>
      <c r="I17" s="197"/>
      <c r="J17" s="197"/>
      <c r="K17" s="197"/>
      <c r="L17" s="197"/>
      <c r="M17" s="197"/>
      <c r="N17" s="197"/>
      <c r="O17" s="197"/>
      <c r="P17" s="197"/>
      <c r="Q17" s="197"/>
      <c r="R17" s="137"/>
      <c r="S17" s="137"/>
      <c r="T17" s="137"/>
      <c r="U17" s="1"/>
      <c r="V17" s="1"/>
      <c r="W17" s="1"/>
      <c r="X17" s="1"/>
      <c r="Y17" s="1"/>
      <c r="Z17" s="1"/>
    </row>
    <row r="18" ht="135.0" customHeight="1">
      <c r="A18" s="215" t="str">
        <f t="shared" si="1"/>
        <v>DTKT003</v>
      </c>
      <c r="B18" s="220" t="s">
        <v>3419</v>
      </c>
      <c r="C18" s="268"/>
      <c r="D18" s="222" t="s">
        <v>4135</v>
      </c>
      <c r="E18" s="223" t="s">
        <v>4136</v>
      </c>
      <c r="F18" s="224"/>
      <c r="G18" s="197"/>
      <c r="H18" s="197"/>
      <c r="I18" s="197"/>
      <c r="J18" s="197"/>
      <c r="K18" s="197"/>
      <c r="L18" s="197"/>
      <c r="M18" s="197"/>
      <c r="N18" s="197"/>
      <c r="O18" s="197"/>
      <c r="P18" s="197"/>
      <c r="Q18" s="197"/>
      <c r="R18" s="137"/>
      <c r="S18" s="137"/>
      <c r="T18" s="137"/>
      <c r="U18" s="1"/>
      <c r="V18" s="1"/>
      <c r="W18" s="1"/>
      <c r="X18" s="1"/>
      <c r="Y18" s="1"/>
      <c r="Z18" s="1"/>
    </row>
    <row r="19" ht="135.0" customHeight="1">
      <c r="A19" s="215" t="str">
        <f t="shared" si="1"/>
        <v>DTKT004</v>
      </c>
      <c r="B19" s="134" t="s">
        <v>4137</v>
      </c>
      <c r="C19" s="208"/>
      <c r="D19" s="136" t="s">
        <v>4138</v>
      </c>
      <c r="E19" s="136" t="s">
        <v>4139</v>
      </c>
      <c r="F19" s="224"/>
      <c r="G19" s="197"/>
      <c r="H19" s="197"/>
      <c r="I19" s="197"/>
      <c r="J19" s="197"/>
      <c r="K19" s="197"/>
      <c r="L19" s="197"/>
      <c r="M19" s="197"/>
      <c r="N19" s="197"/>
      <c r="O19" s="197"/>
      <c r="P19" s="197"/>
      <c r="Q19" s="197"/>
      <c r="R19" s="137"/>
      <c r="S19" s="137"/>
      <c r="T19" s="137"/>
      <c r="U19" s="1"/>
      <c r="V19" s="1"/>
      <c r="W19" s="1"/>
      <c r="X19" s="1"/>
      <c r="Y19" s="1"/>
      <c r="Z19" s="1"/>
    </row>
    <row r="20" ht="129.0" customHeight="1">
      <c r="A20" s="215" t="str">
        <f t="shared" si="1"/>
        <v>DTKT005</v>
      </c>
      <c r="B20" s="134" t="s">
        <v>3422</v>
      </c>
      <c r="C20" s="226"/>
      <c r="D20" s="222" t="s">
        <v>3921</v>
      </c>
      <c r="E20" s="222" t="s">
        <v>3424</v>
      </c>
      <c r="F20" s="224"/>
      <c r="G20" s="197"/>
      <c r="H20" s="197"/>
      <c r="I20" s="197"/>
      <c r="J20" s="197"/>
      <c r="K20" s="197"/>
      <c r="L20" s="197"/>
      <c r="M20" s="197"/>
      <c r="N20" s="197"/>
      <c r="O20" s="197"/>
      <c r="P20" s="197"/>
      <c r="Q20" s="197"/>
      <c r="R20" s="137"/>
      <c r="S20" s="137"/>
      <c r="T20" s="137"/>
      <c r="U20" s="1"/>
      <c r="V20" s="1"/>
      <c r="W20" s="1"/>
      <c r="X20" s="1"/>
      <c r="Y20" s="1"/>
      <c r="Z20" s="1"/>
    </row>
    <row r="21" ht="99.0" customHeight="1">
      <c r="A21" s="215" t="str">
        <f t="shared" si="1"/>
        <v>DTKT006</v>
      </c>
      <c r="B21" s="134" t="s">
        <v>3425</v>
      </c>
      <c r="C21" s="227"/>
      <c r="D21" s="136" t="s">
        <v>4667</v>
      </c>
      <c r="E21" s="228" t="s">
        <v>3427</v>
      </c>
      <c r="F21" s="224"/>
      <c r="G21" s="197"/>
      <c r="H21" s="197"/>
      <c r="I21" s="197"/>
      <c r="J21" s="197"/>
      <c r="K21" s="197"/>
      <c r="L21" s="197"/>
      <c r="M21" s="197"/>
      <c r="N21" s="197"/>
      <c r="O21" s="197"/>
      <c r="P21" s="197"/>
      <c r="Q21" s="197"/>
      <c r="R21" s="137"/>
      <c r="S21" s="137"/>
      <c r="T21" s="137"/>
      <c r="U21" s="1"/>
      <c r="V21" s="1"/>
      <c r="W21" s="1"/>
      <c r="X21" s="1"/>
      <c r="Y21" s="1"/>
      <c r="Z21" s="1"/>
    </row>
    <row r="22" ht="45.0" customHeight="1">
      <c r="A22" s="215" t="str">
        <f t="shared" si="1"/>
        <v/>
      </c>
      <c r="B22" s="229" t="s">
        <v>292</v>
      </c>
      <c r="C22" s="229"/>
      <c r="D22" s="229"/>
      <c r="E22" s="229"/>
      <c r="F22" s="224"/>
      <c r="G22" s="197"/>
      <c r="H22" s="197"/>
      <c r="I22" s="197"/>
      <c r="J22" s="197"/>
      <c r="K22" s="197"/>
      <c r="L22" s="197"/>
      <c r="M22" s="197"/>
      <c r="N22" s="197"/>
      <c r="O22" s="197"/>
      <c r="P22" s="197"/>
      <c r="Q22" s="197"/>
      <c r="R22" s="137"/>
      <c r="S22" s="137"/>
      <c r="T22" s="137"/>
      <c r="U22" s="1"/>
      <c r="V22" s="1"/>
      <c r="W22" s="1"/>
      <c r="X22" s="1"/>
      <c r="Y22" s="1"/>
      <c r="Z22" s="1"/>
    </row>
    <row r="23" ht="99.0" customHeight="1">
      <c r="A23" s="215" t="str">
        <f t="shared" si="1"/>
        <v>DTKT007</v>
      </c>
      <c r="B23" s="142" t="s">
        <v>293</v>
      </c>
      <c r="C23" s="142"/>
      <c r="D23" s="142" t="s">
        <v>3922</v>
      </c>
      <c r="E23" s="142" t="s">
        <v>295</v>
      </c>
      <c r="F23" s="224"/>
      <c r="G23" s="197"/>
      <c r="H23" s="197"/>
      <c r="I23" s="197"/>
      <c r="J23" s="197"/>
      <c r="K23" s="197"/>
      <c r="L23" s="197"/>
      <c r="M23" s="197"/>
      <c r="N23" s="197"/>
      <c r="O23" s="197"/>
      <c r="P23" s="197"/>
      <c r="Q23" s="197"/>
      <c r="R23" s="137"/>
      <c r="S23" s="137"/>
      <c r="T23" s="137"/>
      <c r="U23" s="1"/>
      <c r="V23" s="1"/>
      <c r="W23" s="1"/>
      <c r="X23" s="1"/>
      <c r="Y23" s="1"/>
      <c r="Z23" s="1"/>
    </row>
    <row r="24" ht="75.0" customHeight="1">
      <c r="A24" s="215" t="str">
        <f t="shared" si="1"/>
        <v>DTKT008</v>
      </c>
      <c r="B24" s="142" t="s">
        <v>3429</v>
      </c>
      <c r="C24" s="142"/>
      <c r="D24" s="142" t="s">
        <v>4146</v>
      </c>
      <c r="E24" s="142" t="s">
        <v>298</v>
      </c>
      <c r="F24" s="224"/>
      <c r="G24" s="197"/>
      <c r="H24" s="197"/>
      <c r="I24" s="197"/>
      <c r="J24" s="197"/>
      <c r="K24" s="197"/>
      <c r="L24" s="197"/>
      <c r="M24" s="197"/>
      <c r="N24" s="197"/>
      <c r="O24" s="197"/>
      <c r="P24" s="197"/>
      <c r="Q24" s="197"/>
      <c r="R24" s="137"/>
      <c r="S24" s="137"/>
      <c r="T24" s="137"/>
      <c r="U24" s="1"/>
      <c r="V24" s="1"/>
      <c r="W24" s="1"/>
      <c r="X24" s="1"/>
      <c r="Y24" s="1"/>
      <c r="Z24" s="1"/>
    </row>
    <row r="25" ht="102.0" customHeight="1">
      <c r="A25" s="215" t="str">
        <f t="shared" si="1"/>
        <v>DTKT009</v>
      </c>
      <c r="B25" s="142" t="s">
        <v>3431</v>
      </c>
      <c r="C25" s="142"/>
      <c r="D25" s="142" t="s">
        <v>4668</v>
      </c>
      <c r="E25" s="142" t="s">
        <v>3433</v>
      </c>
      <c r="F25" s="224"/>
      <c r="G25" s="197"/>
      <c r="H25" s="197"/>
      <c r="I25" s="197"/>
      <c r="J25" s="197"/>
      <c r="K25" s="197"/>
      <c r="L25" s="197"/>
      <c r="M25" s="197"/>
      <c r="N25" s="197"/>
      <c r="O25" s="197"/>
      <c r="P25" s="197"/>
      <c r="Q25" s="197"/>
      <c r="R25" s="137"/>
      <c r="S25" s="137"/>
      <c r="T25" s="137"/>
      <c r="U25" s="1"/>
      <c r="V25" s="1"/>
      <c r="W25" s="1"/>
      <c r="X25" s="1"/>
      <c r="Y25" s="1"/>
      <c r="Z25" s="1"/>
    </row>
    <row r="26" ht="117.0" customHeight="1">
      <c r="A26" s="215" t="str">
        <f t="shared" ref="A26:A53" si="2">IF(E26&lt;&gt;"",$E$3&amp;"0"&amp;COUNTA($E$16:E26),"")</f>
        <v>DTKT010</v>
      </c>
      <c r="B26" s="142" t="s">
        <v>3434</v>
      </c>
      <c r="C26" s="142"/>
      <c r="D26" s="142" t="s">
        <v>4582</v>
      </c>
      <c r="E26" s="142" t="s">
        <v>3436</v>
      </c>
      <c r="F26" s="224"/>
      <c r="G26" s="197"/>
      <c r="H26" s="197"/>
      <c r="I26" s="197"/>
      <c r="J26" s="197"/>
      <c r="K26" s="197"/>
      <c r="L26" s="197"/>
      <c r="M26" s="197"/>
      <c r="N26" s="197"/>
      <c r="O26" s="197"/>
      <c r="P26" s="197"/>
      <c r="Q26" s="197"/>
      <c r="R26" s="137"/>
      <c r="S26" s="137"/>
      <c r="T26" s="137"/>
      <c r="U26" s="1"/>
      <c r="V26" s="1"/>
      <c r="W26" s="1"/>
      <c r="X26" s="1"/>
      <c r="Y26" s="1"/>
      <c r="Z26" s="1"/>
    </row>
    <row r="27" ht="46.5" customHeight="1">
      <c r="A27" s="215" t="str">
        <f t="shared" si="2"/>
        <v/>
      </c>
      <c r="B27" s="230" t="s">
        <v>3437</v>
      </c>
      <c r="C27" s="230"/>
      <c r="D27" s="230"/>
      <c r="E27" s="231"/>
      <c r="F27" s="224"/>
      <c r="G27" s="197"/>
      <c r="H27" s="197"/>
      <c r="I27" s="197"/>
      <c r="J27" s="197"/>
      <c r="K27" s="197"/>
      <c r="L27" s="197"/>
      <c r="M27" s="197"/>
      <c r="N27" s="197"/>
      <c r="O27" s="197"/>
      <c r="P27" s="197"/>
      <c r="Q27" s="197"/>
      <c r="R27" s="137"/>
      <c r="S27" s="137"/>
      <c r="T27" s="137"/>
      <c r="U27" s="1"/>
      <c r="V27" s="1"/>
      <c r="W27" s="1"/>
      <c r="X27" s="1"/>
      <c r="Y27" s="1"/>
      <c r="Z27" s="1"/>
    </row>
    <row r="28" ht="75.0" customHeight="1">
      <c r="A28" s="215" t="str">
        <f t="shared" si="2"/>
        <v>DTKT011</v>
      </c>
      <c r="B28" s="134" t="s">
        <v>3438</v>
      </c>
      <c r="C28" s="134"/>
      <c r="D28" s="136" t="s">
        <v>4669</v>
      </c>
      <c r="E28" s="223" t="s">
        <v>118</v>
      </c>
      <c r="F28" s="224"/>
      <c r="G28" s="197"/>
      <c r="H28" s="197"/>
      <c r="I28" s="197"/>
      <c r="J28" s="197"/>
      <c r="K28" s="197"/>
      <c r="L28" s="197"/>
      <c r="M28" s="197"/>
      <c r="N28" s="197"/>
      <c r="O28" s="197"/>
      <c r="P28" s="197"/>
      <c r="Q28" s="197"/>
      <c r="R28" s="137"/>
      <c r="S28" s="137"/>
      <c r="T28" s="137"/>
      <c r="U28" s="1"/>
      <c r="V28" s="1"/>
      <c r="W28" s="1"/>
      <c r="X28" s="1"/>
      <c r="Y28" s="1"/>
      <c r="Z28" s="1"/>
    </row>
    <row r="29" ht="18.75" customHeight="1">
      <c r="A29" s="215" t="str">
        <f t="shared" si="2"/>
        <v/>
      </c>
      <c r="B29" s="231" t="s">
        <v>4584</v>
      </c>
      <c r="C29" s="231"/>
      <c r="D29" s="231"/>
      <c r="E29" s="231"/>
      <c r="F29" s="197"/>
      <c r="G29" s="197"/>
      <c r="H29" s="197"/>
      <c r="I29" s="197"/>
      <c r="J29" s="197"/>
      <c r="K29" s="197"/>
      <c r="L29" s="197"/>
      <c r="M29" s="197"/>
      <c r="N29" s="197"/>
      <c r="O29" s="197"/>
      <c r="P29" s="197"/>
      <c r="Q29" s="197"/>
      <c r="R29" s="137" t="str">
        <f t="shared" ref="R29:R30" si="3">IF(OR(IF(H29="",IF(G29="",IF(F29="","",F29),G29),H29)="F",IF(K29="",IF(J29="",IF(I29="","",I29),J29),K29)="F",IF(N29="",IF(M29="",IF(L29="","",L29),M29),N29)="F",IF(Q29="",IF(P29="",IF(O29="","",O29),P29),Q29)="F")=TRUE,"F",IF(OR(IF(H29="",IF(G29="",IF(F29="","",F29),G29),H29)="PE",IF(K29="",IF(J29="",IF(I29="","",I29),J29),K29)="PE",IF(N29="",IF(M29="",IF(L29="","",L29),M29),N29)="PE",IF(Q29="",IF(P29="",IF(O29="","",O29),P29),Q29)="PE")=TRUE,"PE",IF(AND(IF(H29="",IF(G29="",IF(F29="","",F29),G29),H29)="",IF(K29="",IF(J29="",IF(I29="","",I29),J29),K29)="",IF(N29="",IF(M29="",IF(L29="","",L29),M29),N29)="",IF(Q29="",IF(P29="",IF(O29="","",O29),P29),Q29)="")=TRUE,"","P")))</f>
        <v/>
      </c>
      <c r="S29" s="137"/>
      <c r="T29" s="232"/>
      <c r="U29" s="233"/>
      <c r="V29" s="233"/>
      <c r="W29" s="233"/>
      <c r="X29" s="233"/>
      <c r="Y29" s="233"/>
      <c r="Z29" s="233"/>
    </row>
    <row r="30" ht="18.75" customHeight="1">
      <c r="A30" s="215" t="str">
        <f t="shared" si="2"/>
        <v>DTKT012</v>
      </c>
      <c r="B30" s="134" t="s">
        <v>4585</v>
      </c>
      <c r="C30" s="134" t="s">
        <v>3908</v>
      </c>
      <c r="D30" s="136" t="s">
        <v>4152</v>
      </c>
      <c r="E30" s="136" t="s">
        <v>4670</v>
      </c>
      <c r="F30" s="224"/>
      <c r="G30" s="197"/>
      <c r="H30" s="197"/>
      <c r="I30" s="197"/>
      <c r="J30" s="197"/>
      <c r="K30" s="197"/>
      <c r="L30" s="197"/>
      <c r="M30" s="197"/>
      <c r="N30" s="197"/>
      <c r="O30" s="197"/>
      <c r="P30" s="197"/>
      <c r="Q30" s="197"/>
      <c r="R30" s="137" t="str">
        <f t="shared" si="3"/>
        <v/>
      </c>
      <c r="S30" s="137"/>
      <c r="T30" s="137"/>
      <c r="U30" s="1"/>
      <c r="V30" s="1"/>
      <c r="W30" s="1"/>
      <c r="X30" s="1"/>
      <c r="Y30" s="1"/>
      <c r="Z30" s="1"/>
    </row>
    <row r="31" ht="18.75" customHeight="1">
      <c r="A31" s="215" t="str">
        <f t="shared" si="2"/>
        <v>DTKT013</v>
      </c>
      <c r="B31" s="248" t="s">
        <v>4587</v>
      </c>
      <c r="C31" s="247"/>
      <c r="D31" s="247" t="s">
        <v>4152</v>
      </c>
      <c r="E31" s="136" t="s">
        <v>4671</v>
      </c>
      <c r="F31" s="224"/>
      <c r="G31" s="197"/>
      <c r="H31" s="197"/>
      <c r="I31" s="197"/>
      <c r="J31" s="197"/>
      <c r="K31" s="197"/>
      <c r="L31" s="197"/>
      <c r="M31" s="197"/>
      <c r="N31" s="197"/>
      <c r="O31" s="197"/>
      <c r="P31" s="197"/>
      <c r="Q31" s="197"/>
      <c r="R31" s="137"/>
      <c r="S31" s="137"/>
      <c r="T31" s="137"/>
      <c r="U31" s="1"/>
      <c r="V31" s="1"/>
      <c r="W31" s="1"/>
      <c r="X31" s="1"/>
      <c r="Y31" s="1"/>
      <c r="Z31" s="1"/>
    </row>
    <row r="32" ht="18.75" customHeight="1">
      <c r="A32" s="215" t="str">
        <f t="shared" si="2"/>
        <v>DTKT014</v>
      </c>
      <c r="B32" s="238" t="s">
        <v>4672</v>
      </c>
      <c r="C32" s="226"/>
      <c r="D32" s="220" t="s">
        <v>4160</v>
      </c>
      <c r="E32" s="222" t="s">
        <v>4673</v>
      </c>
      <c r="F32" s="197"/>
      <c r="G32" s="197"/>
      <c r="H32" s="197"/>
      <c r="I32" s="197"/>
      <c r="J32" s="197"/>
      <c r="K32" s="197"/>
      <c r="L32" s="197"/>
      <c r="M32" s="197"/>
      <c r="N32" s="197"/>
      <c r="O32" s="197"/>
      <c r="P32" s="197"/>
      <c r="Q32" s="197"/>
      <c r="R32" s="137"/>
      <c r="S32" s="137"/>
      <c r="T32" s="137"/>
      <c r="U32" s="1"/>
      <c r="V32" s="1"/>
      <c r="W32" s="1"/>
      <c r="X32" s="1"/>
      <c r="Y32" s="1"/>
      <c r="Z32" s="1"/>
    </row>
    <row r="33" ht="18.75" customHeight="1">
      <c r="A33" s="215" t="str">
        <f t="shared" si="2"/>
        <v>DTKT015</v>
      </c>
      <c r="B33" s="237" t="s">
        <v>4674</v>
      </c>
      <c r="C33" s="226"/>
      <c r="D33" s="220" t="s">
        <v>4166</v>
      </c>
      <c r="E33" s="222" t="s">
        <v>4167</v>
      </c>
      <c r="F33" s="197"/>
      <c r="G33" s="197"/>
      <c r="H33" s="197"/>
      <c r="I33" s="197"/>
      <c r="J33" s="197"/>
      <c r="K33" s="197"/>
      <c r="L33" s="197"/>
      <c r="M33" s="197"/>
      <c r="N33" s="197"/>
      <c r="O33" s="197"/>
      <c r="P33" s="197"/>
      <c r="Q33" s="197"/>
      <c r="R33" s="137"/>
      <c r="S33" s="137"/>
      <c r="T33" s="137"/>
      <c r="U33" s="1"/>
      <c r="V33" s="1"/>
      <c r="W33" s="1"/>
      <c r="X33" s="1"/>
      <c r="Y33" s="1"/>
      <c r="Z33" s="1"/>
    </row>
    <row r="34" ht="18.75" customHeight="1">
      <c r="A34" s="215" t="str">
        <f t="shared" si="2"/>
        <v>DTKT016</v>
      </c>
      <c r="B34" s="248" t="s">
        <v>4675</v>
      </c>
      <c r="C34" s="247"/>
      <c r="D34" s="247" t="s">
        <v>4676</v>
      </c>
      <c r="E34" s="136" t="s">
        <v>3470</v>
      </c>
      <c r="F34" s="244"/>
      <c r="G34" s="245"/>
      <c r="H34" s="245"/>
      <c r="I34" s="245"/>
      <c r="J34" s="245"/>
      <c r="K34" s="245"/>
      <c r="L34" s="245"/>
      <c r="M34" s="245"/>
      <c r="N34" s="245"/>
      <c r="O34" s="245"/>
      <c r="P34" s="245"/>
      <c r="Q34" s="245"/>
      <c r="R34" s="246"/>
      <c r="S34" s="246"/>
      <c r="T34" s="246"/>
      <c r="U34" s="1"/>
      <c r="V34" s="1"/>
      <c r="W34" s="1"/>
      <c r="X34" s="1"/>
      <c r="Y34" s="1"/>
      <c r="Z34" s="1"/>
    </row>
    <row r="35" ht="18.75" customHeight="1">
      <c r="A35" s="215" t="str">
        <f t="shared" si="2"/>
        <v>DTKT017</v>
      </c>
      <c r="B35" s="248" t="s">
        <v>4677</v>
      </c>
      <c r="C35" s="247"/>
      <c r="D35" s="247" t="s">
        <v>4678</v>
      </c>
      <c r="E35" s="136" t="s">
        <v>3470</v>
      </c>
      <c r="F35" s="244"/>
      <c r="G35" s="245"/>
      <c r="H35" s="245"/>
      <c r="I35" s="245"/>
      <c r="J35" s="245"/>
      <c r="K35" s="245"/>
      <c r="L35" s="245"/>
      <c r="M35" s="245"/>
      <c r="N35" s="245"/>
      <c r="O35" s="245"/>
      <c r="P35" s="245"/>
      <c r="Q35" s="245"/>
      <c r="R35" s="246"/>
      <c r="S35" s="246"/>
      <c r="T35" s="246"/>
      <c r="U35" s="1"/>
      <c r="V35" s="1"/>
      <c r="W35" s="1"/>
      <c r="X35" s="1"/>
      <c r="Y35" s="1"/>
      <c r="Z35" s="1"/>
    </row>
    <row r="36" ht="18.75" customHeight="1">
      <c r="A36" s="215" t="str">
        <f t="shared" si="2"/>
        <v>DTKT018</v>
      </c>
      <c r="B36" s="248" t="s">
        <v>4679</v>
      </c>
      <c r="C36" s="247"/>
      <c r="D36" s="247" t="s">
        <v>4680</v>
      </c>
      <c r="E36" s="136" t="s">
        <v>3470</v>
      </c>
      <c r="F36" s="244"/>
      <c r="G36" s="245"/>
      <c r="H36" s="245"/>
      <c r="I36" s="245"/>
      <c r="J36" s="245"/>
      <c r="K36" s="245"/>
      <c r="L36" s="245"/>
      <c r="M36" s="245"/>
      <c r="N36" s="245"/>
      <c r="O36" s="245"/>
      <c r="P36" s="245"/>
      <c r="Q36" s="245"/>
      <c r="R36" s="246"/>
      <c r="S36" s="246"/>
      <c r="T36" s="246"/>
      <c r="U36" s="1"/>
      <c r="V36" s="1"/>
      <c r="W36" s="1"/>
      <c r="X36" s="1"/>
      <c r="Y36" s="1"/>
      <c r="Z36" s="1"/>
    </row>
    <row r="37" ht="18.75" customHeight="1">
      <c r="A37" s="215" t="str">
        <f t="shared" si="2"/>
        <v>DTKT019</v>
      </c>
      <c r="B37" s="248" t="s">
        <v>4681</v>
      </c>
      <c r="C37" s="247"/>
      <c r="D37" s="247" t="s">
        <v>4682</v>
      </c>
      <c r="E37" s="136" t="s">
        <v>3470</v>
      </c>
      <c r="F37" s="244"/>
      <c r="G37" s="245"/>
      <c r="H37" s="245"/>
      <c r="I37" s="245"/>
      <c r="J37" s="245"/>
      <c r="K37" s="245"/>
      <c r="L37" s="245"/>
      <c r="M37" s="245"/>
      <c r="N37" s="245"/>
      <c r="O37" s="245"/>
      <c r="P37" s="245"/>
      <c r="Q37" s="245"/>
      <c r="R37" s="246"/>
      <c r="S37" s="246"/>
      <c r="T37" s="246"/>
      <c r="U37" s="1"/>
      <c r="V37" s="1"/>
      <c r="W37" s="1"/>
      <c r="X37" s="1"/>
      <c r="Y37" s="1"/>
      <c r="Z37" s="1"/>
    </row>
    <row r="38" ht="18.75" customHeight="1">
      <c r="A38" s="215" t="str">
        <f t="shared" si="2"/>
        <v>DTKT020</v>
      </c>
      <c r="B38" s="248" t="s">
        <v>4683</v>
      </c>
      <c r="C38" s="247"/>
      <c r="D38" s="247" t="s">
        <v>4684</v>
      </c>
      <c r="E38" s="136" t="s">
        <v>3552</v>
      </c>
      <c r="F38" s="244"/>
      <c r="G38" s="245"/>
      <c r="H38" s="245"/>
      <c r="I38" s="245"/>
      <c r="J38" s="245"/>
      <c r="K38" s="245"/>
      <c r="L38" s="245"/>
      <c r="M38" s="245"/>
      <c r="N38" s="245"/>
      <c r="O38" s="245"/>
      <c r="P38" s="245"/>
      <c r="Q38" s="245"/>
      <c r="R38" s="246"/>
      <c r="S38" s="246"/>
      <c r="T38" s="246"/>
      <c r="U38" s="1"/>
      <c r="V38" s="1"/>
      <c r="W38" s="1"/>
      <c r="X38" s="1"/>
      <c r="Y38" s="1"/>
      <c r="Z38" s="1"/>
    </row>
    <row r="39" ht="18.75" customHeight="1">
      <c r="A39" s="215" t="str">
        <f t="shared" si="2"/>
        <v>DTKT021</v>
      </c>
      <c r="B39" s="249" t="s">
        <v>4685</v>
      </c>
      <c r="C39" s="221"/>
      <c r="D39" s="221" t="s">
        <v>4686</v>
      </c>
      <c r="E39" s="222" t="s">
        <v>3555</v>
      </c>
      <c r="F39" s="244"/>
      <c r="G39" s="245"/>
      <c r="H39" s="245"/>
      <c r="I39" s="245"/>
      <c r="J39" s="245"/>
      <c r="K39" s="245"/>
      <c r="L39" s="245"/>
      <c r="M39" s="245"/>
      <c r="N39" s="245"/>
      <c r="O39" s="245"/>
      <c r="P39" s="245"/>
      <c r="Q39" s="245"/>
      <c r="R39" s="246"/>
      <c r="S39" s="246"/>
      <c r="T39" s="246"/>
      <c r="U39" s="1"/>
      <c r="V39" s="1"/>
      <c r="W39" s="1"/>
      <c r="X39" s="1"/>
      <c r="Y39" s="1"/>
      <c r="Z39" s="1"/>
    </row>
    <row r="40" ht="96.0" customHeight="1">
      <c r="A40" s="215" t="str">
        <f t="shared" si="2"/>
        <v>DTKT022</v>
      </c>
      <c r="B40" s="238" t="s">
        <v>4687</v>
      </c>
      <c r="C40" s="134"/>
      <c r="D40" s="221" t="s">
        <v>4688</v>
      </c>
      <c r="E40" s="222" t="s">
        <v>4689</v>
      </c>
      <c r="F40" s="244"/>
      <c r="G40" s="245"/>
      <c r="H40" s="245"/>
      <c r="I40" s="245"/>
      <c r="J40" s="245"/>
      <c r="K40" s="245"/>
      <c r="L40" s="245"/>
      <c r="M40" s="245"/>
      <c r="N40" s="245"/>
      <c r="O40" s="245"/>
      <c r="P40" s="245"/>
      <c r="Q40" s="245"/>
      <c r="R40" s="246"/>
      <c r="S40" s="246"/>
      <c r="T40" s="246"/>
      <c r="U40" s="1"/>
      <c r="V40" s="1"/>
      <c r="W40" s="1"/>
      <c r="X40" s="1"/>
      <c r="Y40" s="1"/>
      <c r="Z40" s="1"/>
    </row>
    <row r="41" ht="18.75" customHeight="1">
      <c r="A41" s="215" t="str">
        <f t="shared" si="2"/>
        <v>DTKT023</v>
      </c>
      <c r="B41" s="238" t="s">
        <v>4690</v>
      </c>
      <c r="C41" s="134"/>
      <c r="D41" s="221" t="s">
        <v>4691</v>
      </c>
      <c r="E41" s="136" t="s">
        <v>3561</v>
      </c>
      <c r="F41" s="244"/>
      <c r="G41" s="245"/>
      <c r="H41" s="245"/>
      <c r="I41" s="245"/>
      <c r="J41" s="245"/>
      <c r="K41" s="245"/>
      <c r="L41" s="245"/>
      <c r="M41" s="245"/>
      <c r="N41" s="245"/>
      <c r="O41" s="245"/>
      <c r="P41" s="245"/>
      <c r="Q41" s="245"/>
      <c r="R41" s="246"/>
      <c r="S41" s="246"/>
      <c r="T41" s="246"/>
      <c r="U41" s="1"/>
      <c r="V41" s="1"/>
      <c r="W41" s="1"/>
      <c r="X41" s="1"/>
      <c r="Y41" s="1"/>
      <c r="Z41" s="1"/>
    </row>
    <row r="42" ht="97.5" customHeight="1">
      <c r="A42" s="215" t="str">
        <f t="shared" si="2"/>
        <v>DTKT024</v>
      </c>
      <c r="B42" s="248" t="s">
        <v>3539</v>
      </c>
      <c r="C42" s="247"/>
      <c r="D42" s="247" t="s">
        <v>4152</v>
      </c>
      <c r="E42" s="136" t="s">
        <v>3540</v>
      </c>
      <c r="F42" s="244"/>
      <c r="G42" s="245"/>
      <c r="H42" s="245"/>
      <c r="I42" s="245"/>
      <c r="J42" s="245"/>
      <c r="K42" s="245"/>
      <c r="L42" s="245"/>
      <c r="M42" s="245"/>
      <c r="N42" s="245"/>
      <c r="O42" s="245"/>
      <c r="P42" s="245"/>
      <c r="Q42" s="245"/>
      <c r="R42" s="246"/>
      <c r="S42" s="246"/>
      <c r="T42" s="246"/>
      <c r="U42" s="1"/>
      <c r="V42" s="1"/>
      <c r="W42" s="1"/>
      <c r="X42" s="1"/>
      <c r="Y42" s="1"/>
      <c r="Z42" s="1"/>
    </row>
    <row r="43" ht="97.5" customHeight="1">
      <c r="A43" s="215" t="str">
        <f t="shared" si="2"/>
        <v>DTKT025</v>
      </c>
      <c r="B43" s="237" t="s">
        <v>4208</v>
      </c>
      <c r="C43" s="226"/>
      <c r="D43" s="220" t="s">
        <v>4160</v>
      </c>
      <c r="E43" s="222" t="s">
        <v>3510</v>
      </c>
      <c r="F43" s="244"/>
      <c r="G43" s="245"/>
      <c r="H43" s="245"/>
      <c r="I43" s="245"/>
      <c r="J43" s="245"/>
      <c r="K43" s="245"/>
      <c r="L43" s="245"/>
      <c r="M43" s="245"/>
      <c r="N43" s="245"/>
      <c r="O43" s="245"/>
      <c r="P43" s="245"/>
      <c r="Q43" s="245"/>
      <c r="R43" s="246"/>
      <c r="S43" s="246"/>
      <c r="T43" s="246"/>
      <c r="U43" s="1"/>
      <c r="V43" s="1"/>
      <c r="W43" s="1"/>
      <c r="X43" s="1"/>
      <c r="Y43" s="1"/>
      <c r="Z43" s="1"/>
    </row>
    <row r="44" ht="112.5" customHeight="1">
      <c r="A44" s="215" t="str">
        <f t="shared" si="2"/>
        <v>DTKT026</v>
      </c>
      <c r="B44" s="248" t="s">
        <v>3544</v>
      </c>
      <c r="C44" s="247"/>
      <c r="D44" s="247" t="s">
        <v>4692</v>
      </c>
      <c r="E44" s="136" t="s">
        <v>3470</v>
      </c>
      <c r="F44" s="244"/>
      <c r="G44" s="245"/>
      <c r="H44" s="245"/>
      <c r="I44" s="245"/>
      <c r="J44" s="245"/>
      <c r="K44" s="245"/>
      <c r="L44" s="245"/>
      <c r="M44" s="245"/>
      <c r="N44" s="245"/>
      <c r="O44" s="245"/>
      <c r="P44" s="245"/>
      <c r="Q44" s="245"/>
      <c r="R44" s="246"/>
      <c r="S44" s="246"/>
      <c r="T44" s="246"/>
      <c r="U44" s="1"/>
      <c r="V44" s="1"/>
      <c r="W44" s="1"/>
      <c r="X44" s="1"/>
      <c r="Y44" s="1"/>
      <c r="Z44" s="1"/>
    </row>
    <row r="45" ht="97.5" customHeight="1">
      <c r="A45" s="215" t="str">
        <f t="shared" si="2"/>
        <v>DTKT027</v>
      </c>
      <c r="B45" s="248" t="s">
        <v>3473</v>
      </c>
      <c r="C45" s="247"/>
      <c r="D45" s="247" t="s">
        <v>4693</v>
      </c>
      <c r="E45" s="136" t="s">
        <v>3470</v>
      </c>
      <c r="F45" s="244"/>
      <c r="G45" s="245"/>
      <c r="H45" s="245"/>
      <c r="I45" s="245"/>
      <c r="J45" s="245"/>
      <c r="K45" s="245"/>
      <c r="L45" s="245"/>
      <c r="M45" s="245"/>
      <c r="N45" s="245"/>
      <c r="O45" s="245"/>
      <c r="P45" s="245"/>
      <c r="Q45" s="245"/>
      <c r="R45" s="246"/>
      <c r="S45" s="246"/>
      <c r="T45" s="246"/>
      <c r="U45" s="1"/>
      <c r="V45" s="1"/>
      <c r="W45" s="1"/>
      <c r="X45" s="1"/>
      <c r="Y45" s="1"/>
      <c r="Z45" s="1"/>
    </row>
    <row r="46" ht="97.5" customHeight="1">
      <c r="A46" s="215" t="str">
        <f t="shared" si="2"/>
        <v>DTKT028</v>
      </c>
      <c r="B46" s="248" t="s">
        <v>3547</v>
      </c>
      <c r="C46" s="247"/>
      <c r="D46" s="247" t="s">
        <v>4694</v>
      </c>
      <c r="E46" s="136" t="s">
        <v>3470</v>
      </c>
      <c r="F46" s="244"/>
      <c r="G46" s="245"/>
      <c r="H46" s="245"/>
      <c r="I46" s="245"/>
      <c r="J46" s="245"/>
      <c r="K46" s="245"/>
      <c r="L46" s="245"/>
      <c r="M46" s="245"/>
      <c r="N46" s="245"/>
      <c r="O46" s="245"/>
      <c r="P46" s="245"/>
      <c r="Q46" s="245"/>
      <c r="R46" s="246"/>
      <c r="S46" s="246"/>
      <c r="T46" s="246"/>
      <c r="U46" s="1"/>
      <c r="V46" s="1"/>
      <c r="W46" s="1"/>
      <c r="X46" s="1"/>
      <c r="Y46" s="1"/>
      <c r="Z46" s="1"/>
    </row>
    <row r="47" ht="97.5" customHeight="1">
      <c r="A47" s="215" t="str">
        <f t="shared" si="2"/>
        <v>DTKT029</v>
      </c>
      <c r="B47" s="248" t="s">
        <v>3477</v>
      </c>
      <c r="C47" s="247"/>
      <c r="D47" s="247" t="s">
        <v>4695</v>
      </c>
      <c r="E47" s="136" t="s">
        <v>3470</v>
      </c>
      <c r="F47" s="244"/>
      <c r="G47" s="245"/>
      <c r="H47" s="245"/>
      <c r="I47" s="245"/>
      <c r="J47" s="245"/>
      <c r="K47" s="245"/>
      <c r="L47" s="245"/>
      <c r="M47" s="245"/>
      <c r="N47" s="245"/>
      <c r="O47" s="245"/>
      <c r="P47" s="245"/>
      <c r="Q47" s="245"/>
      <c r="R47" s="246"/>
      <c r="S47" s="246"/>
      <c r="T47" s="246"/>
      <c r="U47" s="1"/>
      <c r="V47" s="1"/>
      <c r="W47" s="1"/>
      <c r="X47" s="1"/>
      <c r="Y47" s="1"/>
      <c r="Z47" s="1"/>
    </row>
    <row r="48" ht="97.5" customHeight="1">
      <c r="A48" s="215" t="str">
        <f t="shared" si="2"/>
        <v>DTKT030</v>
      </c>
      <c r="B48" s="248" t="s">
        <v>3550</v>
      </c>
      <c r="C48" s="247"/>
      <c r="D48" s="247" t="s">
        <v>4696</v>
      </c>
      <c r="E48" s="136" t="s">
        <v>3552</v>
      </c>
      <c r="F48" s="244"/>
      <c r="G48" s="245"/>
      <c r="H48" s="245"/>
      <c r="I48" s="245"/>
      <c r="J48" s="245"/>
      <c r="K48" s="245"/>
      <c r="L48" s="245"/>
      <c r="M48" s="245"/>
      <c r="N48" s="245"/>
      <c r="O48" s="245"/>
      <c r="P48" s="245"/>
      <c r="Q48" s="245"/>
      <c r="R48" s="246"/>
      <c r="S48" s="246"/>
      <c r="T48" s="246"/>
      <c r="U48" s="1"/>
      <c r="V48" s="1"/>
      <c r="W48" s="1"/>
      <c r="X48" s="1"/>
      <c r="Y48" s="1"/>
      <c r="Z48" s="1"/>
    </row>
    <row r="49" ht="97.5" customHeight="1">
      <c r="A49" s="215" t="str">
        <f t="shared" si="2"/>
        <v>DTKT031</v>
      </c>
      <c r="B49" s="249" t="s">
        <v>3553</v>
      </c>
      <c r="C49" s="221"/>
      <c r="D49" s="221" t="s">
        <v>4697</v>
      </c>
      <c r="E49" s="222" t="s">
        <v>3555</v>
      </c>
      <c r="F49" s="244"/>
      <c r="G49" s="245"/>
      <c r="H49" s="245"/>
      <c r="I49" s="245"/>
      <c r="J49" s="245"/>
      <c r="K49" s="245"/>
      <c r="L49" s="245"/>
      <c r="M49" s="245"/>
      <c r="N49" s="245"/>
      <c r="O49" s="245"/>
      <c r="P49" s="245"/>
      <c r="Q49" s="245"/>
      <c r="R49" s="246"/>
      <c r="S49" s="246"/>
      <c r="T49" s="246"/>
      <c r="U49" s="1"/>
      <c r="V49" s="1"/>
      <c r="W49" s="1"/>
      <c r="X49" s="1"/>
      <c r="Y49" s="1"/>
      <c r="Z49" s="1"/>
    </row>
    <row r="50" ht="97.5" customHeight="1">
      <c r="A50" s="215" t="str">
        <f t="shared" si="2"/>
        <v>DTKT032</v>
      </c>
      <c r="B50" s="238" t="s">
        <v>3556</v>
      </c>
      <c r="C50" s="134"/>
      <c r="D50" s="221" t="s">
        <v>4698</v>
      </c>
      <c r="E50" s="222" t="s">
        <v>3558</v>
      </c>
      <c r="F50" s="244"/>
      <c r="G50" s="245"/>
      <c r="H50" s="245"/>
      <c r="I50" s="245"/>
      <c r="J50" s="245"/>
      <c r="K50" s="245"/>
      <c r="L50" s="245"/>
      <c r="M50" s="245"/>
      <c r="N50" s="245"/>
      <c r="O50" s="245"/>
      <c r="P50" s="245"/>
      <c r="Q50" s="245"/>
      <c r="R50" s="246"/>
      <c r="S50" s="246"/>
      <c r="T50" s="246"/>
      <c r="U50" s="1"/>
      <c r="V50" s="1"/>
      <c r="W50" s="1"/>
      <c r="X50" s="1"/>
      <c r="Y50" s="1"/>
      <c r="Z50" s="1"/>
    </row>
    <row r="51" ht="97.5" customHeight="1">
      <c r="A51" s="215" t="str">
        <f t="shared" si="2"/>
        <v>DTKT033</v>
      </c>
      <c r="B51" s="238" t="s">
        <v>3559</v>
      </c>
      <c r="C51" s="134"/>
      <c r="D51" s="221" t="s">
        <v>4699</v>
      </c>
      <c r="E51" s="136" t="s">
        <v>3561</v>
      </c>
      <c r="F51" s="244"/>
      <c r="G51" s="245"/>
      <c r="H51" s="245"/>
      <c r="I51" s="245"/>
      <c r="J51" s="245"/>
      <c r="K51" s="245"/>
      <c r="L51" s="245"/>
      <c r="M51" s="245"/>
      <c r="N51" s="245"/>
      <c r="O51" s="245"/>
      <c r="P51" s="245"/>
      <c r="Q51" s="245"/>
      <c r="R51" s="246"/>
      <c r="S51" s="246"/>
      <c r="T51" s="246"/>
      <c r="U51" s="1"/>
      <c r="V51" s="1"/>
      <c r="W51" s="1"/>
      <c r="X51" s="1"/>
      <c r="Y51" s="1"/>
      <c r="Z51" s="1"/>
    </row>
    <row r="52" ht="97.5" customHeight="1">
      <c r="A52" s="215" t="str">
        <f t="shared" si="2"/>
        <v>DTKT034</v>
      </c>
      <c r="B52" s="238" t="s">
        <v>3565</v>
      </c>
      <c r="C52" s="134"/>
      <c r="D52" s="221" t="s">
        <v>4700</v>
      </c>
      <c r="E52" s="136" t="s">
        <v>3567</v>
      </c>
      <c r="F52" s="244"/>
      <c r="G52" s="245"/>
      <c r="H52" s="245"/>
      <c r="I52" s="245"/>
      <c r="J52" s="245"/>
      <c r="K52" s="245"/>
      <c r="L52" s="245"/>
      <c r="M52" s="245"/>
      <c r="N52" s="245"/>
      <c r="O52" s="245"/>
      <c r="P52" s="245"/>
      <c r="Q52" s="245"/>
      <c r="R52" s="246"/>
      <c r="S52" s="246"/>
      <c r="T52" s="246"/>
      <c r="U52" s="1"/>
      <c r="V52" s="1"/>
      <c r="W52" s="1"/>
      <c r="X52" s="1"/>
      <c r="Y52" s="1"/>
      <c r="Z52" s="1"/>
    </row>
    <row r="53" ht="97.5" customHeight="1">
      <c r="A53" s="215" t="str">
        <f t="shared" si="2"/>
        <v>DTKT035</v>
      </c>
      <c r="B53" s="237" t="s">
        <v>4218</v>
      </c>
      <c r="C53" s="220"/>
      <c r="D53" s="220" t="s">
        <v>4700</v>
      </c>
      <c r="E53" s="222" t="s">
        <v>4220</v>
      </c>
      <c r="F53" s="244"/>
      <c r="G53" s="245"/>
      <c r="H53" s="245"/>
      <c r="I53" s="245"/>
      <c r="J53" s="245"/>
      <c r="K53" s="245"/>
      <c r="L53" s="245"/>
      <c r="M53" s="245"/>
      <c r="N53" s="245"/>
      <c r="O53" s="245"/>
      <c r="P53" s="245"/>
      <c r="Q53" s="245"/>
      <c r="R53" s="246"/>
      <c r="S53" s="246"/>
      <c r="T53" s="246"/>
      <c r="U53" s="1"/>
      <c r="V53" s="1"/>
      <c r="W53" s="1"/>
      <c r="X53" s="1"/>
      <c r="Y53" s="1"/>
      <c r="Z53" s="1"/>
    </row>
    <row r="54" ht="18.75" customHeight="1">
      <c r="A54" s="231" t="str">
        <f t="shared" ref="A54:A90" si="4">IF(E54&lt;&gt;"",$E$3&amp;"-"&amp;COUNTA($E$16:E54),"")</f>
        <v/>
      </c>
      <c r="B54" s="231" t="s">
        <v>3841</v>
      </c>
      <c r="C54" s="231"/>
      <c r="D54" s="231"/>
      <c r="E54" s="231"/>
      <c r="F54" s="197"/>
      <c r="G54" s="197"/>
      <c r="H54" s="197"/>
      <c r="I54" s="197"/>
      <c r="J54" s="197"/>
      <c r="K54" s="197"/>
      <c r="L54" s="197"/>
      <c r="M54" s="197"/>
      <c r="N54" s="197"/>
      <c r="O54" s="197"/>
      <c r="P54" s="197"/>
      <c r="Q54" s="197"/>
      <c r="R54" s="137"/>
      <c r="S54" s="137"/>
      <c r="T54" s="137"/>
      <c r="U54" s="1"/>
      <c r="V54" s="1"/>
      <c r="W54" s="1"/>
      <c r="X54" s="1"/>
      <c r="Y54" s="1"/>
      <c r="Z54" s="1"/>
    </row>
    <row r="55" ht="18.75" customHeight="1">
      <c r="A55" s="215" t="str">
        <f t="shared" si="4"/>
        <v>DTKT-36</v>
      </c>
      <c r="B55" s="154" t="s">
        <v>4701</v>
      </c>
      <c r="C55" s="154" t="s">
        <v>791</v>
      </c>
      <c r="D55" s="154"/>
      <c r="E55" s="154" t="s">
        <v>793</v>
      </c>
      <c r="F55" s="197"/>
      <c r="G55" s="197"/>
      <c r="H55" s="197"/>
      <c r="I55" s="197"/>
      <c r="J55" s="197"/>
      <c r="K55" s="197"/>
      <c r="L55" s="197"/>
      <c r="M55" s="197"/>
      <c r="N55" s="197"/>
      <c r="O55" s="197"/>
      <c r="P55" s="197"/>
      <c r="Q55" s="197"/>
      <c r="R55" s="137"/>
      <c r="S55" s="137"/>
      <c r="T55" s="137"/>
      <c r="U55" s="1"/>
      <c r="V55" s="1"/>
      <c r="W55" s="1"/>
      <c r="X55" s="1"/>
      <c r="Y55" s="1"/>
      <c r="Z55" s="1"/>
    </row>
    <row r="56" ht="18.75" customHeight="1">
      <c r="A56" s="215" t="str">
        <f t="shared" si="4"/>
        <v>DTKT-37</v>
      </c>
      <c r="B56" s="154" t="s">
        <v>4702</v>
      </c>
      <c r="C56" s="154" t="s">
        <v>791</v>
      </c>
      <c r="D56" s="154" t="s">
        <v>4703</v>
      </c>
      <c r="E56" s="154" t="s">
        <v>796</v>
      </c>
      <c r="F56" s="197"/>
      <c r="G56" s="197"/>
      <c r="H56" s="197"/>
      <c r="I56" s="197"/>
      <c r="J56" s="197"/>
      <c r="K56" s="197"/>
      <c r="L56" s="197"/>
      <c r="M56" s="197"/>
      <c r="N56" s="197"/>
      <c r="O56" s="197"/>
      <c r="P56" s="197"/>
      <c r="Q56" s="197"/>
      <c r="R56" s="137"/>
      <c r="S56" s="137"/>
      <c r="T56" s="137"/>
      <c r="U56" s="1"/>
      <c r="V56" s="1"/>
      <c r="W56" s="1"/>
      <c r="X56" s="1"/>
      <c r="Y56" s="1"/>
      <c r="Z56" s="1"/>
    </row>
    <row r="57" ht="18.75" customHeight="1">
      <c r="A57" s="215" t="str">
        <f t="shared" si="4"/>
        <v>DTKT-38</v>
      </c>
      <c r="B57" s="154" t="s">
        <v>4704</v>
      </c>
      <c r="C57" s="154" t="s">
        <v>791</v>
      </c>
      <c r="D57" s="154" t="s">
        <v>4225</v>
      </c>
      <c r="E57" s="154" t="s">
        <v>799</v>
      </c>
      <c r="F57" s="197"/>
      <c r="G57" s="197"/>
      <c r="H57" s="197"/>
      <c r="I57" s="197"/>
      <c r="J57" s="197"/>
      <c r="K57" s="197"/>
      <c r="L57" s="197"/>
      <c r="M57" s="197"/>
      <c r="N57" s="197"/>
      <c r="O57" s="197"/>
      <c r="P57" s="197"/>
      <c r="Q57" s="197"/>
      <c r="R57" s="137"/>
      <c r="S57" s="137"/>
      <c r="T57" s="137"/>
      <c r="U57" s="1"/>
      <c r="V57" s="1"/>
      <c r="W57" s="1"/>
      <c r="X57" s="1"/>
      <c r="Y57" s="1"/>
      <c r="Z57" s="1"/>
    </row>
    <row r="58" ht="18.75" customHeight="1">
      <c r="A58" s="215" t="str">
        <f t="shared" si="4"/>
        <v>DTKT-39</v>
      </c>
      <c r="B58" s="154" t="s">
        <v>4705</v>
      </c>
      <c r="C58" s="154" t="s">
        <v>791</v>
      </c>
      <c r="D58" s="154" t="s">
        <v>4706</v>
      </c>
      <c r="E58" s="154" t="s">
        <v>4707</v>
      </c>
      <c r="F58" s="197"/>
      <c r="G58" s="197"/>
      <c r="H58" s="197"/>
      <c r="I58" s="197"/>
      <c r="J58" s="197"/>
      <c r="K58" s="197"/>
      <c r="L58" s="197"/>
      <c r="M58" s="197"/>
      <c r="N58" s="197"/>
      <c r="O58" s="197"/>
      <c r="P58" s="197"/>
      <c r="Q58" s="197"/>
      <c r="R58" s="137"/>
      <c r="S58" s="137"/>
      <c r="T58" s="137"/>
      <c r="U58" s="1"/>
      <c r="V58" s="1"/>
      <c r="W58" s="1"/>
      <c r="X58" s="1"/>
      <c r="Y58" s="1"/>
      <c r="Z58" s="1"/>
    </row>
    <row r="59" ht="18.75" customHeight="1">
      <c r="A59" s="215" t="str">
        <f t="shared" si="4"/>
        <v>DTKT-40</v>
      </c>
      <c r="B59" s="154" t="s">
        <v>4708</v>
      </c>
      <c r="C59" s="154" t="s">
        <v>791</v>
      </c>
      <c r="D59" s="154" t="s">
        <v>4228</v>
      </c>
      <c r="E59" s="154" t="s">
        <v>805</v>
      </c>
      <c r="F59" s="197"/>
      <c r="G59" s="197"/>
      <c r="H59" s="197"/>
      <c r="I59" s="197"/>
      <c r="J59" s="197"/>
      <c r="K59" s="197"/>
      <c r="L59" s="197"/>
      <c r="M59" s="197"/>
      <c r="N59" s="197"/>
      <c r="O59" s="197"/>
      <c r="P59" s="197"/>
      <c r="Q59" s="197"/>
      <c r="R59" s="137"/>
      <c r="S59" s="137"/>
      <c r="T59" s="137"/>
      <c r="U59" s="1"/>
      <c r="V59" s="1"/>
      <c r="W59" s="1"/>
      <c r="X59" s="1"/>
      <c r="Y59" s="1"/>
      <c r="Z59" s="1"/>
    </row>
    <row r="60" ht="18.75" customHeight="1">
      <c r="A60" s="231" t="str">
        <f t="shared" si="4"/>
        <v/>
      </c>
      <c r="B60" s="231" t="s">
        <v>3851</v>
      </c>
      <c r="C60" s="231"/>
      <c r="D60" s="271"/>
      <c r="E60" s="265"/>
      <c r="F60" s="197"/>
      <c r="G60" s="197"/>
      <c r="H60" s="197"/>
      <c r="I60" s="197"/>
      <c r="J60" s="197"/>
      <c r="K60" s="197"/>
      <c r="L60" s="197"/>
      <c r="M60" s="197"/>
      <c r="N60" s="197"/>
      <c r="O60" s="197"/>
      <c r="P60" s="197"/>
      <c r="Q60" s="197"/>
      <c r="R60" s="137" t="str">
        <f>IF(OR(IF(H60="",IF(G60="",IF(F60="","",F60),G60),H60)="F",IF(K60="",IF(J60="",IF(I60="","",I60),J60),K60)="F",IF(N60="",IF(M60="",IF(L60="","",L60),M60),N60)="F",IF(Q60="",IF(P60="",IF(O60="","",O60),P60),Q60)="F")=TRUE,"F",IF(OR(IF(H60="",IF(G60="",IF(F60="","",F60),G60),H60)="PE",IF(K60="",IF(J60="",IF(I60="","",I60),J60),K60)="PE",IF(N60="",IF(M60="",IF(L60="","",L60),M60),N60)="PE",IF(Q60="",IF(P60="",IF(O60="","",O60),P60),Q60)="PE")=TRUE,"PE",IF(AND(IF(H60="",IF(G60="",IF(F60="","",F60),G60),H60)="",IF(K60="",IF(J60="",IF(I60="","",I60),J60),K60)="",IF(N60="",IF(M60="",IF(L60="","",L60),M60),N60)="",IF(Q60="",IF(P60="",IF(O60="","",O60),P60),Q60)="")=TRUE,"","P")))</f>
        <v/>
      </c>
      <c r="S60" s="137"/>
      <c r="T60" s="137"/>
      <c r="U60" s="1"/>
      <c r="V60" s="1"/>
      <c r="W60" s="1"/>
      <c r="X60" s="1"/>
      <c r="Y60" s="1"/>
      <c r="Z60" s="1"/>
    </row>
    <row r="61" ht="18.75" customHeight="1">
      <c r="A61" s="196" t="str">
        <f t="shared" si="4"/>
        <v>DTKT-41</v>
      </c>
      <c r="B61" s="151" t="s">
        <v>4709</v>
      </c>
      <c r="C61" s="137"/>
      <c r="D61" s="151" t="s">
        <v>4710</v>
      </c>
      <c r="E61" s="151" t="s">
        <v>4711</v>
      </c>
      <c r="F61" s="1"/>
      <c r="G61" s="1"/>
      <c r="H61" s="1"/>
      <c r="I61" s="1"/>
      <c r="J61" s="1"/>
      <c r="K61" s="1"/>
      <c r="L61" s="1"/>
      <c r="M61" s="1"/>
      <c r="N61" s="1"/>
      <c r="O61" s="1"/>
      <c r="P61" s="1"/>
      <c r="Q61" s="1"/>
      <c r="R61" s="1"/>
      <c r="S61" s="1"/>
      <c r="T61" s="1"/>
      <c r="U61" s="1"/>
      <c r="V61" s="1"/>
      <c r="W61" s="1"/>
      <c r="X61" s="1"/>
      <c r="Y61" s="1"/>
      <c r="Z61" s="1"/>
    </row>
    <row r="62" ht="18.75" customHeight="1">
      <c r="A62" s="196" t="str">
        <f t="shared" si="4"/>
        <v>DTKT-42</v>
      </c>
      <c r="B62" s="151" t="s">
        <v>4116</v>
      </c>
      <c r="C62" s="137"/>
      <c r="D62" s="151" t="s">
        <v>4712</v>
      </c>
      <c r="E62" s="137" t="s">
        <v>3885</v>
      </c>
      <c r="F62" s="1"/>
      <c r="G62" s="1"/>
      <c r="H62" s="1"/>
      <c r="I62" s="1"/>
      <c r="J62" s="1"/>
      <c r="K62" s="1"/>
      <c r="L62" s="1"/>
      <c r="M62" s="1"/>
      <c r="N62" s="1"/>
      <c r="O62" s="1"/>
      <c r="P62" s="1"/>
      <c r="Q62" s="1"/>
      <c r="R62" s="1"/>
      <c r="S62" s="1"/>
      <c r="T62" s="1"/>
      <c r="U62" s="1"/>
      <c r="V62" s="1"/>
      <c r="W62" s="1"/>
      <c r="X62" s="1"/>
      <c r="Y62" s="1"/>
      <c r="Z62" s="1"/>
    </row>
    <row r="63" ht="18.75" customHeight="1">
      <c r="A63" s="196" t="str">
        <f t="shared" si="4"/>
        <v>DTKT-43</v>
      </c>
      <c r="B63" s="151" t="s">
        <v>4247</v>
      </c>
      <c r="C63" s="137"/>
      <c r="D63" s="151" t="s">
        <v>4713</v>
      </c>
      <c r="E63" s="137" t="s">
        <v>3885</v>
      </c>
      <c r="F63" s="1"/>
      <c r="G63" s="1"/>
      <c r="H63" s="1"/>
      <c r="I63" s="1"/>
      <c r="J63" s="1"/>
      <c r="K63" s="1"/>
      <c r="L63" s="1"/>
      <c r="M63" s="1"/>
      <c r="N63" s="1"/>
      <c r="O63" s="1"/>
      <c r="P63" s="1"/>
      <c r="Q63" s="1"/>
      <c r="R63" s="1"/>
      <c r="S63" s="1"/>
      <c r="T63" s="1"/>
      <c r="U63" s="1"/>
      <c r="V63" s="1"/>
      <c r="W63" s="1"/>
      <c r="X63" s="1"/>
      <c r="Y63" s="1"/>
      <c r="Z63" s="1"/>
    </row>
    <row r="64" ht="18.75" customHeight="1">
      <c r="A64" s="196" t="str">
        <f t="shared" si="4"/>
        <v>DTKT-44</v>
      </c>
      <c r="B64" s="151" t="s">
        <v>4249</v>
      </c>
      <c r="C64" s="137"/>
      <c r="D64" s="151" t="s">
        <v>4714</v>
      </c>
      <c r="E64" s="151" t="s">
        <v>4110</v>
      </c>
      <c r="F64" s="1"/>
      <c r="G64" s="1"/>
      <c r="H64" s="1"/>
      <c r="I64" s="1"/>
      <c r="J64" s="1"/>
      <c r="K64" s="1"/>
      <c r="L64" s="1"/>
      <c r="M64" s="1"/>
      <c r="N64" s="1"/>
      <c r="O64" s="1"/>
      <c r="P64" s="1"/>
      <c r="Q64" s="1"/>
      <c r="R64" s="1"/>
      <c r="S64" s="1"/>
      <c r="T64" s="1"/>
      <c r="U64" s="1"/>
      <c r="V64" s="1"/>
      <c r="W64" s="1"/>
      <c r="X64" s="1"/>
      <c r="Y64" s="1"/>
      <c r="Z64" s="1"/>
    </row>
    <row r="65" ht="18.75" customHeight="1">
      <c r="A65" s="196" t="str">
        <f t="shared" si="4"/>
        <v>DTKT-45</v>
      </c>
      <c r="B65" s="151" t="s">
        <v>4251</v>
      </c>
      <c r="C65" s="137"/>
      <c r="D65" s="151" t="s">
        <v>4715</v>
      </c>
      <c r="E65" s="151" t="s">
        <v>4110</v>
      </c>
      <c r="F65" s="1"/>
      <c r="G65" s="1"/>
      <c r="H65" s="1"/>
      <c r="I65" s="1"/>
      <c r="J65" s="1"/>
      <c r="K65" s="1"/>
      <c r="L65" s="1"/>
      <c r="M65" s="1"/>
      <c r="N65" s="1"/>
      <c r="O65" s="1"/>
      <c r="P65" s="1"/>
      <c r="Q65" s="1"/>
      <c r="R65" s="1"/>
      <c r="S65" s="1"/>
      <c r="T65" s="1"/>
      <c r="U65" s="1"/>
      <c r="V65" s="1"/>
      <c r="W65" s="1"/>
      <c r="X65" s="1"/>
      <c r="Y65" s="1"/>
      <c r="Z65" s="1"/>
    </row>
    <row r="66" ht="33.0" customHeight="1">
      <c r="A66" s="231" t="str">
        <f t="shared" si="4"/>
        <v/>
      </c>
      <c r="B66" s="263" t="s">
        <v>4632</v>
      </c>
      <c r="C66" s="231"/>
      <c r="D66" s="231"/>
      <c r="E66" s="231"/>
      <c r="F66" s="1"/>
      <c r="G66" s="1"/>
      <c r="H66" s="1"/>
      <c r="I66" s="1"/>
      <c r="J66" s="1"/>
      <c r="K66" s="1"/>
      <c r="L66" s="1"/>
      <c r="M66" s="1"/>
      <c r="N66" s="1"/>
      <c r="O66" s="1"/>
      <c r="P66" s="1"/>
      <c r="Q66" s="1"/>
      <c r="R66" s="1"/>
      <c r="S66" s="1"/>
      <c r="T66" s="1"/>
      <c r="U66" s="1"/>
      <c r="V66" s="1"/>
      <c r="W66" s="1"/>
      <c r="X66" s="1"/>
      <c r="Y66" s="1"/>
      <c r="Z66" s="1"/>
    </row>
    <row r="67" ht="18.75" customHeight="1">
      <c r="A67" s="196" t="str">
        <f t="shared" si="4"/>
        <v>DTKT-46</v>
      </c>
      <c r="B67" s="134" t="s">
        <v>4633</v>
      </c>
      <c r="C67" s="134"/>
      <c r="D67" s="136" t="s">
        <v>4716</v>
      </c>
      <c r="E67" s="136" t="s">
        <v>4717</v>
      </c>
      <c r="F67" s="1"/>
      <c r="G67" s="1"/>
      <c r="H67" s="1"/>
      <c r="I67" s="1"/>
      <c r="J67" s="1"/>
      <c r="K67" s="1"/>
      <c r="L67" s="1"/>
      <c r="M67" s="1"/>
      <c r="N67" s="1"/>
      <c r="O67" s="1"/>
      <c r="P67" s="1"/>
      <c r="Q67" s="1"/>
      <c r="R67" s="1"/>
      <c r="S67" s="1"/>
      <c r="T67" s="1"/>
      <c r="U67" s="1"/>
      <c r="V67" s="1"/>
      <c r="W67" s="1"/>
      <c r="X67" s="1"/>
      <c r="Y67" s="1"/>
      <c r="Z67" s="1"/>
    </row>
    <row r="68" ht="18.75" customHeight="1">
      <c r="A68" s="202" t="str">
        <f t="shared" si="4"/>
        <v>DTKT-47</v>
      </c>
      <c r="B68" s="248" t="s">
        <v>4718</v>
      </c>
      <c r="C68" s="247"/>
      <c r="D68" s="247" t="s">
        <v>4719</v>
      </c>
      <c r="E68" s="136" t="s">
        <v>4720</v>
      </c>
      <c r="F68" s="1"/>
      <c r="G68" s="1"/>
      <c r="H68" s="1"/>
      <c r="I68" s="1"/>
      <c r="J68" s="1"/>
      <c r="K68" s="1"/>
      <c r="L68" s="1"/>
      <c r="M68" s="1"/>
      <c r="N68" s="1"/>
      <c r="O68" s="1"/>
      <c r="P68" s="1"/>
      <c r="Q68" s="1"/>
      <c r="R68" s="1"/>
      <c r="S68" s="1"/>
      <c r="T68" s="1"/>
      <c r="U68" s="1"/>
      <c r="V68" s="1"/>
      <c r="W68" s="1"/>
      <c r="X68" s="1"/>
      <c r="Y68" s="1"/>
      <c r="Z68" s="1"/>
    </row>
    <row r="69" ht="18.75" customHeight="1">
      <c r="A69" s="202" t="str">
        <f t="shared" si="4"/>
        <v>DTKT-48</v>
      </c>
      <c r="B69" s="238" t="s">
        <v>4721</v>
      </c>
      <c r="C69" s="226"/>
      <c r="D69" s="220" t="s">
        <v>4722</v>
      </c>
      <c r="E69" s="222" t="s">
        <v>4640</v>
      </c>
      <c r="F69" s="1"/>
      <c r="G69" s="1"/>
      <c r="H69" s="1"/>
      <c r="I69" s="1"/>
      <c r="J69" s="1"/>
      <c r="K69" s="1"/>
      <c r="L69" s="1"/>
      <c r="M69" s="1"/>
      <c r="N69" s="1"/>
      <c r="O69" s="1"/>
      <c r="P69" s="1"/>
      <c r="Q69" s="1"/>
      <c r="R69" s="1"/>
      <c r="S69" s="1"/>
      <c r="T69" s="1"/>
      <c r="U69" s="1"/>
      <c r="V69" s="1"/>
      <c r="W69" s="1"/>
      <c r="X69" s="1"/>
      <c r="Y69" s="1"/>
      <c r="Z69" s="1"/>
    </row>
    <row r="70" ht="18.75" customHeight="1">
      <c r="A70" s="202" t="str">
        <f t="shared" si="4"/>
        <v>DTKT-49</v>
      </c>
      <c r="B70" s="237" t="s">
        <v>4723</v>
      </c>
      <c r="C70" s="226"/>
      <c r="D70" s="220" t="s">
        <v>4724</v>
      </c>
      <c r="E70" s="222" t="s">
        <v>4167</v>
      </c>
      <c r="F70" s="1"/>
      <c r="G70" s="1"/>
      <c r="H70" s="1"/>
      <c r="I70" s="1"/>
      <c r="J70" s="1"/>
      <c r="K70" s="1"/>
      <c r="L70" s="1"/>
      <c r="M70" s="1"/>
      <c r="N70" s="1"/>
      <c r="O70" s="1"/>
      <c r="P70" s="1"/>
      <c r="Q70" s="1"/>
      <c r="R70" s="1"/>
      <c r="S70" s="1"/>
      <c r="T70" s="1"/>
      <c r="U70" s="1"/>
      <c r="V70" s="1"/>
      <c r="W70" s="1"/>
      <c r="X70" s="1"/>
      <c r="Y70" s="1"/>
      <c r="Z70" s="1"/>
    </row>
    <row r="71" ht="18.75" customHeight="1">
      <c r="A71" s="202" t="str">
        <f t="shared" si="4"/>
        <v>DTKT-50</v>
      </c>
      <c r="B71" s="248" t="s">
        <v>4725</v>
      </c>
      <c r="C71" s="247"/>
      <c r="D71" s="247" t="s">
        <v>4726</v>
      </c>
      <c r="E71" s="136" t="s">
        <v>3470</v>
      </c>
      <c r="F71" s="1"/>
      <c r="G71" s="1"/>
      <c r="H71" s="1"/>
      <c r="I71" s="1"/>
      <c r="J71" s="1"/>
      <c r="K71" s="1"/>
      <c r="L71" s="1"/>
      <c r="M71" s="1"/>
      <c r="N71" s="1"/>
      <c r="O71" s="1"/>
      <c r="P71" s="1"/>
      <c r="Q71" s="1"/>
      <c r="R71" s="1"/>
      <c r="S71" s="1"/>
      <c r="T71" s="1"/>
      <c r="U71" s="1"/>
      <c r="V71" s="1"/>
      <c r="W71" s="1"/>
      <c r="X71" s="1"/>
      <c r="Y71" s="1"/>
      <c r="Z71" s="1"/>
    </row>
    <row r="72" ht="18.75" customHeight="1">
      <c r="A72" s="202" t="str">
        <f t="shared" si="4"/>
        <v>DTKT-51</v>
      </c>
      <c r="B72" s="248" t="s">
        <v>4727</v>
      </c>
      <c r="C72" s="247"/>
      <c r="D72" s="247" t="s">
        <v>4728</v>
      </c>
      <c r="E72" s="136" t="s">
        <v>3470</v>
      </c>
      <c r="F72" s="1"/>
      <c r="G72" s="1"/>
      <c r="H72" s="1"/>
      <c r="I72" s="1"/>
      <c r="J72" s="1"/>
      <c r="K72" s="1"/>
      <c r="L72" s="1"/>
      <c r="M72" s="1"/>
      <c r="N72" s="1"/>
      <c r="O72" s="1"/>
      <c r="P72" s="1"/>
      <c r="Q72" s="1"/>
      <c r="R72" s="1"/>
      <c r="S72" s="1"/>
      <c r="T72" s="1"/>
      <c r="U72" s="1"/>
      <c r="V72" s="1"/>
      <c r="W72" s="1"/>
      <c r="X72" s="1"/>
      <c r="Y72" s="1"/>
      <c r="Z72" s="1"/>
    </row>
    <row r="73" ht="18.75" customHeight="1">
      <c r="A73" s="202" t="str">
        <f t="shared" si="4"/>
        <v>DTKT-52</v>
      </c>
      <c r="B73" s="248" t="s">
        <v>4729</v>
      </c>
      <c r="C73" s="247"/>
      <c r="D73" s="247" t="s">
        <v>4730</v>
      </c>
      <c r="E73" s="136" t="s">
        <v>3470</v>
      </c>
      <c r="F73" s="1"/>
      <c r="G73" s="1"/>
      <c r="H73" s="1"/>
      <c r="I73" s="1"/>
      <c r="J73" s="1"/>
      <c r="K73" s="1"/>
      <c r="L73" s="1"/>
      <c r="M73" s="1"/>
      <c r="N73" s="1"/>
      <c r="O73" s="1"/>
      <c r="P73" s="1"/>
      <c r="Q73" s="1"/>
      <c r="R73" s="1"/>
      <c r="S73" s="1"/>
      <c r="T73" s="1"/>
      <c r="U73" s="1"/>
      <c r="V73" s="1"/>
      <c r="W73" s="1"/>
      <c r="X73" s="1"/>
      <c r="Y73" s="1"/>
      <c r="Z73" s="1"/>
    </row>
    <row r="74" ht="18.75" customHeight="1">
      <c r="A74" s="202" t="str">
        <f t="shared" si="4"/>
        <v>DTKT-53</v>
      </c>
      <c r="B74" s="248" t="s">
        <v>4681</v>
      </c>
      <c r="C74" s="247"/>
      <c r="D74" s="247" t="s">
        <v>4731</v>
      </c>
      <c r="E74" s="136" t="s">
        <v>3470</v>
      </c>
      <c r="F74" s="1"/>
      <c r="G74" s="1"/>
      <c r="H74" s="1"/>
      <c r="I74" s="1"/>
      <c r="J74" s="1"/>
      <c r="K74" s="1"/>
      <c r="L74" s="1"/>
      <c r="M74" s="1"/>
      <c r="N74" s="1"/>
      <c r="O74" s="1"/>
      <c r="P74" s="1"/>
      <c r="Q74" s="1"/>
      <c r="R74" s="1"/>
      <c r="S74" s="1"/>
      <c r="T74" s="1"/>
      <c r="U74" s="1"/>
      <c r="V74" s="1"/>
      <c r="W74" s="1"/>
      <c r="X74" s="1"/>
      <c r="Y74" s="1"/>
      <c r="Z74" s="1"/>
    </row>
    <row r="75" ht="18.75" customHeight="1">
      <c r="A75" s="202" t="str">
        <f t="shared" si="4"/>
        <v>DTKT-54</v>
      </c>
      <c r="B75" s="248" t="s">
        <v>4732</v>
      </c>
      <c r="C75" s="247"/>
      <c r="D75" s="247" t="s">
        <v>4733</v>
      </c>
      <c r="E75" s="136" t="s">
        <v>3552</v>
      </c>
      <c r="F75" s="1"/>
      <c r="G75" s="1"/>
      <c r="H75" s="1"/>
      <c r="I75" s="1"/>
      <c r="J75" s="1"/>
      <c r="K75" s="1"/>
      <c r="L75" s="1"/>
      <c r="M75" s="1"/>
      <c r="N75" s="1"/>
      <c r="O75" s="1"/>
      <c r="P75" s="1"/>
      <c r="Q75" s="1"/>
      <c r="R75" s="1"/>
      <c r="S75" s="1"/>
      <c r="T75" s="1"/>
      <c r="U75" s="1"/>
      <c r="V75" s="1"/>
      <c r="W75" s="1"/>
      <c r="X75" s="1"/>
      <c r="Y75" s="1"/>
      <c r="Z75" s="1"/>
    </row>
    <row r="76" ht="18.75" customHeight="1">
      <c r="A76" s="202" t="str">
        <f t="shared" si="4"/>
        <v>DTKT-55</v>
      </c>
      <c r="B76" s="249" t="s">
        <v>4734</v>
      </c>
      <c r="C76" s="221"/>
      <c r="D76" s="221" t="s">
        <v>4735</v>
      </c>
      <c r="E76" s="222" t="s">
        <v>3555</v>
      </c>
      <c r="F76" s="1"/>
      <c r="G76" s="1"/>
      <c r="H76" s="1"/>
      <c r="I76" s="1"/>
      <c r="J76" s="1"/>
      <c r="K76" s="1"/>
      <c r="L76" s="1"/>
      <c r="M76" s="1"/>
      <c r="N76" s="1"/>
      <c r="O76" s="1"/>
      <c r="P76" s="1"/>
      <c r="Q76" s="1"/>
      <c r="R76" s="1"/>
      <c r="S76" s="1"/>
      <c r="T76" s="1"/>
      <c r="U76" s="1"/>
      <c r="V76" s="1"/>
      <c r="W76" s="1"/>
      <c r="X76" s="1"/>
      <c r="Y76" s="1"/>
      <c r="Z76" s="1"/>
    </row>
    <row r="77" ht="18.75" customHeight="1">
      <c r="A77" s="202" t="str">
        <f t="shared" si="4"/>
        <v>DTKT-56</v>
      </c>
      <c r="B77" s="238" t="s">
        <v>4687</v>
      </c>
      <c r="C77" s="134"/>
      <c r="D77" s="221" t="s">
        <v>4736</v>
      </c>
      <c r="E77" s="222" t="s">
        <v>3558</v>
      </c>
      <c r="F77" s="1"/>
      <c r="G77" s="1"/>
      <c r="H77" s="1"/>
      <c r="I77" s="1"/>
      <c r="J77" s="1"/>
      <c r="K77" s="1"/>
      <c r="L77" s="1"/>
      <c r="M77" s="1"/>
      <c r="N77" s="1"/>
      <c r="O77" s="1"/>
      <c r="P77" s="1"/>
      <c r="Q77" s="1"/>
      <c r="R77" s="1"/>
      <c r="S77" s="1"/>
      <c r="T77" s="1"/>
      <c r="U77" s="1"/>
      <c r="V77" s="1"/>
      <c r="W77" s="1"/>
      <c r="X77" s="1"/>
      <c r="Y77" s="1"/>
      <c r="Z77" s="1"/>
    </row>
    <row r="78" ht="18.75" customHeight="1">
      <c r="A78" s="202" t="str">
        <f t="shared" si="4"/>
        <v>DTKT-57</v>
      </c>
      <c r="B78" s="238" t="s">
        <v>4737</v>
      </c>
      <c r="C78" s="134"/>
      <c r="D78" s="221" t="s">
        <v>4738</v>
      </c>
      <c r="E78" s="136" t="s">
        <v>3561</v>
      </c>
      <c r="F78" s="1"/>
      <c r="G78" s="1"/>
      <c r="H78" s="1"/>
      <c r="I78" s="1"/>
      <c r="J78" s="1"/>
      <c r="K78" s="1"/>
      <c r="L78" s="1"/>
      <c r="M78" s="1"/>
      <c r="N78" s="1"/>
      <c r="O78" s="1"/>
      <c r="P78" s="1"/>
      <c r="Q78" s="1"/>
      <c r="R78" s="1"/>
      <c r="S78" s="1"/>
      <c r="T78" s="1"/>
      <c r="U78" s="1"/>
      <c r="V78" s="1"/>
      <c r="W78" s="1"/>
      <c r="X78" s="1"/>
      <c r="Y78" s="1"/>
      <c r="Z78" s="1"/>
    </row>
    <row r="79" ht="18.75" customHeight="1">
      <c r="A79" s="202" t="str">
        <f t="shared" si="4"/>
        <v>DTKT-58</v>
      </c>
      <c r="B79" s="248" t="s">
        <v>4650</v>
      </c>
      <c r="C79" s="247"/>
      <c r="D79" s="247" t="s">
        <v>4716</v>
      </c>
      <c r="E79" s="136" t="s">
        <v>4651</v>
      </c>
      <c r="F79" s="1"/>
      <c r="G79" s="1"/>
      <c r="H79" s="1"/>
      <c r="I79" s="1"/>
      <c r="J79" s="1"/>
      <c r="K79" s="1"/>
      <c r="L79" s="1"/>
      <c r="M79" s="1"/>
      <c r="N79" s="1"/>
      <c r="O79" s="1"/>
      <c r="P79" s="1"/>
      <c r="Q79" s="1"/>
      <c r="R79" s="1"/>
      <c r="S79" s="1"/>
      <c r="T79" s="1"/>
      <c r="U79" s="1"/>
      <c r="V79" s="1"/>
      <c r="W79" s="1"/>
      <c r="X79" s="1"/>
      <c r="Y79" s="1"/>
      <c r="Z79" s="1"/>
    </row>
    <row r="80" ht="18.75" customHeight="1">
      <c r="A80" s="202" t="str">
        <f t="shared" si="4"/>
        <v>DTKT-59</v>
      </c>
      <c r="B80" s="237" t="s">
        <v>4652</v>
      </c>
      <c r="C80" s="226"/>
      <c r="D80" s="220" t="s">
        <v>4739</v>
      </c>
      <c r="E80" s="222" t="s">
        <v>4640</v>
      </c>
      <c r="F80" s="1"/>
      <c r="G80" s="1"/>
      <c r="H80" s="1"/>
      <c r="I80" s="1"/>
      <c r="J80" s="1"/>
      <c r="K80" s="1"/>
      <c r="L80" s="1"/>
      <c r="M80" s="1"/>
      <c r="N80" s="1"/>
      <c r="O80" s="1"/>
      <c r="P80" s="1"/>
      <c r="Q80" s="1"/>
      <c r="R80" s="1"/>
      <c r="S80" s="1"/>
      <c r="T80" s="1"/>
      <c r="U80" s="1"/>
      <c r="V80" s="1"/>
      <c r="W80" s="1"/>
      <c r="X80" s="1"/>
      <c r="Y80" s="1"/>
      <c r="Z80" s="1"/>
    </row>
    <row r="81" ht="18.75" customHeight="1">
      <c r="A81" s="202" t="str">
        <f t="shared" si="4"/>
        <v>DTKT-60</v>
      </c>
      <c r="B81" s="248" t="s">
        <v>3544</v>
      </c>
      <c r="C81" s="247"/>
      <c r="D81" s="247" t="s">
        <v>4740</v>
      </c>
      <c r="E81" s="136" t="s">
        <v>3470</v>
      </c>
      <c r="F81" s="1"/>
      <c r="G81" s="1"/>
      <c r="H81" s="1"/>
      <c r="I81" s="1"/>
      <c r="J81" s="1"/>
      <c r="K81" s="1"/>
      <c r="L81" s="1"/>
      <c r="M81" s="1"/>
      <c r="N81" s="1"/>
      <c r="O81" s="1"/>
      <c r="P81" s="1"/>
      <c r="Q81" s="1"/>
      <c r="R81" s="1"/>
      <c r="S81" s="1"/>
      <c r="T81" s="1"/>
      <c r="U81" s="1"/>
      <c r="V81" s="1"/>
      <c r="W81" s="1"/>
      <c r="X81" s="1"/>
      <c r="Y81" s="1"/>
      <c r="Z81" s="1"/>
    </row>
    <row r="82" ht="18.75" customHeight="1">
      <c r="A82" s="202" t="str">
        <f t="shared" si="4"/>
        <v>DTKT-61</v>
      </c>
      <c r="B82" s="248" t="s">
        <v>3473</v>
      </c>
      <c r="C82" s="247"/>
      <c r="D82" s="247" t="s">
        <v>4741</v>
      </c>
      <c r="E82" s="136" t="s">
        <v>3470</v>
      </c>
      <c r="F82" s="1"/>
      <c r="G82" s="1"/>
      <c r="H82" s="1"/>
      <c r="I82" s="1"/>
      <c r="J82" s="1"/>
      <c r="K82" s="1"/>
      <c r="L82" s="1"/>
      <c r="M82" s="1"/>
      <c r="N82" s="1"/>
      <c r="O82" s="1"/>
      <c r="P82" s="1"/>
      <c r="Q82" s="1"/>
      <c r="R82" s="1"/>
      <c r="S82" s="1"/>
      <c r="T82" s="1"/>
      <c r="U82" s="1"/>
      <c r="V82" s="1"/>
      <c r="W82" s="1"/>
      <c r="X82" s="1"/>
      <c r="Y82" s="1"/>
      <c r="Z82" s="1"/>
    </row>
    <row r="83" ht="18.75" customHeight="1">
      <c r="A83" s="202" t="str">
        <f t="shared" si="4"/>
        <v>DTKT-62</v>
      </c>
      <c r="B83" s="248" t="s">
        <v>3547</v>
      </c>
      <c r="C83" s="247"/>
      <c r="D83" s="247" t="s">
        <v>4742</v>
      </c>
      <c r="E83" s="136" t="s">
        <v>3470</v>
      </c>
      <c r="F83" s="1"/>
      <c r="G83" s="1"/>
      <c r="H83" s="1"/>
      <c r="I83" s="1"/>
      <c r="J83" s="1"/>
      <c r="K83" s="1"/>
      <c r="L83" s="1"/>
      <c r="M83" s="1"/>
      <c r="N83" s="1"/>
      <c r="O83" s="1"/>
      <c r="P83" s="1"/>
      <c r="Q83" s="1"/>
      <c r="R83" s="1"/>
      <c r="S83" s="1"/>
      <c r="T83" s="1"/>
      <c r="U83" s="1"/>
      <c r="V83" s="1"/>
      <c r="W83" s="1"/>
      <c r="X83" s="1"/>
      <c r="Y83" s="1"/>
      <c r="Z83" s="1"/>
    </row>
    <row r="84" ht="18.75" customHeight="1">
      <c r="A84" s="202" t="str">
        <f t="shared" si="4"/>
        <v>DTKT-63</v>
      </c>
      <c r="B84" s="248" t="s">
        <v>3477</v>
      </c>
      <c r="C84" s="247"/>
      <c r="D84" s="247" t="s">
        <v>4743</v>
      </c>
      <c r="E84" s="136" t="s">
        <v>3470</v>
      </c>
      <c r="F84" s="1"/>
      <c r="G84" s="1"/>
      <c r="H84" s="1"/>
      <c r="I84" s="1"/>
      <c r="J84" s="1"/>
      <c r="K84" s="1"/>
      <c r="L84" s="1"/>
      <c r="M84" s="1"/>
      <c r="N84" s="1"/>
      <c r="O84" s="1"/>
      <c r="P84" s="1"/>
      <c r="Q84" s="1"/>
      <c r="R84" s="1"/>
      <c r="S84" s="1"/>
      <c r="T84" s="1"/>
      <c r="U84" s="1"/>
      <c r="V84" s="1"/>
      <c r="W84" s="1"/>
      <c r="X84" s="1"/>
      <c r="Y84" s="1"/>
      <c r="Z84" s="1"/>
    </row>
    <row r="85" ht="18.75" customHeight="1">
      <c r="A85" s="202" t="str">
        <f t="shared" si="4"/>
        <v>DTKT-64</v>
      </c>
      <c r="B85" s="248" t="s">
        <v>3550</v>
      </c>
      <c r="C85" s="247"/>
      <c r="D85" s="247" t="s">
        <v>4744</v>
      </c>
      <c r="E85" s="136" t="s">
        <v>3552</v>
      </c>
      <c r="F85" s="1"/>
      <c r="G85" s="1"/>
      <c r="H85" s="1"/>
      <c r="I85" s="1"/>
      <c r="J85" s="1"/>
      <c r="K85" s="1"/>
      <c r="L85" s="1"/>
      <c r="M85" s="1"/>
      <c r="N85" s="1"/>
      <c r="O85" s="1"/>
      <c r="P85" s="1"/>
      <c r="Q85" s="1"/>
      <c r="R85" s="1"/>
      <c r="S85" s="1"/>
      <c r="T85" s="1"/>
      <c r="U85" s="1"/>
      <c r="V85" s="1"/>
      <c r="W85" s="1"/>
      <c r="X85" s="1"/>
      <c r="Y85" s="1"/>
      <c r="Z85" s="1"/>
    </row>
    <row r="86" ht="18.75" customHeight="1">
      <c r="A86" s="202" t="str">
        <f t="shared" si="4"/>
        <v>DTKT-65</v>
      </c>
      <c r="B86" s="249" t="s">
        <v>3553</v>
      </c>
      <c r="C86" s="221"/>
      <c r="D86" s="221" t="s">
        <v>4745</v>
      </c>
      <c r="E86" s="222" t="s">
        <v>3555</v>
      </c>
      <c r="F86" s="1"/>
      <c r="G86" s="1"/>
      <c r="H86" s="1"/>
      <c r="I86" s="1"/>
      <c r="J86" s="1"/>
      <c r="K86" s="1"/>
      <c r="L86" s="1"/>
      <c r="M86" s="1"/>
      <c r="N86" s="1"/>
      <c r="O86" s="1"/>
      <c r="P86" s="1"/>
      <c r="Q86" s="1"/>
      <c r="R86" s="1"/>
      <c r="S86" s="1"/>
      <c r="T86" s="1"/>
      <c r="U86" s="1"/>
      <c r="V86" s="1"/>
      <c r="W86" s="1"/>
      <c r="X86" s="1"/>
      <c r="Y86" s="1"/>
      <c r="Z86" s="1"/>
    </row>
    <row r="87" ht="18.75" customHeight="1">
      <c r="A87" s="202" t="str">
        <f t="shared" si="4"/>
        <v>DTKT-66</v>
      </c>
      <c r="B87" s="238" t="s">
        <v>3556</v>
      </c>
      <c r="C87" s="134"/>
      <c r="D87" s="221" t="s">
        <v>4746</v>
      </c>
      <c r="E87" s="222" t="s">
        <v>3558</v>
      </c>
      <c r="F87" s="1"/>
      <c r="G87" s="1"/>
      <c r="H87" s="1"/>
      <c r="I87" s="1"/>
      <c r="J87" s="1"/>
      <c r="K87" s="1"/>
      <c r="L87" s="1"/>
      <c r="M87" s="1"/>
      <c r="N87" s="1"/>
      <c r="O87" s="1"/>
      <c r="P87" s="1"/>
      <c r="Q87" s="1"/>
      <c r="R87" s="1"/>
      <c r="S87" s="1"/>
      <c r="T87" s="1"/>
      <c r="U87" s="1"/>
      <c r="V87" s="1"/>
      <c r="W87" s="1"/>
      <c r="X87" s="1"/>
      <c r="Y87" s="1"/>
      <c r="Z87" s="1"/>
    </row>
    <row r="88" ht="18.75" customHeight="1">
      <c r="A88" s="202" t="str">
        <f t="shared" si="4"/>
        <v>DTKT-67</v>
      </c>
      <c r="B88" s="238" t="s">
        <v>3559</v>
      </c>
      <c r="C88" s="134"/>
      <c r="D88" s="221" t="s">
        <v>4747</v>
      </c>
      <c r="E88" s="136" t="s">
        <v>3561</v>
      </c>
      <c r="F88" s="1"/>
      <c r="G88" s="1"/>
      <c r="H88" s="1"/>
      <c r="I88" s="1"/>
      <c r="J88" s="1"/>
      <c r="K88" s="1"/>
      <c r="L88" s="1"/>
      <c r="M88" s="1"/>
      <c r="N88" s="1"/>
      <c r="O88" s="1"/>
      <c r="P88" s="1"/>
      <c r="Q88" s="1"/>
      <c r="R88" s="1"/>
      <c r="S88" s="1"/>
      <c r="T88" s="1"/>
      <c r="U88" s="1"/>
      <c r="V88" s="1"/>
      <c r="W88" s="1"/>
      <c r="X88" s="1"/>
      <c r="Y88" s="1"/>
      <c r="Z88" s="1"/>
    </row>
    <row r="89" ht="18.75" customHeight="1">
      <c r="A89" s="202" t="str">
        <f t="shared" si="4"/>
        <v>DTKT-68</v>
      </c>
      <c r="B89" s="237" t="s">
        <v>3565</v>
      </c>
      <c r="C89" s="220"/>
      <c r="D89" s="221" t="s">
        <v>4748</v>
      </c>
      <c r="E89" s="222" t="s">
        <v>3567</v>
      </c>
      <c r="F89" s="1"/>
      <c r="G89" s="1"/>
      <c r="H89" s="1"/>
      <c r="I89" s="1"/>
      <c r="J89" s="1"/>
      <c r="K89" s="1"/>
      <c r="L89" s="1"/>
      <c r="M89" s="1"/>
      <c r="N89" s="1"/>
      <c r="O89" s="1"/>
      <c r="P89" s="1"/>
      <c r="Q89" s="1"/>
      <c r="R89" s="1"/>
      <c r="S89" s="1"/>
      <c r="T89" s="1"/>
      <c r="U89" s="1"/>
      <c r="V89" s="1"/>
      <c r="W89" s="1"/>
      <c r="X89" s="1"/>
      <c r="Y89" s="1"/>
      <c r="Z89" s="1"/>
    </row>
    <row r="90" ht="18.75" customHeight="1">
      <c r="A90" s="202" t="str">
        <f t="shared" si="4"/>
        <v>DTKT-69</v>
      </c>
      <c r="B90" s="238" t="s">
        <v>4218</v>
      </c>
      <c r="C90" s="134"/>
      <c r="D90" s="134" t="s">
        <v>4748</v>
      </c>
      <c r="E90" s="136" t="s">
        <v>4220</v>
      </c>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60">
    <cfRule type="cellIs" dxfId="2" priority="1" stopIfTrue="1" operator="equal">
      <formula>"F"</formula>
    </cfRule>
  </conditionalFormatting>
  <conditionalFormatting sqref="F16:Q60">
    <cfRule type="cellIs" dxfId="3" priority="2" stopIfTrue="1" operator="equal">
      <formula>"PE"</formula>
    </cfRule>
  </conditionalFormatting>
  <dataValidations>
    <dataValidation type="list" allowBlank="1" showErrorMessage="1" sqref="F16:Q60">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75"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75" customHeight="1">
      <c r="A2" s="109"/>
      <c r="B2" s="110"/>
      <c r="C2" s="110"/>
      <c r="D2" s="115" t="s">
        <v>213</v>
      </c>
      <c r="E2" s="116" t="s">
        <v>72</v>
      </c>
      <c r="F2" s="109"/>
      <c r="G2" s="109"/>
      <c r="H2" s="109"/>
      <c r="I2" s="109"/>
      <c r="J2" s="109"/>
      <c r="K2" s="109"/>
      <c r="L2" s="109"/>
      <c r="M2" s="109"/>
      <c r="N2" s="109"/>
      <c r="O2" s="109"/>
      <c r="P2" s="109"/>
      <c r="Q2" s="109"/>
      <c r="R2" s="109"/>
      <c r="S2" s="113"/>
      <c r="T2" s="113"/>
      <c r="U2" s="1"/>
      <c r="V2" s="1"/>
      <c r="W2" s="1"/>
      <c r="X2" s="1"/>
      <c r="Y2" s="1"/>
      <c r="Z2" s="1"/>
    </row>
    <row r="3" ht="18.75" customHeight="1">
      <c r="A3" s="109"/>
      <c r="B3" s="110"/>
      <c r="C3" s="110"/>
      <c r="D3" s="115" t="s">
        <v>215</v>
      </c>
      <c r="E3" s="116" t="s">
        <v>4749</v>
      </c>
      <c r="F3" s="109"/>
      <c r="G3" s="109"/>
      <c r="H3" s="109"/>
      <c r="I3" s="109"/>
      <c r="J3" s="109"/>
      <c r="K3" s="109"/>
      <c r="L3" s="109"/>
      <c r="M3" s="109"/>
      <c r="N3" s="109"/>
      <c r="O3" s="109"/>
      <c r="P3" s="109"/>
      <c r="Q3" s="109"/>
      <c r="R3" s="109"/>
      <c r="S3" s="113"/>
      <c r="T3" s="113"/>
      <c r="U3" s="1"/>
      <c r="V3" s="1"/>
      <c r="W3" s="1"/>
      <c r="X3" s="1"/>
      <c r="Y3" s="1"/>
      <c r="Z3" s="1"/>
    </row>
    <row r="4" ht="18.75" customHeight="1">
      <c r="A4" s="109"/>
      <c r="B4" s="110"/>
      <c r="C4" s="110"/>
      <c r="D4" s="115" t="s">
        <v>128</v>
      </c>
      <c r="E4" s="117">
        <f>COUNTIF($R$12:$R$972,"P")</f>
        <v>1</v>
      </c>
      <c r="F4" s="109"/>
      <c r="G4" s="109"/>
      <c r="H4" s="109"/>
      <c r="I4" s="109"/>
      <c r="J4" s="109"/>
      <c r="K4" s="109"/>
      <c r="L4" s="109"/>
      <c r="M4" s="109"/>
      <c r="N4" s="109"/>
      <c r="O4" s="109"/>
      <c r="P4" s="109"/>
      <c r="Q4" s="109"/>
      <c r="R4" s="109"/>
      <c r="S4" s="113"/>
      <c r="T4" s="113"/>
      <c r="U4" s="1"/>
      <c r="V4" s="1"/>
      <c r="W4" s="1"/>
      <c r="X4" s="1"/>
      <c r="Y4" s="1"/>
      <c r="Z4" s="1"/>
    </row>
    <row r="5" ht="18.75" customHeight="1">
      <c r="A5" s="109"/>
      <c r="B5" s="110"/>
      <c r="C5" s="110"/>
      <c r="D5" s="115" t="s">
        <v>129</v>
      </c>
      <c r="E5" s="117">
        <f>COUNTIF($R$12:$R$972,"F")</f>
        <v>0</v>
      </c>
      <c r="F5" s="109"/>
      <c r="G5" s="109"/>
      <c r="H5" s="109"/>
      <c r="I5" s="109"/>
      <c r="J5" s="109"/>
      <c r="K5" s="109"/>
      <c r="L5" s="109"/>
      <c r="M5" s="109"/>
      <c r="N5" s="109"/>
      <c r="O5" s="109"/>
      <c r="P5" s="109"/>
      <c r="Q5" s="109"/>
      <c r="R5" s="109"/>
      <c r="S5" s="113"/>
      <c r="T5" s="113"/>
      <c r="U5" s="1"/>
      <c r="V5" s="1"/>
      <c r="W5" s="1"/>
      <c r="X5" s="1"/>
      <c r="Y5" s="1"/>
      <c r="Z5" s="1"/>
    </row>
    <row r="6" ht="18.75" customHeight="1">
      <c r="A6" s="109"/>
      <c r="B6" s="110"/>
      <c r="C6" s="110"/>
      <c r="D6" s="115" t="s">
        <v>130</v>
      </c>
      <c r="E6" s="117">
        <f>COUNTIF($R$12:$R$972,"PE")</f>
        <v>0</v>
      </c>
      <c r="F6" s="109"/>
      <c r="G6" s="202"/>
      <c r="H6" s="206"/>
      <c r="I6" s="202"/>
      <c r="J6" s="109"/>
      <c r="K6" s="109"/>
      <c r="L6" s="109"/>
      <c r="M6" s="109"/>
      <c r="N6" s="109"/>
      <c r="O6" s="109"/>
      <c r="P6" s="109"/>
      <c r="Q6" s="109"/>
      <c r="R6" s="109"/>
      <c r="S6" s="113"/>
      <c r="T6" s="113"/>
      <c r="U6" s="1"/>
      <c r="V6" s="1"/>
      <c r="W6" s="1"/>
      <c r="X6" s="1"/>
      <c r="Y6" s="1"/>
      <c r="Z6" s="1"/>
    </row>
    <row r="7" ht="18.75" customHeight="1">
      <c r="A7" s="109"/>
      <c r="B7" s="110"/>
      <c r="C7" s="110"/>
      <c r="D7" s="115" t="s">
        <v>132</v>
      </c>
      <c r="E7" s="117">
        <f>E8-E4-E5-E6</f>
        <v>85</v>
      </c>
      <c r="F7" s="109"/>
      <c r="G7" s="109"/>
      <c r="H7" s="109"/>
      <c r="I7" s="109"/>
      <c r="J7" s="109"/>
      <c r="K7" s="109"/>
      <c r="L7" s="109"/>
      <c r="M7" s="109"/>
      <c r="N7" s="109"/>
      <c r="O7" s="109"/>
      <c r="P7" s="109"/>
      <c r="Q7" s="109"/>
      <c r="R7" s="109"/>
      <c r="S7" s="113"/>
      <c r="T7" s="113"/>
      <c r="U7" s="1"/>
      <c r="V7" s="1"/>
      <c r="W7" s="1"/>
      <c r="X7" s="1"/>
      <c r="Y7" s="1"/>
      <c r="Z7" s="1"/>
    </row>
    <row r="8" ht="18.75" customHeight="1">
      <c r="A8" s="109"/>
      <c r="B8" s="110"/>
      <c r="C8" s="110"/>
      <c r="D8" s="115" t="s">
        <v>134</v>
      </c>
      <c r="E8" s="117">
        <f>COUNTA($E$12:$E$1584)</f>
        <v>86</v>
      </c>
      <c r="F8" s="109"/>
      <c r="G8" s="109"/>
      <c r="H8" s="109"/>
      <c r="I8" s="109"/>
      <c r="J8" s="109"/>
      <c r="K8" s="109"/>
      <c r="L8" s="109"/>
      <c r="M8" s="109"/>
      <c r="N8" s="109"/>
      <c r="O8" s="109"/>
      <c r="P8" s="109"/>
      <c r="Q8" s="109"/>
      <c r="R8" s="109"/>
      <c r="S8" s="113"/>
      <c r="T8" s="113"/>
      <c r="U8" s="1"/>
      <c r="V8" s="1"/>
      <c r="W8" s="1"/>
      <c r="X8" s="1"/>
      <c r="Y8" s="1"/>
      <c r="Z8" s="1"/>
    </row>
    <row r="9" ht="18.75"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7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75"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75" customHeight="1">
      <c r="A12" s="185" t="str">
        <f>IF(AND(E12="",E12=""),"",$E$3&amp;"_"&amp;ROW()-11-COUNTBLANK($E$12:E12))</f>
        <v/>
      </c>
      <c r="B12" s="186" t="s">
        <v>4750</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75"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148" t="s">
        <v>4751</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75" customHeight="1">
      <c r="A15" s="187" t="s">
        <v>2829</v>
      </c>
      <c r="B15" s="209"/>
      <c r="C15" s="189"/>
      <c r="D15" s="190"/>
      <c r="E15" s="191"/>
      <c r="F15" s="191"/>
      <c r="G15" s="192"/>
      <c r="H15" s="193"/>
      <c r="I15" s="193"/>
      <c r="J15" s="193"/>
      <c r="K15" s="193"/>
      <c r="L15" s="194"/>
      <c r="M15" s="193"/>
      <c r="N15" s="192"/>
      <c r="O15" s="193"/>
      <c r="P15" s="137"/>
      <c r="Q15" s="137"/>
      <c r="R15" s="137"/>
      <c r="S15" s="137"/>
      <c r="T15" s="137"/>
      <c r="U15" s="1"/>
      <c r="V15" s="1"/>
      <c r="W15" s="1"/>
      <c r="X15" s="1"/>
      <c r="Y15" s="1"/>
      <c r="Z15" s="1"/>
    </row>
    <row r="16" ht="273.0" customHeight="1">
      <c r="A16" s="215" t="str">
        <f t="shared" ref="A16:A25" si="1">IF(E16&lt;&gt;"",$E$3&amp;"00"&amp;COUNTA($E$16:E16),"")</f>
        <v>DKT001</v>
      </c>
      <c r="B16" s="216" t="s">
        <v>4752</v>
      </c>
      <c r="C16" s="217"/>
      <c r="D16" s="218"/>
      <c r="E16" s="218" t="s">
        <v>4753</v>
      </c>
      <c r="F16" s="197"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219"/>
      <c r="T16" s="137"/>
      <c r="U16" s="1"/>
      <c r="V16" s="1"/>
      <c r="W16" s="1"/>
      <c r="X16" s="1"/>
      <c r="Y16" s="1"/>
      <c r="Z16" s="1"/>
    </row>
    <row r="17" ht="90.0" customHeight="1">
      <c r="A17" s="215" t="str">
        <f t="shared" si="1"/>
        <v>DKT002</v>
      </c>
      <c r="B17" s="134" t="s">
        <v>4132</v>
      </c>
      <c r="C17" s="267"/>
      <c r="D17" s="136" t="s">
        <v>4133</v>
      </c>
      <c r="E17" s="228" t="s">
        <v>4134</v>
      </c>
      <c r="F17" s="224"/>
      <c r="G17" s="197"/>
      <c r="H17" s="197"/>
      <c r="I17" s="197"/>
      <c r="J17" s="197"/>
      <c r="K17" s="197"/>
      <c r="L17" s="197"/>
      <c r="M17" s="197"/>
      <c r="N17" s="197"/>
      <c r="O17" s="197"/>
      <c r="P17" s="197"/>
      <c r="Q17" s="197"/>
      <c r="R17" s="137"/>
      <c r="S17" s="137"/>
      <c r="T17" s="137"/>
      <c r="U17" s="1"/>
      <c r="V17" s="1"/>
      <c r="W17" s="1"/>
      <c r="X17" s="1"/>
      <c r="Y17" s="1"/>
      <c r="Z17" s="1"/>
    </row>
    <row r="18" ht="135.0" customHeight="1">
      <c r="A18" s="215" t="str">
        <f t="shared" si="1"/>
        <v>DKT003</v>
      </c>
      <c r="B18" s="220" t="s">
        <v>3419</v>
      </c>
      <c r="C18" s="268"/>
      <c r="D18" s="222" t="s">
        <v>4135</v>
      </c>
      <c r="E18" s="223" t="s">
        <v>4136</v>
      </c>
      <c r="F18" s="224"/>
      <c r="G18" s="197"/>
      <c r="H18" s="197"/>
      <c r="I18" s="197"/>
      <c r="J18" s="197"/>
      <c r="K18" s="197"/>
      <c r="L18" s="197"/>
      <c r="M18" s="197"/>
      <c r="N18" s="197"/>
      <c r="O18" s="197"/>
      <c r="P18" s="197"/>
      <c r="Q18" s="197"/>
      <c r="R18" s="137"/>
      <c r="S18" s="137"/>
      <c r="T18" s="137"/>
      <c r="U18" s="1"/>
      <c r="V18" s="1"/>
      <c r="W18" s="1"/>
      <c r="X18" s="1"/>
      <c r="Y18" s="1"/>
      <c r="Z18" s="1"/>
    </row>
    <row r="19" ht="135.0" customHeight="1">
      <c r="A19" s="215" t="str">
        <f t="shared" si="1"/>
        <v>DKT004</v>
      </c>
      <c r="B19" s="134" t="s">
        <v>4137</v>
      </c>
      <c r="C19" s="208"/>
      <c r="D19" s="136" t="s">
        <v>4138</v>
      </c>
      <c r="E19" s="136" t="s">
        <v>4139</v>
      </c>
      <c r="F19" s="224"/>
      <c r="G19" s="197"/>
      <c r="H19" s="197"/>
      <c r="I19" s="197"/>
      <c r="J19" s="197"/>
      <c r="K19" s="197"/>
      <c r="L19" s="197"/>
      <c r="M19" s="197"/>
      <c r="N19" s="197"/>
      <c r="O19" s="197"/>
      <c r="P19" s="197"/>
      <c r="Q19" s="197"/>
      <c r="R19" s="137"/>
      <c r="S19" s="137"/>
      <c r="T19" s="137"/>
      <c r="U19" s="1"/>
      <c r="V19" s="1"/>
      <c r="W19" s="1"/>
      <c r="X19" s="1"/>
      <c r="Y19" s="1"/>
      <c r="Z19" s="1"/>
    </row>
    <row r="20" ht="129.0" customHeight="1">
      <c r="A20" s="215" t="str">
        <f t="shared" si="1"/>
        <v>DKT005</v>
      </c>
      <c r="B20" s="134" t="s">
        <v>3422</v>
      </c>
      <c r="C20" s="226"/>
      <c r="D20" s="222" t="s">
        <v>3921</v>
      </c>
      <c r="E20" s="222" t="s">
        <v>3424</v>
      </c>
      <c r="F20" s="224"/>
      <c r="G20" s="197"/>
      <c r="H20" s="197"/>
      <c r="I20" s="197"/>
      <c r="J20" s="197"/>
      <c r="K20" s="197"/>
      <c r="L20" s="197"/>
      <c r="M20" s="197"/>
      <c r="N20" s="197"/>
      <c r="O20" s="197"/>
      <c r="P20" s="197"/>
      <c r="Q20" s="197"/>
      <c r="R20" s="137"/>
      <c r="S20" s="137"/>
      <c r="T20" s="137"/>
      <c r="U20" s="1"/>
      <c r="V20" s="1"/>
      <c r="W20" s="1"/>
      <c r="X20" s="1"/>
      <c r="Y20" s="1"/>
      <c r="Z20" s="1"/>
    </row>
    <row r="21" ht="99.0" customHeight="1">
      <c r="A21" s="215" t="str">
        <f t="shared" si="1"/>
        <v>DKT006</v>
      </c>
      <c r="B21" s="134" t="s">
        <v>3425</v>
      </c>
      <c r="C21" s="227"/>
      <c r="D21" s="136" t="s">
        <v>4754</v>
      </c>
      <c r="E21" s="228" t="s">
        <v>3427</v>
      </c>
      <c r="F21" s="224"/>
      <c r="G21" s="197"/>
      <c r="H21" s="197"/>
      <c r="I21" s="197"/>
      <c r="J21" s="197"/>
      <c r="K21" s="197"/>
      <c r="L21" s="197"/>
      <c r="M21" s="197"/>
      <c r="N21" s="197"/>
      <c r="O21" s="197"/>
      <c r="P21" s="197"/>
      <c r="Q21" s="197"/>
      <c r="R21" s="137"/>
      <c r="S21" s="137"/>
      <c r="T21" s="137"/>
      <c r="U21" s="1"/>
      <c r="V21" s="1"/>
      <c r="W21" s="1"/>
      <c r="X21" s="1"/>
      <c r="Y21" s="1"/>
      <c r="Z21" s="1"/>
    </row>
    <row r="22" ht="45.0" customHeight="1">
      <c r="A22" s="215" t="str">
        <f t="shared" si="1"/>
        <v/>
      </c>
      <c r="B22" s="229" t="s">
        <v>292</v>
      </c>
      <c r="C22" s="229"/>
      <c r="D22" s="229"/>
      <c r="E22" s="229"/>
      <c r="F22" s="224"/>
      <c r="G22" s="197"/>
      <c r="H22" s="197"/>
      <c r="I22" s="197"/>
      <c r="J22" s="197"/>
      <c r="K22" s="197"/>
      <c r="L22" s="197"/>
      <c r="M22" s="197"/>
      <c r="N22" s="197"/>
      <c r="O22" s="197"/>
      <c r="P22" s="197"/>
      <c r="Q22" s="197"/>
      <c r="R22" s="137"/>
      <c r="S22" s="137"/>
      <c r="T22" s="137"/>
      <c r="U22" s="1"/>
      <c r="V22" s="1"/>
      <c r="W22" s="1"/>
      <c r="X22" s="1"/>
      <c r="Y22" s="1"/>
      <c r="Z22" s="1"/>
    </row>
    <row r="23" ht="99.0" customHeight="1">
      <c r="A23" s="215" t="str">
        <f t="shared" si="1"/>
        <v>DKT007</v>
      </c>
      <c r="B23" s="142" t="s">
        <v>293</v>
      </c>
      <c r="C23" s="142"/>
      <c r="D23" s="142" t="s">
        <v>3922</v>
      </c>
      <c r="E23" s="142" t="s">
        <v>295</v>
      </c>
      <c r="F23" s="224"/>
      <c r="G23" s="197"/>
      <c r="H23" s="197"/>
      <c r="I23" s="197"/>
      <c r="J23" s="197"/>
      <c r="K23" s="197"/>
      <c r="L23" s="197"/>
      <c r="M23" s="197"/>
      <c r="N23" s="197"/>
      <c r="O23" s="197"/>
      <c r="P23" s="197"/>
      <c r="Q23" s="197"/>
      <c r="R23" s="137"/>
      <c r="S23" s="137"/>
      <c r="T23" s="137"/>
      <c r="U23" s="1"/>
      <c r="V23" s="1"/>
      <c r="W23" s="1"/>
      <c r="X23" s="1"/>
      <c r="Y23" s="1"/>
      <c r="Z23" s="1"/>
    </row>
    <row r="24" ht="75.0" customHeight="1">
      <c r="A24" s="215" t="str">
        <f t="shared" si="1"/>
        <v>DKT008</v>
      </c>
      <c r="B24" s="142" t="s">
        <v>3429</v>
      </c>
      <c r="C24" s="142"/>
      <c r="D24" s="142" t="s">
        <v>4146</v>
      </c>
      <c r="E24" s="142" t="s">
        <v>298</v>
      </c>
      <c r="F24" s="224"/>
      <c r="G24" s="197"/>
      <c r="H24" s="197"/>
      <c r="I24" s="197"/>
      <c r="J24" s="197"/>
      <c r="K24" s="197"/>
      <c r="L24" s="197"/>
      <c r="M24" s="197"/>
      <c r="N24" s="197"/>
      <c r="O24" s="197"/>
      <c r="P24" s="197"/>
      <c r="Q24" s="197"/>
      <c r="R24" s="137"/>
      <c r="S24" s="137"/>
      <c r="T24" s="137"/>
      <c r="U24" s="1"/>
      <c r="V24" s="1"/>
      <c r="W24" s="1"/>
      <c r="X24" s="1"/>
      <c r="Y24" s="1"/>
      <c r="Z24" s="1"/>
    </row>
    <row r="25" ht="102.0" customHeight="1">
      <c r="A25" s="215" t="str">
        <f t="shared" si="1"/>
        <v>DKT009</v>
      </c>
      <c r="B25" s="142" t="s">
        <v>3431</v>
      </c>
      <c r="C25" s="142"/>
      <c r="D25" s="142" t="s">
        <v>4755</v>
      </c>
      <c r="E25" s="142" t="s">
        <v>3433</v>
      </c>
      <c r="F25" s="224"/>
      <c r="G25" s="197"/>
      <c r="H25" s="197"/>
      <c r="I25" s="197"/>
      <c r="J25" s="197"/>
      <c r="K25" s="197"/>
      <c r="L25" s="197"/>
      <c r="M25" s="197"/>
      <c r="N25" s="197"/>
      <c r="O25" s="197"/>
      <c r="P25" s="197"/>
      <c r="Q25" s="197"/>
      <c r="R25" s="137"/>
      <c r="S25" s="137"/>
      <c r="T25" s="137"/>
      <c r="U25" s="1"/>
      <c r="V25" s="1"/>
      <c r="W25" s="1"/>
      <c r="X25" s="1"/>
      <c r="Y25" s="1"/>
      <c r="Z25" s="1"/>
    </row>
    <row r="26" ht="117.0" customHeight="1">
      <c r="A26" s="215" t="str">
        <f t="shared" ref="A26:A59" si="2">IF(E26&lt;&gt;"",$E$3&amp;"0"&amp;COUNTA($E$16:E26),"")</f>
        <v>DKT010</v>
      </c>
      <c r="B26" s="142" t="s">
        <v>3434</v>
      </c>
      <c r="C26" s="142"/>
      <c r="D26" s="142" t="s">
        <v>4582</v>
      </c>
      <c r="E26" s="142" t="s">
        <v>3436</v>
      </c>
      <c r="F26" s="224"/>
      <c r="G26" s="197"/>
      <c r="H26" s="197"/>
      <c r="I26" s="197"/>
      <c r="J26" s="197"/>
      <c r="K26" s="197"/>
      <c r="L26" s="197"/>
      <c r="M26" s="197"/>
      <c r="N26" s="197"/>
      <c r="O26" s="197"/>
      <c r="P26" s="197"/>
      <c r="Q26" s="197"/>
      <c r="R26" s="137"/>
      <c r="S26" s="137"/>
      <c r="T26" s="137"/>
      <c r="U26" s="1"/>
      <c r="V26" s="1"/>
      <c r="W26" s="1"/>
      <c r="X26" s="1"/>
      <c r="Y26" s="1"/>
      <c r="Z26" s="1"/>
    </row>
    <row r="27" ht="46.5" customHeight="1">
      <c r="A27" s="215" t="str">
        <f t="shared" si="2"/>
        <v/>
      </c>
      <c r="B27" s="230" t="s">
        <v>3437</v>
      </c>
      <c r="C27" s="230"/>
      <c r="D27" s="230"/>
      <c r="E27" s="231"/>
      <c r="F27" s="224"/>
      <c r="G27" s="197"/>
      <c r="H27" s="197"/>
      <c r="I27" s="197"/>
      <c r="J27" s="197"/>
      <c r="K27" s="197"/>
      <c r="L27" s="197"/>
      <c r="M27" s="197"/>
      <c r="N27" s="197"/>
      <c r="O27" s="197"/>
      <c r="P27" s="197"/>
      <c r="Q27" s="197"/>
      <c r="R27" s="137"/>
      <c r="S27" s="137"/>
      <c r="T27" s="137"/>
      <c r="U27" s="1"/>
      <c r="V27" s="1"/>
      <c r="W27" s="1"/>
      <c r="X27" s="1"/>
      <c r="Y27" s="1"/>
      <c r="Z27" s="1"/>
    </row>
    <row r="28" ht="75.0" customHeight="1">
      <c r="A28" s="215" t="str">
        <f t="shared" si="2"/>
        <v>DKT011</v>
      </c>
      <c r="B28" s="134" t="s">
        <v>3438</v>
      </c>
      <c r="C28" s="134"/>
      <c r="D28" s="136" t="s">
        <v>4756</v>
      </c>
      <c r="E28" s="223" t="s">
        <v>118</v>
      </c>
      <c r="F28" s="224"/>
      <c r="G28" s="197"/>
      <c r="H28" s="197"/>
      <c r="I28" s="197"/>
      <c r="J28" s="197"/>
      <c r="K28" s="197"/>
      <c r="L28" s="197"/>
      <c r="M28" s="197"/>
      <c r="N28" s="197"/>
      <c r="O28" s="197"/>
      <c r="P28" s="197"/>
      <c r="Q28" s="197"/>
      <c r="R28" s="137"/>
      <c r="S28" s="137"/>
      <c r="T28" s="137"/>
      <c r="U28" s="1"/>
      <c r="V28" s="1"/>
      <c r="W28" s="1"/>
      <c r="X28" s="1"/>
      <c r="Y28" s="1"/>
      <c r="Z28" s="1"/>
    </row>
    <row r="29" ht="18.75" customHeight="1">
      <c r="A29" s="215" t="str">
        <f t="shared" si="2"/>
        <v/>
      </c>
      <c r="B29" s="231" t="s">
        <v>4584</v>
      </c>
      <c r="C29" s="231"/>
      <c r="D29" s="231"/>
      <c r="E29" s="231"/>
      <c r="F29" s="197"/>
      <c r="G29" s="197"/>
      <c r="H29" s="197"/>
      <c r="I29" s="197"/>
      <c r="J29" s="197"/>
      <c r="K29" s="197"/>
      <c r="L29" s="197"/>
      <c r="M29" s="197"/>
      <c r="N29" s="197"/>
      <c r="O29" s="197"/>
      <c r="P29" s="197"/>
      <c r="Q29" s="197"/>
      <c r="R29" s="137" t="str">
        <f t="shared" ref="R29:R30" si="3">IF(OR(IF(H29="",IF(G29="",IF(F29="","",F29),G29),H29)="F",IF(K29="",IF(J29="",IF(I29="","",I29),J29),K29)="F",IF(N29="",IF(M29="",IF(L29="","",L29),M29),N29)="F",IF(Q29="",IF(P29="",IF(O29="","",O29),P29),Q29)="F")=TRUE,"F",IF(OR(IF(H29="",IF(G29="",IF(F29="","",F29),G29),H29)="PE",IF(K29="",IF(J29="",IF(I29="","",I29),J29),K29)="PE",IF(N29="",IF(M29="",IF(L29="","",L29),M29),N29)="PE",IF(Q29="",IF(P29="",IF(O29="","",O29),P29),Q29)="PE")=TRUE,"PE",IF(AND(IF(H29="",IF(G29="",IF(F29="","",F29),G29),H29)="",IF(K29="",IF(J29="",IF(I29="","",I29),J29),K29)="",IF(N29="",IF(M29="",IF(L29="","",L29),M29),N29)="",IF(Q29="",IF(P29="",IF(O29="","",O29),P29),Q29)="")=TRUE,"","P")))</f>
        <v/>
      </c>
      <c r="S29" s="137"/>
      <c r="T29" s="232"/>
      <c r="U29" s="233"/>
      <c r="V29" s="233"/>
      <c r="W29" s="233"/>
      <c r="X29" s="233"/>
      <c r="Y29" s="233"/>
      <c r="Z29" s="233"/>
    </row>
    <row r="30" ht="18.75" customHeight="1">
      <c r="A30" s="215" t="str">
        <f t="shared" si="2"/>
        <v>DKT012</v>
      </c>
      <c r="B30" s="134" t="s">
        <v>4585</v>
      </c>
      <c r="C30" s="134" t="s">
        <v>3908</v>
      </c>
      <c r="D30" s="136" t="s">
        <v>4152</v>
      </c>
      <c r="E30" s="136" t="s">
        <v>4757</v>
      </c>
      <c r="F30" s="224"/>
      <c r="G30" s="197"/>
      <c r="H30" s="197"/>
      <c r="I30" s="197"/>
      <c r="J30" s="197"/>
      <c r="K30" s="197"/>
      <c r="L30" s="197"/>
      <c r="M30" s="197"/>
      <c r="N30" s="197"/>
      <c r="O30" s="197"/>
      <c r="P30" s="197"/>
      <c r="Q30" s="197"/>
      <c r="R30" s="137" t="str">
        <f t="shared" si="3"/>
        <v/>
      </c>
      <c r="S30" s="137"/>
      <c r="T30" s="137"/>
      <c r="U30" s="1"/>
      <c r="V30" s="1"/>
      <c r="W30" s="1"/>
      <c r="X30" s="1"/>
      <c r="Y30" s="1"/>
      <c r="Z30" s="1"/>
    </row>
    <row r="31" ht="18.75" customHeight="1">
      <c r="A31" s="215" t="str">
        <f t="shared" si="2"/>
        <v>DKT013</v>
      </c>
      <c r="B31" s="234" t="s">
        <v>4154</v>
      </c>
      <c r="C31" s="235"/>
      <c r="D31" s="235"/>
      <c r="E31" s="236" t="s">
        <v>4758</v>
      </c>
      <c r="F31" s="224"/>
      <c r="G31" s="197"/>
      <c r="H31" s="197"/>
      <c r="I31" s="197"/>
      <c r="J31" s="197"/>
      <c r="K31" s="197"/>
      <c r="L31" s="197"/>
      <c r="M31" s="197"/>
      <c r="N31" s="197"/>
      <c r="O31" s="197"/>
      <c r="P31" s="197"/>
      <c r="Q31" s="197"/>
      <c r="R31" s="137"/>
      <c r="S31" s="137"/>
      <c r="T31" s="137"/>
      <c r="U31" s="1"/>
      <c r="V31" s="1"/>
      <c r="W31" s="1"/>
      <c r="X31" s="1"/>
      <c r="Y31" s="1"/>
      <c r="Z31" s="1"/>
    </row>
    <row r="32" ht="18.75" customHeight="1">
      <c r="A32" s="215" t="str">
        <f t="shared" si="2"/>
        <v>DKT014</v>
      </c>
      <c r="B32" s="237" t="s">
        <v>4156</v>
      </c>
      <c r="C32" s="226"/>
      <c r="D32" s="220" t="s">
        <v>4157</v>
      </c>
      <c r="E32" s="222" t="s">
        <v>4158</v>
      </c>
      <c r="F32" s="224"/>
      <c r="G32" s="197"/>
      <c r="H32" s="197"/>
      <c r="I32" s="197"/>
      <c r="J32" s="197"/>
      <c r="K32" s="197"/>
      <c r="L32" s="197"/>
      <c r="M32" s="197"/>
      <c r="N32" s="197"/>
      <c r="O32" s="197"/>
      <c r="P32" s="197"/>
      <c r="Q32" s="197"/>
      <c r="R32" s="137"/>
      <c r="S32" s="137"/>
      <c r="T32" s="137"/>
      <c r="U32" s="1"/>
      <c r="V32" s="1"/>
      <c r="W32" s="1"/>
      <c r="X32" s="1"/>
      <c r="Y32" s="1"/>
      <c r="Z32" s="1"/>
    </row>
    <row r="33" ht="18.75" customHeight="1">
      <c r="A33" s="215" t="str">
        <f t="shared" si="2"/>
        <v>DKT015</v>
      </c>
      <c r="B33" s="248" t="s">
        <v>4759</v>
      </c>
      <c r="C33" s="247"/>
      <c r="D33" s="247" t="s">
        <v>4152</v>
      </c>
      <c r="E33" s="136" t="s">
        <v>4760</v>
      </c>
      <c r="F33" s="224"/>
      <c r="G33" s="197"/>
      <c r="H33" s="197"/>
      <c r="I33" s="197"/>
      <c r="J33" s="197"/>
      <c r="K33" s="197"/>
      <c r="L33" s="197"/>
      <c r="M33" s="197"/>
      <c r="N33" s="197"/>
      <c r="O33" s="197"/>
      <c r="P33" s="197"/>
      <c r="Q33" s="197"/>
      <c r="R33" s="137"/>
      <c r="S33" s="137"/>
      <c r="T33" s="137"/>
      <c r="U33" s="1"/>
      <c r="V33" s="1"/>
      <c r="W33" s="1"/>
      <c r="X33" s="1"/>
      <c r="Y33" s="1"/>
      <c r="Z33" s="1"/>
    </row>
    <row r="34" ht="18.75" customHeight="1">
      <c r="A34" s="215" t="str">
        <f t="shared" si="2"/>
        <v>DKT016</v>
      </c>
      <c r="B34" s="238" t="s">
        <v>4761</v>
      </c>
      <c r="C34" s="226"/>
      <c r="D34" s="220" t="s">
        <v>4160</v>
      </c>
      <c r="E34" s="222" t="s">
        <v>4762</v>
      </c>
      <c r="F34" s="197"/>
      <c r="G34" s="197"/>
      <c r="H34" s="197"/>
      <c r="I34" s="197"/>
      <c r="J34" s="197"/>
      <c r="K34" s="197"/>
      <c r="L34" s="197"/>
      <c r="M34" s="197"/>
      <c r="N34" s="197"/>
      <c r="O34" s="197"/>
      <c r="P34" s="197"/>
      <c r="Q34" s="197"/>
      <c r="R34" s="137"/>
      <c r="S34" s="137"/>
      <c r="T34" s="137"/>
      <c r="U34" s="1"/>
      <c r="V34" s="1"/>
      <c r="W34" s="1"/>
      <c r="X34" s="1"/>
      <c r="Y34" s="1"/>
      <c r="Z34" s="1"/>
    </row>
    <row r="35" ht="18.75" customHeight="1">
      <c r="A35" s="215" t="str">
        <f t="shared" si="2"/>
        <v>DKT017</v>
      </c>
      <c r="B35" s="237" t="s">
        <v>4763</v>
      </c>
      <c r="C35" s="226"/>
      <c r="D35" s="220" t="s">
        <v>4166</v>
      </c>
      <c r="E35" s="222" t="s">
        <v>4167</v>
      </c>
      <c r="F35" s="197"/>
      <c r="G35" s="197"/>
      <c r="H35" s="197"/>
      <c r="I35" s="197"/>
      <c r="J35" s="197"/>
      <c r="K35" s="197"/>
      <c r="L35" s="197"/>
      <c r="M35" s="197"/>
      <c r="N35" s="197"/>
      <c r="O35" s="197"/>
      <c r="P35" s="197"/>
      <c r="Q35" s="197"/>
      <c r="R35" s="137"/>
      <c r="S35" s="137"/>
      <c r="T35" s="137"/>
      <c r="U35" s="1"/>
      <c r="V35" s="1"/>
      <c r="W35" s="1"/>
      <c r="X35" s="1"/>
      <c r="Y35" s="1"/>
      <c r="Z35" s="1"/>
    </row>
    <row r="36" ht="18.75" customHeight="1">
      <c r="A36" s="215" t="str">
        <f t="shared" si="2"/>
        <v>DKT018</v>
      </c>
      <c r="B36" s="248" t="s">
        <v>4764</v>
      </c>
      <c r="C36" s="247"/>
      <c r="D36" s="247" t="s">
        <v>4765</v>
      </c>
      <c r="E36" s="136" t="s">
        <v>3470</v>
      </c>
      <c r="F36" s="244"/>
      <c r="G36" s="245"/>
      <c r="H36" s="245"/>
      <c r="I36" s="245"/>
      <c r="J36" s="245"/>
      <c r="K36" s="245"/>
      <c r="L36" s="245"/>
      <c r="M36" s="245"/>
      <c r="N36" s="245"/>
      <c r="O36" s="245"/>
      <c r="P36" s="245"/>
      <c r="Q36" s="245"/>
      <c r="R36" s="246"/>
      <c r="S36" s="246"/>
      <c r="T36" s="246"/>
      <c r="U36" s="1"/>
      <c r="V36" s="1"/>
      <c r="W36" s="1"/>
      <c r="X36" s="1"/>
      <c r="Y36" s="1"/>
      <c r="Z36" s="1"/>
    </row>
    <row r="37" ht="18.75" customHeight="1">
      <c r="A37" s="215" t="str">
        <f t="shared" si="2"/>
        <v>DKT019</v>
      </c>
      <c r="B37" s="248" t="s">
        <v>4766</v>
      </c>
      <c r="C37" s="247"/>
      <c r="D37" s="247" t="s">
        <v>4767</v>
      </c>
      <c r="E37" s="136" t="s">
        <v>3470</v>
      </c>
      <c r="F37" s="244"/>
      <c r="G37" s="245"/>
      <c r="H37" s="245"/>
      <c r="I37" s="245"/>
      <c r="J37" s="245"/>
      <c r="K37" s="245"/>
      <c r="L37" s="245"/>
      <c r="M37" s="245"/>
      <c r="N37" s="245"/>
      <c r="O37" s="245"/>
      <c r="P37" s="245"/>
      <c r="Q37" s="245"/>
      <c r="R37" s="246"/>
      <c r="S37" s="246"/>
      <c r="T37" s="246"/>
      <c r="U37" s="1"/>
      <c r="V37" s="1"/>
      <c r="W37" s="1"/>
      <c r="X37" s="1"/>
      <c r="Y37" s="1"/>
      <c r="Z37" s="1"/>
    </row>
    <row r="38" ht="18.75" customHeight="1">
      <c r="A38" s="215" t="str">
        <f t="shared" si="2"/>
        <v>DKT020</v>
      </c>
      <c r="B38" s="248" t="s">
        <v>4768</v>
      </c>
      <c r="C38" s="247"/>
      <c r="D38" s="247" t="s">
        <v>4769</v>
      </c>
      <c r="E38" s="136" t="s">
        <v>3470</v>
      </c>
      <c r="F38" s="244"/>
      <c r="G38" s="245"/>
      <c r="H38" s="245"/>
      <c r="I38" s="245"/>
      <c r="J38" s="245"/>
      <c r="K38" s="245"/>
      <c r="L38" s="245"/>
      <c r="M38" s="245"/>
      <c r="N38" s="245"/>
      <c r="O38" s="245"/>
      <c r="P38" s="245"/>
      <c r="Q38" s="245"/>
      <c r="R38" s="246"/>
      <c r="S38" s="246"/>
      <c r="T38" s="246"/>
      <c r="U38" s="1"/>
      <c r="V38" s="1"/>
      <c r="W38" s="1"/>
      <c r="X38" s="1"/>
      <c r="Y38" s="1"/>
      <c r="Z38" s="1"/>
    </row>
    <row r="39" ht="18.75" customHeight="1">
      <c r="A39" s="215" t="str">
        <f t="shared" si="2"/>
        <v>DKT021</v>
      </c>
      <c r="B39" s="248" t="s">
        <v>4770</v>
      </c>
      <c r="C39" s="247"/>
      <c r="D39" s="247" t="s">
        <v>4771</v>
      </c>
      <c r="E39" s="136" t="s">
        <v>3470</v>
      </c>
      <c r="F39" s="244"/>
      <c r="G39" s="245"/>
      <c r="H39" s="245"/>
      <c r="I39" s="245"/>
      <c r="J39" s="245"/>
      <c r="K39" s="245"/>
      <c r="L39" s="245"/>
      <c r="M39" s="245"/>
      <c r="N39" s="245"/>
      <c r="O39" s="245"/>
      <c r="P39" s="245"/>
      <c r="Q39" s="245"/>
      <c r="R39" s="246"/>
      <c r="S39" s="246"/>
      <c r="T39" s="246"/>
      <c r="U39" s="1"/>
      <c r="V39" s="1"/>
      <c r="W39" s="1"/>
      <c r="X39" s="1"/>
      <c r="Y39" s="1"/>
      <c r="Z39" s="1"/>
    </row>
    <row r="40" ht="18.75" customHeight="1">
      <c r="A40" s="215" t="str">
        <f t="shared" si="2"/>
        <v>DKT022</v>
      </c>
      <c r="B40" s="248" t="s">
        <v>4772</v>
      </c>
      <c r="C40" s="247"/>
      <c r="D40" s="247" t="s">
        <v>4773</v>
      </c>
      <c r="E40" s="136" t="s">
        <v>3552</v>
      </c>
      <c r="F40" s="244"/>
      <c r="G40" s="245"/>
      <c r="H40" s="245"/>
      <c r="I40" s="245"/>
      <c r="J40" s="245"/>
      <c r="K40" s="245"/>
      <c r="L40" s="245"/>
      <c r="M40" s="245"/>
      <c r="N40" s="245"/>
      <c r="O40" s="245"/>
      <c r="P40" s="245"/>
      <c r="Q40" s="245"/>
      <c r="R40" s="246"/>
      <c r="S40" s="246"/>
      <c r="T40" s="246"/>
      <c r="U40" s="1"/>
      <c r="V40" s="1"/>
      <c r="W40" s="1"/>
      <c r="X40" s="1"/>
      <c r="Y40" s="1"/>
      <c r="Z40" s="1"/>
    </row>
    <row r="41" ht="18.75" customHeight="1">
      <c r="A41" s="215" t="str">
        <f t="shared" si="2"/>
        <v>DKT023</v>
      </c>
      <c r="B41" s="249" t="s">
        <v>4774</v>
      </c>
      <c r="C41" s="221"/>
      <c r="D41" s="221" t="s">
        <v>4775</v>
      </c>
      <c r="E41" s="222" t="s">
        <v>3555</v>
      </c>
      <c r="F41" s="244"/>
      <c r="G41" s="245"/>
      <c r="H41" s="245"/>
      <c r="I41" s="245"/>
      <c r="J41" s="245"/>
      <c r="K41" s="245"/>
      <c r="L41" s="245"/>
      <c r="M41" s="245"/>
      <c r="N41" s="245"/>
      <c r="O41" s="245"/>
      <c r="P41" s="245"/>
      <c r="Q41" s="245"/>
      <c r="R41" s="246"/>
      <c r="S41" s="246"/>
      <c r="T41" s="246"/>
      <c r="U41" s="1"/>
      <c r="V41" s="1"/>
      <c r="W41" s="1"/>
      <c r="X41" s="1"/>
      <c r="Y41" s="1"/>
      <c r="Z41" s="1"/>
    </row>
    <row r="42" ht="96.0" customHeight="1">
      <c r="A42" s="215" t="str">
        <f t="shared" si="2"/>
        <v>DKT024</v>
      </c>
      <c r="B42" s="238" t="s">
        <v>4776</v>
      </c>
      <c r="C42" s="134"/>
      <c r="D42" s="221" t="s">
        <v>4777</v>
      </c>
      <c r="E42" s="222" t="s">
        <v>3558</v>
      </c>
      <c r="F42" s="244"/>
      <c r="G42" s="245"/>
      <c r="H42" s="245"/>
      <c r="I42" s="245"/>
      <c r="J42" s="245"/>
      <c r="K42" s="245"/>
      <c r="L42" s="245"/>
      <c r="M42" s="245"/>
      <c r="N42" s="245"/>
      <c r="O42" s="245"/>
      <c r="P42" s="245"/>
      <c r="Q42" s="245"/>
      <c r="R42" s="246"/>
      <c r="S42" s="246"/>
      <c r="T42" s="246"/>
      <c r="U42" s="1"/>
      <c r="V42" s="1"/>
      <c r="W42" s="1"/>
      <c r="X42" s="1"/>
      <c r="Y42" s="1"/>
      <c r="Z42" s="1"/>
    </row>
    <row r="43" ht="18.75" customHeight="1">
      <c r="A43" s="215" t="str">
        <f t="shared" si="2"/>
        <v>DKT025</v>
      </c>
      <c r="B43" s="238" t="s">
        <v>4778</v>
      </c>
      <c r="C43" s="134"/>
      <c r="D43" s="221" t="s">
        <v>4779</v>
      </c>
      <c r="E43" s="136" t="s">
        <v>3561</v>
      </c>
      <c r="F43" s="244"/>
      <c r="G43" s="245"/>
      <c r="H43" s="245"/>
      <c r="I43" s="245"/>
      <c r="J43" s="245"/>
      <c r="K43" s="245"/>
      <c r="L43" s="245"/>
      <c r="M43" s="245"/>
      <c r="N43" s="245"/>
      <c r="O43" s="245"/>
      <c r="P43" s="245"/>
      <c r="Q43" s="245"/>
      <c r="R43" s="246"/>
      <c r="S43" s="246"/>
      <c r="T43" s="246"/>
      <c r="U43" s="1"/>
      <c r="V43" s="1"/>
      <c r="W43" s="1"/>
      <c r="X43" s="1"/>
      <c r="Y43" s="1"/>
      <c r="Z43" s="1"/>
    </row>
    <row r="44" ht="18.75" customHeight="1">
      <c r="A44" s="215" t="str">
        <f t="shared" si="2"/>
        <v>DKT026</v>
      </c>
      <c r="B44" s="134" t="s">
        <v>4780</v>
      </c>
      <c r="C44" s="208"/>
      <c r="D44" s="222" t="s">
        <v>4781</v>
      </c>
      <c r="E44" s="136" t="s">
        <v>4782</v>
      </c>
      <c r="F44" s="244"/>
      <c r="G44" s="245"/>
      <c r="H44" s="245"/>
      <c r="I44" s="245"/>
      <c r="J44" s="245"/>
      <c r="K44" s="245"/>
      <c r="L44" s="245"/>
      <c r="M44" s="245"/>
      <c r="N44" s="245"/>
      <c r="O44" s="245"/>
      <c r="P44" s="245"/>
      <c r="Q44" s="245"/>
      <c r="R44" s="246"/>
      <c r="S44" s="246"/>
      <c r="T44" s="246"/>
      <c r="U44" s="1"/>
      <c r="V44" s="1"/>
      <c r="W44" s="1"/>
      <c r="X44" s="1"/>
      <c r="Y44" s="1"/>
      <c r="Z44" s="1"/>
    </row>
    <row r="45" ht="18.75" customHeight="1">
      <c r="A45" s="215" t="str">
        <f t="shared" si="2"/>
        <v>DKT027</v>
      </c>
      <c r="B45" s="134" t="s">
        <v>4780</v>
      </c>
      <c r="C45" s="208"/>
      <c r="D45" s="222" t="s">
        <v>4783</v>
      </c>
      <c r="E45" s="136" t="s">
        <v>4784</v>
      </c>
      <c r="F45" s="244"/>
      <c r="G45" s="245"/>
      <c r="H45" s="245"/>
      <c r="I45" s="245"/>
      <c r="J45" s="245"/>
      <c r="K45" s="245"/>
      <c r="L45" s="245"/>
      <c r="M45" s="245"/>
      <c r="N45" s="245"/>
      <c r="O45" s="245"/>
      <c r="P45" s="245"/>
      <c r="Q45" s="245"/>
      <c r="R45" s="246"/>
      <c r="S45" s="246"/>
      <c r="T45" s="246"/>
      <c r="U45" s="1"/>
      <c r="V45" s="1"/>
      <c r="W45" s="1"/>
      <c r="X45" s="1"/>
      <c r="Y45" s="1"/>
      <c r="Z45" s="1"/>
    </row>
    <row r="46" ht="18.75" customHeight="1">
      <c r="A46" s="215" t="str">
        <f t="shared" si="2"/>
        <v>DKT028</v>
      </c>
      <c r="B46" s="134" t="s">
        <v>4785</v>
      </c>
      <c r="C46" s="208"/>
      <c r="D46" s="222"/>
      <c r="E46" s="136" t="s">
        <v>4786</v>
      </c>
      <c r="F46" s="244"/>
      <c r="G46" s="245"/>
      <c r="H46" s="245"/>
      <c r="I46" s="245"/>
      <c r="J46" s="245"/>
      <c r="K46" s="245"/>
      <c r="L46" s="245"/>
      <c r="M46" s="245"/>
      <c r="N46" s="245"/>
      <c r="O46" s="245"/>
      <c r="P46" s="245"/>
      <c r="Q46" s="245"/>
      <c r="R46" s="246"/>
      <c r="S46" s="246"/>
      <c r="T46" s="246"/>
      <c r="U46" s="1"/>
      <c r="V46" s="1"/>
      <c r="W46" s="1"/>
      <c r="X46" s="1"/>
      <c r="Y46" s="1"/>
      <c r="Z46" s="1"/>
    </row>
    <row r="47" ht="18.75" customHeight="1">
      <c r="A47" s="215" t="str">
        <f t="shared" si="2"/>
        <v>DKT029</v>
      </c>
      <c r="B47" s="220" t="s">
        <v>4787</v>
      </c>
      <c r="C47" s="270"/>
      <c r="D47" s="222" t="s">
        <v>4788</v>
      </c>
      <c r="E47" s="222" t="s">
        <v>4789</v>
      </c>
      <c r="F47" s="244"/>
      <c r="G47" s="245"/>
      <c r="H47" s="245"/>
      <c r="I47" s="245"/>
      <c r="J47" s="245"/>
      <c r="K47" s="245"/>
      <c r="L47" s="245"/>
      <c r="M47" s="245"/>
      <c r="N47" s="245"/>
      <c r="O47" s="245"/>
      <c r="P47" s="245"/>
      <c r="Q47" s="245"/>
      <c r="R47" s="246"/>
      <c r="S47" s="246"/>
      <c r="T47" s="246"/>
      <c r="U47" s="1"/>
      <c r="V47" s="1"/>
      <c r="W47" s="1"/>
      <c r="X47" s="1"/>
      <c r="Y47" s="1"/>
      <c r="Z47" s="1"/>
    </row>
    <row r="48" ht="18.75" customHeight="1">
      <c r="A48" s="215" t="str">
        <f t="shared" si="2"/>
        <v>DKT030</v>
      </c>
      <c r="B48" s="134" t="s">
        <v>4790</v>
      </c>
      <c r="C48" s="208"/>
      <c r="D48" s="136" t="s">
        <v>4791</v>
      </c>
      <c r="E48" s="136" t="s">
        <v>4792</v>
      </c>
      <c r="F48" s="244"/>
      <c r="G48" s="245"/>
      <c r="H48" s="245"/>
      <c r="I48" s="245"/>
      <c r="J48" s="245"/>
      <c r="K48" s="245"/>
      <c r="L48" s="245"/>
      <c r="M48" s="245"/>
      <c r="N48" s="245"/>
      <c r="O48" s="245"/>
      <c r="P48" s="245"/>
      <c r="Q48" s="245"/>
      <c r="R48" s="246"/>
      <c r="S48" s="246"/>
      <c r="T48" s="246"/>
      <c r="U48" s="1"/>
      <c r="V48" s="1"/>
      <c r="W48" s="1"/>
      <c r="X48" s="1"/>
      <c r="Y48" s="1"/>
      <c r="Z48" s="1"/>
    </row>
    <row r="49" ht="97.5" customHeight="1">
      <c r="A49" s="215" t="str">
        <f t="shared" si="2"/>
        <v>DKT031</v>
      </c>
      <c r="B49" s="248" t="s">
        <v>3539</v>
      </c>
      <c r="C49" s="247"/>
      <c r="D49" s="247" t="s">
        <v>4152</v>
      </c>
      <c r="E49" s="136" t="s">
        <v>3540</v>
      </c>
      <c r="F49" s="244"/>
      <c r="G49" s="245"/>
      <c r="H49" s="245"/>
      <c r="I49" s="245"/>
      <c r="J49" s="245"/>
      <c r="K49" s="245"/>
      <c r="L49" s="245"/>
      <c r="M49" s="245"/>
      <c r="N49" s="245"/>
      <c r="O49" s="245"/>
      <c r="P49" s="245"/>
      <c r="Q49" s="245"/>
      <c r="R49" s="246"/>
      <c r="S49" s="246"/>
      <c r="T49" s="246"/>
      <c r="U49" s="1"/>
      <c r="V49" s="1"/>
      <c r="W49" s="1"/>
      <c r="X49" s="1"/>
      <c r="Y49" s="1"/>
      <c r="Z49" s="1"/>
    </row>
    <row r="50" ht="97.5" customHeight="1">
      <c r="A50" s="215" t="str">
        <f t="shared" si="2"/>
        <v>DKT032</v>
      </c>
      <c r="B50" s="237" t="s">
        <v>4208</v>
      </c>
      <c r="C50" s="226"/>
      <c r="D50" s="220" t="s">
        <v>4160</v>
      </c>
      <c r="E50" s="222" t="s">
        <v>3510</v>
      </c>
      <c r="F50" s="244"/>
      <c r="G50" s="245"/>
      <c r="H50" s="245"/>
      <c r="I50" s="245"/>
      <c r="J50" s="245"/>
      <c r="K50" s="245"/>
      <c r="L50" s="245"/>
      <c r="M50" s="245"/>
      <c r="N50" s="245"/>
      <c r="O50" s="245"/>
      <c r="P50" s="245"/>
      <c r="Q50" s="245"/>
      <c r="R50" s="246"/>
      <c r="S50" s="246"/>
      <c r="T50" s="246"/>
      <c r="U50" s="1"/>
      <c r="V50" s="1"/>
      <c r="W50" s="1"/>
      <c r="X50" s="1"/>
      <c r="Y50" s="1"/>
      <c r="Z50" s="1"/>
    </row>
    <row r="51" ht="97.5" customHeight="1">
      <c r="A51" s="215" t="str">
        <f t="shared" si="2"/>
        <v>DKT033</v>
      </c>
      <c r="B51" s="248" t="s">
        <v>3544</v>
      </c>
      <c r="C51" s="247"/>
      <c r="D51" s="247" t="s">
        <v>4793</v>
      </c>
      <c r="E51" s="136" t="s">
        <v>3470</v>
      </c>
      <c r="F51" s="244"/>
      <c r="G51" s="245"/>
      <c r="H51" s="245"/>
      <c r="I51" s="245"/>
      <c r="J51" s="245"/>
      <c r="K51" s="245"/>
      <c r="L51" s="245"/>
      <c r="M51" s="245"/>
      <c r="N51" s="245"/>
      <c r="O51" s="245"/>
      <c r="P51" s="245"/>
      <c r="Q51" s="245"/>
      <c r="R51" s="246"/>
      <c r="S51" s="246"/>
      <c r="T51" s="246"/>
      <c r="U51" s="1"/>
      <c r="V51" s="1"/>
      <c r="W51" s="1"/>
      <c r="X51" s="1"/>
      <c r="Y51" s="1"/>
      <c r="Z51" s="1"/>
    </row>
    <row r="52" ht="97.5" customHeight="1">
      <c r="A52" s="215" t="str">
        <f t="shared" si="2"/>
        <v>DKT034</v>
      </c>
      <c r="B52" s="248" t="s">
        <v>3473</v>
      </c>
      <c r="C52" s="247"/>
      <c r="D52" s="247" t="s">
        <v>4794</v>
      </c>
      <c r="E52" s="136" t="s">
        <v>3470</v>
      </c>
      <c r="F52" s="244"/>
      <c r="G52" s="245"/>
      <c r="H52" s="245"/>
      <c r="I52" s="245"/>
      <c r="J52" s="245"/>
      <c r="K52" s="245"/>
      <c r="L52" s="245"/>
      <c r="M52" s="245"/>
      <c r="N52" s="245"/>
      <c r="O52" s="245"/>
      <c r="P52" s="245"/>
      <c r="Q52" s="245"/>
      <c r="R52" s="246"/>
      <c r="S52" s="246"/>
      <c r="T52" s="246"/>
      <c r="U52" s="1"/>
      <c r="V52" s="1"/>
      <c r="W52" s="1"/>
      <c r="X52" s="1"/>
      <c r="Y52" s="1"/>
      <c r="Z52" s="1"/>
    </row>
    <row r="53" ht="97.5" customHeight="1">
      <c r="A53" s="215" t="str">
        <f t="shared" si="2"/>
        <v>DKT035</v>
      </c>
      <c r="B53" s="248" t="s">
        <v>3547</v>
      </c>
      <c r="C53" s="247"/>
      <c r="D53" s="247" t="s">
        <v>4795</v>
      </c>
      <c r="E53" s="136" t="s">
        <v>3470</v>
      </c>
      <c r="F53" s="244"/>
      <c r="G53" s="245"/>
      <c r="H53" s="245"/>
      <c r="I53" s="245"/>
      <c r="J53" s="245"/>
      <c r="K53" s="245"/>
      <c r="L53" s="245"/>
      <c r="M53" s="245"/>
      <c r="N53" s="245"/>
      <c r="O53" s="245"/>
      <c r="P53" s="245"/>
      <c r="Q53" s="245"/>
      <c r="R53" s="246"/>
      <c r="S53" s="246"/>
      <c r="T53" s="246"/>
      <c r="U53" s="1"/>
      <c r="V53" s="1"/>
      <c r="W53" s="1"/>
      <c r="X53" s="1"/>
      <c r="Y53" s="1"/>
      <c r="Z53" s="1"/>
    </row>
    <row r="54" ht="97.5" customHeight="1">
      <c r="A54" s="215" t="str">
        <f t="shared" si="2"/>
        <v>DKT036</v>
      </c>
      <c r="B54" s="248" t="s">
        <v>3477</v>
      </c>
      <c r="C54" s="247"/>
      <c r="D54" s="247" t="s">
        <v>4796</v>
      </c>
      <c r="E54" s="136" t="s">
        <v>3470</v>
      </c>
      <c r="F54" s="244"/>
      <c r="G54" s="245"/>
      <c r="H54" s="245"/>
      <c r="I54" s="245"/>
      <c r="J54" s="245"/>
      <c r="K54" s="245"/>
      <c r="L54" s="245"/>
      <c r="M54" s="245"/>
      <c r="N54" s="245"/>
      <c r="O54" s="245"/>
      <c r="P54" s="245"/>
      <c r="Q54" s="245"/>
      <c r="R54" s="246"/>
      <c r="S54" s="246"/>
      <c r="T54" s="246"/>
      <c r="U54" s="1"/>
      <c r="V54" s="1"/>
      <c r="W54" s="1"/>
      <c r="X54" s="1"/>
      <c r="Y54" s="1"/>
      <c r="Z54" s="1"/>
    </row>
    <row r="55" ht="97.5" customHeight="1">
      <c r="A55" s="215" t="str">
        <f t="shared" si="2"/>
        <v>DKT037</v>
      </c>
      <c r="B55" s="248" t="s">
        <v>3550</v>
      </c>
      <c r="C55" s="247"/>
      <c r="D55" s="247" t="s">
        <v>4797</v>
      </c>
      <c r="E55" s="136" t="s">
        <v>3552</v>
      </c>
      <c r="F55" s="244"/>
      <c r="G55" s="245"/>
      <c r="H55" s="245"/>
      <c r="I55" s="245"/>
      <c r="J55" s="245"/>
      <c r="K55" s="245"/>
      <c r="L55" s="245"/>
      <c r="M55" s="245"/>
      <c r="N55" s="245"/>
      <c r="O55" s="245"/>
      <c r="P55" s="245"/>
      <c r="Q55" s="245"/>
      <c r="R55" s="246"/>
      <c r="S55" s="246"/>
      <c r="T55" s="246"/>
      <c r="U55" s="1"/>
      <c r="V55" s="1"/>
      <c r="W55" s="1"/>
      <c r="X55" s="1"/>
      <c r="Y55" s="1"/>
      <c r="Z55" s="1"/>
    </row>
    <row r="56" ht="97.5" customHeight="1">
      <c r="A56" s="215" t="str">
        <f t="shared" si="2"/>
        <v>DKT038</v>
      </c>
      <c r="B56" s="249" t="s">
        <v>3553</v>
      </c>
      <c r="C56" s="221"/>
      <c r="D56" s="221" t="s">
        <v>4798</v>
      </c>
      <c r="E56" s="222" t="s">
        <v>3555</v>
      </c>
      <c r="F56" s="244"/>
      <c r="G56" s="245"/>
      <c r="H56" s="245"/>
      <c r="I56" s="245"/>
      <c r="J56" s="245"/>
      <c r="K56" s="245"/>
      <c r="L56" s="245"/>
      <c r="M56" s="245"/>
      <c r="N56" s="245"/>
      <c r="O56" s="245"/>
      <c r="P56" s="245"/>
      <c r="Q56" s="245"/>
      <c r="R56" s="246"/>
      <c r="S56" s="246"/>
      <c r="T56" s="246"/>
      <c r="U56" s="1"/>
      <c r="V56" s="1"/>
      <c r="W56" s="1"/>
      <c r="X56" s="1"/>
      <c r="Y56" s="1"/>
      <c r="Z56" s="1"/>
    </row>
    <row r="57" ht="97.5" customHeight="1">
      <c r="A57" s="215" t="str">
        <f t="shared" si="2"/>
        <v>DKT039</v>
      </c>
      <c r="B57" s="238" t="s">
        <v>3556</v>
      </c>
      <c r="C57" s="134"/>
      <c r="D57" s="221" t="s">
        <v>4799</v>
      </c>
      <c r="E57" s="222" t="s">
        <v>3558</v>
      </c>
      <c r="F57" s="244"/>
      <c r="G57" s="245"/>
      <c r="H57" s="245"/>
      <c r="I57" s="245"/>
      <c r="J57" s="245"/>
      <c r="K57" s="245"/>
      <c r="L57" s="245"/>
      <c r="M57" s="245"/>
      <c r="N57" s="245"/>
      <c r="O57" s="245"/>
      <c r="P57" s="245"/>
      <c r="Q57" s="245"/>
      <c r="R57" s="246"/>
      <c r="S57" s="246"/>
      <c r="T57" s="246"/>
      <c r="U57" s="1"/>
      <c r="V57" s="1"/>
      <c r="W57" s="1"/>
      <c r="X57" s="1"/>
      <c r="Y57" s="1"/>
      <c r="Z57" s="1"/>
    </row>
    <row r="58" ht="97.5" customHeight="1">
      <c r="A58" s="215" t="str">
        <f t="shared" si="2"/>
        <v>DKT040</v>
      </c>
      <c r="B58" s="238" t="s">
        <v>3559</v>
      </c>
      <c r="C58" s="134"/>
      <c r="D58" s="221" t="s">
        <v>4800</v>
      </c>
      <c r="E58" s="136" t="s">
        <v>3561</v>
      </c>
      <c r="F58" s="244"/>
      <c r="G58" s="245"/>
      <c r="H58" s="245"/>
      <c r="I58" s="245"/>
      <c r="J58" s="245"/>
      <c r="K58" s="245"/>
      <c r="L58" s="245"/>
      <c r="M58" s="245"/>
      <c r="N58" s="245"/>
      <c r="O58" s="245"/>
      <c r="P58" s="245"/>
      <c r="Q58" s="245"/>
      <c r="R58" s="246"/>
      <c r="S58" s="246"/>
      <c r="T58" s="246"/>
      <c r="U58" s="1"/>
      <c r="V58" s="1"/>
      <c r="W58" s="1"/>
      <c r="X58" s="1"/>
      <c r="Y58" s="1"/>
      <c r="Z58" s="1"/>
    </row>
    <row r="59" ht="97.5" customHeight="1">
      <c r="A59" s="215" t="str">
        <f t="shared" si="2"/>
        <v>DKT041</v>
      </c>
      <c r="B59" s="238" t="s">
        <v>3565</v>
      </c>
      <c r="C59" s="134"/>
      <c r="D59" s="221" t="s">
        <v>4801</v>
      </c>
      <c r="E59" s="136" t="s">
        <v>3567</v>
      </c>
      <c r="F59" s="244"/>
      <c r="G59" s="245"/>
      <c r="H59" s="245"/>
      <c r="I59" s="245"/>
      <c r="J59" s="245"/>
      <c r="K59" s="245"/>
      <c r="L59" s="245"/>
      <c r="M59" s="245"/>
      <c r="N59" s="245"/>
      <c r="O59" s="245"/>
      <c r="P59" s="245"/>
      <c r="Q59" s="245"/>
      <c r="R59" s="246"/>
      <c r="S59" s="246"/>
      <c r="T59" s="246"/>
      <c r="U59" s="1"/>
      <c r="V59" s="1"/>
      <c r="W59" s="1"/>
      <c r="X59" s="1"/>
      <c r="Y59" s="1"/>
      <c r="Z59" s="1"/>
    </row>
    <row r="60" ht="18.75" customHeight="1">
      <c r="A60" s="231" t="str">
        <f t="shared" ref="A60:A92" si="4">IF(E60&lt;&gt;"",$E$3&amp;"-"&amp;COUNTA($E$16:E60),"")</f>
        <v/>
      </c>
      <c r="B60" s="231" t="s">
        <v>3841</v>
      </c>
      <c r="C60" s="231"/>
      <c r="D60" s="231"/>
      <c r="E60" s="231"/>
      <c r="F60" s="197"/>
      <c r="G60" s="197"/>
      <c r="H60" s="197"/>
      <c r="I60" s="197"/>
      <c r="J60" s="197"/>
      <c r="K60" s="197"/>
      <c r="L60" s="197"/>
      <c r="M60" s="197"/>
      <c r="N60" s="197"/>
      <c r="O60" s="197"/>
      <c r="P60" s="197"/>
      <c r="Q60" s="197"/>
      <c r="R60" s="137"/>
      <c r="S60" s="137"/>
      <c r="T60" s="137"/>
      <c r="U60" s="1"/>
      <c r="V60" s="1"/>
      <c r="W60" s="1"/>
      <c r="X60" s="1"/>
      <c r="Y60" s="1"/>
      <c r="Z60" s="1"/>
    </row>
    <row r="61" ht="18.75" customHeight="1">
      <c r="A61" s="215" t="str">
        <f t="shared" si="4"/>
        <v>DKT-42</v>
      </c>
      <c r="B61" s="154" t="s">
        <v>4802</v>
      </c>
      <c r="C61" s="154" t="s">
        <v>791</v>
      </c>
      <c r="D61" s="154"/>
      <c r="E61" s="154" t="s">
        <v>793</v>
      </c>
      <c r="F61" s="197"/>
      <c r="G61" s="197"/>
      <c r="H61" s="197"/>
      <c r="I61" s="197"/>
      <c r="J61" s="197"/>
      <c r="K61" s="197"/>
      <c r="L61" s="197"/>
      <c r="M61" s="197"/>
      <c r="N61" s="197"/>
      <c r="O61" s="197"/>
      <c r="P61" s="197"/>
      <c r="Q61" s="197"/>
      <c r="R61" s="137"/>
      <c r="S61" s="137"/>
      <c r="T61" s="137"/>
      <c r="U61" s="1"/>
      <c r="V61" s="1"/>
      <c r="W61" s="1"/>
      <c r="X61" s="1"/>
      <c r="Y61" s="1"/>
      <c r="Z61" s="1"/>
    </row>
    <row r="62" ht="18.75" customHeight="1">
      <c r="A62" s="215" t="str">
        <f t="shared" si="4"/>
        <v>DKT-43</v>
      </c>
      <c r="B62" s="154" t="s">
        <v>4803</v>
      </c>
      <c r="C62" s="154" t="s">
        <v>791</v>
      </c>
      <c r="D62" s="154" t="s">
        <v>4804</v>
      </c>
      <c r="E62" s="154" t="s">
        <v>796</v>
      </c>
      <c r="F62" s="197"/>
      <c r="G62" s="197"/>
      <c r="H62" s="197"/>
      <c r="I62" s="197"/>
      <c r="J62" s="197"/>
      <c r="K62" s="197"/>
      <c r="L62" s="197"/>
      <c r="M62" s="197"/>
      <c r="N62" s="197"/>
      <c r="O62" s="197"/>
      <c r="P62" s="197"/>
      <c r="Q62" s="197"/>
      <c r="R62" s="137"/>
      <c r="S62" s="137"/>
      <c r="T62" s="137"/>
      <c r="U62" s="1"/>
      <c r="V62" s="1"/>
      <c r="W62" s="1"/>
      <c r="X62" s="1"/>
      <c r="Y62" s="1"/>
      <c r="Z62" s="1"/>
    </row>
    <row r="63" ht="18.75" customHeight="1">
      <c r="A63" s="215" t="str">
        <f t="shared" si="4"/>
        <v>DKT-44</v>
      </c>
      <c r="B63" s="154" t="s">
        <v>4805</v>
      </c>
      <c r="C63" s="154" t="s">
        <v>791</v>
      </c>
      <c r="D63" s="154" t="s">
        <v>4225</v>
      </c>
      <c r="E63" s="154" t="s">
        <v>799</v>
      </c>
      <c r="F63" s="197"/>
      <c r="G63" s="197"/>
      <c r="H63" s="197"/>
      <c r="I63" s="197"/>
      <c r="J63" s="197"/>
      <c r="K63" s="197"/>
      <c r="L63" s="197"/>
      <c r="M63" s="197"/>
      <c r="N63" s="197"/>
      <c r="O63" s="197"/>
      <c r="P63" s="197"/>
      <c r="Q63" s="197"/>
      <c r="R63" s="137"/>
      <c r="S63" s="137"/>
      <c r="T63" s="137"/>
      <c r="U63" s="1"/>
      <c r="V63" s="1"/>
      <c r="W63" s="1"/>
      <c r="X63" s="1"/>
      <c r="Y63" s="1"/>
      <c r="Z63" s="1"/>
    </row>
    <row r="64" ht="18.75" customHeight="1">
      <c r="A64" s="215" t="str">
        <f t="shared" si="4"/>
        <v>DKT-45</v>
      </c>
      <c r="B64" s="154" t="s">
        <v>4806</v>
      </c>
      <c r="C64" s="154" t="s">
        <v>791</v>
      </c>
      <c r="D64" s="154" t="s">
        <v>4807</v>
      </c>
      <c r="E64" s="154" t="s">
        <v>4808</v>
      </c>
      <c r="F64" s="197"/>
      <c r="G64" s="197"/>
      <c r="H64" s="197"/>
      <c r="I64" s="197"/>
      <c r="J64" s="197"/>
      <c r="K64" s="197"/>
      <c r="L64" s="197"/>
      <c r="M64" s="197"/>
      <c r="N64" s="197"/>
      <c r="O64" s="197"/>
      <c r="P64" s="197"/>
      <c r="Q64" s="197"/>
      <c r="R64" s="137"/>
      <c r="S64" s="137"/>
      <c r="T64" s="137"/>
      <c r="U64" s="1"/>
      <c r="V64" s="1"/>
      <c r="W64" s="1"/>
      <c r="X64" s="1"/>
      <c r="Y64" s="1"/>
      <c r="Z64" s="1"/>
    </row>
    <row r="65" ht="18.75" customHeight="1">
      <c r="A65" s="215" t="str">
        <f t="shared" si="4"/>
        <v>DKT-46</v>
      </c>
      <c r="B65" s="154" t="s">
        <v>4809</v>
      </c>
      <c r="C65" s="154" t="s">
        <v>791</v>
      </c>
      <c r="D65" s="154" t="s">
        <v>4228</v>
      </c>
      <c r="E65" s="154" t="s">
        <v>805</v>
      </c>
      <c r="F65" s="197"/>
      <c r="G65" s="197"/>
      <c r="H65" s="197"/>
      <c r="I65" s="197"/>
      <c r="J65" s="197"/>
      <c r="K65" s="197"/>
      <c r="L65" s="197"/>
      <c r="M65" s="197"/>
      <c r="N65" s="197"/>
      <c r="O65" s="197"/>
      <c r="P65" s="197"/>
      <c r="Q65" s="197"/>
      <c r="R65" s="137"/>
      <c r="S65" s="137"/>
      <c r="T65" s="137"/>
      <c r="U65" s="1"/>
      <c r="V65" s="1"/>
      <c r="W65" s="1"/>
      <c r="X65" s="1"/>
      <c r="Y65" s="1"/>
      <c r="Z65" s="1"/>
    </row>
    <row r="66" ht="18.75" customHeight="1">
      <c r="A66" s="231" t="str">
        <f t="shared" si="4"/>
        <v/>
      </c>
      <c r="B66" s="231" t="s">
        <v>3851</v>
      </c>
      <c r="C66" s="231"/>
      <c r="D66" s="271"/>
      <c r="E66" s="265"/>
      <c r="F66" s="197"/>
      <c r="G66" s="197"/>
      <c r="H66" s="197"/>
      <c r="I66" s="197"/>
      <c r="J66" s="197"/>
      <c r="K66" s="197"/>
      <c r="L66" s="197"/>
      <c r="M66" s="197"/>
      <c r="N66" s="197"/>
      <c r="O66" s="197"/>
      <c r="P66" s="197"/>
      <c r="Q66" s="197"/>
      <c r="R66" s="137" t="str">
        <f>IF(OR(IF(H66="",IF(G66="",IF(F66="","",F66),G66),H66)="F",IF(K66="",IF(J66="",IF(I66="","",I66),J66),K66)="F",IF(N66="",IF(M66="",IF(L66="","",L66),M66),N66)="F",IF(Q66="",IF(P66="",IF(O66="","",O66),P66),Q66)="F")=TRUE,"F",IF(OR(IF(H66="",IF(G66="",IF(F66="","",F66),G66),H66)="PE",IF(K66="",IF(J66="",IF(I66="","",I66),J66),K66)="PE",IF(N66="",IF(M66="",IF(L66="","",L66),M66),N66)="PE",IF(Q66="",IF(P66="",IF(O66="","",O66),P66),Q66)="PE")=TRUE,"PE",IF(AND(IF(H66="",IF(G66="",IF(F66="","",F66),G66),H66)="",IF(K66="",IF(J66="",IF(I66="","",I66),J66),K66)="",IF(N66="",IF(M66="",IF(L66="","",L66),M66),N66)="",IF(Q66="",IF(P66="",IF(O66="","",O66),P66),Q66)="")=TRUE,"","P")))</f>
        <v/>
      </c>
      <c r="S66" s="137"/>
      <c r="T66" s="137"/>
      <c r="U66" s="1"/>
      <c r="V66" s="1"/>
      <c r="W66" s="1"/>
      <c r="X66" s="1"/>
      <c r="Y66" s="1"/>
      <c r="Z66" s="1"/>
    </row>
    <row r="67" ht="18.75" customHeight="1">
      <c r="A67" s="196" t="str">
        <f t="shared" si="4"/>
        <v>DKT-47</v>
      </c>
      <c r="B67" s="151" t="s">
        <v>4810</v>
      </c>
      <c r="C67" s="137"/>
      <c r="D67" s="151" t="s">
        <v>4811</v>
      </c>
      <c r="E67" s="137" t="s">
        <v>4812</v>
      </c>
      <c r="F67" s="1"/>
      <c r="G67" s="1"/>
      <c r="H67" s="1"/>
      <c r="I67" s="1"/>
      <c r="J67" s="1"/>
      <c r="K67" s="1"/>
      <c r="L67" s="1"/>
      <c r="M67" s="1"/>
      <c r="N67" s="1"/>
      <c r="O67" s="1"/>
      <c r="P67" s="1"/>
      <c r="Q67" s="1"/>
      <c r="R67" s="1"/>
      <c r="S67" s="1"/>
      <c r="T67" s="1"/>
      <c r="U67" s="1"/>
      <c r="V67" s="1"/>
      <c r="W67" s="1"/>
      <c r="X67" s="1"/>
      <c r="Y67" s="1"/>
      <c r="Z67" s="1"/>
    </row>
    <row r="68" ht="18.75" customHeight="1">
      <c r="A68" s="196" t="str">
        <f t="shared" si="4"/>
        <v>DKT-48</v>
      </c>
      <c r="B68" s="151" t="s">
        <v>4116</v>
      </c>
      <c r="C68" s="137"/>
      <c r="D68" s="151" t="s">
        <v>4813</v>
      </c>
      <c r="E68" s="137" t="s">
        <v>3885</v>
      </c>
      <c r="F68" s="1"/>
      <c r="G68" s="1"/>
      <c r="H68" s="1"/>
      <c r="I68" s="1"/>
      <c r="J68" s="1"/>
      <c r="K68" s="1"/>
      <c r="L68" s="1"/>
      <c r="M68" s="1"/>
      <c r="N68" s="1"/>
      <c r="O68" s="1"/>
      <c r="P68" s="1"/>
      <c r="Q68" s="1"/>
      <c r="R68" s="1"/>
      <c r="S68" s="1"/>
      <c r="T68" s="1"/>
      <c r="U68" s="1"/>
      <c r="V68" s="1"/>
      <c r="W68" s="1"/>
      <c r="X68" s="1"/>
      <c r="Y68" s="1"/>
      <c r="Z68" s="1"/>
    </row>
    <row r="69" ht="18.75" customHeight="1">
      <c r="A69" s="196" t="str">
        <f t="shared" si="4"/>
        <v>DKT-49</v>
      </c>
      <c r="B69" s="151" t="s">
        <v>4247</v>
      </c>
      <c r="C69" s="137"/>
      <c r="D69" s="151" t="s">
        <v>4814</v>
      </c>
      <c r="E69" s="137" t="s">
        <v>3885</v>
      </c>
      <c r="F69" s="1"/>
      <c r="G69" s="1"/>
      <c r="H69" s="1"/>
      <c r="I69" s="1"/>
      <c r="J69" s="1"/>
      <c r="K69" s="1"/>
      <c r="L69" s="1"/>
      <c r="M69" s="1"/>
      <c r="N69" s="1"/>
      <c r="O69" s="1"/>
      <c r="P69" s="1"/>
      <c r="Q69" s="1"/>
      <c r="R69" s="1"/>
      <c r="S69" s="1"/>
      <c r="T69" s="1"/>
      <c r="U69" s="1"/>
      <c r="V69" s="1"/>
      <c r="W69" s="1"/>
      <c r="X69" s="1"/>
      <c r="Y69" s="1"/>
      <c r="Z69" s="1"/>
    </row>
    <row r="70" ht="18.75" customHeight="1">
      <c r="A70" s="196" t="str">
        <f t="shared" si="4"/>
        <v>DKT-50</v>
      </c>
      <c r="B70" s="151" t="s">
        <v>4249</v>
      </c>
      <c r="C70" s="137"/>
      <c r="D70" s="137" t="s">
        <v>4815</v>
      </c>
      <c r="E70" s="151" t="s">
        <v>4110</v>
      </c>
      <c r="F70" s="1"/>
      <c r="G70" s="1"/>
      <c r="H70" s="1"/>
      <c r="I70" s="1"/>
      <c r="J70" s="1"/>
      <c r="K70" s="1"/>
      <c r="L70" s="1"/>
      <c r="M70" s="1"/>
      <c r="N70" s="1"/>
      <c r="O70" s="1"/>
      <c r="P70" s="1"/>
      <c r="Q70" s="1"/>
      <c r="R70" s="1"/>
      <c r="S70" s="1"/>
      <c r="T70" s="1"/>
      <c r="U70" s="1"/>
      <c r="V70" s="1"/>
      <c r="W70" s="1"/>
      <c r="X70" s="1"/>
      <c r="Y70" s="1"/>
      <c r="Z70" s="1"/>
    </row>
    <row r="71" ht="18.75" customHeight="1">
      <c r="A71" s="196" t="str">
        <f t="shared" si="4"/>
        <v>DKT-51</v>
      </c>
      <c r="B71" s="151" t="s">
        <v>4251</v>
      </c>
      <c r="C71" s="137"/>
      <c r="D71" s="137" t="s">
        <v>4816</v>
      </c>
      <c r="E71" s="151" t="s">
        <v>4110</v>
      </c>
      <c r="F71" s="1"/>
      <c r="G71" s="1"/>
      <c r="H71" s="1"/>
      <c r="I71" s="1"/>
      <c r="J71" s="1"/>
      <c r="K71" s="1"/>
      <c r="L71" s="1"/>
      <c r="M71" s="1"/>
      <c r="N71" s="1"/>
      <c r="O71" s="1"/>
      <c r="P71" s="1"/>
      <c r="Q71" s="1"/>
      <c r="R71" s="1"/>
      <c r="S71" s="1"/>
      <c r="T71" s="1"/>
      <c r="U71" s="1"/>
      <c r="V71" s="1"/>
      <c r="W71" s="1"/>
      <c r="X71" s="1"/>
      <c r="Y71" s="1"/>
      <c r="Z71" s="1"/>
    </row>
    <row r="72" ht="18.75" customHeight="1">
      <c r="A72" s="196" t="str">
        <f t="shared" si="4"/>
        <v>DKT-52</v>
      </c>
      <c r="B72" s="134" t="s">
        <v>4817</v>
      </c>
      <c r="C72" s="208"/>
      <c r="D72" s="222" t="s">
        <v>4818</v>
      </c>
      <c r="E72" s="136" t="s">
        <v>4437</v>
      </c>
      <c r="F72" s="1"/>
      <c r="G72" s="1"/>
      <c r="H72" s="1"/>
      <c r="I72" s="1"/>
      <c r="J72" s="1"/>
      <c r="K72" s="1"/>
      <c r="L72" s="1"/>
      <c r="M72" s="1"/>
      <c r="N72" s="1"/>
      <c r="O72" s="1"/>
      <c r="P72" s="1"/>
      <c r="Q72" s="1"/>
      <c r="R72" s="1"/>
      <c r="S72" s="1"/>
      <c r="T72" s="1"/>
      <c r="U72" s="1"/>
      <c r="V72" s="1"/>
      <c r="W72" s="1"/>
      <c r="X72" s="1"/>
      <c r="Y72" s="1"/>
      <c r="Z72" s="1"/>
    </row>
    <row r="73" ht="18.75" customHeight="1">
      <c r="A73" s="196" t="str">
        <f t="shared" si="4"/>
        <v>DKT-53</v>
      </c>
      <c r="B73" s="134" t="s">
        <v>4819</v>
      </c>
      <c r="C73" s="267"/>
      <c r="D73" s="136" t="s">
        <v>4820</v>
      </c>
      <c r="E73" s="228" t="s">
        <v>4438</v>
      </c>
      <c r="F73" s="1"/>
      <c r="G73" s="1"/>
      <c r="H73" s="1"/>
      <c r="I73" s="1"/>
      <c r="J73" s="1"/>
      <c r="K73" s="1"/>
      <c r="L73" s="1"/>
      <c r="M73" s="1"/>
      <c r="N73" s="1"/>
      <c r="O73" s="1"/>
      <c r="P73" s="1"/>
      <c r="Q73" s="1"/>
      <c r="R73" s="1"/>
      <c r="S73" s="1"/>
      <c r="T73" s="1"/>
      <c r="U73" s="1"/>
      <c r="V73" s="1"/>
      <c r="W73" s="1"/>
      <c r="X73" s="1"/>
      <c r="Y73" s="1"/>
      <c r="Z73" s="1"/>
    </row>
    <row r="74" ht="18.75" customHeight="1">
      <c r="A74" s="196" t="str">
        <f t="shared" si="4"/>
        <v>DKT-54</v>
      </c>
      <c r="B74" s="216" t="s">
        <v>4821</v>
      </c>
      <c r="C74" s="285"/>
      <c r="D74" s="218" t="s">
        <v>4822</v>
      </c>
      <c r="E74" s="286" t="s">
        <v>4823</v>
      </c>
      <c r="F74" s="1"/>
      <c r="G74" s="1"/>
      <c r="H74" s="1"/>
      <c r="I74" s="1"/>
      <c r="J74" s="1"/>
      <c r="K74" s="1"/>
      <c r="L74" s="1"/>
      <c r="M74" s="1"/>
      <c r="N74" s="1"/>
      <c r="O74" s="1"/>
      <c r="P74" s="1"/>
      <c r="Q74" s="1"/>
      <c r="R74" s="1"/>
      <c r="S74" s="1"/>
      <c r="T74" s="1"/>
      <c r="U74" s="1"/>
      <c r="V74" s="1"/>
      <c r="W74" s="1"/>
      <c r="X74" s="1"/>
      <c r="Y74" s="1"/>
      <c r="Z74" s="1"/>
    </row>
    <row r="75" ht="18.75" customHeight="1">
      <c r="A75" s="196" t="str">
        <f t="shared" si="4"/>
        <v>DKT-55</v>
      </c>
      <c r="B75" s="134" t="s">
        <v>4824</v>
      </c>
      <c r="C75" s="208"/>
      <c r="D75" s="136" t="s">
        <v>4825</v>
      </c>
      <c r="E75" s="136" t="s">
        <v>4110</v>
      </c>
      <c r="F75" s="1"/>
      <c r="G75" s="1"/>
      <c r="H75" s="1"/>
      <c r="I75" s="1"/>
      <c r="J75" s="1"/>
      <c r="K75" s="1"/>
      <c r="L75" s="1"/>
      <c r="M75" s="1"/>
      <c r="N75" s="1"/>
      <c r="O75" s="1"/>
      <c r="P75" s="1"/>
      <c r="Q75" s="1"/>
      <c r="R75" s="1"/>
      <c r="S75" s="1"/>
      <c r="T75" s="1"/>
      <c r="U75" s="1"/>
      <c r="V75" s="1"/>
      <c r="W75" s="1"/>
      <c r="X75" s="1"/>
      <c r="Y75" s="1"/>
      <c r="Z75" s="1"/>
    </row>
    <row r="76" ht="18.75" customHeight="1">
      <c r="A76" s="196" t="str">
        <f t="shared" si="4"/>
        <v>DKT-56</v>
      </c>
      <c r="B76" s="134" t="s">
        <v>4826</v>
      </c>
      <c r="C76" s="208"/>
      <c r="D76" s="222" t="s">
        <v>4827</v>
      </c>
      <c r="E76" s="136" t="s">
        <v>4478</v>
      </c>
      <c r="F76" s="1"/>
      <c r="G76" s="1"/>
      <c r="H76" s="1"/>
      <c r="I76" s="1"/>
      <c r="J76" s="1"/>
      <c r="K76" s="1"/>
      <c r="L76" s="1"/>
      <c r="M76" s="1"/>
      <c r="N76" s="1"/>
      <c r="O76" s="1"/>
      <c r="P76" s="1"/>
      <c r="Q76" s="1"/>
      <c r="R76" s="1"/>
      <c r="S76" s="1"/>
      <c r="T76" s="1"/>
      <c r="U76" s="1"/>
      <c r="V76" s="1"/>
      <c r="W76" s="1"/>
      <c r="X76" s="1"/>
      <c r="Y76" s="1"/>
      <c r="Z76" s="1"/>
    </row>
    <row r="77" ht="18.75" customHeight="1">
      <c r="A77" s="196" t="str">
        <f t="shared" si="4"/>
        <v>DKT-57</v>
      </c>
      <c r="B77" s="134" t="s">
        <v>4828</v>
      </c>
      <c r="C77" s="267"/>
      <c r="D77" s="136" t="s">
        <v>4829</v>
      </c>
      <c r="E77" s="228" t="s">
        <v>4447</v>
      </c>
      <c r="F77" s="1"/>
      <c r="G77" s="1"/>
      <c r="H77" s="1"/>
      <c r="I77" s="1"/>
      <c r="J77" s="1"/>
      <c r="K77" s="1"/>
      <c r="L77" s="1"/>
      <c r="M77" s="1"/>
      <c r="N77" s="1"/>
      <c r="O77" s="1"/>
      <c r="P77" s="1"/>
      <c r="Q77" s="1"/>
      <c r="R77" s="1"/>
      <c r="S77" s="1"/>
      <c r="T77" s="1"/>
      <c r="U77" s="1"/>
      <c r="V77" s="1"/>
      <c r="W77" s="1"/>
      <c r="X77" s="1"/>
      <c r="Y77" s="1"/>
      <c r="Z77" s="1"/>
    </row>
    <row r="78" ht="18.75" customHeight="1">
      <c r="A78" s="196" t="str">
        <f t="shared" si="4"/>
        <v>DKT-58</v>
      </c>
      <c r="B78" s="220" t="s">
        <v>4830</v>
      </c>
      <c r="C78" s="268"/>
      <c r="D78" s="222" t="s">
        <v>4112</v>
      </c>
      <c r="E78" s="223" t="s">
        <v>4449</v>
      </c>
      <c r="F78" s="1"/>
      <c r="G78" s="1"/>
      <c r="H78" s="1"/>
      <c r="I78" s="1"/>
      <c r="J78" s="1"/>
      <c r="K78" s="1"/>
      <c r="L78" s="1"/>
      <c r="M78" s="1"/>
      <c r="N78" s="1"/>
      <c r="O78" s="1"/>
      <c r="P78" s="1"/>
      <c r="Q78" s="1"/>
      <c r="R78" s="1"/>
      <c r="S78" s="1"/>
      <c r="T78" s="1"/>
      <c r="U78" s="1"/>
      <c r="V78" s="1"/>
      <c r="W78" s="1"/>
      <c r="X78" s="1"/>
      <c r="Y78" s="1"/>
      <c r="Z78" s="1"/>
    </row>
    <row r="79" ht="18.75" customHeight="1">
      <c r="A79" s="196" t="str">
        <f t="shared" si="4"/>
        <v>DKT-59</v>
      </c>
      <c r="B79" s="134" t="s">
        <v>4831</v>
      </c>
      <c r="C79" s="208"/>
      <c r="D79" s="136"/>
      <c r="E79" s="136" t="s">
        <v>3074</v>
      </c>
      <c r="F79" s="1"/>
      <c r="G79" s="1"/>
      <c r="H79" s="1"/>
      <c r="I79" s="1"/>
      <c r="J79" s="1"/>
      <c r="K79" s="1"/>
      <c r="L79" s="1"/>
      <c r="M79" s="1"/>
      <c r="N79" s="1"/>
      <c r="O79" s="1"/>
      <c r="P79" s="1"/>
      <c r="Q79" s="1"/>
      <c r="R79" s="1"/>
      <c r="S79" s="1"/>
      <c r="T79" s="1"/>
      <c r="U79" s="1"/>
      <c r="V79" s="1"/>
      <c r="W79" s="1"/>
      <c r="X79" s="1"/>
      <c r="Y79" s="1"/>
      <c r="Z79" s="1"/>
    </row>
    <row r="80" ht="33.0" customHeight="1">
      <c r="A80" s="231" t="str">
        <f t="shared" si="4"/>
        <v/>
      </c>
      <c r="B80" s="263" t="s">
        <v>4632</v>
      </c>
      <c r="C80" s="231"/>
      <c r="D80" s="231"/>
      <c r="E80" s="231"/>
      <c r="F80" s="1"/>
      <c r="G80" s="1"/>
      <c r="H80" s="1"/>
      <c r="I80" s="1"/>
      <c r="J80" s="1"/>
      <c r="K80" s="1"/>
      <c r="L80" s="1"/>
      <c r="M80" s="1"/>
      <c r="N80" s="1"/>
      <c r="O80" s="1"/>
      <c r="P80" s="1"/>
      <c r="Q80" s="1"/>
      <c r="R80" s="1"/>
      <c r="S80" s="1"/>
      <c r="T80" s="1"/>
      <c r="U80" s="1"/>
      <c r="V80" s="1"/>
      <c r="W80" s="1"/>
      <c r="X80" s="1"/>
      <c r="Y80" s="1"/>
      <c r="Z80" s="1"/>
    </row>
    <row r="81" ht="18.75" customHeight="1">
      <c r="A81" s="196" t="str">
        <f t="shared" si="4"/>
        <v>DKT-60</v>
      </c>
      <c r="B81" s="134" t="s">
        <v>4633</v>
      </c>
      <c r="C81" s="134"/>
      <c r="D81" s="136" t="s">
        <v>4832</v>
      </c>
      <c r="E81" s="136" t="s">
        <v>4833</v>
      </c>
      <c r="F81" s="1"/>
      <c r="G81" s="1"/>
      <c r="H81" s="1"/>
      <c r="I81" s="1"/>
      <c r="J81" s="1"/>
      <c r="K81" s="1"/>
      <c r="L81" s="1"/>
      <c r="M81" s="1"/>
      <c r="N81" s="1"/>
      <c r="O81" s="1"/>
      <c r="P81" s="1"/>
      <c r="Q81" s="1"/>
      <c r="R81" s="1"/>
      <c r="S81" s="1"/>
      <c r="T81" s="1"/>
      <c r="U81" s="1"/>
      <c r="V81" s="1"/>
      <c r="W81" s="1"/>
      <c r="X81" s="1"/>
      <c r="Y81" s="1"/>
      <c r="Z81" s="1"/>
    </row>
    <row r="82" ht="18.75" customHeight="1">
      <c r="A82" s="202" t="str">
        <f t="shared" si="4"/>
        <v>DKT-61</v>
      </c>
      <c r="B82" s="248" t="s">
        <v>4834</v>
      </c>
      <c r="C82" s="247"/>
      <c r="D82" s="247" t="s">
        <v>4832</v>
      </c>
      <c r="E82" s="136" t="s">
        <v>4835</v>
      </c>
      <c r="F82" s="1"/>
      <c r="G82" s="1"/>
      <c r="H82" s="1"/>
      <c r="I82" s="1"/>
      <c r="J82" s="1"/>
      <c r="K82" s="1"/>
      <c r="L82" s="1"/>
      <c r="M82" s="1"/>
      <c r="N82" s="1"/>
      <c r="O82" s="1"/>
      <c r="P82" s="1"/>
      <c r="Q82" s="1"/>
      <c r="R82" s="1"/>
      <c r="S82" s="1"/>
      <c r="T82" s="1"/>
      <c r="U82" s="1"/>
      <c r="V82" s="1"/>
      <c r="W82" s="1"/>
      <c r="X82" s="1"/>
      <c r="Y82" s="1"/>
      <c r="Z82" s="1"/>
    </row>
    <row r="83" ht="18.75" customHeight="1">
      <c r="A83" s="202" t="str">
        <f t="shared" si="4"/>
        <v>DKT-62</v>
      </c>
      <c r="B83" s="238" t="s">
        <v>4836</v>
      </c>
      <c r="C83" s="226"/>
      <c r="D83" s="220" t="s">
        <v>4837</v>
      </c>
      <c r="E83" s="222" t="s">
        <v>4640</v>
      </c>
      <c r="F83" s="1"/>
      <c r="G83" s="1"/>
      <c r="H83" s="1"/>
      <c r="I83" s="1"/>
      <c r="J83" s="1"/>
      <c r="K83" s="1"/>
      <c r="L83" s="1"/>
      <c r="M83" s="1"/>
      <c r="N83" s="1"/>
      <c r="O83" s="1"/>
      <c r="P83" s="1"/>
      <c r="Q83" s="1"/>
      <c r="R83" s="1"/>
      <c r="S83" s="1"/>
      <c r="T83" s="1"/>
      <c r="U83" s="1"/>
      <c r="V83" s="1"/>
      <c r="W83" s="1"/>
      <c r="X83" s="1"/>
      <c r="Y83" s="1"/>
      <c r="Z83" s="1"/>
    </row>
    <row r="84" ht="18.75" customHeight="1">
      <c r="A84" s="202" t="str">
        <f t="shared" si="4"/>
        <v>DKT-63</v>
      </c>
      <c r="B84" s="237" t="s">
        <v>4763</v>
      </c>
      <c r="C84" s="226"/>
      <c r="D84" s="220" t="s">
        <v>4838</v>
      </c>
      <c r="E84" s="222" t="s">
        <v>4167</v>
      </c>
      <c r="F84" s="1"/>
      <c r="G84" s="1"/>
      <c r="H84" s="1"/>
      <c r="I84" s="1"/>
      <c r="J84" s="1"/>
      <c r="K84" s="1"/>
      <c r="L84" s="1"/>
      <c r="M84" s="1"/>
      <c r="N84" s="1"/>
      <c r="O84" s="1"/>
      <c r="P84" s="1"/>
      <c r="Q84" s="1"/>
      <c r="R84" s="1"/>
      <c r="S84" s="1"/>
      <c r="T84" s="1"/>
      <c r="U84" s="1"/>
      <c r="V84" s="1"/>
      <c r="W84" s="1"/>
      <c r="X84" s="1"/>
      <c r="Y84" s="1"/>
      <c r="Z84" s="1"/>
    </row>
    <row r="85" ht="18.75" customHeight="1">
      <c r="A85" s="202" t="str">
        <f t="shared" si="4"/>
        <v>DKT-64</v>
      </c>
      <c r="B85" s="248" t="s">
        <v>4764</v>
      </c>
      <c r="C85" s="247"/>
      <c r="D85" s="247" t="s">
        <v>4839</v>
      </c>
      <c r="E85" s="136" t="s">
        <v>4840</v>
      </c>
      <c r="F85" s="1"/>
      <c r="G85" s="1"/>
      <c r="H85" s="1"/>
      <c r="I85" s="1"/>
      <c r="J85" s="1"/>
      <c r="K85" s="1"/>
      <c r="L85" s="1"/>
      <c r="M85" s="1"/>
      <c r="N85" s="1"/>
      <c r="O85" s="1"/>
      <c r="P85" s="1"/>
      <c r="Q85" s="1"/>
      <c r="R85" s="1"/>
      <c r="S85" s="1"/>
      <c r="T85" s="1"/>
      <c r="U85" s="1"/>
      <c r="V85" s="1"/>
      <c r="W85" s="1"/>
      <c r="X85" s="1"/>
      <c r="Y85" s="1"/>
      <c r="Z85" s="1"/>
    </row>
    <row r="86" ht="18.75" customHeight="1">
      <c r="A86" s="202" t="str">
        <f t="shared" si="4"/>
        <v>DKT-65</v>
      </c>
      <c r="B86" s="248" t="s">
        <v>4766</v>
      </c>
      <c r="C86" s="247"/>
      <c r="D86" s="247" t="s">
        <v>4841</v>
      </c>
      <c r="E86" s="136" t="s">
        <v>4840</v>
      </c>
      <c r="F86" s="1"/>
      <c r="G86" s="1"/>
      <c r="H86" s="1"/>
      <c r="I86" s="1"/>
      <c r="J86" s="1"/>
      <c r="K86" s="1"/>
      <c r="L86" s="1"/>
      <c r="M86" s="1"/>
      <c r="N86" s="1"/>
      <c r="O86" s="1"/>
      <c r="P86" s="1"/>
      <c r="Q86" s="1"/>
      <c r="R86" s="1"/>
      <c r="S86" s="1"/>
      <c r="T86" s="1"/>
      <c r="U86" s="1"/>
      <c r="V86" s="1"/>
      <c r="W86" s="1"/>
      <c r="X86" s="1"/>
      <c r="Y86" s="1"/>
      <c r="Z86" s="1"/>
    </row>
    <row r="87" ht="18.75" customHeight="1">
      <c r="A87" s="202" t="str">
        <f t="shared" si="4"/>
        <v>DKT-66</v>
      </c>
      <c r="B87" s="248" t="s">
        <v>4768</v>
      </c>
      <c r="C87" s="247"/>
      <c r="D87" s="247" t="s">
        <v>4842</v>
      </c>
      <c r="E87" s="136" t="s">
        <v>4840</v>
      </c>
      <c r="F87" s="1"/>
      <c r="G87" s="1"/>
      <c r="H87" s="1"/>
      <c r="I87" s="1"/>
      <c r="J87" s="1"/>
      <c r="K87" s="1"/>
      <c r="L87" s="1"/>
      <c r="M87" s="1"/>
      <c r="N87" s="1"/>
      <c r="O87" s="1"/>
      <c r="P87" s="1"/>
      <c r="Q87" s="1"/>
      <c r="R87" s="1"/>
      <c r="S87" s="1"/>
      <c r="T87" s="1"/>
      <c r="U87" s="1"/>
      <c r="V87" s="1"/>
      <c r="W87" s="1"/>
      <c r="X87" s="1"/>
      <c r="Y87" s="1"/>
      <c r="Z87" s="1"/>
    </row>
    <row r="88" ht="18.75" customHeight="1">
      <c r="A88" s="202" t="str">
        <f t="shared" si="4"/>
        <v>DKT-67</v>
      </c>
      <c r="B88" s="248" t="s">
        <v>4770</v>
      </c>
      <c r="C88" s="247"/>
      <c r="D88" s="247" t="s">
        <v>4843</v>
      </c>
      <c r="E88" s="136" t="s">
        <v>4840</v>
      </c>
      <c r="F88" s="1"/>
      <c r="G88" s="1"/>
      <c r="H88" s="1"/>
      <c r="I88" s="1"/>
      <c r="J88" s="1"/>
      <c r="K88" s="1"/>
      <c r="L88" s="1"/>
      <c r="M88" s="1"/>
      <c r="N88" s="1"/>
      <c r="O88" s="1"/>
      <c r="P88" s="1"/>
      <c r="Q88" s="1"/>
      <c r="R88" s="1"/>
      <c r="S88" s="1"/>
      <c r="T88" s="1"/>
      <c r="U88" s="1"/>
      <c r="V88" s="1"/>
      <c r="W88" s="1"/>
      <c r="X88" s="1"/>
      <c r="Y88" s="1"/>
      <c r="Z88" s="1"/>
    </row>
    <row r="89" ht="18.75" customHeight="1">
      <c r="A89" s="202" t="str">
        <f t="shared" si="4"/>
        <v>DKT-68</v>
      </c>
      <c r="B89" s="248" t="s">
        <v>4772</v>
      </c>
      <c r="C89" s="247"/>
      <c r="D89" s="247" t="s">
        <v>4844</v>
      </c>
      <c r="E89" s="136" t="s">
        <v>4845</v>
      </c>
      <c r="F89" s="1"/>
      <c r="G89" s="1"/>
      <c r="H89" s="1"/>
      <c r="I89" s="1"/>
      <c r="J89" s="1"/>
      <c r="K89" s="1"/>
      <c r="L89" s="1"/>
      <c r="M89" s="1"/>
      <c r="N89" s="1"/>
      <c r="O89" s="1"/>
      <c r="P89" s="1"/>
      <c r="Q89" s="1"/>
      <c r="R89" s="1"/>
      <c r="S89" s="1"/>
      <c r="T89" s="1"/>
      <c r="U89" s="1"/>
      <c r="V89" s="1"/>
      <c r="W89" s="1"/>
      <c r="X89" s="1"/>
      <c r="Y89" s="1"/>
      <c r="Z89" s="1"/>
    </row>
    <row r="90" ht="18.75" customHeight="1">
      <c r="A90" s="202" t="str">
        <f t="shared" si="4"/>
        <v>DKT-69</v>
      </c>
      <c r="B90" s="249" t="s">
        <v>4774</v>
      </c>
      <c r="C90" s="221"/>
      <c r="D90" s="221" t="s">
        <v>4846</v>
      </c>
      <c r="E90" s="222" t="s">
        <v>3555</v>
      </c>
      <c r="F90" s="1"/>
      <c r="G90" s="1"/>
      <c r="H90" s="1"/>
      <c r="I90" s="1"/>
      <c r="J90" s="1"/>
      <c r="K90" s="1"/>
      <c r="L90" s="1"/>
      <c r="M90" s="1"/>
      <c r="N90" s="1"/>
      <c r="O90" s="1"/>
      <c r="P90" s="1"/>
      <c r="Q90" s="1"/>
      <c r="R90" s="1"/>
      <c r="S90" s="1"/>
      <c r="T90" s="1"/>
      <c r="U90" s="1"/>
      <c r="V90" s="1"/>
      <c r="W90" s="1"/>
      <c r="X90" s="1"/>
      <c r="Y90" s="1"/>
      <c r="Z90" s="1"/>
    </row>
    <row r="91" ht="18.75" customHeight="1">
      <c r="A91" s="202" t="str">
        <f t="shared" si="4"/>
        <v>DKT-70</v>
      </c>
      <c r="B91" s="238" t="s">
        <v>4776</v>
      </c>
      <c r="C91" s="134"/>
      <c r="D91" s="221" t="s">
        <v>4847</v>
      </c>
      <c r="E91" s="222" t="s">
        <v>3558</v>
      </c>
      <c r="F91" s="1"/>
      <c r="G91" s="1"/>
      <c r="H91" s="1"/>
      <c r="I91" s="1"/>
      <c r="J91" s="1"/>
      <c r="K91" s="1"/>
      <c r="L91" s="1"/>
      <c r="M91" s="1"/>
      <c r="N91" s="1"/>
      <c r="O91" s="1"/>
      <c r="P91" s="1"/>
      <c r="Q91" s="1"/>
      <c r="R91" s="1"/>
      <c r="S91" s="1"/>
      <c r="T91" s="1"/>
      <c r="U91" s="1"/>
      <c r="V91" s="1"/>
      <c r="W91" s="1"/>
      <c r="X91" s="1"/>
      <c r="Y91" s="1"/>
      <c r="Z91" s="1"/>
    </row>
    <row r="92" ht="18.75" customHeight="1">
      <c r="A92" s="202" t="str">
        <f t="shared" si="4"/>
        <v>DKT-71</v>
      </c>
      <c r="B92" s="238" t="s">
        <v>4778</v>
      </c>
      <c r="C92" s="134"/>
      <c r="D92" s="221" t="s">
        <v>4848</v>
      </c>
      <c r="E92" s="136" t="s">
        <v>3561</v>
      </c>
      <c r="F92" s="1"/>
      <c r="G92" s="1"/>
      <c r="H92" s="1"/>
      <c r="I92" s="1"/>
      <c r="J92" s="1"/>
      <c r="K92" s="1"/>
      <c r="L92" s="1"/>
      <c r="M92" s="1"/>
      <c r="N92" s="1"/>
      <c r="O92" s="1"/>
      <c r="P92" s="1"/>
      <c r="Q92" s="1"/>
      <c r="R92" s="1"/>
      <c r="S92" s="1"/>
      <c r="T92" s="1"/>
      <c r="U92" s="1"/>
      <c r="V92" s="1"/>
      <c r="W92" s="1"/>
      <c r="X92" s="1"/>
      <c r="Y92" s="1"/>
      <c r="Z92" s="1"/>
    </row>
    <row r="93" ht="18.75" customHeight="1">
      <c r="A93" s="202"/>
      <c r="B93" s="134" t="s">
        <v>4780</v>
      </c>
      <c r="C93" s="208"/>
      <c r="D93" s="222" t="s">
        <v>4849</v>
      </c>
      <c r="E93" s="136" t="s">
        <v>4850</v>
      </c>
      <c r="F93" s="1"/>
      <c r="G93" s="1"/>
      <c r="H93" s="1"/>
      <c r="I93" s="1"/>
      <c r="J93" s="1"/>
      <c r="K93" s="1"/>
      <c r="L93" s="1"/>
      <c r="M93" s="1"/>
      <c r="N93" s="1"/>
      <c r="O93" s="1"/>
      <c r="P93" s="1"/>
      <c r="Q93" s="1"/>
      <c r="R93" s="1"/>
      <c r="S93" s="1"/>
      <c r="T93" s="1"/>
      <c r="U93" s="1"/>
      <c r="V93" s="1"/>
      <c r="W93" s="1"/>
      <c r="X93" s="1"/>
      <c r="Y93" s="1"/>
      <c r="Z93" s="1"/>
    </row>
    <row r="94" ht="18.75" customHeight="1">
      <c r="A94" s="202"/>
      <c r="B94" s="134" t="s">
        <v>4780</v>
      </c>
      <c r="C94" s="208"/>
      <c r="D94" s="222" t="s">
        <v>4851</v>
      </c>
      <c r="E94" s="136" t="s">
        <v>4640</v>
      </c>
      <c r="F94" s="1"/>
      <c r="G94" s="1"/>
      <c r="H94" s="1"/>
      <c r="I94" s="1"/>
      <c r="J94" s="1"/>
      <c r="K94" s="1"/>
      <c r="L94" s="1"/>
      <c r="M94" s="1"/>
      <c r="N94" s="1"/>
      <c r="O94" s="1"/>
      <c r="P94" s="1"/>
      <c r="Q94" s="1"/>
      <c r="R94" s="1"/>
      <c r="S94" s="1"/>
      <c r="T94" s="1"/>
      <c r="U94" s="1"/>
      <c r="V94" s="1"/>
      <c r="W94" s="1"/>
      <c r="X94" s="1"/>
      <c r="Y94" s="1"/>
      <c r="Z94" s="1"/>
    </row>
    <row r="95" ht="18.75" customHeight="1">
      <c r="A95" s="202"/>
      <c r="B95" s="134" t="s">
        <v>4852</v>
      </c>
      <c r="C95" s="208"/>
      <c r="D95" s="222" t="s">
        <v>4853</v>
      </c>
      <c r="E95" s="136" t="s">
        <v>4854</v>
      </c>
      <c r="F95" s="1"/>
      <c r="G95" s="1"/>
      <c r="H95" s="1"/>
      <c r="I95" s="1"/>
      <c r="J95" s="1"/>
      <c r="K95" s="1"/>
      <c r="L95" s="1"/>
      <c r="M95" s="1"/>
      <c r="N95" s="1"/>
      <c r="O95" s="1"/>
      <c r="P95" s="1"/>
      <c r="Q95" s="1"/>
      <c r="R95" s="1"/>
      <c r="S95" s="1"/>
      <c r="T95" s="1"/>
      <c r="U95" s="1"/>
      <c r="V95" s="1"/>
      <c r="W95" s="1"/>
      <c r="X95" s="1"/>
      <c r="Y95" s="1"/>
      <c r="Z95" s="1"/>
    </row>
    <row r="96" ht="18.75" customHeight="1">
      <c r="A96" s="202" t="str">
        <f t="shared" ref="A96:A104" si="5">IF(E96&lt;&gt;"",$E$3&amp;"-"&amp;COUNTA($E$16:E96),"")</f>
        <v>DKT-75</v>
      </c>
      <c r="B96" s="248" t="s">
        <v>4650</v>
      </c>
      <c r="C96" s="247"/>
      <c r="D96" s="247" t="s">
        <v>4849</v>
      </c>
      <c r="E96" s="136" t="s">
        <v>4651</v>
      </c>
      <c r="F96" s="1"/>
      <c r="G96" s="1"/>
      <c r="H96" s="1"/>
      <c r="I96" s="1"/>
      <c r="J96" s="1"/>
      <c r="K96" s="1"/>
      <c r="L96" s="1"/>
      <c r="M96" s="1"/>
      <c r="N96" s="1"/>
      <c r="O96" s="1"/>
      <c r="P96" s="1"/>
      <c r="Q96" s="1"/>
      <c r="R96" s="1"/>
      <c r="S96" s="1"/>
      <c r="T96" s="1"/>
      <c r="U96" s="1"/>
      <c r="V96" s="1"/>
      <c r="W96" s="1"/>
      <c r="X96" s="1"/>
      <c r="Y96" s="1"/>
      <c r="Z96" s="1"/>
    </row>
    <row r="97" ht="18.75" customHeight="1">
      <c r="A97" s="202" t="str">
        <f t="shared" si="5"/>
        <v>DKT-76</v>
      </c>
      <c r="B97" s="237" t="s">
        <v>4652</v>
      </c>
      <c r="C97" s="226"/>
      <c r="D97" s="220" t="s">
        <v>4855</v>
      </c>
      <c r="E97" s="222" t="s">
        <v>4640</v>
      </c>
      <c r="F97" s="1"/>
      <c r="G97" s="1"/>
      <c r="H97" s="1"/>
      <c r="I97" s="1"/>
      <c r="J97" s="1"/>
      <c r="K97" s="1"/>
      <c r="L97" s="1"/>
      <c r="M97" s="1"/>
      <c r="N97" s="1"/>
      <c r="O97" s="1"/>
      <c r="P97" s="1"/>
      <c r="Q97" s="1"/>
      <c r="R97" s="1"/>
      <c r="S97" s="1"/>
      <c r="T97" s="1"/>
      <c r="U97" s="1"/>
      <c r="V97" s="1"/>
      <c r="W97" s="1"/>
      <c r="X97" s="1"/>
      <c r="Y97" s="1"/>
      <c r="Z97" s="1"/>
    </row>
    <row r="98" ht="18.75" customHeight="1">
      <c r="A98" s="202" t="str">
        <f t="shared" si="5"/>
        <v>DKT-77</v>
      </c>
      <c r="B98" s="248" t="s">
        <v>3544</v>
      </c>
      <c r="C98" s="247"/>
      <c r="D98" s="247" t="s">
        <v>4856</v>
      </c>
      <c r="E98" s="136" t="s">
        <v>3470</v>
      </c>
      <c r="F98" s="1"/>
      <c r="G98" s="1"/>
      <c r="H98" s="1"/>
      <c r="I98" s="1"/>
      <c r="J98" s="1"/>
      <c r="K98" s="1"/>
      <c r="L98" s="1"/>
      <c r="M98" s="1"/>
      <c r="N98" s="1"/>
      <c r="O98" s="1"/>
      <c r="P98" s="1"/>
      <c r="Q98" s="1"/>
      <c r="R98" s="1"/>
      <c r="S98" s="1"/>
      <c r="T98" s="1"/>
      <c r="U98" s="1"/>
      <c r="V98" s="1"/>
      <c r="W98" s="1"/>
      <c r="X98" s="1"/>
      <c r="Y98" s="1"/>
      <c r="Z98" s="1"/>
    </row>
    <row r="99" ht="18.75" customHeight="1">
      <c r="A99" s="202" t="str">
        <f t="shared" si="5"/>
        <v>DKT-78</v>
      </c>
      <c r="B99" s="248" t="s">
        <v>3473</v>
      </c>
      <c r="C99" s="247"/>
      <c r="D99" s="247" t="s">
        <v>4857</v>
      </c>
      <c r="E99" s="136" t="s">
        <v>3470</v>
      </c>
      <c r="F99" s="1"/>
      <c r="G99" s="1"/>
      <c r="H99" s="1"/>
      <c r="I99" s="1"/>
      <c r="J99" s="1"/>
      <c r="K99" s="1"/>
      <c r="L99" s="1"/>
      <c r="M99" s="1"/>
      <c r="N99" s="1"/>
      <c r="O99" s="1"/>
      <c r="P99" s="1"/>
      <c r="Q99" s="1"/>
      <c r="R99" s="1"/>
      <c r="S99" s="1"/>
      <c r="T99" s="1"/>
      <c r="U99" s="1"/>
      <c r="V99" s="1"/>
      <c r="W99" s="1"/>
      <c r="X99" s="1"/>
      <c r="Y99" s="1"/>
      <c r="Z99" s="1"/>
    </row>
    <row r="100" ht="18.75" customHeight="1">
      <c r="A100" s="202" t="str">
        <f t="shared" si="5"/>
        <v>DKT-79</v>
      </c>
      <c r="B100" s="248" t="s">
        <v>3547</v>
      </c>
      <c r="C100" s="247"/>
      <c r="D100" s="247" t="s">
        <v>4858</v>
      </c>
      <c r="E100" s="136" t="s">
        <v>3470</v>
      </c>
      <c r="F100" s="1"/>
      <c r="G100" s="1"/>
      <c r="H100" s="1"/>
      <c r="I100" s="1"/>
      <c r="J100" s="1"/>
      <c r="K100" s="1"/>
      <c r="L100" s="1"/>
      <c r="M100" s="1"/>
      <c r="N100" s="1"/>
      <c r="O100" s="1"/>
      <c r="P100" s="1"/>
      <c r="Q100" s="1"/>
      <c r="R100" s="1"/>
      <c r="S100" s="1"/>
      <c r="T100" s="1"/>
      <c r="U100" s="1"/>
      <c r="V100" s="1"/>
      <c r="W100" s="1"/>
      <c r="X100" s="1"/>
      <c r="Y100" s="1"/>
      <c r="Z100" s="1"/>
    </row>
    <row r="101" ht="18.75" customHeight="1">
      <c r="A101" s="202" t="str">
        <f t="shared" si="5"/>
        <v>DKT-80</v>
      </c>
      <c r="B101" s="248" t="s">
        <v>3477</v>
      </c>
      <c r="C101" s="247"/>
      <c r="D101" s="247" t="s">
        <v>4859</v>
      </c>
      <c r="E101" s="136" t="s">
        <v>3470</v>
      </c>
      <c r="F101" s="1"/>
      <c r="G101" s="1"/>
      <c r="H101" s="1"/>
      <c r="I101" s="1"/>
      <c r="J101" s="1"/>
      <c r="K101" s="1"/>
      <c r="L101" s="1"/>
      <c r="M101" s="1"/>
      <c r="N101" s="1"/>
      <c r="O101" s="1"/>
      <c r="P101" s="1"/>
      <c r="Q101" s="1"/>
      <c r="R101" s="1"/>
      <c r="S101" s="1"/>
      <c r="T101" s="1"/>
      <c r="U101" s="1"/>
      <c r="V101" s="1"/>
      <c r="W101" s="1"/>
      <c r="X101" s="1"/>
      <c r="Y101" s="1"/>
      <c r="Z101" s="1"/>
    </row>
    <row r="102" ht="18.75" customHeight="1">
      <c r="A102" s="202" t="str">
        <f t="shared" si="5"/>
        <v>DKT-81</v>
      </c>
      <c r="B102" s="248" t="s">
        <v>3550</v>
      </c>
      <c r="C102" s="247"/>
      <c r="D102" s="247" t="s">
        <v>4860</v>
      </c>
      <c r="E102" s="136" t="s">
        <v>3552</v>
      </c>
      <c r="F102" s="1"/>
      <c r="G102" s="1"/>
      <c r="H102" s="1"/>
      <c r="I102" s="1"/>
      <c r="J102" s="1"/>
      <c r="K102" s="1"/>
      <c r="L102" s="1"/>
      <c r="M102" s="1"/>
      <c r="N102" s="1"/>
      <c r="O102" s="1"/>
      <c r="P102" s="1"/>
      <c r="Q102" s="1"/>
      <c r="R102" s="1"/>
      <c r="S102" s="1"/>
      <c r="T102" s="1"/>
      <c r="U102" s="1"/>
      <c r="V102" s="1"/>
      <c r="W102" s="1"/>
      <c r="X102" s="1"/>
      <c r="Y102" s="1"/>
      <c r="Z102" s="1"/>
    </row>
    <row r="103" ht="18.75" customHeight="1">
      <c r="A103" s="202" t="str">
        <f t="shared" si="5"/>
        <v>DKT-82</v>
      </c>
      <c r="B103" s="249" t="s">
        <v>3553</v>
      </c>
      <c r="C103" s="221"/>
      <c r="D103" s="221" t="s">
        <v>4861</v>
      </c>
      <c r="E103" s="222" t="s">
        <v>3555</v>
      </c>
      <c r="F103" s="1"/>
      <c r="G103" s="1"/>
      <c r="H103" s="1"/>
      <c r="I103" s="1"/>
      <c r="J103" s="1"/>
      <c r="K103" s="1"/>
      <c r="L103" s="1"/>
      <c r="M103" s="1"/>
      <c r="N103" s="1"/>
      <c r="O103" s="1"/>
      <c r="P103" s="1"/>
      <c r="Q103" s="1"/>
      <c r="R103" s="1"/>
      <c r="S103" s="1"/>
      <c r="T103" s="1"/>
      <c r="U103" s="1"/>
      <c r="V103" s="1"/>
      <c r="W103" s="1"/>
      <c r="X103" s="1"/>
      <c r="Y103" s="1"/>
      <c r="Z103" s="1"/>
    </row>
    <row r="104" ht="18.75" customHeight="1">
      <c r="A104" s="202" t="str">
        <f t="shared" si="5"/>
        <v>DKT-83</v>
      </c>
      <c r="B104" s="238" t="s">
        <v>3556</v>
      </c>
      <c r="C104" s="134"/>
      <c r="D104" s="221" t="s">
        <v>4862</v>
      </c>
      <c r="E104" s="222" t="s">
        <v>3558</v>
      </c>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238" t="s">
        <v>3559</v>
      </c>
      <c r="C105" s="134"/>
      <c r="D105" s="221" t="s">
        <v>4863</v>
      </c>
      <c r="E105" s="136" t="s">
        <v>3561</v>
      </c>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238" t="s">
        <v>3565</v>
      </c>
      <c r="C106" s="134"/>
      <c r="D106" s="221" t="s">
        <v>4864</v>
      </c>
      <c r="E106" s="136" t="s">
        <v>3567</v>
      </c>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237" t="s">
        <v>4218</v>
      </c>
      <c r="C107" s="220"/>
      <c r="D107" s="220" t="s">
        <v>4865</v>
      </c>
      <c r="E107" s="222" t="s">
        <v>4220</v>
      </c>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66">
    <cfRule type="cellIs" dxfId="2" priority="1" stopIfTrue="1" operator="equal">
      <formula>"F"</formula>
    </cfRule>
  </conditionalFormatting>
  <conditionalFormatting sqref="F16:Q66">
    <cfRule type="cellIs" dxfId="3" priority="2" stopIfTrue="1" operator="equal">
      <formula>"PE"</formula>
    </cfRule>
  </conditionalFormatting>
  <dataValidations>
    <dataValidation type="list" allowBlank="1" showErrorMessage="1" sqref="F16:Q66">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75"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75" customHeight="1">
      <c r="A2" s="109"/>
      <c r="B2" s="110"/>
      <c r="C2" s="110"/>
      <c r="D2" s="115" t="s">
        <v>213</v>
      </c>
      <c r="E2" s="116" t="s">
        <v>73</v>
      </c>
      <c r="F2" s="109"/>
      <c r="G2" s="109"/>
      <c r="H2" s="109"/>
      <c r="I2" s="109"/>
      <c r="J2" s="109"/>
      <c r="K2" s="109"/>
      <c r="L2" s="109"/>
      <c r="M2" s="109"/>
      <c r="N2" s="109"/>
      <c r="O2" s="109"/>
      <c r="P2" s="109"/>
      <c r="Q2" s="109"/>
      <c r="R2" s="109"/>
      <c r="S2" s="113"/>
      <c r="T2" s="113"/>
      <c r="U2" s="1"/>
      <c r="V2" s="1"/>
      <c r="W2" s="1"/>
      <c r="X2" s="1"/>
      <c r="Y2" s="1"/>
      <c r="Z2" s="1"/>
    </row>
    <row r="3" ht="18.75" customHeight="1">
      <c r="A3" s="109"/>
      <c r="B3" s="110"/>
      <c r="C3" s="110"/>
      <c r="D3" s="115" t="s">
        <v>215</v>
      </c>
      <c r="E3" s="116" t="s">
        <v>4866</v>
      </c>
      <c r="F3" s="109"/>
      <c r="G3" s="109"/>
      <c r="H3" s="109"/>
      <c r="I3" s="109"/>
      <c r="J3" s="109"/>
      <c r="K3" s="109"/>
      <c r="L3" s="109"/>
      <c r="M3" s="109"/>
      <c r="N3" s="109"/>
      <c r="O3" s="109"/>
      <c r="P3" s="109"/>
      <c r="Q3" s="109"/>
      <c r="R3" s="109"/>
      <c r="S3" s="113"/>
      <c r="T3" s="113"/>
      <c r="U3" s="1"/>
      <c r="V3" s="1"/>
      <c r="W3" s="1"/>
      <c r="X3" s="1"/>
      <c r="Y3" s="1"/>
      <c r="Z3" s="1"/>
    </row>
    <row r="4" ht="18.75" customHeight="1">
      <c r="A4" s="109"/>
      <c r="B4" s="110"/>
      <c r="C4" s="110"/>
      <c r="D4" s="115" t="s">
        <v>128</v>
      </c>
      <c r="E4" s="117">
        <f>COUNTIF($R$12:$R$1027,"P")</f>
        <v>1</v>
      </c>
      <c r="F4" s="109"/>
      <c r="G4" s="109"/>
      <c r="H4" s="109"/>
      <c r="I4" s="109"/>
      <c r="J4" s="109"/>
      <c r="K4" s="109"/>
      <c r="L4" s="109"/>
      <c r="M4" s="109"/>
      <c r="N4" s="109"/>
      <c r="O4" s="109"/>
      <c r="P4" s="109"/>
      <c r="Q4" s="109"/>
      <c r="R4" s="109"/>
      <c r="S4" s="113"/>
      <c r="T4" s="113"/>
      <c r="U4" s="1"/>
      <c r="V4" s="1"/>
      <c r="W4" s="1"/>
      <c r="X4" s="1"/>
      <c r="Y4" s="1"/>
      <c r="Z4" s="1"/>
    </row>
    <row r="5" ht="18.75" customHeight="1">
      <c r="A5" s="109"/>
      <c r="B5" s="110"/>
      <c r="C5" s="110"/>
      <c r="D5" s="115" t="s">
        <v>129</v>
      </c>
      <c r="E5" s="117">
        <f>COUNTIF($R$12:$R$1027,"F")</f>
        <v>0</v>
      </c>
      <c r="F5" s="109"/>
      <c r="G5" s="109"/>
      <c r="H5" s="109"/>
      <c r="I5" s="109"/>
      <c r="J5" s="109"/>
      <c r="K5" s="109"/>
      <c r="L5" s="109"/>
      <c r="M5" s="109"/>
      <c r="N5" s="109"/>
      <c r="O5" s="109"/>
      <c r="P5" s="109"/>
      <c r="Q5" s="109"/>
      <c r="R5" s="109"/>
      <c r="S5" s="113"/>
      <c r="T5" s="113"/>
      <c r="U5" s="1"/>
      <c r="V5" s="1"/>
      <c r="W5" s="1"/>
      <c r="X5" s="1"/>
      <c r="Y5" s="1"/>
      <c r="Z5" s="1"/>
    </row>
    <row r="6" ht="18.75" customHeight="1">
      <c r="A6" s="109"/>
      <c r="B6" s="110"/>
      <c r="C6" s="110"/>
      <c r="D6" s="115" t="s">
        <v>130</v>
      </c>
      <c r="E6" s="117">
        <f>COUNTIF($R$12:$R$1027,"PE")</f>
        <v>0</v>
      </c>
      <c r="F6" s="109"/>
      <c r="G6" s="202"/>
      <c r="H6" s="206"/>
      <c r="I6" s="202"/>
      <c r="J6" s="109"/>
      <c r="K6" s="109"/>
      <c r="L6" s="109"/>
      <c r="M6" s="109"/>
      <c r="N6" s="109"/>
      <c r="O6" s="109"/>
      <c r="P6" s="109"/>
      <c r="Q6" s="109"/>
      <c r="R6" s="109"/>
      <c r="S6" s="113"/>
      <c r="T6" s="113"/>
      <c r="U6" s="1"/>
      <c r="V6" s="1"/>
      <c r="W6" s="1"/>
      <c r="X6" s="1"/>
      <c r="Y6" s="1"/>
      <c r="Z6" s="1"/>
    </row>
    <row r="7" ht="18.75" customHeight="1">
      <c r="A7" s="109"/>
      <c r="B7" s="110"/>
      <c r="C7" s="110"/>
      <c r="D7" s="115" t="s">
        <v>132</v>
      </c>
      <c r="E7" s="117">
        <f>E8-E4-E5-E6</f>
        <v>202</v>
      </c>
      <c r="F7" s="109"/>
      <c r="G7" s="109"/>
      <c r="H7" s="109"/>
      <c r="I7" s="109"/>
      <c r="J7" s="109"/>
      <c r="K7" s="109"/>
      <c r="L7" s="109"/>
      <c r="M7" s="109"/>
      <c r="N7" s="109"/>
      <c r="O7" s="109"/>
      <c r="P7" s="109"/>
      <c r="Q7" s="109"/>
      <c r="R7" s="109"/>
      <c r="S7" s="113"/>
      <c r="T7" s="113"/>
      <c r="U7" s="1"/>
      <c r="V7" s="1"/>
      <c r="W7" s="1"/>
      <c r="X7" s="1"/>
      <c r="Y7" s="1"/>
      <c r="Z7" s="1"/>
    </row>
    <row r="8" ht="18.75" customHeight="1">
      <c r="A8" s="109"/>
      <c r="B8" s="110"/>
      <c r="C8" s="110"/>
      <c r="D8" s="115" t="s">
        <v>134</v>
      </c>
      <c r="E8" s="117">
        <f>COUNTA($E$12:$E$1639)</f>
        <v>203</v>
      </c>
      <c r="F8" s="109"/>
      <c r="G8" s="109"/>
      <c r="H8" s="109"/>
      <c r="I8" s="109"/>
      <c r="J8" s="109"/>
      <c r="K8" s="109"/>
      <c r="L8" s="109"/>
      <c r="M8" s="109"/>
      <c r="N8" s="109"/>
      <c r="O8" s="109"/>
      <c r="P8" s="109"/>
      <c r="Q8" s="109"/>
      <c r="R8" s="109"/>
      <c r="S8" s="113"/>
      <c r="T8" s="113"/>
      <c r="U8" s="1"/>
      <c r="V8" s="1"/>
      <c r="W8" s="1"/>
      <c r="X8" s="1"/>
      <c r="Y8" s="1"/>
      <c r="Z8" s="1"/>
    </row>
    <row r="9" ht="18.75"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7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75" customHeight="1">
      <c r="A11" s="19"/>
      <c r="B11" s="19"/>
      <c r="C11" s="121"/>
      <c r="D11" s="19"/>
      <c r="E11" s="19"/>
      <c r="F11" s="162" t="s">
        <v>224</v>
      </c>
      <c r="G11" s="162" t="s">
        <v>225</v>
      </c>
      <c r="H11" s="162" t="s">
        <v>226</v>
      </c>
      <c r="I11" s="162" t="s">
        <v>224</v>
      </c>
      <c r="J11" s="162" t="s">
        <v>225</v>
      </c>
      <c r="K11" s="162" t="s">
        <v>226</v>
      </c>
      <c r="L11" s="162" t="s">
        <v>224</v>
      </c>
      <c r="M11" s="162" t="s">
        <v>225</v>
      </c>
      <c r="N11" s="162" t="s">
        <v>226</v>
      </c>
      <c r="O11" s="162" t="s">
        <v>224</v>
      </c>
      <c r="P11" s="162" t="s">
        <v>225</v>
      </c>
      <c r="Q11" s="162" t="s">
        <v>226</v>
      </c>
      <c r="R11" s="19"/>
      <c r="S11" s="19"/>
      <c r="T11" s="19"/>
      <c r="U11" s="1"/>
      <c r="V11" s="1"/>
      <c r="W11" s="1"/>
      <c r="X11" s="1"/>
      <c r="Y11" s="1"/>
      <c r="Z11" s="1"/>
    </row>
    <row r="12" ht="18.75" customHeight="1">
      <c r="A12" s="185" t="str">
        <f>IF(AND(E12="",E12=""),"",$E$3&amp;"_"&amp;ROW()-11-COUNTBLANK($E$12:E12))</f>
        <v/>
      </c>
      <c r="B12" s="186" t="s">
        <v>4867</v>
      </c>
      <c r="C12" s="186"/>
      <c r="D12" s="208"/>
      <c r="E12" s="208"/>
      <c r="F12" s="208"/>
      <c r="G12" s="208"/>
      <c r="H12" s="208"/>
      <c r="I12" s="208"/>
      <c r="J12" s="208"/>
      <c r="K12" s="208"/>
      <c r="L12" s="208"/>
      <c r="M12" s="208"/>
      <c r="N12" s="208"/>
      <c r="O12" s="208"/>
      <c r="P12" s="208"/>
      <c r="Q12" s="208"/>
      <c r="R12" s="208"/>
      <c r="S12" s="208"/>
      <c r="T12" s="208"/>
      <c r="U12" s="1"/>
      <c r="V12" s="1"/>
      <c r="W12" s="1"/>
      <c r="X12" s="1"/>
      <c r="Y12" s="1"/>
      <c r="Z12" s="1"/>
    </row>
    <row r="13" ht="18.75" customHeight="1">
      <c r="A13" s="187" t="s">
        <v>2829</v>
      </c>
      <c r="B13" s="209"/>
      <c r="C13" s="189"/>
      <c r="D13" s="190"/>
      <c r="E13" s="191"/>
      <c r="F13" s="191"/>
      <c r="G13" s="192"/>
      <c r="H13" s="193"/>
      <c r="I13" s="193"/>
      <c r="J13" s="193"/>
      <c r="K13" s="193"/>
      <c r="L13" s="194"/>
      <c r="M13" s="193"/>
      <c r="N13" s="192"/>
      <c r="O13" s="193"/>
      <c r="P13" s="137"/>
      <c r="Q13" s="137"/>
      <c r="R13" s="137"/>
      <c r="S13" s="137"/>
      <c r="T13" s="137"/>
      <c r="U13" s="1"/>
      <c r="V13" s="1"/>
      <c r="W13" s="1"/>
      <c r="X13" s="1"/>
      <c r="Y13" s="1"/>
      <c r="Z13" s="1"/>
    </row>
    <row r="14" ht="119.25" customHeight="1">
      <c r="A14" s="210"/>
      <c r="B14" s="148" t="s">
        <v>4868</v>
      </c>
      <c r="C14" s="148"/>
      <c r="D14" s="148"/>
      <c r="E14" s="148"/>
      <c r="F14" s="211"/>
      <c r="G14" s="212"/>
      <c r="H14" s="125"/>
      <c r="I14" s="125"/>
      <c r="J14" s="125"/>
      <c r="K14" s="125"/>
      <c r="L14" s="213"/>
      <c r="M14" s="125"/>
      <c r="N14" s="212"/>
      <c r="O14" s="125"/>
      <c r="P14" s="141"/>
      <c r="Q14" s="141"/>
      <c r="R14" s="141"/>
      <c r="S14" s="141"/>
      <c r="T14" s="141"/>
      <c r="U14" s="214"/>
      <c r="V14" s="214"/>
      <c r="W14" s="214"/>
      <c r="X14" s="214"/>
      <c r="Y14" s="214"/>
      <c r="Z14" s="214"/>
    </row>
    <row r="15" ht="18.75" customHeight="1">
      <c r="A15" s="187" t="s">
        <v>2829</v>
      </c>
      <c r="B15" s="209"/>
      <c r="C15" s="189"/>
      <c r="D15" s="190"/>
      <c r="E15" s="191"/>
      <c r="F15" s="191"/>
      <c r="G15" s="192"/>
      <c r="H15" s="193"/>
      <c r="I15" s="193"/>
      <c r="J15" s="193"/>
      <c r="K15" s="193"/>
      <c r="L15" s="194"/>
      <c r="M15" s="193"/>
      <c r="N15" s="192"/>
      <c r="O15" s="193"/>
      <c r="P15" s="137"/>
      <c r="Q15" s="137"/>
      <c r="R15" s="137"/>
      <c r="S15" s="137"/>
      <c r="T15" s="137"/>
      <c r="U15" s="1"/>
      <c r="V15" s="1"/>
      <c r="W15" s="1"/>
      <c r="X15" s="1"/>
      <c r="Y15" s="1"/>
      <c r="Z15" s="1"/>
    </row>
    <row r="16" ht="346.5" customHeight="1">
      <c r="A16" s="215" t="str">
        <f t="shared" ref="A16:A25" si="1">IF(E16&lt;&gt;"",$E$3&amp;"00"&amp;COUNTA($E$16:E16),"")</f>
        <v>KHKT001</v>
      </c>
      <c r="B16" s="216" t="s">
        <v>4869</v>
      </c>
      <c r="C16" s="217"/>
      <c r="D16" s="218"/>
      <c r="E16" s="218" t="s">
        <v>4870</v>
      </c>
      <c r="F16" s="197" t="s">
        <v>2881</v>
      </c>
      <c r="G16" s="197"/>
      <c r="H16" s="197"/>
      <c r="I16" s="197"/>
      <c r="J16" s="197"/>
      <c r="K16" s="197"/>
      <c r="L16" s="197"/>
      <c r="M16" s="197"/>
      <c r="N16" s="197"/>
      <c r="O16" s="197"/>
      <c r="P16" s="197"/>
      <c r="Q16" s="197"/>
      <c r="R16" s="137"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219"/>
      <c r="T16" s="137"/>
      <c r="U16" s="1"/>
      <c r="V16" s="1"/>
      <c r="W16" s="1"/>
      <c r="X16" s="1"/>
      <c r="Y16" s="1"/>
      <c r="Z16" s="1"/>
    </row>
    <row r="17" ht="90.0" customHeight="1">
      <c r="A17" s="215" t="str">
        <f t="shared" si="1"/>
        <v>KHKT002</v>
      </c>
      <c r="B17" s="134" t="s">
        <v>4132</v>
      </c>
      <c r="C17" s="267"/>
      <c r="D17" s="136" t="s">
        <v>4133</v>
      </c>
      <c r="E17" s="228" t="s">
        <v>4134</v>
      </c>
      <c r="F17" s="224"/>
      <c r="G17" s="197"/>
      <c r="H17" s="197"/>
      <c r="I17" s="197"/>
      <c r="J17" s="197"/>
      <c r="K17" s="197"/>
      <c r="L17" s="197"/>
      <c r="M17" s="197"/>
      <c r="N17" s="197"/>
      <c r="O17" s="197"/>
      <c r="P17" s="197"/>
      <c r="Q17" s="197"/>
      <c r="R17" s="137"/>
      <c r="S17" s="137"/>
      <c r="T17" s="137"/>
      <c r="U17" s="1"/>
      <c r="V17" s="1"/>
      <c r="W17" s="1"/>
      <c r="X17" s="1"/>
      <c r="Y17" s="1"/>
      <c r="Z17" s="1"/>
    </row>
    <row r="18" ht="135.0" customHeight="1">
      <c r="A18" s="215" t="str">
        <f t="shared" si="1"/>
        <v>KHKT003</v>
      </c>
      <c r="B18" s="220" t="s">
        <v>3419</v>
      </c>
      <c r="C18" s="268"/>
      <c r="D18" s="222" t="s">
        <v>4135</v>
      </c>
      <c r="E18" s="223" t="s">
        <v>4136</v>
      </c>
      <c r="F18" s="224"/>
      <c r="G18" s="197"/>
      <c r="H18" s="197"/>
      <c r="I18" s="197"/>
      <c r="J18" s="197"/>
      <c r="K18" s="197"/>
      <c r="L18" s="197"/>
      <c r="M18" s="197"/>
      <c r="N18" s="197"/>
      <c r="O18" s="197"/>
      <c r="P18" s="197"/>
      <c r="Q18" s="197"/>
      <c r="R18" s="137"/>
      <c r="S18" s="137"/>
      <c r="T18" s="137"/>
      <c r="U18" s="1"/>
      <c r="V18" s="1"/>
      <c r="W18" s="1"/>
      <c r="X18" s="1"/>
      <c r="Y18" s="1"/>
      <c r="Z18" s="1"/>
    </row>
    <row r="19" ht="135.0" customHeight="1">
      <c r="A19" s="215" t="str">
        <f t="shared" si="1"/>
        <v>KHKT004</v>
      </c>
      <c r="B19" s="134" t="s">
        <v>4137</v>
      </c>
      <c r="C19" s="208"/>
      <c r="D19" s="136" t="s">
        <v>4138</v>
      </c>
      <c r="E19" s="136" t="s">
        <v>4139</v>
      </c>
      <c r="F19" s="224"/>
      <c r="G19" s="197"/>
      <c r="H19" s="197"/>
      <c r="I19" s="197"/>
      <c r="J19" s="197"/>
      <c r="K19" s="197"/>
      <c r="L19" s="197"/>
      <c r="M19" s="197"/>
      <c r="N19" s="197"/>
      <c r="O19" s="197"/>
      <c r="P19" s="197"/>
      <c r="Q19" s="197"/>
      <c r="R19" s="137"/>
      <c r="S19" s="137"/>
      <c r="T19" s="137"/>
      <c r="U19" s="1"/>
      <c r="V19" s="1"/>
      <c r="W19" s="1"/>
      <c r="X19" s="1"/>
      <c r="Y19" s="1"/>
      <c r="Z19" s="1"/>
    </row>
    <row r="20" ht="129.0" customHeight="1">
      <c r="A20" s="215" t="str">
        <f t="shared" si="1"/>
        <v>KHKT005</v>
      </c>
      <c r="B20" s="134" t="s">
        <v>3422</v>
      </c>
      <c r="C20" s="226"/>
      <c r="D20" s="222" t="s">
        <v>3921</v>
      </c>
      <c r="E20" s="222" t="s">
        <v>3424</v>
      </c>
      <c r="F20" s="224"/>
      <c r="G20" s="197"/>
      <c r="H20" s="197"/>
      <c r="I20" s="197"/>
      <c r="J20" s="197"/>
      <c r="K20" s="197"/>
      <c r="L20" s="197"/>
      <c r="M20" s="197"/>
      <c r="N20" s="197"/>
      <c r="O20" s="197"/>
      <c r="P20" s="197"/>
      <c r="Q20" s="197"/>
      <c r="R20" s="137"/>
      <c r="S20" s="137"/>
      <c r="T20" s="137"/>
      <c r="U20" s="1"/>
      <c r="V20" s="1"/>
      <c r="W20" s="1"/>
      <c r="X20" s="1"/>
      <c r="Y20" s="1"/>
      <c r="Z20" s="1"/>
    </row>
    <row r="21" ht="99.0" customHeight="1">
      <c r="A21" s="215" t="str">
        <f t="shared" si="1"/>
        <v>KHKT006</v>
      </c>
      <c r="B21" s="134" t="s">
        <v>3425</v>
      </c>
      <c r="C21" s="227"/>
      <c r="D21" s="136" t="s">
        <v>4871</v>
      </c>
      <c r="E21" s="228" t="s">
        <v>3427</v>
      </c>
      <c r="F21" s="224"/>
      <c r="G21" s="197"/>
      <c r="H21" s="197"/>
      <c r="I21" s="197"/>
      <c r="J21" s="197"/>
      <c r="K21" s="197"/>
      <c r="L21" s="197"/>
      <c r="M21" s="197"/>
      <c r="N21" s="197"/>
      <c r="O21" s="197"/>
      <c r="P21" s="197"/>
      <c r="Q21" s="197"/>
      <c r="R21" s="137"/>
      <c r="S21" s="137"/>
      <c r="T21" s="137"/>
      <c r="U21" s="1"/>
      <c r="V21" s="1"/>
      <c r="W21" s="1"/>
      <c r="X21" s="1"/>
      <c r="Y21" s="1"/>
      <c r="Z21" s="1"/>
    </row>
    <row r="22" ht="45.0" customHeight="1">
      <c r="A22" s="215" t="str">
        <f t="shared" si="1"/>
        <v/>
      </c>
      <c r="B22" s="229" t="s">
        <v>292</v>
      </c>
      <c r="C22" s="229"/>
      <c r="D22" s="229"/>
      <c r="E22" s="229"/>
      <c r="F22" s="224"/>
      <c r="G22" s="197"/>
      <c r="H22" s="197"/>
      <c r="I22" s="197"/>
      <c r="J22" s="197"/>
      <c r="K22" s="197"/>
      <c r="L22" s="197"/>
      <c r="M22" s="197"/>
      <c r="N22" s="197"/>
      <c r="O22" s="197"/>
      <c r="P22" s="197"/>
      <c r="Q22" s="197"/>
      <c r="R22" s="137"/>
      <c r="S22" s="137"/>
      <c r="T22" s="137"/>
      <c r="U22" s="1"/>
      <c r="V22" s="1"/>
      <c r="W22" s="1"/>
      <c r="X22" s="1"/>
      <c r="Y22" s="1"/>
      <c r="Z22" s="1"/>
    </row>
    <row r="23" ht="99.0" customHeight="1">
      <c r="A23" s="215" t="str">
        <f t="shared" si="1"/>
        <v>KHKT007</v>
      </c>
      <c r="B23" s="142" t="s">
        <v>293</v>
      </c>
      <c r="C23" s="142"/>
      <c r="D23" s="142" t="s">
        <v>3922</v>
      </c>
      <c r="E23" s="142" t="s">
        <v>295</v>
      </c>
      <c r="F23" s="224"/>
      <c r="G23" s="197"/>
      <c r="H23" s="197"/>
      <c r="I23" s="197"/>
      <c r="J23" s="197"/>
      <c r="K23" s="197"/>
      <c r="L23" s="197"/>
      <c r="M23" s="197"/>
      <c r="N23" s="197"/>
      <c r="O23" s="197"/>
      <c r="P23" s="197"/>
      <c r="Q23" s="197"/>
      <c r="R23" s="137"/>
      <c r="S23" s="137"/>
      <c r="T23" s="137"/>
      <c r="U23" s="1"/>
      <c r="V23" s="1"/>
      <c r="W23" s="1"/>
      <c r="X23" s="1"/>
      <c r="Y23" s="1"/>
      <c r="Z23" s="1"/>
    </row>
    <row r="24" ht="75.0" customHeight="1">
      <c r="A24" s="215" t="str">
        <f t="shared" si="1"/>
        <v>KHKT008</v>
      </c>
      <c r="B24" s="142" t="s">
        <v>3429</v>
      </c>
      <c r="C24" s="142"/>
      <c r="D24" s="142" t="s">
        <v>4146</v>
      </c>
      <c r="E24" s="142" t="s">
        <v>298</v>
      </c>
      <c r="F24" s="224"/>
      <c r="G24" s="197"/>
      <c r="H24" s="197"/>
      <c r="I24" s="197"/>
      <c r="J24" s="197"/>
      <c r="K24" s="197"/>
      <c r="L24" s="197"/>
      <c r="M24" s="197"/>
      <c r="N24" s="197"/>
      <c r="O24" s="197"/>
      <c r="P24" s="197"/>
      <c r="Q24" s="197"/>
      <c r="R24" s="137"/>
      <c r="S24" s="137"/>
      <c r="T24" s="137"/>
      <c r="U24" s="1"/>
      <c r="V24" s="1"/>
      <c r="W24" s="1"/>
      <c r="X24" s="1"/>
      <c r="Y24" s="1"/>
      <c r="Z24" s="1"/>
    </row>
    <row r="25" ht="102.0" customHeight="1">
      <c r="A25" s="215" t="str">
        <f t="shared" si="1"/>
        <v>KHKT009</v>
      </c>
      <c r="B25" s="142" t="s">
        <v>3431</v>
      </c>
      <c r="C25" s="142"/>
      <c r="D25" s="142" t="s">
        <v>4872</v>
      </c>
      <c r="E25" s="142" t="s">
        <v>3433</v>
      </c>
      <c r="F25" s="224"/>
      <c r="G25" s="197"/>
      <c r="H25" s="197"/>
      <c r="I25" s="197"/>
      <c r="J25" s="197"/>
      <c r="K25" s="197"/>
      <c r="L25" s="197"/>
      <c r="M25" s="197"/>
      <c r="N25" s="197"/>
      <c r="O25" s="197"/>
      <c r="P25" s="197"/>
      <c r="Q25" s="197"/>
      <c r="R25" s="137"/>
      <c r="S25" s="137"/>
      <c r="T25" s="137"/>
      <c r="U25" s="1"/>
      <c r="V25" s="1"/>
      <c r="W25" s="1"/>
      <c r="X25" s="1"/>
      <c r="Y25" s="1"/>
      <c r="Z25" s="1"/>
    </row>
    <row r="26" ht="117.0" customHeight="1">
      <c r="A26" s="215" t="str">
        <f t="shared" ref="A26:A54" si="2">IF(E26&lt;&gt;"",$E$3&amp;"0"&amp;COUNTA($E$16:E26),"")</f>
        <v>KHKT010</v>
      </c>
      <c r="B26" s="142" t="s">
        <v>3434</v>
      </c>
      <c r="C26" s="142"/>
      <c r="D26" s="142" t="s">
        <v>4582</v>
      </c>
      <c r="E26" s="142" t="s">
        <v>3436</v>
      </c>
      <c r="F26" s="224"/>
      <c r="G26" s="197"/>
      <c r="H26" s="197"/>
      <c r="I26" s="197"/>
      <c r="J26" s="197"/>
      <c r="K26" s="197"/>
      <c r="L26" s="197"/>
      <c r="M26" s="197"/>
      <c r="N26" s="197"/>
      <c r="O26" s="197"/>
      <c r="P26" s="197"/>
      <c r="Q26" s="197"/>
      <c r="R26" s="137"/>
      <c r="S26" s="137"/>
      <c r="T26" s="137"/>
      <c r="U26" s="1"/>
      <c r="V26" s="1"/>
      <c r="W26" s="1"/>
      <c r="X26" s="1"/>
      <c r="Y26" s="1"/>
      <c r="Z26" s="1"/>
    </row>
    <row r="27" ht="28.5" customHeight="1">
      <c r="A27" s="215" t="str">
        <f t="shared" si="2"/>
        <v/>
      </c>
      <c r="B27" s="230" t="s">
        <v>305</v>
      </c>
      <c r="C27" s="230"/>
      <c r="D27" s="230"/>
      <c r="E27" s="230"/>
      <c r="F27" s="224"/>
      <c r="G27" s="197"/>
      <c r="H27" s="197"/>
      <c r="I27" s="197"/>
      <c r="J27" s="197"/>
      <c r="K27" s="197"/>
      <c r="L27" s="197"/>
      <c r="M27" s="197"/>
      <c r="N27" s="197"/>
      <c r="O27" s="197"/>
      <c r="P27" s="197"/>
      <c r="Q27" s="197"/>
      <c r="R27" s="137"/>
      <c r="S27" s="137"/>
      <c r="T27" s="137"/>
      <c r="U27" s="1"/>
      <c r="V27" s="1"/>
      <c r="W27" s="1"/>
      <c r="X27" s="1"/>
      <c r="Y27" s="1"/>
      <c r="Z27" s="1"/>
    </row>
    <row r="28" ht="117.0" customHeight="1">
      <c r="A28" s="215" t="str">
        <f t="shared" si="2"/>
        <v>KHKT011</v>
      </c>
      <c r="B28" s="142" t="s">
        <v>306</v>
      </c>
      <c r="C28" s="142"/>
      <c r="D28" s="142" t="s">
        <v>307</v>
      </c>
      <c r="E28" s="142" t="s">
        <v>308</v>
      </c>
      <c r="F28" s="224"/>
      <c r="G28" s="197"/>
      <c r="H28" s="197"/>
      <c r="I28" s="197"/>
      <c r="J28" s="197"/>
      <c r="K28" s="197"/>
      <c r="L28" s="197"/>
      <c r="M28" s="197"/>
      <c r="N28" s="197"/>
      <c r="O28" s="197"/>
      <c r="P28" s="197"/>
      <c r="Q28" s="197"/>
      <c r="R28" s="137"/>
      <c r="S28" s="137"/>
      <c r="T28" s="137"/>
      <c r="U28" s="1"/>
      <c r="V28" s="1"/>
      <c r="W28" s="1"/>
      <c r="X28" s="1"/>
      <c r="Y28" s="1"/>
      <c r="Z28" s="1"/>
    </row>
    <row r="29" ht="117.0" customHeight="1">
      <c r="A29" s="215" t="str">
        <f t="shared" si="2"/>
        <v>KHKT012</v>
      </c>
      <c r="B29" s="142" t="s">
        <v>309</v>
      </c>
      <c r="C29" s="142"/>
      <c r="D29" s="142" t="s">
        <v>310</v>
      </c>
      <c r="E29" s="142" t="s">
        <v>311</v>
      </c>
      <c r="F29" s="224"/>
      <c r="G29" s="197"/>
      <c r="H29" s="197"/>
      <c r="I29" s="197"/>
      <c r="J29" s="197"/>
      <c r="K29" s="197"/>
      <c r="L29" s="197"/>
      <c r="M29" s="197"/>
      <c r="N29" s="197"/>
      <c r="O29" s="197"/>
      <c r="P29" s="197"/>
      <c r="Q29" s="197"/>
      <c r="R29" s="137"/>
      <c r="S29" s="137"/>
      <c r="T29" s="137"/>
      <c r="U29" s="1"/>
      <c r="V29" s="1"/>
      <c r="W29" s="1"/>
      <c r="X29" s="1"/>
      <c r="Y29" s="1"/>
      <c r="Z29" s="1"/>
    </row>
    <row r="30" ht="117.0" customHeight="1">
      <c r="A30" s="215" t="str">
        <f t="shared" si="2"/>
        <v>KHKT013</v>
      </c>
      <c r="B30" s="142" t="s">
        <v>312</v>
      </c>
      <c r="C30" s="142"/>
      <c r="D30" s="142" t="s">
        <v>313</v>
      </c>
      <c r="E30" s="142" t="s">
        <v>4873</v>
      </c>
      <c r="F30" s="224"/>
      <c r="G30" s="197"/>
      <c r="H30" s="197"/>
      <c r="I30" s="197"/>
      <c r="J30" s="197"/>
      <c r="K30" s="197"/>
      <c r="L30" s="197"/>
      <c r="M30" s="197"/>
      <c r="N30" s="197"/>
      <c r="O30" s="197"/>
      <c r="P30" s="197"/>
      <c r="Q30" s="197"/>
      <c r="R30" s="137"/>
      <c r="S30" s="137"/>
      <c r="T30" s="137"/>
      <c r="U30" s="1"/>
      <c r="V30" s="1"/>
      <c r="W30" s="1"/>
      <c r="X30" s="1"/>
      <c r="Y30" s="1"/>
      <c r="Z30" s="1"/>
    </row>
    <row r="31" ht="117.0" customHeight="1">
      <c r="A31" s="215" t="str">
        <f t="shared" si="2"/>
        <v>KHKT014</v>
      </c>
      <c r="B31" s="142" t="s">
        <v>315</v>
      </c>
      <c r="C31" s="142"/>
      <c r="D31" s="142" t="s">
        <v>316</v>
      </c>
      <c r="E31" s="142" t="s">
        <v>4873</v>
      </c>
      <c r="F31" s="224"/>
      <c r="G31" s="197"/>
      <c r="H31" s="197"/>
      <c r="I31" s="197"/>
      <c r="J31" s="197"/>
      <c r="K31" s="197"/>
      <c r="L31" s="197"/>
      <c r="M31" s="197"/>
      <c r="N31" s="197"/>
      <c r="O31" s="197"/>
      <c r="P31" s="197"/>
      <c r="Q31" s="197"/>
      <c r="R31" s="137"/>
      <c r="S31" s="137"/>
      <c r="T31" s="137"/>
      <c r="U31" s="1"/>
      <c r="V31" s="1"/>
      <c r="W31" s="1"/>
      <c r="X31" s="1"/>
      <c r="Y31" s="1"/>
      <c r="Z31" s="1"/>
    </row>
    <row r="32" ht="117.0" customHeight="1">
      <c r="A32" s="215" t="str">
        <f t="shared" si="2"/>
        <v>KHKT015</v>
      </c>
      <c r="B32" s="142" t="s">
        <v>317</v>
      </c>
      <c r="C32" s="142"/>
      <c r="D32" s="142" t="s">
        <v>318</v>
      </c>
      <c r="E32" s="142" t="s">
        <v>319</v>
      </c>
      <c r="F32" s="224"/>
      <c r="G32" s="197"/>
      <c r="H32" s="197"/>
      <c r="I32" s="197"/>
      <c r="J32" s="197"/>
      <c r="K32" s="197"/>
      <c r="L32" s="197"/>
      <c r="M32" s="197"/>
      <c r="N32" s="197"/>
      <c r="O32" s="197"/>
      <c r="P32" s="197"/>
      <c r="Q32" s="197"/>
      <c r="R32" s="137"/>
      <c r="S32" s="137"/>
      <c r="T32" s="137"/>
      <c r="U32" s="1"/>
      <c r="V32" s="1"/>
      <c r="W32" s="1"/>
      <c r="X32" s="1"/>
      <c r="Y32" s="1"/>
      <c r="Z32" s="1"/>
    </row>
    <row r="33" ht="117.0" customHeight="1">
      <c r="A33" s="215" t="str">
        <f t="shared" si="2"/>
        <v>KHKT016</v>
      </c>
      <c r="B33" s="142" t="s">
        <v>320</v>
      </c>
      <c r="C33" s="142"/>
      <c r="D33" s="142" t="s">
        <v>321</v>
      </c>
      <c r="E33" s="142" t="s">
        <v>322</v>
      </c>
      <c r="F33" s="224"/>
      <c r="G33" s="197"/>
      <c r="H33" s="197"/>
      <c r="I33" s="197"/>
      <c r="J33" s="197"/>
      <c r="K33" s="197"/>
      <c r="L33" s="197"/>
      <c r="M33" s="197"/>
      <c r="N33" s="197"/>
      <c r="O33" s="197"/>
      <c r="P33" s="197"/>
      <c r="Q33" s="197"/>
      <c r="R33" s="137"/>
      <c r="S33" s="137"/>
      <c r="T33" s="137"/>
      <c r="U33" s="1"/>
      <c r="V33" s="1"/>
      <c r="W33" s="1"/>
      <c r="X33" s="1"/>
      <c r="Y33" s="1"/>
      <c r="Z33" s="1"/>
    </row>
    <row r="34" ht="117.0" customHeight="1">
      <c r="A34" s="215" t="str">
        <f t="shared" si="2"/>
        <v>KHKT017</v>
      </c>
      <c r="B34" s="142" t="s">
        <v>323</v>
      </c>
      <c r="C34" s="142"/>
      <c r="D34" s="142" t="s">
        <v>324</v>
      </c>
      <c r="E34" s="142" t="s">
        <v>325</v>
      </c>
      <c r="F34" s="224"/>
      <c r="G34" s="197"/>
      <c r="H34" s="197"/>
      <c r="I34" s="197"/>
      <c r="J34" s="197"/>
      <c r="K34" s="197"/>
      <c r="L34" s="197"/>
      <c r="M34" s="197"/>
      <c r="N34" s="197"/>
      <c r="O34" s="197"/>
      <c r="P34" s="197"/>
      <c r="Q34" s="197"/>
      <c r="R34" s="137"/>
      <c r="S34" s="137"/>
      <c r="T34" s="137"/>
      <c r="U34" s="1"/>
      <c r="V34" s="1"/>
      <c r="W34" s="1"/>
      <c r="X34" s="1"/>
      <c r="Y34" s="1"/>
      <c r="Z34" s="1"/>
    </row>
    <row r="35" ht="46.5" customHeight="1">
      <c r="A35" s="215" t="str">
        <f t="shared" si="2"/>
        <v/>
      </c>
      <c r="B35" s="230" t="s">
        <v>3437</v>
      </c>
      <c r="C35" s="230"/>
      <c r="D35" s="230"/>
      <c r="E35" s="231"/>
      <c r="F35" s="224"/>
      <c r="G35" s="197"/>
      <c r="H35" s="197"/>
      <c r="I35" s="197"/>
      <c r="J35" s="197"/>
      <c r="K35" s="197"/>
      <c r="L35" s="197"/>
      <c r="M35" s="197"/>
      <c r="N35" s="197"/>
      <c r="O35" s="197"/>
      <c r="P35" s="197"/>
      <c r="Q35" s="197"/>
      <c r="R35" s="137"/>
      <c r="S35" s="137"/>
      <c r="T35" s="137"/>
      <c r="U35" s="1"/>
      <c r="V35" s="1"/>
      <c r="W35" s="1"/>
      <c r="X35" s="1"/>
      <c r="Y35" s="1"/>
      <c r="Z35" s="1"/>
    </row>
    <row r="36" ht="75.0" customHeight="1">
      <c r="A36" s="215" t="str">
        <f t="shared" si="2"/>
        <v>KHKT018</v>
      </c>
      <c r="B36" s="134" t="s">
        <v>3438</v>
      </c>
      <c r="C36" s="134"/>
      <c r="D36" s="136" t="s">
        <v>4874</v>
      </c>
      <c r="E36" s="223" t="s">
        <v>118</v>
      </c>
      <c r="F36" s="224"/>
      <c r="G36" s="197"/>
      <c r="H36" s="197"/>
      <c r="I36" s="197"/>
      <c r="J36" s="197"/>
      <c r="K36" s="197"/>
      <c r="L36" s="197"/>
      <c r="M36" s="197"/>
      <c r="N36" s="197"/>
      <c r="O36" s="197"/>
      <c r="P36" s="197"/>
      <c r="Q36" s="197"/>
      <c r="R36" s="137"/>
      <c r="S36" s="137"/>
      <c r="T36" s="137"/>
      <c r="U36" s="1"/>
      <c r="V36" s="1"/>
      <c r="W36" s="1"/>
      <c r="X36" s="1"/>
      <c r="Y36" s="1"/>
      <c r="Z36" s="1"/>
    </row>
    <row r="37" ht="18.75" customHeight="1">
      <c r="A37" s="215" t="str">
        <f t="shared" si="2"/>
        <v/>
      </c>
      <c r="B37" s="231" t="s">
        <v>4584</v>
      </c>
      <c r="C37" s="231"/>
      <c r="D37" s="231"/>
      <c r="E37" s="231"/>
      <c r="F37" s="197"/>
      <c r="G37" s="197"/>
      <c r="H37" s="197"/>
      <c r="I37" s="197"/>
      <c r="J37" s="197"/>
      <c r="K37" s="197"/>
      <c r="L37" s="197"/>
      <c r="M37" s="197"/>
      <c r="N37" s="197"/>
      <c r="O37" s="197"/>
      <c r="P37" s="197"/>
      <c r="Q37" s="197"/>
      <c r="R37" s="137" t="str">
        <f t="shared" ref="R37:R38" si="3">IF(OR(IF(H37="",IF(G37="",IF(F37="","",F37),G37),H37)="F",IF(K37="",IF(J37="",IF(I37="","",I37),J37),K37)="F",IF(N37="",IF(M37="",IF(L37="","",L37),M37),N37)="F",IF(Q37="",IF(P37="",IF(O37="","",O37),P37),Q37)="F")=TRUE,"F",IF(OR(IF(H37="",IF(G37="",IF(F37="","",F37),G37),H37)="PE",IF(K37="",IF(J37="",IF(I37="","",I37),J37),K37)="PE",IF(N37="",IF(M37="",IF(L37="","",L37),M37),N37)="PE",IF(Q37="",IF(P37="",IF(O37="","",O37),P37),Q37)="PE")=TRUE,"PE",IF(AND(IF(H37="",IF(G37="",IF(F37="","",F37),G37),H37)="",IF(K37="",IF(J37="",IF(I37="","",I37),J37),K37)="",IF(N37="",IF(M37="",IF(L37="","",L37),M37),N37)="",IF(Q37="",IF(P37="",IF(O37="","",O37),P37),Q37)="")=TRUE,"","P")))</f>
        <v/>
      </c>
      <c r="S37" s="137"/>
      <c r="T37" s="232"/>
      <c r="U37" s="233"/>
      <c r="V37" s="233"/>
      <c r="W37" s="233"/>
      <c r="X37" s="233"/>
      <c r="Y37" s="233"/>
      <c r="Z37" s="233"/>
    </row>
    <row r="38" ht="18.75" customHeight="1">
      <c r="A38" s="215" t="str">
        <f t="shared" si="2"/>
        <v>KHKT019</v>
      </c>
      <c r="B38" s="134" t="s">
        <v>4585</v>
      </c>
      <c r="C38" s="134" t="s">
        <v>3908</v>
      </c>
      <c r="D38" s="136" t="s">
        <v>4152</v>
      </c>
      <c r="E38" s="136" t="s">
        <v>4875</v>
      </c>
      <c r="F38" s="224"/>
      <c r="G38" s="197"/>
      <c r="H38" s="197"/>
      <c r="I38" s="197"/>
      <c r="J38" s="197"/>
      <c r="K38" s="197"/>
      <c r="L38" s="197"/>
      <c r="M38" s="197"/>
      <c r="N38" s="197"/>
      <c r="O38" s="197"/>
      <c r="P38" s="197"/>
      <c r="Q38" s="197"/>
      <c r="R38" s="137" t="str">
        <f t="shared" si="3"/>
        <v/>
      </c>
      <c r="S38" s="137"/>
      <c r="T38" s="137"/>
      <c r="U38" s="1"/>
      <c r="V38" s="1"/>
      <c r="W38" s="1"/>
      <c r="X38" s="1"/>
      <c r="Y38" s="1"/>
      <c r="Z38" s="1"/>
    </row>
    <row r="39" ht="18.75" customHeight="1">
      <c r="A39" s="215" t="str">
        <f t="shared" si="2"/>
        <v>KHKT020</v>
      </c>
      <c r="B39" s="234" t="s">
        <v>4154</v>
      </c>
      <c r="C39" s="235"/>
      <c r="D39" s="235"/>
      <c r="E39" s="236" t="s">
        <v>4876</v>
      </c>
      <c r="F39" s="224"/>
      <c r="G39" s="197"/>
      <c r="H39" s="197"/>
      <c r="I39" s="197"/>
      <c r="J39" s="197"/>
      <c r="K39" s="197"/>
      <c r="L39" s="197"/>
      <c r="M39" s="197"/>
      <c r="N39" s="197"/>
      <c r="O39" s="197"/>
      <c r="P39" s="197"/>
      <c r="Q39" s="197"/>
      <c r="R39" s="137"/>
      <c r="S39" s="137"/>
      <c r="T39" s="137"/>
      <c r="U39" s="1"/>
      <c r="V39" s="1"/>
      <c r="W39" s="1"/>
      <c r="X39" s="1"/>
      <c r="Y39" s="1"/>
      <c r="Z39" s="1"/>
    </row>
    <row r="40" ht="18.75" customHeight="1">
      <c r="A40" s="215" t="str">
        <f t="shared" si="2"/>
        <v>KHKT021</v>
      </c>
      <c r="B40" s="237" t="s">
        <v>4156</v>
      </c>
      <c r="C40" s="226"/>
      <c r="D40" s="220" t="s">
        <v>4157</v>
      </c>
      <c r="E40" s="222" t="s">
        <v>4158</v>
      </c>
      <c r="F40" s="224"/>
      <c r="G40" s="197"/>
      <c r="H40" s="197"/>
      <c r="I40" s="197"/>
      <c r="J40" s="197"/>
      <c r="K40" s="197"/>
      <c r="L40" s="197"/>
      <c r="M40" s="197"/>
      <c r="N40" s="197"/>
      <c r="O40" s="197"/>
      <c r="P40" s="197"/>
      <c r="Q40" s="197"/>
      <c r="R40" s="137"/>
      <c r="S40" s="137"/>
      <c r="T40" s="137"/>
      <c r="U40" s="1"/>
      <c r="V40" s="1"/>
      <c r="W40" s="1"/>
      <c r="X40" s="1"/>
      <c r="Y40" s="1"/>
      <c r="Z40" s="1"/>
    </row>
    <row r="41" ht="18.75" customHeight="1">
      <c r="A41" s="215" t="str">
        <f t="shared" si="2"/>
        <v>KHKT022</v>
      </c>
      <c r="B41" s="248" t="s">
        <v>4877</v>
      </c>
      <c r="C41" s="247"/>
      <c r="D41" s="247" t="s">
        <v>4152</v>
      </c>
      <c r="E41" s="136" t="s">
        <v>4878</v>
      </c>
      <c r="F41" s="224"/>
      <c r="G41" s="197"/>
      <c r="H41" s="197"/>
      <c r="I41" s="197"/>
      <c r="J41" s="197"/>
      <c r="K41" s="197"/>
      <c r="L41" s="197"/>
      <c r="M41" s="197"/>
      <c r="N41" s="197"/>
      <c r="O41" s="197"/>
      <c r="P41" s="197"/>
      <c r="Q41" s="197"/>
      <c r="R41" s="137"/>
      <c r="S41" s="137"/>
      <c r="T41" s="137"/>
      <c r="U41" s="1"/>
      <c r="V41" s="1"/>
      <c r="W41" s="1"/>
      <c r="X41" s="1"/>
      <c r="Y41" s="1"/>
      <c r="Z41" s="1"/>
    </row>
    <row r="42" ht="18.75" customHeight="1">
      <c r="A42" s="215" t="str">
        <f t="shared" si="2"/>
        <v>KHKT023</v>
      </c>
      <c r="B42" s="238" t="s">
        <v>4879</v>
      </c>
      <c r="C42" s="226"/>
      <c r="D42" s="220" t="s">
        <v>4160</v>
      </c>
      <c r="E42" s="222" t="s">
        <v>4880</v>
      </c>
      <c r="F42" s="197"/>
      <c r="G42" s="197"/>
      <c r="H42" s="197"/>
      <c r="I42" s="197"/>
      <c r="J42" s="197"/>
      <c r="K42" s="197"/>
      <c r="L42" s="197"/>
      <c r="M42" s="197"/>
      <c r="N42" s="197"/>
      <c r="O42" s="197"/>
      <c r="P42" s="197"/>
      <c r="Q42" s="197"/>
      <c r="R42" s="137"/>
      <c r="S42" s="137"/>
      <c r="T42" s="137"/>
      <c r="U42" s="1"/>
      <c r="V42" s="1"/>
      <c r="W42" s="1"/>
      <c r="X42" s="1"/>
      <c r="Y42" s="1"/>
      <c r="Z42" s="1"/>
    </row>
    <row r="43" ht="18.75" customHeight="1">
      <c r="A43" s="215" t="str">
        <f t="shared" si="2"/>
        <v>KHKT024</v>
      </c>
      <c r="B43" s="237" t="s">
        <v>4881</v>
      </c>
      <c r="C43" s="226"/>
      <c r="D43" s="220" t="s">
        <v>4882</v>
      </c>
      <c r="E43" s="222" t="s">
        <v>4167</v>
      </c>
      <c r="F43" s="197"/>
      <c r="G43" s="197"/>
      <c r="H43" s="197"/>
      <c r="I43" s="197"/>
      <c r="J43" s="197"/>
      <c r="K43" s="197"/>
      <c r="L43" s="197"/>
      <c r="M43" s="197"/>
      <c r="N43" s="197"/>
      <c r="O43" s="197"/>
      <c r="P43" s="197"/>
      <c r="Q43" s="197"/>
      <c r="R43" s="137"/>
      <c r="S43" s="137"/>
      <c r="T43" s="137"/>
      <c r="U43" s="1"/>
      <c r="V43" s="1"/>
      <c r="W43" s="1"/>
      <c r="X43" s="1"/>
      <c r="Y43" s="1"/>
      <c r="Z43" s="1"/>
    </row>
    <row r="44" ht="18.75" customHeight="1">
      <c r="A44" s="215" t="str">
        <f t="shared" si="2"/>
        <v>KHKT025</v>
      </c>
      <c r="B44" s="248" t="s">
        <v>4883</v>
      </c>
      <c r="C44" s="247"/>
      <c r="D44" s="247" t="s">
        <v>4884</v>
      </c>
      <c r="E44" s="136" t="s">
        <v>3470</v>
      </c>
      <c r="F44" s="244"/>
      <c r="G44" s="245"/>
      <c r="H44" s="245"/>
      <c r="I44" s="245"/>
      <c r="J44" s="245"/>
      <c r="K44" s="245"/>
      <c r="L44" s="245"/>
      <c r="M44" s="245"/>
      <c r="N44" s="245"/>
      <c r="O44" s="245"/>
      <c r="P44" s="245"/>
      <c r="Q44" s="245"/>
      <c r="R44" s="246"/>
      <c r="S44" s="246"/>
      <c r="T44" s="246"/>
      <c r="U44" s="1"/>
      <c r="V44" s="1"/>
      <c r="W44" s="1"/>
      <c r="X44" s="1"/>
      <c r="Y44" s="1"/>
      <c r="Z44" s="1"/>
    </row>
    <row r="45" ht="18.75" customHeight="1">
      <c r="A45" s="215" t="str">
        <f t="shared" si="2"/>
        <v>KHKT026</v>
      </c>
      <c r="B45" s="248" t="s">
        <v>4885</v>
      </c>
      <c r="C45" s="247"/>
      <c r="D45" s="247" t="s">
        <v>4886</v>
      </c>
      <c r="E45" s="136" t="s">
        <v>3470</v>
      </c>
      <c r="F45" s="244"/>
      <c r="G45" s="245"/>
      <c r="H45" s="245"/>
      <c r="I45" s="245"/>
      <c r="J45" s="245"/>
      <c r="K45" s="245"/>
      <c r="L45" s="245"/>
      <c r="M45" s="245"/>
      <c r="N45" s="245"/>
      <c r="O45" s="245"/>
      <c r="P45" s="245"/>
      <c r="Q45" s="245"/>
      <c r="R45" s="246"/>
      <c r="S45" s="246"/>
      <c r="T45" s="246"/>
      <c r="U45" s="1"/>
      <c r="V45" s="1"/>
      <c r="W45" s="1"/>
      <c r="X45" s="1"/>
      <c r="Y45" s="1"/>
      <c r="Z45" s="1"/>
    </row>
    <row r="46" ht="18.75" customHeight="1">
      <c r="A46" s="215" t="str">
        <f t="shared" si="2"/>
        <v>KHKT027</v>
      </c>
      <c r="B46" s="248" t="s">
        <v>4887</v>
      </c>
      <c r="C46" s="247"/>
      <c r="D46" s="247" t="s">
        <v>4888</v>
      </c>
      <c r="E46" s="136" t="s">
        <v>3470</v>
      </c>
      <c r="F46" s="244"/>
      <c r="G46" s="245"/>
      <c r="H46" s="245"/>
      <c r="I46" s="245"/>
      <c r="J46" s="245"/>
      <c r="K46" s="245"/>
      <c r="L46" s="245"/>
      <c r="M46" s="245"/>
      <c r="N46" s="245"/>
      <c r="O46" s="245"/>
      <c r="P46" s="245"/>
      <c r="Q46" s="245"/>
      <c r="R46" s="246"/>
      <c r="S46" s="246"/>
      <c r="T46" s="246"/>
      <c r="U46" s="1"/>
      <c r="V46" s="1"/>
      <c r="W46" s="1"/>
      <c r="X46" s="1"/>
      <c r="Y46" s="1"/>
      <c r="Z46" s="1"/>
    </row>
    <row r="47" ht="18.75" customHeight="1">
      <c r="A47" s="215" t="str">
        <f t="shared" si="2"/>
        <v>KHKT028</v>
      </c>
      <c r="B47" s="248" t="s">
        <v>4889</v>
      </c>
      <c r="C47" s="247"/>
      <c r="D47" s="247" t="s">
        <v>4890</v>
      </c>
      <c r="E47" s="136" t="s">
        <v>3470</v>
      </c>
      <c r="F47" s="244"/>
      <c r="G47" s="245"/>
      <c r="H47" s="245"/>
      <c r="I47" s="245"/>
      <c r="J47" s="245"/>
      <c r="K47" s="245"/>
      <c r="L47" s="245"/>
      <c r="M47" s="245"/>
      <c r="N47" s="245"/>
      <c r="O47" s="245"/>
      <c r="P47" s="245"/>
      <c r="Q47" s="245"/>
      <c r="R47" s="246"/>
      <c r="S47" s="246"/>
      <c r="T47" s="246"/>
      <c r="U47" s="1"/>
      <c r="V47" s="1"/>
      <c r="W47" s="1"/>
      <c r="X47" s="1"/>
      <c r="Y47" s="1"/>
      <c r="Z47" s="1"/>
    </row>
    <row r="48" ht="18.75" customHeight="1">
      <c r="A48" s="215" t="str">
        <f t="shared" si="2"/>
        <v>KHKT029</v>
      </c>
      <c r="B48" s="248" t="s">
        <v>4891</v>
      </c>
      <c r="C48" s="247"/>
      <c r="D48" s="247" t="s">
        <v>4892</v>
      </c>
      <c r="E48" s="136" t="s">
        <v>3552</v>
      </c>
      <c r="F48" s="244"/>
      <c r="G48" s="245"/>
      <c r="H48" s="245"/>
      <c r="I48" s="245"/>
      <c r="J48" s="245"/>
      <c r="K48" s="245"/>
      <c r="L48" s="245"/>
      <c r="M48" s="245"/>
      <c r="N48" s="245"/>
      <c r="O48" s="245"/>
      <c r="P48" s="245"/>
      <c r="Q48" s="245"/>
      <c r="R48" s="246"/>
      <c r="S48" s="246"/>
      <c r="T48" s="246"/>
      <c r="U48" s="1"/>
      <c r="V48" s="1"/>
      <c r="W48" s="1"/>
      <c r="X48" s="1"/>
      <c r="Y48" s="1"/>
      <c r="Z48" s="1"/>
    </row>
    <row r="49" ht="18.75" customHeight="1">
      <c r="A49" s="215" t="str">
        <f t="shared" si="2"/>
        <v>KHKT030</v>
      </c>
      <c r="B49" s="249" t="s">
        <v>4893</v>
      </c>
      <c r="C49" s="221"/>
      <c r="D49" s="221" t="s">
        <v>4894</v>
      </c>
      <c r="E49" s="222" t="s">
        <v>3555</v>
      </c>
      <c r="F49" s="244"/>
      <c r="G49" s="245"/>
      <c r="H49" s="245"/>
      <c r="I49" s="245"/>
      <c r="J49" s="245"/>
      <c r="K49" s="245"/>
      <c r="L49" s="245"/>
      <c r="M49" s="245"/>
      <c r="N49" s="245"/>
      <c r="O49" s="245"/>
      <c r="P49" s="245"/>
      <c r="Q49" s="245"/>
      <c r="R49" s="246"/>
      <c r="S49" s="246"/>
      <c r="T49" s="246"/>
      <c r="U49" s="1"/>
      <c r="V49" s="1"/>
      <c r="W49" s="1"/>
      <c r="X49" s="1"/>
      <c r="Y49" s="1"/>
      <c r="Z49" s="1"/>
    </row>
    <row r="50" ht="196.5" customHeight="1">
      <c r="A50" s="215" t="str">
        <f t="shared" si="2"/>
        <v>KHKT031</v>
      </c>
      <c r="B50" s="238" t="s">
        <v>4895</v>
      </c>
      <c r="C50" s="134"/>
      <c r="D50" s="221" t="s">
        <v>4896</v>
      </c>
      <c r="E50" s="222" t="s">
        <v>3558</v>
      </c>
      <c r="F50" s="244"/>
      <c r="G50" s="245"/>
      <c r="H50" s="245"/>
      <c r="I50" s="245"/>
      <c r="J50" s="245"/>
      <c r="K50" s="245"/>
      <c r="L50" s="245"/>
      <c r="M50" s="245"/>
      <c r="N50" s="245"/>
      <c r="O50" s="245"/>
      <c r="P50" s="245"/>
      <c r="Q50" s="245"/>
      <c r="R50" s="246"/>
      <c r="S50" s="246"/>
      <c r="T50" s="246"/>
      <c r="U50" s="1"/>
      <c r="V50" s="1"/>
      <c r="W50" s="1"/>
      <c r="X50" s="1"/>
      <c r="Y50" s="1"/>
      <c r="Z50" s="1"/>
    </row>
    <row r="51" ht="18.75" customHeight="1">
      <c r="A51" s="215" t="str">
        <f t="shared" si="2"/>
        <v>KHKT032</v>
      </c>
      <c r="B51" s="238" t="s">
        <v>4897</v>
      </c>
      <c r="C51" s="134"/>
      <c r="D51" s="221" t="s">
        <v>4898</v>
      </c>
      <c r="E51" s="136" t="s">
        <v>4899</v>
      </c>
      <c r="F51" s="244"/>
      <c r="G51" s="245"/>
      <c r="H51" s="245"/>
      <c r="I51" s="245"/>
      <c r="J51" s="245"/>
      <c r="K51" s="245"/>
      <c r="L51" s="245"/>
      <c r="M51" s="245"/>
      <c r="N51" s="245"/>
      <c r="O51" s="245"/>
      <c r="P51" s="245"/>
      <c r="Q51" s="245"/>
      <c r="R51" s="246"/>
      <c r="S51" s="246"/>
      <c r="T51" s="246"/>
      <c r="U51" s="1"/>
      <c r="V51" s="1"/>
      <c r="W51" s="1"/>
      <c r="X51" s="1"/>
      <c r="Y51" s="1"/>
      <c r="Z51" s="1"/>
    </row>
    <row r="52" ht="18.75" customHeight="1">
      <c r="A52" s="215" t="str">
        <f t="shared" si="2"/>
        <v>KHKT033</v>
      </c>
      <c r="B52" s="134" t="s">
        <v>4900</v>
      </c>
      <c r="C52" s="208"/>
      <c r="D52" s="222" t="s">
        <v>4901</v>
      </c>
      <c r="E52" s="136" t="s">
        <v>4902</v>
      </c>
      <c r="F52" s="244"/>
      <c r="G52" s="245"/>
      <c r="H52" s="245"/>
      <c r="I52" s="245"/>
      <c r="J52" s="245"/>
      <c r="K52" s="245"/>
      <c r="L52" s="245"/>
      <c r="M52" s="245"/>
      <c r="N52" s="245"/>
      <c r="O52" s="245"/>
      <c r="P52" s="245"/>
      <c r="Q52" s="245"/>
      <c r="R52" s="246"/>
      <c r="S52" s="246"/>
      <c r="T52" s="246"/>
      <c r="U52" s="1"/>
      <c r="V52" s="1"/>
      <c r="W52" s="1"/>
      <c r="X52" s="1"/>
      <c r="Y52" s="1"/>
      <c r="Z52" s="1"/>
    </row>
    <row r="53" ht="18.75" customHeight="1">
      <c r="A53" s="215" t="str">
        <f t="shared" si="2"/>
        <v>KHKT034</v>
      </c>
      <c r="B53" s="134" t="s">
        <v>4900</v>
      </c>
      <c r="C53" s="208"/>
      <c r="D53" s="222" t="s">
        <v>4903</v>
      </c>
      <c r="E53" s="136" t="s">
        <v>4904</v>
      </c>
      <c r="F53" s="244"/>
      <c r="G53" s="245"/>
      <c r="H53" s="245"/>
      <c r="I53" s="245"/>
      <c r="J53" s="245"/>
      <c r="K53" s="245"/>
      <c r="L53" s="245"/>
      <c r="M53" s="245"/>
      <c r="N53" s="245"/>
      <c r="O53" s="245"/>
      <c r="P53" s="245"/>
      <c r="Q53" s="245"/>
      <c r="R53" s="246"/>
      <c r="S53" s="246"/>
      <c r="T53" s="246"/>
      <c r="U53" s="1"/>
      <c r="V53" s="1"/>
      <c r="W53" s="1"/>
      <c r="X53" s="1"/>
      <c r="Y53" s="1"/>
      <c r="Z53" s="1"/>
    </row>
    <row r="54" ht="18.75" customHeight="1">
      <c r="A54" s="215" t="str">
        <f t="shared" si="2"/>
        <v>KHKT035</v>
      </c>
      <c r="B54" s="134" t="s">
        <v>4905</v>
      </c>
      <c r="C54" s="208"/>
      <c r="D54" s="222"/>
      <c r="E54" s="136" t="s">
        <v>4906</v>
      </c>
      <c r="F54" s="244"/>
      <c r="G54" s="245"/>
      <c r="H54" s="245"/>
      <c r="I54" s="245"/>
      <c r="J54" s="245"/>
      <c r="K54" s="245"/>
      <c r="L54" s="245"/>
      <c r="M54" s="245"/>
      <c r="N54" s="245"/>
      <c r="O54" s="245"/>
      <c r="P54" s="245"/>
      <c r="Q54" s="245"/>
      <c r="R54" s="246"/>
      <c r="S54" s="246"/>
      <c r="T54" s="246"/>
      <c r="U54" s="1"/>
      <c r="V54" s="1"/>
      <c r="W54" s="1"/>
      <c r="X54" s="1"/>
      <c r="Y54" s="1"/>
      <c r="Z54" s="1"/>
    </row>
    <row r="55" ht="18.75" customHeight="1">
      <c r="A55" s="215"/>
      <c r="B55" s="220" t="s">
        <v>4907</v>
      </c>
      <c r="C55" s="270"/>
      <c r="D55" s="222" t="s">
        <v>4908</v>
      </c>
      <c r="E55" s="222" t="s">
        <v>4909</v>
      </c>
      <c r="F55" s="244"/>
      <c r="G55" s="245"/>
      <c r="H55" s="245"/>
      <c r="I55" s="245"/>
      <c r="J55" s="245"/>
      <c r="K55" s="245"/>
      <c r="L55" s="245"/>
      <c r="M55" s="245"/>
      <c r="N55" s="245"/>
      <c r="O55" s="245"/>
      <c r="P55" s="245"/>
      <c r="Q55" s="245"/>
      <c r="R55" s="246"/>
      <c r="S55" s="246"/>
      <c r="T55" s="246"/>
      <c r="U55" s="1"/>
      <c r="V55" s="1"/>
      <c r="W55" s="1"/>
      <c r="X55" s="1"/>
      <c r="Y55" s="1"/>
      <c r="Z55" s="1"/>
    </row>
    <row r="56" ht="18.75" customHeight="1">
      <c r="A56" s="215"/>
      <c r="B56" s="134" t="s">
        <v>4910</v>
      </c>
      <c r="C56" s="208"/>
      <c r="D56" s="136" t="s">
        <v>4911</v>
      </c>
      <c r="E56" s="136" t="s">
        <v>4792</v>
      </c>
      <c r="F56" s="244"/>
      <c r="G56" s="245"/>
      <c r="H56" s="245"/>
      <c r="I56" s="245"/>
      <c r="J56" s="245"/>
      <c r="K56" s="245"/>
      <c r="L56" s="245"/>
      <c r="M56" s="245"/>
      <c r="N56" s="245"/>
      <c r="O56" s="245"/>
      <c r="P56" s="245"/>
      <c r="Q56" s="245"/>
      <c r="R56" s="246"/>
      <c r="S56" s="246"/>
      <c r="T56" s="246"/>
      <c r="U56" s="1"/>
      <c r="V56" s="1"/>
      <c r="W56" s="1"/>
      <c r="X56" s="1"/>
      <c r="Y56" s="1"/>
      <c r="Z56" s="1"/>
    </row>
    <row r="57" ht="18.75" customHeight="1">
      <c r="A57" s="215"/>
      <c r="B57" s="134" t="s">
        <v>4912</v>
      </c>
      <c r="C57" s="208"/>
      <c r="D57" s="222" t="s">
        <v>4913</v>
      </c>
      <c r="E57" s="136" t="s">
        <v>4914</v>
      </c>
      <c r="F57" s="244"/>
      <c r="G57" s="245"/>
      <c r="H57" s="245"/>
      <c r="I57" s="245"/>
      <c r="J57" s="245"/>
      <c r="K57" s="245"/>
      <c r="L57" s="245"/>
      <c r="M57" s="245"/>
      <c r="N57" s="245"/>
      <c r="O57" s="245"/>
      <c r="P57" s="245"/>
      <c r="Q57" s="245"/>
      <c r="R57" s="246"/>
      <c r="S57" s="246"/>
      <c r="T57" s="246"/>
      <c r="U57" s="1"/>
      <c r="V57" s="1"/>
      <c r="W57" s="1"/>
      <c r="X57" s="1"/>
      <c r="Y57" s="1"/>
      <c r="Z57" s="1"/>
    </row>
    <row r="58" ht="18.75" customHeight="1">
      <c r="A58" s="215"/>
      <c r="B58" s="134" t="s">
        <v>4912</v>
      </c>
      <c r="C58" s="208"/>
      <c r="D58" s="222" t="s">
        <v>4915</v>
      </c>
      <c r="E58" s="136" t="s">
        <v>4916</v>
      </c>
      <c r="F58" s="244"/>
      <c r="G58" s="245"/>
      <c r="H58" s="245"/>
      <c r="I58" s="245"/>
      <c r="J58" s="245"/>
      <c r="K58" s="245"/>
      <c r="L58" s="245"/>
      <c r="M58" s="245"/>
      <c r="N58" s="245"/>
      <c r="O58" s="245"/>
      <c r="P58" s="245"/>
      <c r="Q58" s="245"/>
      <c r="R58" s="246"/>
      <c r="S58" s="246"/>
      <c r="T58" s="246"/>
      <c r="U58" s="1"/>
      <c r="V58" s="1"/>
      <c r="W58" s="1"/>
      <c r="X58" s="1"/>
      <c r="Y58" s="1"/>
      <c r="Z58" s="1"/>
    </row>
    <row r="59" ht="18.75" customHeight="1">
      <c r="A59" s="215"/>
      <c r="B59" s="134" t="s">
        <v>4917</v>
      </c>
      <c r="C59" s="208"/>
      <c r="D59" s="222"/>
      <c r="E59" s="136" t="s">
        <v>4918</v>
      </c>
      <c r="F59" s="244"/>
      <c r="G59" s="245"/>
      <c r="H59" s="245"/>
      <c r="I59" s="245"/>
      <c r="J59" s="245"/>
      <c r="K59" s="245"/>
      <c r="L59" s="245"/>
      <c r="M59" s="245"/>
      <c r="N59" s="245"/>
      <c r="O59" s="245"/>
      <c r="P59" s="245"/>
      <c r="Q59" s="245"/>
      <c r="R59" s="246"/>
      <c r="S59" s="246"/>
      <c r="T59" s="246"/>
      <c r="U59" s="1"/>
      <c r="V59" s="1"/>
      <c r="W59" s="1"/>
      <c r="X59" s="1"/>
      <c r="Y59" s="1"/>
      <c r="Z59" s="1"/>
    </row>
    <row r="60" ht="18.75" customHeight="1">
      <c r="A60" s="215" t="str">
        <f t="shared" ref="A60:A82" si="4">IF(E60&lt;&gt;"",$E$3&amp;"0"&amp;COUNTA($E$16:E60),"")</f>
        <v>KHKT041</v>
      </c>
      <c r="B60" s="220" t="s">
        <v>4919</v>
      </c>
      <c r="C60" s="270"/>
      <c r="D60" s="222" t="s">
        <v>4920</v>
      </c>
      <c r="E60" s="222" t="s">
        <v>4921</v>
      </c>
      <c r="F60" s="244"/>
      <c r="G60" s="245"/>
      <c r="H60" s="245"/>
      <c r="I60" s="245"/>
      <c r="J60" s="245"/>
      <c r="K60" s="245"/>
      <c r="L60" s="245"/>
      <c r="M60" s="245"/>
      <c r="N60" s="245"/>
      <c r="O60" s="245"/>
      <c r="P60" s="245"/>
      <c r="Q60" s="245"/>
      <c r="R60" s="246"/>
      <c r="S60" s="246"/>
      <c r="T60" s="246"/>
      <c r="U60" s="1"/>
      <c r="V60" s="1"/>
      <c r="W60" s="1"/>
      <c r="X60" s="1"/>
      <c r="Y60" s="1"/>
      <c r="Z60" s="1"/>
    </row>
    <row r="61" ht="18.75" customHeight="1">
      <c r="A61" s="215" t="str">
        <f t="shared" si="4"/>
        <v>KHKT042</v>
      </c>
      <c r="B61" s="134" t="s">
        <v>4922</v>
      </c>
      <c r="C61" s="208"/>
      <c r="D61" s="136" t="s">
        <v>4923</v>
      </c>
      <c r="E61" s="136" t="s">
        <v>4792</v>
      </c>
      <c r="F61" s="244"/>
      <c r="G61" s="245"/>
      <c r="H61" s="245"/>
      <c r="I61" s="245"/>
      <c r="J61" s="245"/>
      <c r="K61" s="245"/>
      <c r="L61" s="245"/>
      <c r="M61" s="245"/>
      <c r="N61" s="245"/>
      <c r="O61" s="245"/>
      <c r="P61" s="245"/>
      <c r="Q61" s="245"/>
      <c r="R61" s="246"/>
      <c r="S61" s="246"/>
      <c r="T61" s="246"/>
      <c r="U61" s="1"/>
      <c r="V61" s="1"/>
      <c r="W61" s="1"/>
      <c r="X61" s="1"/>
      <c r="Y61" s="1"/>
      <c r="Z61" s="1"/>
    </row>
    <row r="62" ht="97.5" customHeight="1">
      <c r="A62" s="215" t="str">
        <f t="shared" si="4"/>
        <v>KHKT043</v>
      </c>
      <c r="B62" s="248" t="s">
        <v>3539</v>
      </c>
      <c r="C62" s="247"/>
      <c r="D62" s="247" t="s">
        <v>4152</v>
      </c>
      <c r="E62" s="136" t="s">
        <v>3540</v>
      </c>
      <c r="F62" s="244"/>
      <c r="G62" s="245"/>
      <c r="H62" s="245"/>
      <c r="I62" s="245"/>
      <c r="J62" s="245"/>
      <c r="K62" s="245"/>
      <c r="L62" s="245"/>
      <c r="M62" s="245"/>
      <c r="N62" s="245"/>
      <c r="O62" s="245"/>
      <c r="P62" s="245"/>
      <c r="Q62" s="245"/>
      <c r="R62" s="246"/>
      <c r="S62" s="246"/>
      <c r="T62" s="246"/>
      <c r="U62" s="1"/>
      <c r="V62" s="1"/>
      <c r="W62" s="1"/>
      <c r="X62" s="1"/>
      <c r="Y62" s="1"/>
      <c r="Z62" s="1"/>
    </row>
    <row r="63" ht="157.5" customHeight="1">
      <c r="A63" s="215" t="str">
        <f t="shared" si="4"/>
        <v>KHKT044</v>
      </c>
      <c r="B63" s="237" t="s">
        <v>4208</v>
      </c>
      <c r="C63" s="226"/>
      <c r="D63" s="220" t="s">
        <v>4898</v>
      </c>
      <c r="E63" s="222" t="s">
        <v>3510</v>
      </c>
      <c r="F63" s="244"/>
      <c r="G63" s="245"/>
      <c r="H63" s="245"/>
      <c r="I63" s="245"/>
      <c r="J63" s="245"/>
      <c r="K63" s="245"/>
      <c r="L63" s="245"/>
      <c r="M63" s="245"/>
      <c r="N63" s="245"/>
      <c r="O63" s="245"/>
      <c r="P63" s="245"/>
      <c r="Q63" s="245"/>
      <c r="R63" s="246"/>
      <c r="S63" s="246"/>
      <c r="T63" s="246"/>
      <c r="U63" s="1"/>
      <c r="V63" s="1"/>
      <c r="W63" s="1"/>
      <c r="X63" s="1"/>
      <c r="Y63" s="1"/>
      <c r="Z63" s="1"/>
    </row>
    <row r="64" ht="97.5" customHeight="1">
      <c r="A64" s="215" t="str">
        <f t="shared" si="4"/>
        <v>KHKT045</v>
      </c>
      <c r="B64" s="248" t="s">
        <v>3544</v>
      </c>
      <c r="C64" s="247"/>
      <c r="D64" s="247" t="s">
        <v>4793</v>
      </c>
      <c r="E64" s="136" t="s">
        <v>3470</v>
      </c>
      <c r="F64" s="244"/>
      <c r="G64" s="245"/>
      <c r="H64" s="245"/>
      <c r="I64" s="245"/>
      <c r="J64" s="245"/>
      <c r="K64" s="245"/>
      <c r="L64" s="245"/>
      <c r="M64" s="245"/>
      <c r="N64" s="245"/>
      <c r="O64" s="245"/>
      <c r="P64" s="245"/>
      <c r="Q64" s="245"/>
      <c r="R64" s="246"/>
      <c r="S64" s="246"/>
      <c r="T64" s="246"/>
      <c r="U64" s="1"/>
      <c r="V64" s="1"/>
      <c r="W64" s="1"/>
      <c r="X64" s="1"/>
      <c r="Y64" s="1"/>
      <c r="Z64" s="1"/>
    </row>
    <row r="65" ht="97.5" customHeight="1">
      <c r="A65" s="215" t="str">
        <f t="shared" si="4"/>
        <v>KHKT046</v>
      </c>
      <c r="B65" s="248" t="s">
        <v>3473</v>
      </c>
      <c r="C65" s="247"/>
      <c r="D65" s="247" t="s">
        <v>4794</v>
      </c>
      <c r="E65" s="136" t="s">
        <v>3470</v>
      </c>
      <c r="F65" s="244"/>
      <c r="G65" s="245"/>
      <c r="H65" s="245"/>
      <c r="I65" s="245"/>
      <c r="J65" s="245"/>
      <c r="K65" s="245"/>
      <c r="L65" s="245"/>
      <c r="M65" s="245"/>
      <c r="N65" s="245"/>
      <c r="O65" s="245"/>
      <c r="P65" s="245"/>
      <c r="Q65" s="245"/>
      <c r="R65" s="246"/>
      <c r="S65" s="246"/>
      <c r="T65" s="246"/>
      <c r="U65" s="1"/>
      <c r="V65" s="1"/>
      <c r="W65" s="1"/>
      <c r="X65" s="1"/>
      <c r="Y65" s="1"/>
      <c r="Z65" s="1"/>
    </row>
    <row r="66" ht="97.5" customHeight="1">
      <c r="A66" s="215" t="str">
        <f t="shared" si="4"/>
        <v>KHKT047</v>
      </c>
      <c r="B66" s="248" t="s">
        <v>3547</v>
      </c>
      <c r="C66" s="247"/>
      <c r="D66" s="247" t="s">
        <v>4924</v>
      </c>
      <c r="E66" s="136" t="s">
        <v>3470</v>
      </c>
      <c r="F66" s="244"/>
      <c r="G66" s="245"/>
      <c r="H66" s="245"/>
      <c r="I66" s="245"/>
      <c r="J66" s="245"/>
      <c r="K66" s="245"/>
      <c r="L66" s="245"/>
      <c r="M66" s="245"/>
      <c r="N66" s="245"/>
      <c r="O66" s="245"/>
      <c r="P66" s="245"/>
      <c r="Q66" s="245"/>
      <c r="R66" s="246"/>
      <c r="S66" s="246"/>
      <c r="T66" s="246"/>
      <c r="U66" s="1"/>
      <c r="V66" s="1"/>
      <c r="W66" s="1"/>
      <c r="X66" s="1"/>
      <c r="Y66" s="1"/>
      <c r="Z66" s="1"/>
    </row>
    <row r="67" ht="97.5" customHeight="1">
      <c r="A67" s="215" t="str">
        <f t="shared" si="4"/>
        <v>KHKT048</v>
      </c>
      <c r="B67" s="248" t="s">
        <v>3477</v>
      </c>
      <c r="C67" s="247"/>
      <c r="D67" s="247" t="s">
        <v>4796</v>
      </c>
      <c r="E67" s="136" t="s">
        <v>3470</v>
      </c>
      <c r="F67" s="244"/>
      <c r="G67" s="245"/>
      <c r="H67" s="245"/>
      <c r="I67" s="245"/>
      <c r="J67" s="245"/>
      <c r="K67" s="245"/>
      <c r="L67" s="245"/>
      <c r="M67" s="245"/>
      <c r="N67" s="245"/>
      <c r="O67" s="245"/>
      <c r="P67" s="245"/>
      <c r="Q67" s="245"/>
      <c r="R67" s="246"/>
      <c r="S67" s="246"/>
      <c r="T67" s="246"/>
      <c r="U67" s="1"/>
      <c r="V67" s="1"/>
      <c r="W67" s="1"/>
      <c r="X67" s="1"/>
      <c r="Y67" s="1"/>
      <c r="Z67" s="1"/>
    </row>
    <row r="68" ht="97.5" customHeight="1">
      <c r="A68" s="215" t="str">
        <f t="shared" si="4"/>
        <v>KHKT049</v>
      </c>
      <c r="B68" s="248" t="s">
        <v>3550</v>
      </c>
      <c r="C68" s="247"/>
      <c r="D68" s="247" t="s">
        <v>4797</v>
      </c>
      <c r="E68" s="136" t="s">
        <v>3552</v>
      </c>
      <c r="F68" s="244"/>
      <c r="G68" s="245"/>
      <c r="H68" s="245"/>
      <c r="I68" s="245"/>
      <c r="J68" s="245"/>
      <c r="K68" s="245"/>
      <c r="L68" s="245"/>
      <c r="M68" s="245"/>
      <c r="N68" s="245"/>
      <c r="O68" s="245"/>
      <c r="P68" s="245"/>
      <c r="Q68" s="245"/>
      <c r="R68" s="246"/>
      <c r="S68" s="246"/>
      <c r="T68" s="246"/>
      <c r="U68" s="1"/>
      <c r="V68" s="1"/>
      <c r="W68" s="1"/>
      <c r="X68" s="1"/>
      <c r="Y68" s="1"/>
      <c r="Z68" s="1"/>
    </row>
    <row r="69" ht="184.5" customHeight="1">
      <c r="A69" s="215" t="str">
        <f t="shared" si="4"/>
        <v>KHKT050</v>
      </c>
      <c r="B69" s="249" t="s">
        <v>3553</v>
      </c>
      <c r="C69" s="221"/>
      <c r="D69" s="221" t="s">
        <v>4925</v>
      </c>
      <c r="E69" s="222" t="s">
        <v>3555</v>
      </c>
      <c r="F69" s="244"/>
      <c r="G69" s="245"/>
      <c r="H69" s="245"/>
      <c r="I69" s="245"/>
      <c r="J69" s="245"/>
      <c r="K69" s="245"/>
      <c r="L69" s="245"/>
      <c r="M69" s="245"/>
      <c r="N69" s="245"/>
      <c r="O69" s="245"/>
      <c r="P69" s="245"/>
      <c r="Q69" s="245"/>
      <c r="R69" s="246"/>
      <c r="S69" s="246"/>
      <c r="T69" s="246"/>
      <c r="U69" s="1"/>
      <c r="V69" s="1"/>
      <c r="W69" s="1"/>
      <c r="X69" s="1"/>
      <c r="Y69" s="1"/>
      <c r="Z69" s="1"/>
    </row>
    <row r="70" ht="169.5" customHeight="1">
      <c r="A70" s="215" t="str">
        <f t="shared" si="4"/>
        <v>KHKT051</v>
      </c>
      <c r="B70" s="238" t="s">
        <v>3556</v>
      </c>
      <c r="C70" s="134"/>
      <c r="D70" s="221" t="s">
        <v>4926</v>
      </c>
      <c r="E70" s="222" t="s">
        <v>3558</v>
      </c>
      <c r="F70" s="244"/>
      <c r="G70" s="245"/>
      <c r="H70" s="245"/>
      <c r="I70" s="245"/>
      <c r="J70" s="245"/>
      <c r="K70" s="245"/>
      <c r="L70" s="245"/>
      <c r="M70" s="245"/>
      <c r="N70" s="245"/>
      <c r="O70" s="245"/>
      <c r="P70" s="245"/>
      <c r="Q70" s="245"/>
      <c r="R70" s="246"/>
      <c r="S70" s="246"/>
      <c r="T70" s="246"/>
      <c r="U70" s="1"/>
      <c r="V70" s="1"/>
      <c r="W70" s="1"/>
      <c r="X70" s="1"/>
      <c r="Y70" s="1"/>
      <c r="Z70" s="1"/>
    </row>
    <row r="71" ht="171.0" customHeight="1">
      <c r="A71" s="215" t="str">
        <f t="shared" si="4"/>
        <v>KHKT052</v>
      </c>
      <c r="B71" s="238" t="s">
        <v>3559</v>
      </c>
      <c r="C71" s="134"/>
      <c r="D71" s="221" t="s">
        <v>4927</v>
      </c>
      <c r="E71" s="136" t="s">
        <v>4899</v>
      </c>
      <c r="F71" s="244"/>
      <c r="G71" s="245"/>
      <c r="H71" s="245"/>
      <c r="I71" s="245"/>
      <c r="J71" s="245"/>
      <c r="K71" s="245"/>
      <c r="L71" s="245"/>
      <c r="M71" s="245"/>
      <c r="N71" s="245"/>
      <c r="O71" s="245"/>
      <c r="P71" s="245"/>
      <c r="Q71" s="245"/>
      <c r="R71" s="246"/>
      <c r="S71" s="246"/>
      <c r="T71" s="246"/>
      <c r="U71" s="1"/>
      <c r="V71" s="1"/>
      <c r="W71" s="1"/>
      <c r="X71" s="1"/>
      <c r="Y71" s="1"/>
      <c r="Z71" s="1"/>
    </row>
    <row r="72" ht="166.5" customHeight="1">
      <c r="A72" s="215" t="str">
        <f t="shared" si="4"/>
        <v>KHKT053</v>
      </c>
      <c r="B72" s="238" t="s">
        <v>3565</v>
      </c>
      <c r="C72" s="134"/>
      <c r="D72" s="221" t="s">
        <v>4928</v>
      </c>
      <c r="E72" s="136" t="s">
        <v>3567</v>
      </c>
      <c r="F72" s="244"/>
      <c r="G72" s="245"/>
      <c r="H72" s="245"/>
      <c r="I72" s="245"/>
      <c r="J72" s="245"/>
      <c r="K72" s="245"/>
      <c r="L72" s="245"/>
      <c r="M72" s="245"/>
      <c r="N72" s="245"/>
      <c r="O72" s="245"/>
      <c r="P72" s="245"/>
      <c r="Q72" s="245"/>
      <c r="R72" s="246"/>
      <c r="S72" s="246"/>
      <c r="T72" s="246"/>
      <c r="U72" s="1"/>
      <c r="V72" s="1"/>
      <c r="W72" s="1"/>
      <c r="X72" s="1"/>
      <c r="Y72" s="1"/>
      <c r="Z72" s="1"/>
    </row>
    <row r="73" ht="168.0" customHeight="1">
      <c r="A73" s="215" t="str">
        <f t="shared" si="4"/>
        <v>KHKT054</v>
      </c>
      <c r="B73" s="237" t="s">
        <v>4218</v>
      </c>
      <c r="C73" s="220"/>
      <c r="D73" s="220" t="s">
        <v>4929</v>
      </c>
      <c r="E73" s="222" t="s">
        <v>4220</v>
      </c>
      <c r="F73" s="244"/>
      <c r="G73" s="245"/>
      <c r="H73" s="245"/>
      <c r="I73" s="245"/>
      <c r="J73" s="245"/>
      <c r="K73" s="245"/>
      <c r="L73" s="245"/>
      <c r="M73" s="245"/>
      <c r="N73" s="245"/>
      <c r="O73" s="245"/>
      <c r="P73" s="245"/>
      <c r="Q73" s="245"/>
      <c r="R73" s="246"/>
      <c r="S73" s="246"/>
      <c r="T73" s="246"/>
      <c r="U73" s="1"/>
      <c r="V73" s="1"/>
      <c r="W73" s="1"/>
      <c r="X73" s="1"/>
      <c r="Y73" s="1"/>
      <c r="Z73" s="1"/>
    </row>
    <row r="74" ht="79.5" customHeight="1">
      <c r="A74" s="215" t="str">
        <f t="shared" si="4"/>
        <v>KHKT055</v>
      </c>
      <c r="B74" s="237" t="s">
        <v>4930</v>
      </c>
      <c r="C74" s="226"/>
      <c r="D74" s="221" t="s">
        <v>4152</v>
      </c>
      <c r="E74" s="222" t="s">
        <v>4931</v>
      </c>
      <c r="F74" s="244"/>
      <c r="G74" s="245"/>
      <c r="H74" s="245"/>
      <c r="I74" s="245"/>
      <c r="J74" s="245"/>
      <c r="K74" s="245"/>
      <c r="L74" s="245"/>
      <c r="M74" s="245"/>
      <c r="N74" s="245"/>
      <c r="O74" s="245"/>
      <c r="P74" s="245"/>
      <c r="Q74" s="245"/>
      <c r="R74" s="246"/>
      <c r="S74" s="246"/>
      <c r="T74" s="246"/>
      <c r="U74" s="1"/>
      <c r="V74" s="1"/>
      <c r="W74" s="1"/>
      <c r="X74" s="1"/>
      <c r="Y74" s="1"/>
      <c r="Z74" s="1"/>
    </row>
    <row r="75" ht="168.0" customHeight="1">
      <c r="A75" s="215" t="str">
        <f t="shared" si="4"/>
        <v>KHKT056</v>
      </c>
      <c r="B75" s="237" t="s">
        <v>4932</v>
      </c>
      <c r="C75" s="220"/>
      <c r="D75" s="225" t="s">
        <v>4933</v>
      </c>
      <c r="E75" s="136" t="s">
        <v>4934</v>
      </c>
      <c r="F75" s="244"/>
      <c r="G75" s="245"/>
      <c r="H75" s="245"/>
      <c r="I75" s="245"/>
      <c r="J75" s="245"/>
      <c r="K75" s="245"/>
      <c r="L75" s="245"/>
      <c r="M75" s="245"/>
      <c r="N75" s="245"/>
      <c r="O75" s="245"/>
      <c r="P75" s="245"/>
      <c r="Q75" s="245"/>
      <c r="R75" s="246"/>
      <c r="S75" s="246"/>
      <c r="T75" s="246"/>
      <c r="U75" s="1"/>
      <c r="V75" s="1"/>
      <c r="W75" s="1"/>
      <c r="X75" s="1"/>
      <c r="Y75" s="1"/>
      <c r="Z75" s="1"/>
    </row>
    <row r="76" ht="168.0" customHeight="1">
      <c r="A76" s="215" t="str">
        <f t="shared" si="4"/>
        <v>KHKT057</v>
      </c>
      <c r="B76" s="238" t="s">
        <v>4935</v>
      </c>
      <c r="C76" s="134"/>
      <c r="D76" s="134" t="s">
        <v>4936</v>
      </c>
      <c r="E76" s="236" t="s">
        <v>4937</v>
      </c>
      <c r="F76" s="244"/>
      <c r="G76" s="245"/>
      <c r="H76" s="245"/>
      <c r="I76" s="245"/>
      <c r="J76" s="245"/>
      <c r="K76" s="245"/>
      <c r="L76" s="245"/>
      <c r="M76" s="245"/>
      <c r="N76" s="245"/>
      <c r="O76" s="245"/>
      <c r="P76" s="245"/>
      <c r="Q76" s="245"/>
      <c r="R76" s="246"/>
      <c r="S76" s="246"/>
      <c r="T76" s="246"/>
      <c r="U76" s="1"/>
      <c r="V76" s="1"/>
      <c r="W76" s="1"/>
      <c r="X76" s="1"/>
      <c r="Y76" s="1"/>
      <c r="Z76" s="1"/>
    </row>
    <row r="77" ht="168.0" customHeight="1">
      <c r="A77" s="215" t="str">
        <f t="shared" si="4"/>
        <v>KHKT058</v>
      </c>
      <c r="B77" s="238" t="s">
        <v>4938</v>
      </c>
      <c r="C77" s="134"/>
      <c r="D77" s="134" t="s">
        <v>4939</v>
      </c>
      <c r="E77" s="136" t="s">
        <v>4940</v>
      </c>
      <c r="F77" s="244"/>
      <c r="G77" s="245"/>
      <c r="H77" s="245"/>
      <c r="I77" s="245"/>
      <c r="J77" s="245"/>
      <c r="K77" s="245"/>
      <c r="L77" s="245"/>
      <c r="M77" s="245"/>
      <c r="N77" s="245"/>
      <c r="O77" s="245"/>
      <c r="P77" s="245"/>
      <c r="Q77" s="245"/>
      <c r="R77" s="246"/>
      <c r="S77" s="246"/>
      <c r="T77" s="246"/>
      <c r="U77" s="1"/>
      <c r="V77" s="1"/>
      <c r="W77" s="1"/>
      <c r="X77" s="1"/>
      <c r="Y77" s="1"/>
      <c r="Z77" s="1"/>
    </row>
    <row r="78" ht="97.5" customHeight="1">
      <c r="A78" s="215" t="str">
        <f t="shared" si="4"/>
        <v>KHKT059</v>
      </c>
      <c r="B78" s="235" t="s">
        <v>4132</v>
      </c>
      <c r="C78" s="292"/>
      <c r="D78" s="236" t="s">
        <v>4133</v>
      </c>
      <c r="E78" s="269" t="s">
        <v>4134</v>
      </c>
      <c r="F78" s="244"/>
      <c r="G78" s="245"/>
      <c r="H78" s="245"/>
      <c r="I78" s="245"/>
      <c r="J78" s="245"/>
      <c r="K78" s="245"/>
      <c r="L78" s="245"/>
      <c r="M78" s="245"/>
      <c r="N78" s="245"/>
      <c r="O78" s="245"/>
      <c r="P78" s="245"/>
      <c r="Q78" s="245"/>
      <c r="R78" s="246"/>
      <c r="S78" s="246"/>
      <c r="T78" s="246"/>
      <c r="U78" s="1"/>
      <c r="V78" s="1"/>
      <c r="W78" s="1"/>
      <c r="X78" s="1"/>
      <c r="Y78" s="1"/>
      <c r="Z78" s="1"/>
    </row>
    <row r="79" ht="97.5" customHeight="1">
      <c r="A79" s="215" t="str">
        <f t="shared" si="4"/>
        <v>KHKT060</v>
      </c>
      <c r="B79" s="220" t="s">
        <v>3419</v>
      </c>
      <c r="C79" s="268"/>
      <c r="D79" s="222" t="s">
        <v>4135</v>
      </c>
      <c r="E79" s="223" t="s">
        <v>4136</v>
      </c>
      <c r="F79" s="244"/>
      <c r="G79" s="245"/>
      <c r="H79" s="245"/>
      <c r="I79" s="245"/>
      <c r="J79" s="245"/>
      <c r="K79" s="245"/>
      <c r="L79" s="245"/>
      <c r="M79" s="245"/>
      <c r="N79" s="245"/>
      <c r="O79" s="245"/>
      <c r="P79" s="245"/>
      <c r="Q79" s="245"/>
      <c r="R79" s="246"/>
      <c r="S79" s="246"/>
      <c r="T79" s="246"/>
      <c r="U79" s="1"/>
      <c r="V79" s="1"/>
      <c r="W79" s="1"/>
      <c r="X79" s="1"/>
      <c r="Y79" s="1"/>
      <c r="Z79" s="1"/>
    </row>
    <row r="80" ht="97.5" customHeight="1">
      <c r="A80" s="215" t="str">
        <f t="shared" si="4"/>
        <v>KHKT061</v>
      </c>
      <c r="B80" s="134" t="s">
        <v>4137</v>
      </c>
      <c r="C80" s="208"/>
      <c r="D80" s="136" t="s">
        <v>4138</v>
      </c>
      <c r="E80" s="136" t="s">
        <v>4139</v>
      </c>
      <c r="F80" s="244"/>
      <c r="G80" s="245"/>
      <c r="H80" s="245"/>
      <c r="I80" s="245"/>
      <c r="J80" s="245"/>
      <c r="K80" s="245"/>
      <c r="L80" s="245"/>
      <c r="M80" s="245"/>
      <c r="N80" s="245"/>
      <c r="O80" s="245"/>
      <c r="P80" s="245"/>
      <c r="Q80" s="245"/>
      <c r="R80" s="246"/>
      <c r="S80" s="246"/>
      <c r="T80" s="246"/>
      <c r="U80" s="1"/>
      <c r="V80" s="1"/>
      <c r="W80" s="1"/>
      <c r="X80" s="1"/>
      <c r="Y80" s="1"/>
      <c r="Z80" s="1"/>
    </row>
    <row r="81" ht="97.5" customHeight="1">
      <c r="A81" s="215" t="str">
        <f t="shared" si="4"/>
        <v>KHKT062</v>
      </c>
      <c r="B81" s="134" t="s">
        <v>3422</v>
      </c>
      <c r="C81" s="226"/>
      <c r="D81" s="222" t="s">
        <v>3921</v>
      </c>
      <c r="E81" s="222" t="s">
        <v>3424</v>
      </c>
      <c r="F81" s="244"/>
      <c r="G81" s="245"/>
      <c r="H81" s="245"/>
      <c r="I81" s="245"/>
      <c r="J81" s="245"/>
      <c r="K81" s="245"/>
      <c r="L81" s="245"/>
      <c r="M81" s="245"/>
      <c r="N81" s="245"/>
      <c r="O81" s="245"/>
      <c r="P81" s="245"/>
      <c r="Q81" s="245"/>
      <c r="R81" s="246"/>
      <c r="S81" s="246"/>
      <c r="T81" s="246"/>
      <c r="U81" s="1"/>
      <c r="V81" s="1"/>
      <c r="W81" s="1"/>
      <c r="X81" s="1"/>
      <c r="Y81" s="1"/>
      <c r="Z81" s="1"/>
    </row>
    <row r="82" ht="33.0" customHeight="1">
      <c r="A82" s="215" t="str">
        <f t="shared" si="4"/>
        <v/>
      </c>
      <c r="B82" s="231" t="s">
        <v>4941</v>
      </c>
      <c r="C82" s="231"/>
      <c r="D82" s="231"/>
      <c r="E82" s="231"/>
      <c r="F82" s="244"/>
      <c r="G82" s="245"/>
      <c r="H82" s="245"/>
      <c r="I82" s="245"/>
      <c r="J82" s="245"/>
      <c r="K82" s="245"/>
      <c r="L82" s="245"/>
      <c r="M82" s="245"/>
      <c r="N82" s="245"/>
      <c r="O82" s="245"/>
      <c r="P82" s="245"/>
      <c r="Q82" s="245"/>
      <c r="R82" s="246"/>
      <c r="S82" s="246"/>
      <c r="T82" s="246"/>
      <c r="U82" s="1"/>
      <c r="V82" s="1"/>
      <c r="W82" s="1"/>
      <c r="X82" s="1"/>
      <c r="Y82" s="1"/>
      <c r="Z82" s="1"/>
    </row>
    <row r="83" ht="240.0" customHeight="1">
      <c r="A83" s="215"/>
      <c r="B83" s="220" t="s">
        <v>4942</v>
      </c>
      <c r="C83" s="220" t="s">
        <v>3908</v>
      </c>
      <c r="D83" s="222" t="s">
        <v>4943</v>
      </c>
      <c r="E83" s="222" t="s">
        <v>4944</v>
      </c>
      <c r="F83" s="244"/>
      <c r="G83" s="245"/>
      <c r="H83" s="245"/>
      <c r="I83" s="245"/>
      <c r="J83" s="245"/>
      <c r="K83" s="245"/>
      <c r="L83" s="245"/>
      <c r="M83" s="245"/>
      <c r="N83" s="245"/>
      <c r="O83" s="245"/>
      <c r="P83" s="245"/>
      <c r="Q83" s="245"/>
      <c r="R83" s="246"/>
      <c r="S83" s="246"/>
      <c r="T83" s="246"/>
      <c r="U83" s="1"/>
      <c r="V83" s="1"/>
      <c r="W83" s="1"/>
      <c r="X83" s="1"/>
      <c r="Y83" s="1"/>
      <c r="Z83" s="1"/>
    </row>
    <row r="84" ht="97.5" customHeight="1">
      <c r="A84" s="215" t="str">
        <f t="shared" ref="A84:A125" si="5">IF(E84&lt;&gt;"",$E$3&amp;"0"&amp;COUNTA($E$16:E84),"")</f>
        <v>KHKT064</v>
      </c>
      <c r="B84" s="151" t="s">
        <v>4945</v>
      </c>
      <c r="C84" s="137"/>
      <c r="D84" s="151" t="s">
        <v>4946</v>
      </c>
      <c r="E84" s="137" t="s">
        <v>4386</v>
      </c>
      <c r="F84" s="244"/>
      <c r="G84" s="245"/>
      <c r="H84" s="245"/>
      <c r="I84" s="245"/>
      <c r="J84" s="245"/>
      <c r="K84" s="245"/>
      <c r="L84" s="245"/>
      <c r="M84" s="245"/>
      <c r="N84" s="245"/>
      <c r="O84" s="245"/>
      <c r="P84" s="245"/>
      <c r="Q84" s="245"/>
      <c r="R84" s="246"/>
      <c r="S84" s="246"/>
      <c r="T84" s="246"/>
      <c r="U84" s="1"/>
      <c r="V84" s="1"/>
      <c r="W84" s="1"/>
      <c r="X84" s="1"/>
      <c r="Y84" s="1"/>
      <c r="Z84" s="1"/>
    </row>
    <row r="85" ht="97.5" customHeight="1">
      <c r="A85" s="215" t="str">
        <f t="shared" si="5"/>
        <v>KHKT065</v>
      </c>
      <c r="B85" s="137" t="s">
        <v>4387</v>
      </c>
      <c r="C85" s="137"/>
      <c r="D85" s="151" t="s">
        <v>4947</v>
      </c>
      <c r="E85" s="137" t="s">
        <v>4389</v>
      </c>
      <c r="F85" s="244"/>
      <c r="G85" s="245"/>
      <c r="H85" s="245"/>
      <c r="I85" s="245"/>
      <c r="J85" s="245"/>
      <c r="K85" s="245"/>
      <c r="L85" s="245"/>
      <c r="M85" s="245"/>
      <c r="N85" s="245"/>
      <c r="O85" s="245"/>
      <c r="P85" s="245"/>
      <c r="Q85" s="245"/>
      <c r="R85" s="246"/>
      <c r="S85" s="246"/>
      <c r="T85" s="246"/>
      <c r="U85" s="1"/>
      <c r="V85" s="1"/>
      <c r="W85" s="1"/>
      <c r="X85" s="1"/>
      <c r="Y85" s="1"/>
      <c r="Z85" s="1"/>
    </row>
    <row r="86" ht="97.5" customHeight="1">
      <c r="A86" s="215" t="str">
        <f t="shared" si="5"/>
        <v>KHKT066</v>
      </c>
      <c r="B86" s="241" t="s">
        <v>4390</v>
      </c>
      <c r="C86" s="241"/>
      <c r="D86" s="291" t="s">
        <v>4948</v>
      </c>
      <c r="E86" s="137" t="s">
        <v>4389</v>
      </c>
      <c r="F86" s="244"/>
      <c r="G86" s="245"/>
      <c r="H86" s="245"/>
      <c r="I86" s="245"/>
      <c r="J86" s="245"/>
      <c r="K86" s="245"/>
      <c r="L86" s="245"/>
      <c r="M86" s="245"/>
      <c r="N86" s="245"/>
      <c r="O86" s="245"/>
      <c r="P86" s="245"/>
      <c r="Q86" s="245"/>
      <c r="R86" s="246"/>
      <c r="S86" s="246"/>
      <c r="T86" s="246"/>
      <c r="U86" s="1"/>
      <c r="V86" s="1"/>
      <c r="W86" s="1"/>
      <c r="X86" s="1"/>
      <c r="Y86" s="1"/>
      <c r="Z86" s="1"/>
    </row>
    <row r="87" ht="97.5" customHeight="1">
      <c r="A87" s="215" t="str">
        <f t="shared" si="5"/>
        <v>KHKT067</v>
      </c>
      <c r="B87" s="151" t="s">
        <v>4949</v>
      </c>
      <c r="C87" s="137"/>
      <c r="D87" s="151" t="s">
        <v>4950</v>
      </c>
      <c r="E87" s="293" t="s">
        <v>4951</v>
      </c>
      <c r="F87" s="244"/>
      <c r="G87" s="245"/>
      <c r="H87" s="245"/>
      <c r="I87" s="245"/>
      <c r="J87" s="245"/>
      <c r="K87" s="245"/>
      <c r="L87" s="245"/>
      <c r="M87" s="245"/>
      <c r="N87" s="245"/>
      <c r="O87" s="245"/>
      <c r="P87" s="245"/>
      <c r="Q87" s="245"/>
      <c r="R87" s="246"/>
      <c r="S87" s="246"/>
      <c r="T87" s="246"/>
      <c r="U87" s="1"/>
      <c r="V87" s="1"/>
      <c r="W87" s="1"/>
      <c r="X87" s="1"/>
      <c r="Y87" s="1"/>
      <c r="Z87" s="1"/>
    </row>
    <row r="88" ht="97.5" customHeight="1">
      <c r="A88" s="215" t="str">
        <f t="shared" si="5"/>
        <v>KHKT068</v>
      </c>
      <c r="B88" s="235" t="s">
        <v>4952</v>
      </c>
      <c r="C88" s="266"/>
      <c r="D88" s="218" t="s">
        <v>4953</v>
      </c>
      <c r="E88" s="136" t="s">
        <v>4954</v>
      </c>
      <c r="F88" s="244"/>
      <c r="G88" s="245"/>
      <c r="H88" s="245"/>
      <c r="I88" s="245"/>
      <c r="J88" s="245"/>
      <c r="K88" s="245"/>
      <c r="L88" s="245"/>
      <c r="M88" s="245"/>
      <c r="N88" s="245"/>
      <c r="O88" s="245"/>
      <c r="P88" s="245"/>
      <c r="Q88" s="245"/>
      <c r="R88" s="246"/>
      <c r="S88" s="246"/>
      <c r="T88" s="246"/>
      <c r="U88" s="1"/>
      <c r="V88" s="1"/>
      <c r="W88" s="1"/>
      <c r="X88" s="1"/>
      <c r="Y88" s="1"/>
      <c r="Z88" s="1"/>
    </row>
    <row r="89" ht="97.5" customHeight="1">
      <c r="A89" s="215" t="str">
        <f t="shared" si="5"/>
        <v>KHKT069</v>
      </c>
      <c r="B89" s="134" t="s">
        <v>4952</v>
      </c>
      <c r="C89" s="208"/>
      <c r="D89" s="222" t="s">
        <v>4955</v>
      </c>
      <c r="E89" s="136" t="s">
        <v>4956</v>
      </c>
      <c r="F89" s="244"/>
      <c r="G89" s="245"/>
      <c r="H89" s="245"/>
      <c r="I89" s="245"/>
      <c r="J89" s="245"/>
      <c r="K89" s="245"/>
      <c r="L89" s="245"/>
      <c r="M89" s="245"/>
      <c r="N89" s="245"/>
      <c r="O89" s="245"/>
      <c r="P89" s="245"/>
      <c r="Q89" s="245"/>
      <c r="R89" s="246"/>
      <c r="S89" s="246"/>
      <c r="T89" s="246"/>
      <c r="U89" s="1"/>
      <c r="V89" s="1"/>
      <c r="W89" s="1"/>
      <c r="X89" s="1"/>
      <c r="Y89" s="1"/>
      <c r="Z89" s="1"/>
    </row>
    <row r="90" ht="97.5" customHeight="1">
      <c r="A90" s="215" t="str">
        <f t="shared" si="5"/>
        <v>KHKT070</v>
      </c>
      <c r="B90" s="134" t="s">
        <v>4957</v>
      </c>
      <c r="C90" s="208"/>
      <c r="D90" s="222"/>
      <c r="E90" s="136" t="s">
        <v>4958</v>
      </c>
      <c r="F90" s="244"/>
      <c r="G90" s="245"/>
      <c r="H90" s="245"/>
      <c r="I90" s="245"/>
      <c r="J90" s="245"/>
      <c r="K90" s="245"/>
      <c r="L90" s="245"/>
      <c r="M90" s="245"/>
      <c r="N90" s="245"/>
      <c r="O90" s="245"/>
      <c r="P90" s="245"/>
      <c r="Q90" s="245"/>
      <c r="R90" s="246"/>
      <c r="S90" s="246"/>
      <c r="T90" s="246"/>
      <c r="U90" s="1"/>
      <c r="V90" s="1"/>
      <c r="W90" s="1"/>
      <c r="X90" s="1"/>
      <c r="Y90" s="1"/>
      <c r="Z90" s="1"/>
    </row>
    <row r="91" ht="97.5" customHeight="1">
      <c r="A91" s="215" t="str">
        <f t="shared" si="5"/>
        <v>KHKT071</v>
      </c>
      <c r="B91" s="220" t="s">
        <v>4959</v>
      </c>
      <c r="C91" s="270"/>
      <c r="D91" s="222" t="s">
        <v>4960</v>
      </c>
      <c r="E91" s="222" t="s">
        <v>4961</v>
      </c>
      <c r="F91" s="244"/>
      <c r="G91" s="245"/>
      <c r="H91" s="245"/>
      <c r="I91" s="245"/>
      <c r="J91" s="245"/>
      <c r="K91" s="245"/>
      <c r="L91" s="245"/>
      <c r="M91" s="245"/>
      <c r="N91" s="245"/>
      <c r="O91" s="245"/>
      <c r="P91" s="245"/>
      <c r="Q91" s="245"/>
      <c r="R91" s="246"/>
      <c r="S91" s="246"/>
      <c r="T91" s="246"/>
      <c r="U91" s="1"/>
      <c r="V91" s="1"/>
      <c r="W91" s="1"/>
      <c r="X91" s="1"/>
      <c r="Y91" s="1"/>
      <c r="Z91" s="1"/>
    </row>
    <row r="92" ht="97.5" customHeight="1">
      <c r="A92" s="215" t="str">
        <f t="shared" si="5"/>
        <v>KHKT072</v>
      </c>
      <c r="B92" s="134" t="s">
        <v>4962</v>
      </c>
      <c r="C92" s="208"/>
      <c r="D92" s="136" t="s">
        <v>4963</v>
      </c>
      <c r="E92" s="136" t="s">
        <v>4792</v>
      </c>
      <c r="F92" s="244"/>
      <c r="G92" s="245"/>
      <c r="H92" s="245"/>
      <c r="I92" s="245"/>
      <c r="J92" s="245"/>
      <c r="K92" s="245"/>
      <c r="L92" s="245"/>
      <c r="M92" s="245"/>
      <c r="N92" s="245"/>
      <c r="O92" s="245"/>
      <c r="P92" s="245"/>
      <c r="Q92" s="245"/>
      <c r="R92" s="246"/>
      <c r="S92" s="246"/>
      <c r="T92" s="246"/>
      <c r="U92" s="1"/>
      <c r="V92" s="1"/>
      <c r="W92" s="1"/>
      <c r="X92" s="1"/>
      <c r="Y92" s="1"/>
      <c r="Z92" s="1"/>
    </row>
    <row r="93" ht="97.5" customHeight="1">
      <c r="A93" s="215" t="str">
        <f t="shared" si="5"/>
        <v>KHKT073</v>
      </c>
      <c r="B93" s="248" t="s">
        <v>3464</v>
      </c>
      <c r="C93" s="247"/>
      <c r="D93" s="247" t="s">
        <v>4943</v>
      </c>
      <c r="E93" s="136" t="s">
        <v>3465</v>
      </c>
      <c r="F93" s="244"/>
      <c r="G93" s="245"/>
      <c r="H93" s="245"/>
      <c r="I93" s="245"/>
      <c r="J93" s="245"/>
      <c r="K93" s="245"/>
      <c r="L93" s="245"/>
      <c r="M93" s="245"/>
      <c r="N93" s="245"/>
      <c r="O93" s="245"/>
      <c r="P93" s="245"/>
      <c r="Q93" s="245"/>
      <c r="R93" s="246"/>
      <c r="S93" s="246"/>
      <c r="T93" s="246"/>
      <c r="U93" s="1"/>
      <c r="V93" s="1"/>
      <c r="W93" s="1"/>
      <c r="X93" s="1"/>
      <c r="Y93" s="1"/>
      <c r="Z93" s="1"/>
    </row>
    <row r="94" ht="97.5" customHeight="1">
      <c r="A94" s="215" t="str">
        <f t="shared" si="5"/>
        <v>KHKT074</v>
      </c>
      <c r="B94" s="238" t="s">
        <v>4159</v>
      </c>
      <c r="C94" s="226"/>
      <c r="D94" s="220" t="s">
        <v>4950</v>
      </c>
      <c r="E94" s="222" t="s">
        <v>4964</v>
      </c>
      <c r="F94" s="244"/>
      <c r="G94" s="245"/>
      <c r="H94" s="245"/>
      <c r="I94" s="245"/>
      <c r="J94" s="245"/>
      <c r="K94" s="245"/>
      <c r="L94" s="245"/>
      <c r="M94" s="245"/>
      <c r="N94" s="245"/>
      <c r="O94" s="245"/>
      <c r="P94" s="245"/>
      <c r="Q94" s="245"/>
      <c r="R94" s="246"/>
      <c r="S94" s="246"/>
      <c r="T94" s="246"/>
      <c r="U94" s="1"/>
      <c r="V94" s="1"/>
      <c r="W94" s="1"/>
      <c r="X94" s="1"/>
      <c r="Y94" s="1"/>
      <c r="Z94" s="1"/>
    </row>
    <row r="95" ht="97.5" customHeight="1">
      <c r="A95" s="215" t="str">
        <f t="shared" si="5"/>
        <v>KHKT075</v>
      </c>
      <c r="B95" s="237" t="s">
        <v>4165</v>
      </c>
      <c r="C95" s="226"/>
      <c r="D95" s="220" t="s">
        <v>4965</v>
      </c>
      <c r="E95" s="222" t="s">
        <v>4167</v>
      </c>
      <c r="F95" s="244"/>
      <c r="G95" s="245"/>
      <c r="H95" s="245"/>
      <c r="I95" s="245"/>
      <c r="J95" s="245"/>
      <c r="K95" s="245"/>
      <c r="L95" s="245"/>
      <c r="M95" s="245"/>
      <c r="N95" s="245"/>
      <c r="O95" s="245"/>
      <c r="P95" s="245"/>
      <c r="Q95" s="245"/>
      <c r="R95" s="246"/>
      <c r="S95" s="246"/>
      <c r="T95" s="246"/>
      <c r="U95" s="1"/>
      <c r="V95" s="1"/>
      <c r="W95" s="1"/>
      <c r="X95" s="1"/>
      <c r="Y95" s="1"/>
      <c r="Z95" s="1"/>
    </row>
    <row r="96" ht="97.5" customHeight="1">
      <c r="A96" s="215" t="str">
        <f t="shared" si="5"/>
        <v>KHKT076</v>
      </c>
      <c r="B96" s="248" t="s">
        <v>4966</v>
      </c>
      <c r="C96" s="247"/>
      <c r="D96" s="247" t="s">
        <v>4967</v>
      </c>
      <c r="E96" s="136" t="s">
        <v>3470</v>
      </c>
      <c r="F96" s="244"/>
      <c r="G96" s="245"/>
      <c r="H96" s="245"/>
      <c r="I96" s="245"/>
      <c r="J96" s="245"/>
      <c r="K96" s="245"/>
      <c r="L96" s="245"/>
      <c r="M96" s="245"/>
      <c r="N96" s="245"/>
      <c r="O96" s="245"/>
      <c r="P96" s="245"/>
      <c r="Q96" s="245"/>
      <c r="R96" s="246"/>
      <c r="S96" s="246"/>
      <c r="T96" s="246"/>
      <c r="U96" s="1"/>
      <c r="V96" s="1"/>
      <c r="W96" s="1"/>
      <c r="X96" s="1"/>
      <c r="Y96" s="1"/>
      <c r="Z96" s="1"/>
    </row>
    <row r="97" ht="97.5" customHeight="1">
      <c r="A97" s="215" t="str">
        <f t="shared" si="5"/>
        <v>KHKT077</v>
      </c>
      <c r="B97" s="248" t="s">
        <v>4968</v>
      </c>
      <c r="C97" s="247"/>
      <c r="D97" s="247" t="s">
        <v>4969</v>
      </c>
      <c r="E97" s="136" t="s">
        <v>3470</v>
      </c>
      <c r="F97" s="244"/>
      <c r="G97" s="245"/>
      <c r="H97" s="245"/>
      <c r="I97" s="245"/>
      <c r="J97" s="245"/>
      <c r="K97" s="245"/>
      <c r="L97" s="245"/>
      <c r="M97" s="245"/>
      <c r="N97" s="245"/>
      <c r="O97" s="245"/>
      <c r="P97" s="245"/>
      <c r="Q97" s="245"/>
      <c r="R97" s="246"/>
      <c r="S97" s="246"/>
      <c r="T97" s="246"/>
      <c r="U97" s="1"/>
      <c r="V97" s="1"/>
      <c r="W97" s="1"/>
      <c r="X97" s="1"/>
      <c r="Y97" s="1"/>
      <c r="Z97" s="1"/>
    </row>
    <row r="98" ht="97.5" customHeight="1">
      <c r="A98" s="215" t="str">
        <f t="shared" si="5"/>
        <v>KHKT078</v>
      </c>
      <c r="B98" s="248" t="s">
        <v>4970</v>
      </c>
      <c r="C98" s="247"/>
      <c r="D98" s="247" t="s">
        <v>4971</v>
      </c>
      <c r="E98" s="136" t="s">
        <v>3470</v>
      </c>
      <c r="F98" s="244"/>
      <c r="G98" s="245"/>
      <c r="H98" s="245"/>
      <c r="I98" s="245"/>
      <c r="J98" s="245"/>
      <c r="K98" s="245"/>
      <c r="L98" s="245"/>
      <c r="M98" s="245"/>
      <c r="N98" s="245"/>
      <c r="O98" s="245"/>
      <c r="P98" s="245"/>
      <c r="Q98" s="245"/>
      <c r="R98" s="246"/>
      <c r="S98" s="246"/>
      <c r="T98" s="246"/>
      <c r="U98" s="1"/>
      <c r="V98" s="1"/>
      <c r="W98" s="1"/>
      <c r="X98" s="1"/>
      <c r="Y98" s="1"/>
      <c r="Z98" s="1"/>
    </row>
    <row r="99" ht="97.5" customHeight="1">
      <c r="A99" s="215" t="str">
        <f t="shared" si="5"/>
        <v>KHKT079</v>
      </c>
      <c r="B99" s="248" t="s">
        <v>4972</v>
      </c>
      <c r="C99" s="247"/>
      <c r="D99" s="247" t="s">
        <v>4973</v>
      </c>
      <c r="E99" s="136" t="s">
        <v>3470</v>
      </c>
      <c r="F99" s="244"/>
      <c r="G99" s="245"/>
      <c r="H99" s="245"/>
      <c r="I99" s="245"/>
      <c r="J99" s="245"/>
      <c r="K99" s="245"/>
      <c r="L99" s="245"/>
      <c r="M99" s="245"/>
      <c r="N99" s="245"/>
      <c r="O99" s="245"/>
      <c r="P99" s="245"/>
      <c r="Q99" s="245"/>
      <c r="R99" s="246"/>
      <c r="S99" s="246"/>
      <c r="T99" s="246"/>
      <c r="U99" s="1"/>
      <c r="V99" s="1"/>
      <c r="W99" s="1"/>
      <c r="X99" s="1"/>
      <c r="Y99" s="1"/>
      <c r="Z99" s="1"/>
    </row>
    <row r="100" ht="97.5" customHeight="1">
      <c r="A100" s="215" t="str">
        <f t="shared" si="5"/>
        <v>KHKT080</v>
      </c>
      <c r="B100" s="248" t="s">
        <v>4974</v>
      </c>
      <c r="C100" s="247"/>
      <c r="D100" s="247" t="s">
        <v>4975</v>
      </c>
      <c r="E100" s="136" t="s">
        <v>3552</v>
      </c>
      <c r="F100" s="244"/>
      <c r="G100" s="245"/>
      <c r="H100" s="245"/>
      <c r="I100" s="245"/>
      <c r="J100" s="245"/>
      <c r="K100" s="245"/>
      <c r="L100" s="245"/>
      <c r="M100" s="245"/>
      <c r="N100" s="245"/>
      <c r="O100" s="245"/>
      <c r="P100" s="245"/>
      <c r="Q100" s="245"/>
      <c r="R100" s="246"/>
      <c r="S100" s="246"/>
      <c r="T100" s="246"/>
      <c r="U100" s="1"/>
      <c r="V100" s="1"/>
      <c r="W100" s="1"/>
      <c r="X100" s="1"/>
      <c r="Y100" s="1"/>
      <c r="Z100" s="1"/>
    </row>
    <row r="101" ht="121.5" customHeight="1">
      <c r="A101" s="215" t="str">
        <f t="shared" si="5"/>
        <v>KHKT081</v>
      </c>
      <c r="B101" s="249" t="s">
        <v>4976</v>
      </c>
      <c r="C101" s="221"/>
      <c r="D101" s="221" t="s">
        <v>4977</v>
      </c>
      <c r="E101" s="222" t="s">
        <v>3555</v>
      </c>
      <c r="F101" s="244"/>
      <c r="G101" s="245"/>
      <c r="H101" s="245"/>
      <c r="I101" s="245"/>
      <c r="J101" s="245"/>
      <c r="K101" s="245"/>
      <c r="L101" s="245"/>
      <c r="M101" s="245"/>
      <c r="N101" s="245"/>
      <c r="O101" s="245"/>
      <c r="P101" s="245"/>
      <c r="Q101" s="245"/>
      <c r="R101" s="246"/>
      <c r="S101" s="246"/>
      <c r="T101" s="246"/>
      <c r="U101" s="1"/>
      <c r="V101" s="1"/>
      <c r="W101" s="1"/>
      <c r="X101" s="1"/>
      <c r="Y101" s="1"/>
      <c r="Z101" s="1"/>
    </row>
    <row r="102" ht="127.5" customHeight="1">
      <c r="A102" s="215" t="str">
        <f t="shared" si="5"/>
        <v>KHKT082</v>
      </c>
      <c r="B102" s="238" t="s">
        <v>4978</v>
      </c>
      <c r="C102" s="134"/>
      <c r="D102" s="221" t="s">
        <v>4979</v>
      </c>
      <c r="E102" s="222" t="s">
        <v>3558</v>
      </c>
      <c r="F102" s="244"/>
      <c r="G102" s="245"/>
      <c r="H102" s="245"/>
      <c r="I102" s="245"/>
      <c r="J102" s="245"/>
      <c r="K102" s="245"/>
      <c r="L102" s="245"/>
      <c r="M102" s="245"/>
      <c r="N102" s="245"/>
      <c r="O102" s="245"/>
      <c r="P102" s="245"/>
      <c r="Q102" s="245"/>
      <c r="R102" s="246"/>
      <c r="S102" s="246"/>
      <c r="T102" s="246"/>
      <c r="U102" s="1"/>
      <c r="V102" s="1"/>
      <c r="W102" s="1"/>
      <c r="X102" s="1"/>
      <c r="Y102" s="1"/>
      <c r="Z102" s="1"/>
    </row>
    <row r="103" ht="139.5" customHeight="1">
      <c r="A103" s="215" t="str">
        <f t="shared" si="5"/>
        <v>KHKT083</v>
      </c>
      <c r="B103" s="238" t="s">
        <v>4980</v>
      </c>
      <c r="C103" s="247"/>
      <c r="D103" s="134" t="s">
        <v>4981</v>
      </c>
      <c r="E103" s="228" t="s">
        <v>3561</v>
      </c>
      <c r="F103" s="244"/>
      <c r="G103" s="245"/>
      <c r="H103" s="245"/>
      <c r="I103" s="245"/>
      <c r="J103" s="245"/>
      <c r="K103" s="245"/>
      <c r="L103" s="245"/>
      <c r="M103" s="245"/>
      <c r="N103" s="245"/>
      <c r="O103" s="245"/>
      <c r="P103" s="245"/>
      <c r="Q103" s="245"/>
      <c r="R103" s="246"/>
      <c r="S103" s="246"/>
      <c r="T103" s="246"/>
      <c r="U103" s="1"/>
      <c r="V103" s="1"/>
      <c r="W103" s="1"/>
      <c r="X103" s="1"/>
      <c r="Y103" s="1"/>
      <c r="Z103" s="1"/>
    </row>
    <row r="104" ht="97.5" customHeight="1">
      <c r="A104" s="215" t="str">
        <f t="shared" si="5"/>
        <v>KHKT084</v>
      </c>
      <c r="B104" s="235" t="s">
        <v>4982</v>
      </c>
      <c r="C104" s="266"/>
      <c r="D104" s="218" t="s">
        <v>4983</v>
      </c>
      <c r="E104" s="136" t="s">
        <v>4984</v>
      </c>
      <c r="F104" s="244"/>
      <c r="G104" s="245"/>
      <c r="H104" s="245"/>
      <c r="I104" s="245"/>
      <c r="J104" s="245"/>
      <c r="K104" s="245"/>
      <c r="L104" s="245"/>
      <c r="M104" s="245"/>
      <c r="N104" s="245"/>
      <c r="O104" s="245"/>
      <c r="P104" s="245"/>
      <c r="Q104" s="245"/>
      <c r="R104" s="246"/>
      <c r="S104" s="246"/>
      <c r="T104" s="246"/>
      <c r="U104" s="1"/>
      <c r="V104" s="1"/>
      <c r="W104" s="1"/>
      <c r="X104" s="1"/>
      <c r="Y104" s="1"/>
      <c r="Z104" s="1"/>
    </row>
    <row r="105" ht="97.5" customHeight="1">
      <c r="A105" s="215" t="str">
        <f t="shared" si="5"/>
        <v>KHKT085</v>
      </c>
      <c r="B105" s="134" t="s">
        <v>4982</v>
      </c>
      <c r="C105" s="208"/>
      <c r="D105" s="222" t="s">
        <v>4985</v>
      </c>
      <c r="E105" s="136" t="s">
        <v>4986</v>
      </c>
      <c r="F105" s="244"/>
      <c r="G105" s="245"/>
      <c r="H105" s="245"/>
      <c r="I105" s="245"/>
      <c r="J105" s="245"/>
      <c r="K105" s="245"/>
      <c r="L105" s="245"/>
      <c r="M105" s="245"/>
      <c r="N105" s="245"/>
      <c r="O105" s="245"/>
      <c r="P105" s="245"/>
      <c r="Q105" s="245"/>
      <c r="R105" s="246"/>
      <c r="S105" s="246"/>
      <c r="T105" s="246"/>
      <c r="U105" s="1"/>
      <c r="V105" s="1"/>
      <c r="W105" s="1"/>
      <c r="X105" s="1"/>
      <c r="Y105" s="1"/>
      <c r="Z105" s="1"/>
    </row>
    <row r="106" ht="97.5" customHeight="1">
      <c r="A106" s="215" t="str">
        <f t="shared" si="5"/>
        <v>KHKT086</v>
      </c>
      <c r="B106" s="134" t="s">
        <v>4987</v>
      </c>
      <c r="C106" s="208"/>
      <c r="D106" s="222" t="s">
        <v>4950</v>
      </c>
      <c r="E106" s="136" t="s">
        <v>4988</v>
      </c>
      <c r="F106" s="244"/>
      <c r="G106" s="245"/>
      <c r="H106" s="245"/>
      <c r="I106" s="245"/>
      <c r="J106" s="245"/>
      <c r="K106" s="245"/>
      <c r="L106" s="245"/>
      <c r="M106" s="245"/>
      <c r="N106" s="245"/>
      <c r="O106" s="245"/>
      <c r="P106" s="245"/>
      <c r="Q106" s="245"/>
      <c r="R106" s="246"/>
      <c r="S106" s="246"/>
      <c r="T106" s="246"/>
      <c r="U106" s="1"/>
      <c r="V106" s="1"/>
      <c r="W106" s="1"/>
      <c r="X106" s="1"/>
      <c r="Y106" s="1"/>
      <c r="Z106" s="1"/>
    </row>
    <row r="107" ht="97.5" customHeight="1">
      <c r="A107" s="215" t="str">
        <f t="shared" si="5"/>
        <v>KHKT087</v>
      </c>
      <c r="B107" s="220" t="s">
        <v>4989</v>
      </c>
      <c r="C107" s="270"/>
      <c r="D107" s="222" t="s">
        <v>4990</v>
      </c>
      <c r="E107" s="222" t="s">
        <v>4991</v>
      </c>
      <c r="F107" s="244"/>
      <c r="G107" s="245"/>
      <c r="H107" s="245"/>
      <c r="I107" s="245"/>
      <c r="J107" s="245"/>
      <c r="K107" s="245"/>
      <c r="L107" s="245"/>
      <c r="M107" s="245"/>
      <c r="N107" s="245"/>
      <c r="O107" s="245"/>
      <c r="P107" s="245"/>
      <c r="Q107" s="245"/>
      <c r="R107" s="246"/>
      <c r="S107" s="246"/>
      <c r="T107" s="246"/>
      <c r="U107" s="1"/>
      <c r="V107" s="1"/>
      <c r="W107" s="1"/>
      <c r="X107" s="1"/>
      <c r="Y107" s="1"/>
      <c r="Z107" s="1"/>
    </row>
    <row r="108" ht="97.5" customHeight="1">
      <c r="A108" s="215" t="str">
        <f t="shared" si="5"/>
        <v>KHKT088</v>
      </c>
      <c r="B108" s="134" t="s">
        <v>4992</v>
      </c>
      <c r="C108" s="208"/>
      <c r="D108" s="136" t="s">
        <v>4993</v>
      </c>
      <c r="E108" s="136" t="s">
        <v>4792</v>
      </c>
      <c r="F108" s="244"/>
      <c r="G108" s="245"/>
      <c r="H108" s="245"/>
      <c r="I108" s="245"/>
      <c r="J108" s="245"/>
      <c r="K108" s="245"/>
      <c r="L108" s="245"/>
      <c r="M108" s="245"/>
      <c r="N108" s="245"/>
      <c r="O108" s="245"/>
      <c r="P108" s="245"/>
      <c r="Q108" s="245"/>
      <c r="R108" s="246"/>
      <c r="S108" s="246"/>
      <c r="T108" s="246"/>
      <c r="U108" s="1"/>
      <c r="V108" s="1"/>
      <c r="W108" s="1"/>
      <c r="X108" s="1"/>
      <c r="Y108" s="1"/>
      <c r="Z108" s="1"/>
    </row>
    <row r="109" ht="97.5" customHeight="1">
      <c r="A109" s="215" t="str">
        <f t="shared" si="5"/>
        <v>KHKT089</v>
      </c>
      <c r="B109" s="248" t="s">
        <v>3539</v>
      </c>
      <c r="C109" s="247"/>
      <c r="D109" s="247" t="s">
        <v>4943</v>
      </c>
      <c r="E109" s="136" t="s">
        <v>3540</v>
      </c>
      <c r="F109" s="244"/>
      <c r="G109" s="245"/>
      <c r="H109" s="245"/>
      <c r="I109" s="245"/>
      <c r="J109" s="245"/>
      <c r="K109" s="245"/>
      <c r="L109" s="245"/>
      <c r="M109" s="245"/>
      <c r="N109" s="245"/>
      <c r="O109" s="245"/>
      <c r="P109" s="245"/>
      <c r="Q109" s="245"/>
      <c r="R109" s="246"/>
      <c r="S109" s="246"/>
      <c r="T109" s="246"/>
      <c r="U109" s="1"/>
      <c r="V109" s="1"/>
      <c r="W109" s="1"/>
      <c r="X109" s="1"/>
      <c r="Y109" s="1"/>
      <c r="Z109" s="1"/>
    </row>
    <row r="110" ht="127.5" customHeight="1">
      <c r="A110" s="215" t="str">
        <f t="shared" si="5"/>
        <v>KHKT090</v>
      </c>
      <c r="B110" s="237" t="s">
        <v>4208</v>
      </c>
      <c r="C110" s="226"/>
      <c r="D110" s="220" t="s">
        <v>4994</v>
      </c>
      <c r="E110" s="222" t="s">
        <v>3510</v>
      </c>
      <c r="F110" s="244"/>
      <c r="G110" s="245"/>
      <c r="H110" s="245"/>
      <c r="I110" s="245"/>
      <c r="J110" s="245"/>
      <c r="K110" s="245"/>
      <c r="L110" s="245"/>
      <c r="M110" s="245"/>
      <c r="N110" s="245"/>
      <c r="O110" s="245"/>
      <c r="P110" s="245"/>
      <c r="Q110" s="245"/>
      <c r="R110" s="246"/>
      <c r="S110" s="246"/>
      <c r="T110" s="246"/>
      <c r="U110" s="1"/>
      <c r="V110" s="1"/>
      <c r="W110" s="1"/>
      <c r="X110" s="1"/>
      <c r="Y110" s="1"/>
      <c r="Z110" s="1"/>
    </row>
    <row r="111" ht="97.5" customHeight="1">
      <c r="A111" s="215" t="str">
        <f t="shared" si="5"/>
        <v>KHKT091</v>
      </c>
      <c r="B111" s="248" t="s">
        <v>3544</v>
      </c>
      <c r="C111" s="247"/>
      <c r="D111" s="247" t="s">
        <v>4995</v>
      </c>
      <c r="E111" s="136" t="s">
        <v>3470</v>
      </c>
      <c r="F111" s="244"/>
      <c r="G111" s="245"/>
      <c r="H111" s="245"/>
      <c r="I111" s="245"/>
      <c r="J111" s="245"/>
      <c r="K111" s="245"/>
      <c r="L111" s="245"/>
      <c r="M111" s="245"/>
      <c r="N111" s="245"/>
      <c r="O111" s="245"/>
      <c r="P111" s="245"/>
      <c r="Q111" s="245"/>
      <c r="R111" s="246"/>
      <c r="S111" s="246"/>
      <c r="T111" s="246"/>
      <c r="U111" s="1"/>
      <c r="V111" s="1"/>
      <c r="W111" s="1"/>
      <c r="X111" s="1"/>
      <c r="Y111" s="1"/>
      <c r="Z111" s="1"/>
    </row>
    <row r="112" ht="97.5" customHeight="1">
      <c r="A112" s="215" t="str">
        <f t="shared" si="5"/>
        <v>KHKT092</v>
      </c>
      <c r="B112" s="248" t="s">
        <v>3473</v>
      </c>
      <c r="C112" s="247"/>
      <c r="D112" s="247" t="s">
        <v>4996</v>
      </c>
      <c r="E112" s="136" t="s">
        <v>3470</v>
      </c>
      <c r="F112" s="244"/>
      <c r="G112" s="245"/>
      <c r="H112" s="245"/>
      <c r="I112" s="245"/>
      <c r="J112" s="245"/>
      <c r="K112" s="245"/>
      <c r="L112" s="245"/>
      <c r="M112" s="245"/>
      <c r="N112" s="245"/>
      <c r="O112" s="245"/>
      <c r="P112" s="245"/>
      <c r="Q112" s="245"/>
      <c r="R112" s="246"/>
      <c r="S112" s="246"/>
      <c r="T112" s="246"/>
      <c r="U112" s="1"/>
      <c r="V112" s="1"/>
      <c r="W112" s="1"/>
      <c r="X112" s="1"/>
      <c r="Y112" s="1"/>
      <c r="Z112" s="1"/>
    </row>
    <row r="113" ht="97.5" customHeight="1">
      <c r="A113" s="215" t="str">
        <f t="shared" si="5"/>
        <v>KHKT093</v>
      </c>
      <c r="B113" s="248" t="s">
        <v>3547</v>
      </c>
      <c r="C113" s="247"/>
      <c r="D113" s="247" t="s">
        <v>4997</v>
      </c>
      <c r="E113" s="136" t="s">
        <v>3470</v>
      </c>
      <c r="F113" s="244"/>
      <c r="G113" s="245"/>
      <c r="H113" s="245"/>
      <c r="I113" s="245"/>
      <c r="J113" s="245"/>
      <c r="K113" s="245"/>
      <c r="L113" s="245"/>
      <c r="M113" s="245"/>
      <c r="N113" s="245"/>
      <c r="O113" s="245"/>
      <c r="P113" s="245"/>
      <c r="Q113" s="245"/>
      <c r="R113" s="246"/>
      <c r="S113" s="246"/>
      <c r="T113" s="246"/>
      <c r="U113" s="1"/>
      <c r="V113" s="1"/>
      <c r="W113" s="1"/>
      <c r="X113" s="1"/>
      <c r="Y113" s="1"/>
      <c r="Z113" s="1"/>
    </row>
    <row r="114" ht="97.5" customHeight="1">
      <c r="A114" s="215" t="str">
        <f t="shared" si="5"/>
        <v>KHKT094</v>
      </c>
      <c r="B114" s="248" t="s">
        <v>3477</v>
      </c>
      <c r="C114" s="247"/>
      <c r="D114" s="247" t="s">
        <v>4998</v>
      </c>
      <c r="E114" s="136" t="s">
        <v>3470</v>
      </c>
      <c r="F114" s="244"/>
      <c r="G114" s="245"/>
      <c r="H114" s="245"/>
      <c r="I114" s="245"/>
      <c r="J114" s="245"/>
      <c r="K114" s="245"/>
      <c r="L114" s="245"/>
      <c r="M114" s="245"/>
      <c r="N114" s="245"/>
      <c r="O114" s="245"/>
      <c r="P114" s="245"/>
      <c r="Q114" s="245"/>
      <c r="R114" s="246"/>
      <c r="S114" s="246"/>
      <c r="T114" s="246"/>
      <c r="U114" s="1"/>
      <c r="V114" s="1"/>
      <c r="W114" s="1"/>
      <c r="X114" s="1"/>
      <c r="Y114" s="1"/>
      <c r="Z114" s="1"/>
    </row>
    <row r="115" ht="97.5" customHeight="1">
      <c r="A115" s="215" t="str">
        <f t="shared" si="5"/>
        <v>KHKT095</v>
      </c>
      <c r="B115" s="248" t="s">
        <v>3550</v>
      </c>
      <c r="C115" s="247"/>
      <c r="D115" s="247" t="s">
        <v>4999</v>
      </c>
      <c r="E115" s="136" t="s">
        <v>3552</v>
      </c>
      <c r="F115" s="244"/>
      <c r="G115" s="245"/>
      <c r="H115" s="245"/>
      <c r="I115" s="245"/>
      <c r="J115" s="245"/>
      <c r="K115" s="245"/>
      <c r="L115" s="245"/>
      <c r="M115" s="245"/>
      <c r="N115" s="245"/>
      <c r="O115" s="245"/>
      <c r="P115" s="245"/>
      <c r="Q115" s="245"/>
      <c r="R115" s="246"/>
      <c r="S115" s="246"/>
      <c r="T115" s="246"/>
      <c r="U115" s="1"/>
      <c r="V115" s="1"/>
      <c r="W115" s="1"/>
      <c r="X115" s="1"/>
      <c r="Y115" s="1"/>
      <c r="Z115" s="1"/>
    </row>
    <row r="116" ht="97.5" customHeight="1">
      <c r="A116" s="215" t="str">
        <f t="shared" si="5"/>
        <v>KHKT096</v>
      </c>
      <c r="B116" s="249" t="s">
        <v>3553</v>
      </c>
      <c r="C116" s="221"/>
      <c r="D116" s="221" t="s">
        <v>5000</v>
      </c>
      <c r="E116" s="222" t="s">
        <v>3555</v>
      </c>
      <c r="F116" s="244"/>
      <c r="G116" s="245"/>
      <c r="H116" s="245"/>
      <c r="I116" s="245"/>
      <c r="J116" s="245"/>
      <c r="K116" s="245"/>
      <c r="L116" s="245"/>
      <c r="M116" s="245"/>
      <c r="N116" s="245"/>
      <c r="O116" s="245"/>
      <c r="P116" s="245"/>
      <c r="Q116" s="245"/>
      <c r="R116" s="246"/>
      <c r="S116" s="246"/>
      <c r="T116" s="246"/>
      <c r="U116" s="1"/>
      <c r="V116" s="1"/>
      <c r="W116" s="1"/>
      <c r="X116" s="1"/>
      <c r="Y116" s="1"/>
      <c r="Z116" s="1"/>
    </row>
    <row r="117" ht="97.5" customHeight="1">
      <c r="A117" s="215" t="str">
        <f t="shared" si="5"/>
        <v>KHKT097</v>
      </c>
      <c r="B117" s="238" t="s">
        <v>3556</v>
      </c>
      <c r="C117" s="134"/>
      <c r="D117" s="221" t="s">
        <v>5001</v>
      </c>
      <c r="E117" s="222" t="s">
        <v>3558</v>
      </c>
      <c r="F117" s="244"/>
      <c r="G117" s="245"/>
      <c r="H117" s="245"/>
      <c r="I117" s="245"/>
      <c r="J117" s="245"/>
      <c r="K117" s="245"/>
      <c r="L117" s="245"/>
      <c r="M117" s="245"/>
      <c r="N117" s="245"/>
      <c r="O117" s="245"/>
      <c r="P117" s="245"/>
      <c r="Q117" s="245"/>
      <c r="R117" s="246"/>
      <c r="S117" s="246"/>
      <c r="T117" s="246"/>
      <c r="U117" s="1"/>
      <c r="V117" s="1"/>
      <c r="W117" s="1"/>
      <c r="X117" s="1"/>
      <c r="Y117" s="1"/>
      <c r="Z117" s="1"/>
    </row>
    <row r="118" ht="97.5" customHeight="1">
      <c r="A118" s="215" t="str">
        <f t="shared" si="5"/>
        <v>KHKT098</v>
      </c>
      <c r="B118" s="238" t="s">
        <v>3559</v>
      </c>
      <c r="C118" s="134"/>
      <c r="D118" s="221" t="s">
        <v>5002</v>
      </c>
      <c r="E118" s="136" t="s">
        <v>3561</v>
      </c>
      <c r="F118" s="244"/>
      <c r="G118" s="245"/>
      <c r="H118" s="245"/>
      <c r="I118" s="245"/>
      <c r="J118" s="245"/>
      <c r="K118" s="245"/>
      <c r="L118" s="245"/>
      <c r="M118" s="245"/>
      <c r="N118" s="245"/>
      <c r="O118" s="245"/>
      <c r="P118" s="245"/>
      <c r="Q118" s="245"/>
      <c r="R118" s="246"/>
      <c r="S118" s="246"/>
      <c r="T118" s="246"/>
      <c r="U118" s="1"/>
      <c r="V118" s="1"/>
      <c r="W118" s="1"/>
      <c r="X118" s="1"/>
      <c r="Y118" s="1"/>
      <c r="Z118" s="1"/>
    </row>
    <row r="119" ht="97.5" customHeight="1">
      <c r="A119" s="215" t="str">
        <f t="shared" si="5"/>
        <v>KHKT099</v>
      </c>
      <c r="B119" s="238" t="s">
        <v>3565</v>
      </c>
      <c r="C119" s="134"/>
      <c r="D119" s="221" t="s">
        <v>5003</v>
      </c>
      <c r="E119" s="136" t="s">
        <v>3567</v>
      </c>
      <c r="F119" s="244"/>
      <c r="G119" s="245"/>
      <c r="H119" s="245"/>
      <c r="I119" s="245"/>
      <c r="J119" s="245"/>
      <c r="K119" s="245"/>
      <c r="L119" s="245"/>
      <c r="M119" s="245"/>
      <c r="N119" s="245"/>
      <c r="O119" s="245"/>
      <c r="P119" s="245"/>
      <c r="Q119" s="245"/>
      <c r="R119" s="246"/>
      <c r="S119" s="246"/>
      <c r="T119" s="246"/>
      <c r="U119" s="1"/>
      <c r="V119" s="1"/>
      <c r="W119" s="1"/>
      <c r="X119" s="1"/>
      <c r="Y119" s="1"/>
      <c r="Z119" s="1"/>
    </row>
    <row r="120" ht="97.5" customHeight="1">
      <c r="A120" s="215" t="str">
        <f t="shared" si="5"/>
        <v>KHKT0100</v>
      </c>
      <c r="B120" s="238" t="s">
        <v>5004</v>
      </c>
      <c r="C120" s="134"/>
      <c r="D120" s="134" t="s">
        <v>5005</v>
      </c>
      <c r="E120" s="136" t="s">
        <v>5006</v>
      </c>
      <c r="F120" s="244"/>
      <c r="G120" s="245"/>
      <c r="H120" s="245"/>
      <c r="I120" s="245"/>
      <c r="J120" s="245"/>
      <c r="K120" s="245"/>
      <c r="L120" s="245"/>
      <c r="M120" s="245"/>
      <c r="N120" s="245"/>
      <c r="O120" s="245"/>
      <c r="P120" s="245"/>
      <c r="Q120" s="245"/>
      <c r="R120" s="246"/>
      <c r="S120" s="246"/>
      <c r="T120" s="246"/>
      <c r="U120" s="1"/>
      <c r="V120" s="1"/>
      <c r="W120" s="1"/>
      <c r="X120" s="1"/>
      <c r="Y120" s="1"/>
      <c r="Z120" s="1"/>
    </row>
    <row r="121" ht="165.0" customHeight="1">
      <c r="A121" s="215" t="str">
        <f t="shared" si="5"/>
        <v>KHKT0101</v>
      </c>
      <c r="B121" s="238" t="s">
        <v>5007</v>
      </c>
      <c r="C121" s="134"/>
      <c r="D121" s="134" t="s">
        <v>5008</v>
      </c>
      <c r="E121" s="136" t="s">
        <v>5009</v>
      </c>
      <c r="F121" s="244"/>
      <c r="G121" s="245"/>
      <c r="H121" s="245"/>
      <c r="I121" s="245"/>
      <c r="J121" s="245"/>
      <c r="K121" s="245"/>
      <c r="L121" s="245"/>
      <c r="M121" s="245"/>
      <c r="N121" s="245"/>
      <c r="O121" s="245"/>
      <c r="P121" s="245"/>
      <c r="Q121" s="245"/>
      <c r="R121" s="246"/>
      <c r="S121" s="246"/>
      <c r="T121" s="246"/>
      <c r="U121" s="1"/>
      <c r="V121" s="1"/>
      <c r="W121" s="1"/>
      <c r="X121" s="1"/>
      <c r="Y121" s="1"/>
      <c r="Z121" s="1"/>
    </row>
    <row r="122" ht="156.0" customHeight="1">
      <c r="A122" s="215" t="str">
        <f t="shared" si="5"/>
        <v>KHKT0102</v>
      </c>
      <c r="B122" s="237" t="s">
        <v>5010</v>
      </c>
      <c r="C122" s="220"/>
      <c r="D122" s="220" t="s">
        <v>5011</v>
      </c>
      <c r="E122" s="222" t="s">
        <v>5012</v>
      </c>
      <c r="F122" s="244"/>
      <c r="G122" s="245"/>
      <c r="H122" s="245"/>
      <c r="I122" s="245"/>
      <c r="J122" s="245"/>
      <c r="K122" s="245"/>
      <c r="L122" s="245"/>
      <c r="M122" s="245"/>
      <c r="N122" s="245"/>
      <c r="O122" s="245"/>
      <c r="P122" s="245"/>
      <c r="Q122" s="245"/>
      <c r="R122" s="246"/>
      <c r="S122" s="246"/>
      <c r="T122" s="246"/>
      <c r="U122" s="1"/>
      <c r="V122" s="1"/>
      <c r="W122" s="1"/>
      <c r="X122" s="1"/>
      <c r="Y122" s="1"/>
      <c r="Z122" s="1"/>
    </row>
    <row r="123" ht="97.5" customHeight="1">
      <c r="A123" s="215" t="str">
        <f t="shared" si="5"/>
        <v>KHKT0103</v>
      </c>
      <c r="B123" s="238" t="s">
        <v>5013</v>
      </c>
      <c r="C123" s="134"/>
      <c r="D123" s="134" t="s">
        <v>5014</v>
      </c>
      <c r="E123" s="136" t="s">
        <v>5015</v>
      </c>
      <c r="F123" s="244"/>
      <c r="G123" s="245"/>
      <c r="H123" s="245"/>
      <c r="I123" s="245"/>
      <c r="J123" s="245"/>
      <c r="K123" s="245"/>
      <c r="L123" s="245"/>
      <c r="M123" s="245"/>
      <c r="N123" s="245"/>
      <c r="O123" s="245"/>
      <c r="P123" s="245"/>
      <c r="Q123" s="245"/>
      <c r="R123" s="246"/>
      <c r="S123" s="246"/>
      <c r="T123" s="246"/>
      <c r="U123" s="1"/>
      <c r="V123" s="1"/>
      <c r="W123" s="1"/>
      <c r="X123" s="1"/>
      <c r="Y123" s="1"/>
      <c r="Z123" s="1"/>
    </row>
    <row r="124" ht="18.75" customHeight="1">
      <c r="A124" s="215" t="str">
        <f t="shared" si="5"/>
        <v/>
      </c>
      <c r="B124" s="229" t="s">
        <v>5016</v>
      </c>
      <c r="C124" s="229"/>
      <c r="D124" s="229"/>
      <c r="E124" s="229"/>
      <c r="F124" s="197"/>
      <c r="G124" s="197"/>
      <c r="H124" s="197"/>
      <c r="I124" s="197"/>
      <c r="J124" s="197"/>
      <c r="K124" s="197"/>
      <c r="L124" s="197"/>
      <c r="M124" s="197"/>
      <c r="N124" s="197"/>
      <c r="O124" s="197"/>
      <c r="P124" s="197"/>
      <c r="Q124" s="197"/>
      <c r="R124" s="137"/>
      <c r="S124" s="137"/>
      <c r="T124" s="137"/>
      <c r="U124" s="1"/>
      <c r="V124" s="1"/>
      <c r="W124" s="1"/>
      <c r="X124" s="1"/>
      <c r="Y124" s="1"/>
      <c r="Z124" s="1"/>
    </row>
    <row r="125" ht="18.75" customHeight="1">
      <c r="A125" s="215" t="str">
        <f t="shared" si="5"/>
        <v>KHKT0104</v>
      </c>
      <c r="B125" s="154" t="s">
        <v>5017</v>
      </c>
      <c r="C125" s="154" t="s">
        <v>791</v>
      </c>
      <c r="D125" s="154"/>
      <c r="E125" s="154" t="s">
        <v>793</v>
      </c>
      <c r="F125" s="197"/>
      <c r="G125" s="197"/>
      <c r="H125" s="197"/>
      <c r="I125" s="197"/>
      <c r="J125" s="197"/>
      <c r="K125" s="197"/>
      <c r="L125" s="197"/>
      <c r="M125" s="197"/>
      <c r="N125" s="197"/>
      <c r="O125" s="197"/>
      <c r="P125" s="197"/>
      <c r="Q125" s="197"/>
      <c r="R125" s="137"/>
      <c r="S125" s="137"/>
      <c r="T125" s="137"/>
      <c r="U125" s="1"/>
      <c r="V125" s="1"/>
      <c r="W125" s="1"/>
      <c r="X125" s="1"/>
      <c r="Y125" s="1"/>
      <c r="Z125" s="1"/>
    </row>
    <row r="126" ht="18.75" customHeight="1">
      <c r="A126" s="215" t="str">
        <f t="shared" ref="A126:A129" si="6">IF(E125&lt;&gt;"",$E$3&amp;"-"&amp;COUNTA($E$16:E125),"")</f>
        <v>KHKT-104</v>
      </c>
      <c r="B126" s="154" t="s">
        <v>5018</v>
      </c>
      <c r="C126" s="154" t="s">
        <v>791</v>
      </c>
      <c r="D126" s="154" t="s">
        <v>5019</v>
      </c>
      <c r="E126" s="154" t="s">
        <v>796</v>
      </c>
      <c r="F126" s="197"/>
      <c r="G126" s="197"/>
      <c r="H126" s="197"/>
      <c r="I126" s="197"/>
      <c r="J126" s="197"/>
      <c r="K126" s="197"/>
      <c r="L126" s="197"/>
      <c r="M126" s="197"/>
      <c r="N126" s="197"/>
      <c r="O126" s="197"/>
      <c r="P126" s="197"/>
      <c r="Q126" s="197"/>
      <c r="R126" s="137"/>
      <c r="S126" s="137"/>
      <c r="T126" s="137"/>
      <c r="U126" s="1"/>
      <c r="V126" s="1"/>
      <c r="W126" s="1"/>
      <c r="X126" s="1"/>
      <c r="Y126" s="1"/>
      <c r="Z126" s="1"/>
    </row>
    <row r="127" ht="18.75" customHeight="1">
      <c r="A127" s="215" t="str">
        <f t="shared" si="6"/>
        <v>KHKT-105</v>
      </c>
      <c r="B127" s="154" t="s">
        <v>5020</v>
      </c>
      <c r="C127" s="154" t="s">
        <v>791</v>
      </c>
      <c r="D127" s="154" t="s">
        <v>4225</v>
      </c>
      <c r="E127" s="154" t="s">
        <v>799</v>
      </c>
      <c r="F127" s="197"/>
      <c r="G127" s="197"/>
      <c r="H127" s="197"/>
      <c r="I127" s="197"/>
      <c r="J127" s="197"/>
      <c r="K127" s="197"/>
      <c r="L127" s="197"/>
      <c r="M127" s="197"/>
      <c r="N127" s="197"/>
      <c r="O127" s="197"/>
      <c r="P127" s="197"/>
      <c r="Q127" s="197"/>
      <c r="R127" s="137"/>
      <c r="S127" s="137"/>
      <c r="T127" s="137"/>
      <c r="U127" s="1"/>
      <c r="V127" s="1"/>
      <c r="W127" s="1"/>
      <c r="X127" s="1"/>
      <c r="Y127" s="1"/>
      <c r="Z127" s="1"/>
    </row>
    <row r="128" ht="18.75" customHeight="1">
      <c r="A128" s="215" t="str">
        <f t="shared" si="6"/>
        <v>KHKT-106</v>
      </c>
      <c r="B128" s="154" t="s">
        <v>5021</v>
      </c>
      <c r="C128" s="154" t="s">
        <v>791</v>
      </c>
      <c r="D128" s="154" t="s">
        <v>5022</v>
      </c>
      <c r="E128" s="154" t="s">
        <v>5023</v>
      </c>
      <c r="F128" s="197"/>
      <c r="G128" s="197"/>
      <c r="H128" s="197"/>
      <c r="I128" s="197"/>
      <c r="J128" s="197"/>
      <c r="K128" s="197"/>
      <c r="L128" s="197"/>
      <c r="M128" s="197"/>
      <c r="N128" s="197"/>
      <c r="O128" s="197"/>
      <c r="P128" s="197"/>
      <c r="Q128" s="197"/>
      <c r="R128" s="137"/>
      <c r="S128" s="137"/>
      <c r="T128" s="137"/>
      <c r="U128" s="1"/>
      <c r="V128" s="1"/>
      <c r="W128" s="1"/>
      <c r="X128" s="1"/>
      <c r="Y128" s="1"/>
      <c r="Z128" s="1"/>
    </row>
    <row r="129" ht="18.75" customHeight="1">
      <c r="A129" s="215" t="str">
        <f t="shared" si="6"/>
        <v>KHKT-107</v>
      </c>
      <c r="B129" s="154" t="s">
        <v>5024</v>
      </c>
      <c r="C129" s="154" t="s">
        <v>791</v>
      </c>
      <c r="D129" s="154" t="s">
        <v>4228</v>
      </c>
      <c r="E129" s="154" t="s">
        <v>805</v>
      </c>
      <c r="F129" s="197"/>
      <c r="G129" s="197"/>
      <c r="H129" s="197"/>
      <c r="I129" s="197"/>
      <c r="J129" s="197"/>
      <c r="K129" s="197"/>
      <c r="L129" s="197"/>
      <c r="M129" s="197"/>
      <c r="N129" s="197"/>
      <c r="O129" s="197"/>
      <c r="P129" s="197"/>
      <c r="Q129" s="197"/>
      <c r="R129" s="137"/>
      <c r="S129" s="137"/>
      <c r="T129" s="137"/>
      <c r="U129" s="1"/>
      <c r="V129" s="1"/>
      <c r="W129" s="1"/>
      <c r="X129" s="1"/>
      <c r="Y129" s="1"/>
      <c r="Z129" s="1"/>
    </row>
    <row r="130" ht="18.75" customHeight="1">
      <c r="A130" s="215"/>
      <c r="B130" s="231" t="s">
        <v>3851</v>
      </c>
      <c r="C130" s="231"/>
      <c r="D130" s="271"/>
      <c r="E130" s="265"/>
      <c r="F130" s="197"/>
      <c r="G130" s="197"/>
      <c r="H130" s="197"/>
      <c r="I130" s="197"/>
      <c r="J130" s="197"/>
      <c r="K130" s="197"/>
      <c r="L130" s="197"/>
      <c r="M130" s="197"/>
      <c r="N130" s="197"/>
      <c r="O130" s="197"/>
      <c r="P130" s="197"/>
      <c r="Q130" s="197"/>
      <c r="R130" s="137" t="str">
        <f>IF(OR(IF(H130="",IF(G130="",IF(F130="","",F130),G130),H130)="F",IF(K130="",IF(J130="",IF(I130="","",I130),J130),K130)="F",IF(N130="",IF(M130="",IF(L130="","",L130),M130),N130)="F",IF(Q130="",IF(P130="",IF(O130="","",O130),P130),Q130)="F")=TRUE,"F",IF(OR(IF(H130="",IF(G130="",IF(F130="","",F130),G130),H130)="PE",IF(K130="",IF(J130="",IF(I130="","",I130),J130),K130)="PE",IF(N130="",IF(M130="",IF(L130="","",L130),M130),N130)="PE",IF(Q130="",IF(P130="",IF(O130="","",O130),P130),Q130)="PE")=TRUE,"PE",IF(AND(IF(H130="",IF(G130="",IF(F130="","",F130),G130),H130)="",IF(K130="",IF(J130="",IF(I130="","",I130),J130),K130)="",IF(N130="",IF(M130="",IF(L130="","",L130),M130),N130)="",IF(Q130="",IF(P130="",IF(O130="","",O130),P130),Q130)="")=TRUE,"","P")))</f>
        <v/>
      </c>
      <c r="S130" s="137"/>
      <c r="T130" s="137"/>
      <c r="U130" s="1"/>
      <c r="V130" s="1"/>
      <c r="W130" s="1"/>
      <c r="X130" s="1"/>
      <c r="Y130" s="1"/>
      <c r="Z130" s="1"/>
    </row>
    <row r="131" ht="18.75" customHeight="1">
      <c r="A131" s="215" t="str">
        <f>IF(E129&lt;&gt;"",$E$3&amp;"-"&amp;COUNTA($E$16:E129),"")</f>
        <v>KHKT-108</v>
      </c>
      <c r="B131" s="151" t="s">
        <v>5025</v>
      </c>
      <c r="C131" s="137"/>
      <c r="D131" s="151" t="s">
        <v>5026</v>
      </c>
      <c r="E131" s="151" t="s">
        <v>5027</v>
      </c>
      <c r="F131" s="1"/>
      <c r="G131" s="1"/>
      <c r="H131" s="1"/>
      <c r="I131" s="1"/>
      <c r="J131" s="1"/>
      <c r="K131" s="1"/>
      <c r="L131" s="1"/>
      <c r="M131" s="1"/>
      <c r="N131" s="1"/>
      <c r="O131" s="1"/>
      <c r="P131" s="1"/>
      <c r="Q131" s="1"/>
      <c r="R131" s="1"/>
      <c r="S131" s="1"/>
      <c r="T131" s="1"/>
      <c r="U131" s="1"/>
      <c r="V131" s="1"/>
      <c r="W131" s="1"/>
      <c r="X131" s="1"/>
      <c r="Y131" s="1"/>
      <c r="Z131" s="1"/>
    </row>
    <row r="132" ht="18.75" customHeight="1">
      <c r="A132" s="196" t="str">
        <f t="shared" ref="A132:A147" si="7">IF(E131&lt;&gt;"",$E$3&amp;"-"&amp;COUNTA($E$16:E131),"")</f>
        <v>KHKT-109</v>
      </c>
      <c r="B132" s="151" t="s">
        <v>4116</v>
      </c>
      <c r="C132" s="137"/>
      <c r="D132" s="151" t="s">
        <v>5026</v>
      </c>
      <c r="E132" s="137" t="s">
        <v>3885</v>
      </c>
      <c r="F132" s="1"/>
      <c r="G132" s="1"/>
      <c r="H132" s="1"/>
      <c r="I132" s="1"/>
      <c r="J132" s="1"/>
      <c r="K132" s="1"/>
      <c r="L132" s="1"/>
      <c r="M132" s="1"/>
      <c r="N132" s="1"/>
      <c r="O132" s="1"/>
      <c r="P132" s="1"/>
      <c r="Q132" s="1"/>
      <c r="R132" s="1"/>
      <c r="S132" s="1"/>
      <c r="T132" s="1"/>
      <c r="U132" s="1"/>
      <c r="V132" s="1"/>
      <c r="W132" s="1"/>
      <c r="X132" s="1"/>
      <c r="Y132" s="1"/>
      <c r="Z132" s="1"/>
    </row>
    <row r="133" ht="18.75" customHeight="1">
      <c r="A133" s="196" t="str">
        <f t="shared" si="7"/>
        <v>KHKT-110</v>
      </c>
      <c r="B133" s="151" t="s">
        <v>4247</v>
      </c>
      <c r="C133" s="137"/>
      <c r="D133" s="151" t="s">
        <v>5028</v>
      </c>
      <c r="E133" s="137" t="s">
        <v>3885</v>
      </c>
      <c r="F133" s="1"/>
      <c r="G133" s="1"/>
      <c r="H133" s="1"/>
      <c r="I133" s="1"/>
      <c r="J133" s="1"/>
      <c r="K133" s="1"/>
      <c r="L133" s="1"/>
      <c r="M133" s="1"/>
      <c r="N133" s="1"/>
      <c r="O133" s="1"/>
      <c r="P133" s="1"/>
      <c r="Q133" s="1"/>
      <c r="R133" s="1"/>
      <c r="S133" s="1"/>
      <c r="T133" s="1"/>
      <c r="U133" s="1"/>
      <c r="V133" s="1"/>
      <c r="W133" s="1"/>
      <c r="X133" s="1"/>
      <c r="Y133" s="1"/>
      <c r="Z133" s="1"/>
    </row>
    <row r="134" ht="18.75" customHeight="1">
      <c r="A134" s="196" t="str">
        <f t="shared" si="7"/>
        <v>KHKT-111</v>
      </c>
      <c r="B134" s="151" t="s">
        <v>4249</v>
      </c>
      <c r="C134" s="137"/>
      <c r="D134" s="137" t="s">
        <v>5029</v>
      </c>
      <c r="E134" s="151" t="s">
        <v>4110</v>
      </c>
      <c r="F134" s="1"/>
      <c r="G134" s="1"/>
      <c r="H134" s="1"/>
      <c r="I134" s="1"/>
      <c r="J134" s="1"/>
      <c r="K134" s="1"/>
      <c r="L134" s="1"/>
      <c r="M134" s="1"/>
      <c r="N134" s="1"/>
      <c r="O134" s="1"/>
      <c r="P134" s="1"/>
      <c r="Q134" s="1"/>
      <c r="R134" s="1"/>
      <c r="S134" s="1"/>
      <c r="T134" s="1"/>
      <c r="U134" s="1"/>
      <c r="V134" s="1"/>
      <c r="W134" s="1"/>
      <c r="X134" s="1"/>
      <c r="Y134" s="1"/>
      <c r="Z134" s="1"/>
    </row>
    <row r="135" ht="18.75" customHeight="1">
      <c r="A135" s="196" t="str">
        <f t="shared" si="7"/>
        <v>KHKT-112</v>
      </c>
      <c r="B135" s="151" t="s">
        <v>4251</v>
      </c>
      <c r="C135" s="137"/>
      <c r="D135" s="137" t="s">
        <v>5030</v>
      </c>
      <c r="E135" s="151" t="s">
        <v>4110</v>
      </c>
      <c r="F135" s="1"/>
      <c r="G135" s="1"/>
      <c r="H135" s="1"/>
      <c r="I135" s="1"/>
      <c r="J135" s="1"/>
      <c r="K135" s="1"/>
      <c r="L135" s="1"/>
      <c r="M135" s="1"/>
      <c r="N135" s="1"/>
      <c r="O135" s="1"/>
      <c r="P135" s="1"/>
      <c r="Q135" s="1"/>
      <c r="R135" s="1"/>
      <c r="S135" s="1"/>
      <c r="T135" s="1"/>
      <c r="U135" s="1"/>
      <c r="V135" s="1"/>
      <c r="W135" s="1"/>
      <c r="X135" s="1"/>
      <c r="Y135" s="1"/>
      <c r="Z135" s="1"/>
    </row>
    <row r="136" ht="18.75" customHeight="1">
      <c r="A136" s="196" t="str">
        <f t="shared" si="7"/>
        <v>KHKT-113</v>
      </c>
      <c r="B136" s="134" t="s">
        <v>5031</v>
      </c>
      <c r="C136" s="208"/>
      <c r="D136" s="222" t="s">
        <v>5032</v>
      </c>
      <c r="E136" s="136" t="s">
        <v>4437</v>
      </c>
      <c r="F136" s="1"/>
      <c r="G136" s="1"/>
      <c r="H136" s="1"/>
      <c r="I136" s="1"/>
      <c r="J136" s="1"/>
      <c r="K136" s="1"/>
      <c r="L136" s="1"/>
      <c r="M136" s="1"/>
      <c r="N136" s="1"/>
      <c r="O136" s="1"/>
      <c r="P136" s="1"/>
      <c r="Q136" s="1"/>
      <c r="R136" s="1"/>
      <c r="S136" s="1"/>
      <c r="T136" s="1"/>
      <c r="U136" s="1"/>
      <c r="V136" s="1"/>
      <c r="W136" s="1"/>
      <c r="X136" s="1"/>
      <c r="Y136" s="1"/>
      <c r="Z136" s="1"/>
    </row>
    <row r="137" ht="18.75" customHeight="1">
      <c r="A137" s="196" t="str">
        <f t="shared" si="7"/>
        <v>KHKT-114</v>
      </c>
      <c r="B137" s="134" t="s">
        <v>5033</v>
      </c>
      <c r="C137" s="267"/>
      <c r="D137" s="136" t="s">
        <v>5034</v>
      </c>
      <c r="E137" s="228" t="s">
        <v>4438</v>
      </c>
      <c r="F137" s="1"/>
      <c r="G137" s="1"/>
      <c r="H137" s="1"/>
      <c r="I137" s="1"/>
      <c r="J137" s="1"/>
      <c r="K137" s="1"/>
      <c r="L137" s="1"/>
      <c r="M137" s="1"/>
      <c r="N137" s="1"/>
      <c r="O137" s="1"/>
      <c r="P137" s="1"/>
      <c r="Q137" s="1"/>
      <c r="R137" s="1"/>
      <c r="S137" s="1"/>
      <c r="T137" s="1"/>
      <c r="U137" s="1"/>
      <c r="V137" s="1"/>
      <c r="W137" s="1"/>
      <c r="X137" s="1"/>
      <c r="Y137" s="1"/>
      <c r="Z137" s="1"/>
    </row>
    <row r="138" ht="18.75" customHeight="1">
      <c r="A138" s="196" t="str">
        <f t="shared" si="7"/>
        <v>KHKT-115</v>
      </c>
      <c r="B138" s="216" t="s">
        <v>5035</v>
      </c>
      <c r="C138" s="285"/>
      <c r="D138" s="218" t="s">
        <v>5036</v>
      </c>
      <c r="E138" s="286" t="s">
        <v>5037</v>
      </c>
      <c r="F138" s="1"/>
      <c r="G138" s="1"/>
      <c r="H138" s="1"/>
      <c r="I138" s="1"/>
      <c r="J138" s="1"/>
      <c r="K138" s="1"/>
      <c r="L138" s="1"/>
      <c r="M138" s="1"/>
      <c r="N138" s="1"/>
      <c r="O138" s="1"/>
      <c r="P138" s="1"/>
      <c r="Q138" s="1"/>
      <c r="R138" s="1"/>
      <c r="S138" s="1"/>
      <c r="T138" s="1"/>
      <c r="U138" s="1"/>
      <c r="V138" s="1"/>
      <c r="W138" s="1"/>
      <c r="X138" s="1"/>
      <c r="Y138" s="1"/>
      <c r="Z138" s="1"/>
    </row>
    <row r="139" ht="18.75" customHeight="1">
      <c r="A139" s="196" t="str">
        <f t="shared" si="7"/>
        <v>KHKT-116</v>
      </c>
      <c r="B139" s="134" t="s">
        <v>5038</v>
      </c>
      <c r="C139" s="208"/>
      <c r="D139" s="136" t="s">
        <v>5039</v>
      </c>
      <c r="E139" s="136" t="s">
        <v>4110</v>
      </c>
      <c r="F139" s="1"/>
      <c r="G139" s="1"/>
      <c r="H139" s="1"/>
      <c r="I139" s="1"/>
      <c r="J139" s="1"/>
      <c r="K139" s="1"/>
      <c r="L139" s="1"/>
      <c r="M139" s="1"/>
      <c r="N139" s="1"/>
      <c r="O139" s="1"/>
      <c r="P139" s="1"/>
      <c r="Q139" s="1"/>
      <c r="R139" s="1"/>
      <c r="S139" s="1"/>
      <c r="T139" s="1"/>
      <c r="U139" s="1"/>
      <c r="V139" s="1"/>
      <c r="W139" s="1"/>
      <c r="X139" s="1"/>
      <c r="Y139" s="1"/>
      <c r="Z139" s="1"/>
    </row>
    <row r="140" ht="18.75" customHeight="1">
      <c r="A140" s="196" t="str">
        <f t="shared" si="7"/>
        <v>KHKT-117</v>
      </c>
      <c r="B140" s="134" t="s">
        <v>5040</v>
      </c>
      <c r="C140" s="208"/>
      <c r="D140" s="222" t="s">
        <v>5041</v>
      </c>
      <c r="E140" s="136" t="s">
        <v>4478</v>
      </c>
      <c r="F140" s="1"/>
      <c r="G140" s="1"/>
      <c r="H140" s="1"/>
      <c r="I140" s="1"/>
      <c r="J140" s="1"/>
      <c r="K140" s="1"/>
      <c r="L140" s="1"/>
      <c r="M140" s="1"/>
      <c r="N140" s="1"/>
      <c r="O140" s="1"/>
      <c r="P140" s="1"/>
      <c r="Q140" s="1"/>
      <c r="R140" s="1"/>
      <c r="S140" s="1"/>
      <c r="T140" s="1"/>
      <c r="U140" s="1"/>
      <c r="V140" s="1"/>
      <c r="W140" s="1"/>
      <c r="X140" s="1"/>
      <c r="Y140" s="1"/>
      <c r="Z140" s="1"/>
    </row>
    <row r="141" ht="18.75" customHeight="1">
      <c r="A141" s="196" t="str">
        <f t="shared" si="7"/>
        <v>KHKT-118</v>
      </c>
      <c r="B141" s="134" t="s">
        <v>5042</v>
      </c>
      <c r="C141" s="267"/>
      <c r="D141" s="136" t="s">
        <v>5043</v>
      </c>
      <c r="E141" s="228" t="s">
        <v>4447</v>
      </c>
      <c r="F141" s="1"/>
      <c r="G141" s="1"/>
      <c r="H141" s="1"/>
      <c r="I141" s="1"/>
      <c r="J141" s="1"/>
      <c r="K141" s="1"/>
      <c r="L141" s="1"/>
      <c r="M141" s="1"/>
      <c r="N141" s="1"/>
      <c r="O141" s="1"/>
      <c r="P141" s="1"/>
      <c r="Q141" s="1"/>
      <c r="R141" s="1"/>
      <c r="S141" s="1"/>
      <c r="T141" s="1"/>
      <c r="U141" s="1"/>
      <c r="V141" s="1"/>
      <c r="W141" s="1"/>
      <c r="X141" s="1"/>
      <c r="Y141" s="1"/>
      <c r="Z141" s="1"/>
    </row>
    <row r="142" ht="18.75" customHeight="1">
      <c r="A142" s="196" t="str">
        <f t="shared" si="7"/>
        <v>KHKT-119</v>
      </c>
      <c r="B142" s="220" t="s">
        <v>5044</v>
      </c>
      <c r="C142" s="268"/>
      <c r="D142" s="222" t="s">
        <v>4112</v>
      </c>
      <c r="E142" s="223" t="s">
        <v>4449</v>
      </c>
      <c r="F142" s="1"/>
      <c r="G142" s="1"/>
      <c r="H142" s="1"/>
      <c r="I142" s="1"/>
      <c r="J142" s="1"/>
      <c r="K142" s="1"/>
      <c r="L142" s="1"/>
      <c r="M142" s="1"/>
      <c r="N142" s="1"/>
      <c r="O142" s="1"/>
      <c r="P142" s="1"/>
      <c r="Q142" s="1"/>
      <c r="R142" s="1"/>
      <c r="S142" s="1"/>
      <c r="T142" s="1"/>
      <c r="U142" s="1"/>
      <c r="V142" s="1"/>
      <c r="W142" s="1"/>
      <c r="X142" s="1"/>
      <c r="Y142" s="1"/>
      <c r="Z142" s="1"/>
    </row>
    <row r="143" ht="18.75" customHeight="1">
      <c r="A143" s="196" t="str">
        <f t="shared" si="7"/>
        <v>KHKT-120</v>
      </c>
      <c r="B143" s="134" t="s">
        <v>5045</v>
      </c>
      <c r="C143" s="208"/>
      <c r="D143" s="136"/>
      <c r="E143" s="136" t="s">
        <v>3074</v>
      </c>
      <c r="F143" s="1"/>
      <c r="G143" s="1"/>
      <c r="H143" s="1"/>
      <c r="I143" s="1"/>
      <c r="J143" s="1"/>
      <c r="K143" s="1"/>
      <c r="L143" s="1"/>
      <c r="M143" s="1"/>
      <c r="N143" s="1"/>
      <c r="O143" s="1"/>
      <c r="P143" s="1"/>
      <c r="Q143" s="1"/>
      <c r="R143" s="1"/>
      <c r="S143" s="1"/>
      <c r="T143" s="1"/>
      <c r="U143" s="1"/>
      <c r="V143" s="1"/>
      <c r="W143" s="1"/>
      <c r="X143" s="1"/>
      <c r="Y143" s="1"/>
      <c r="Z143" s="1"/>
    </row>
    <row r="144" ht="18.75" customHeight="1">
      <c r="A144" s="196" t="str">
        <f t="shared" si="7"/>
        <v>KHKT-121</v>
      </c>
      <c r="B144" s="134" t="s">
        <v>4538</v>
      </c>
      <c r="C144" s="208"/>
      <c r="D144" s="136" t="s">
        <v>4539</v>
      </c>
      <c r="E144" s="136" t="s">
        <v>5046</v>
      </c>
      <c r="F144" s="1"/>
      <c r="G144" s="1"/>
      <c r="H144" s="1"/>
      <c r="I144" s="1"/>
      <c r="J144" s="1"/>
      <c r="K144" s="1"/>
      <c r="L144" s="1"/>
      <c r="M144" s="1"/>
      <c r="N144" s="1"/>
      <c r="O144" s="1"/>
      <c r="P144" s="1"/>
      <c r="Q144" s="1"/>
      <c r="R144" s="1"/>
      <c r="S144" s="1"/>
      <c r="T144" s="1"/>
      <c r="U144" s="1"/>
      <c r="V144" s="1"/>
      <c r="W144" s="1"/>
      <c r="X144" s="1"/>
      <c r="Y144" s="1"/>
      <c r="Z144" s="1"/>
    </row>
    <row r="145" ht="18.75" customHeight="1">
      <c r="A145" s="196" t="str">
        <f t="shared" si="7"/>
        <v>KHKT-122</v>
      </c>
      <c r="B145" s="134" t="s">
        <v>5047</v>
      </c>
      <c r="C145" s="208"/>
      <c r="D145" s="136" t="s">
        <v>5048</v>
      </c>
      <c r="E145" s="136" t="s">
        <v>5049</v>
      </c>
      <c r="F145" s="1"/>
      <c r="G145" s="1"/>
      <c r="H145" s="1"/>
      <c r="I145" s="1"/>
      <c r="J145" s="1"/>
      <c r="K145" s="1"/>
      <c r="L145" s="1"/>
      <c r="M145" s="1"/>
      <c r="N145" s="1"/>
      <c r="O145" s="1"/>
      <c r="P145" s="1"/>
      <c r="Q145" s="1"/>
      <c r="R145" s="1"/>
      <c r="S145" s="1"/>
      <c r="T145" s="1"/>
      <c r="U145" s="1"/>
      <c r="V145" s="1"/>
      <c r="W145" s="1"/>
      <c r="X145" s="1"/>
      <c r="Y145" s="1"/>
      <c r="Z145" s="1"/>
    </row>
    <row r="146" ht="18.75" customHeight="1">
      <c r="A146" s="196" t="str">
        <f t="shared" si="7"/>
        <v>KHKT-123</v>
      </c>
      <c r="B146" s="134" t="s">
        <v>4544</v>
      </c>
      <c r="C146" s="208"/>
      <c r="D146" s="136" t="s">
        <v>5050</v>
      </c>
      <c r="E146" s="136" t="s">
        <v>4546</v>
      </c>
      <c r="F146" s="1"/>
      <c r="G146" s="1"/>
      <c r="H146" s="1"/>
      <c r="I146" s="1"/>
      <c r="J146" s="1"/>
      <c r="K146" s="1"/>
      <c r="L146" s="1"/>
      <c r="M146" s="1"/>
      <c r="N146" s="1"/>
      <c r="O146" s="1"/>
      <c r="P146" s="1"/>
      <c r="Q146" s="1"/>
      <c r="R146" s="1"/>
      <c r="S146" s="1"/>
      <c r="T146" s="1"/>
      <c r="U146" s="1"/>
      <c r="V146" s="1"/>
      <c r="W146" s="1"/>
      <c r="X146" s="1"/>
      <c r="Y146" s="1"/>
      <c r="Z146" s="1"/>
    </row>
    <row r="147" ht="18.75" customHeight="1">
      <c r="A147" s="196" t="str">
        <f t="shared" si="7"/>
        <v>KHKT-124</v>
      </c>
      <c r="B147" s="134" t="s">
        <v>4547</v>
      </c>
      <c r="C147" s="208"/>
      <c r="D147" s="136"/>
      <c r="E147" s="136" t="s">
        <v>3074</v>
      </c>
      <c r="F147" s="1"/>
      <c r="G147" s="1"/>
      <c r="H147" s="1"/>
      <c r="I147" s="1"/>
      <c r="J147" s="1"/>
      <c r="K147" s="1"/>
      <c r="L147" s="1"/>
      <c r="M147" s="1"/>
      <c r="N147" s="1"/>
      <c r="O147" s="1"/>
      <c r="P147" s="1"/>
      <c r="Q147" s="1"/>
      <c r="R147" s="1"/>
      <c r="S147" s="1"/>
      <c r="T147" s="1"/>
      <c r="U147" s="1"/>
      <c r="V147" s="1"/>
      <c r="W147" s="1"/>
      <c r="X147" s="1"/>
      <c r="Y147" s="1"/>
      <c r="Z147" s="1"/>
    </row>
    <row r="148" ht="18.75" customHeight="1">
      <c r="A148" s="202"/>
      <c r="B148" s="203" t="s">
        <v>5051</v>
      </c>
      <c r="C148" s="294"/>
      <c r="D148" s="204" t="s">
        <v>5052</v>
      </c>
      <c r="E148" s="204" t="s">
        <v>5053</v>
      </c>
      <c r="F148" s="1"/>
      <c r="G148" s="1"/>
      <c r="H148" s="1"/>
      <c r="I148" s="1"/>
      <c r="J148" s="1"/>
      <c r="K148" s="1"/>
      <c r="L148" s="1"/>
      <c r="M148" s="1"/>
      <c r="N148" s="1"/>
      <c r="O148" s="1"/>
      <c r="P148" s="1"/>
      <c r="Q148" s="1"/>
      <c r="R148" s="1"/>
      <c r="S148" s="1"/>
      <c r="T148" s="1"/>
      <c r="U148" s="1"/>
      <c r="V148" s="1"/>
      <c r="W148" s="1"/>
      <c r="X148" s="1"/>
      <c r="Y148" s="1"/>
      <c r="Z148" s="1"/>
    </row>
    <row r="149" ht="18.75" customHeight="1">
      <c r="A149" s="231"/>
      <c r="B149" s="231" t="s">
        <v>5054</v>
      </c>
      <c r="C149" s="231"/>
      <c r="D149" s="231"/>
      <c r="E149" s="231"/>
      <c r="F149" s="1"/>
      <c r="G149" s="1"/>
      <c r="H149" s="1"/>
      <c r="I149" s="1"/>
      <c r="J149" s="1"/>
      <c r="K149" s="1"/>
      <c r="L149" s="1"/>
      <c r="M149" s="1"/>
      <c r="N149" s="1"/>
      <c r="O149" s="1"/>
      <c r="P149" s="1"/>
      <c r="Q149" s="1"/>
      <c r="R149" s="1"/>
      <c r="S149" s="1"/>
      <c r="T149" s="1"/>
      <c r="U149" s="1"/>
      <c r="V149" s="1"/>
      <c r="W149" s="1"/>
      <c r="X149" s="1"/>
      <c r="Y149" s="1"/>
      <c r="Z149" s="1"/>
    </row>
    <row r="150" ht="304.5" customHeight="1">
      <c r="A150" s="196" t="str">
        <f>IF(E147&lt;&gt;"",$E$3&amp;"-"&amp;COUNTA($E$16:E147),"")</f>
        <v>KHKT-125</v>
      </c>
      <c r="B150" s="134" t="s">
        <v>5055</v>
      </c>
      <c r="C150" s="134" t="s">
        <v>3908</v>
      </c>
      <c r="D150" s="136" t="s">
        <v>5056</v>
      </c>
      <c r="E150" s="136" t="s">
        <v>5057</v>
      </c>
      <c r="F150" s="1"/>
      <c r="G150" s="1"/>
      <c r="H150" s="1"/>
      <c r="I150" s="1"/>
      <c r="J150" s="1"/>
      <c r="K150" s="1"/>
      <c r="L150" s="1"/>
      <c r="M150" s="1"/>
      <c r="N150" s="1"/>
      <c r="O150" s="1"/>
      <c r="P150" s="1"/>
      <c r="Q150" s="1"/>
      <c r="R150" s="1"/>
      <c r="S150" s="1"/>
      <c r="T150" s="1"/>
      <c r="U150" s="1"/>
      <c r="V150" s="1"/>
      <c r="W150" s="1"/>
      <c r="X150" s="1"/>
      <c r="Y150" s="1"/>
      <c r="Z150" s="1"/>
    </row>
    <row r="151" ht="18.75" customHeight="1">
      <c r="A151" s="196" t="str">
        <f t="shared" ref="A151:A162" si="8">IF(E150&lt;&gt;"",$E$3&amp;"-"&amp;COUNTA($E$16:E150),"")</f>
        <v>KHKT-127</v>
      </c>
      <c r="B151" s="237" t="s">
        <v>4156</v>
      </c>
      <c r="C151" s="226"/>
      <c r="D151" s="220" t="s">
        <v>5058</v>
      </c>
      <c r="E151" s="222" t="s">
        <v>4158</v>
      </c>
      <c r="F151" s="1"/>
      <c r="G151" s="1"/>
      <c r="H151" s="1"/>
      <c r="I151" s="1"/>
      <c r="J151" s="1"/>
      <c r="K151" s="1"/>
      <c r="L151" s="1"/>
      <c r="M151" s="1"/>
      <c r="N151" s="1"/>
      <c r="O151" s="1"/>
      <c r="P151" s="1"/>
      <c r="Q151" s="1"/>
      <c r="R151" s="1"/>
      <c r="S151" s="1"/>
      <c r="T151" s="1"/>
      <c r="U151" s="1"/>
      <c r="V151" s="1"/>
      <c r="W151" s="1"/>
      <c r="X151" s="1"/>
      <c r="Y151" s="1"/>
      <c r="Z151" s="1"/>
    </row>
    <row r="152" ht="18.75" customHeight="1">
      <c r="A152" s="196" t="str">
        <f t="shared" si="8"/>
        <v>KHKT-128</v>
      </c>
      <c r="B152" s="238" t="s">
        <v>5059</v>
      </c>
      <c r="C152" s="226"/>
      <c r="D152" s="220" t="s">
        <v>5060</v>
      </c>
      <c r="E152" s="222" t="s">
        <v>5061</v>
      </c>
      <c r="F152" s="1"/>
      <c r="G152" s="1"/>
      <c r="H152" s="1"/>
      <c r="I152" s="1"/>
      <c r="J152" s="1"/>
      <c r="K152" s="1"/>
      <c r="L152" s="1"/>
      <c r="M152" s="1"/>
      <c r="N152" s="1"/>
      <c r="O152" s="1"/>
      <c r="P152" s="1"/>
      <c r="Q152" s="1"/>
      <c r="R152" s="1"/>
      <c r="S152" s="1"/>
      <c r="T152" s="1"/>
      <c r="U152" s="1"/>
      <c r="V152" s="1"/>
      <c r="W152" s="1"/>
      <c r="X152" s="1"/>
      <c r="Y152" s="1"/>
      <c r="Z152" s="1"/>
    </row>
    <row r="153" ht="18.75" customHeight="1">
      <c r="A153" s="202" t="str">
        <f t="shared" si="8"/>
        <v>KHKT-129</v>
      </c>
      <c r="B153" s="237" t="s">
        <v>4881</v>
      </c>
      <c r="C153" s="226"/>
      <c r="D153" s="220" t="s">
        <v>5062</v>
      </c>
      <c r="E153" s="222" t="s">
        <v>4167</v>
      </c>
      <c r="F153" s="1"/>
      <c r="G153" s="1"/>
      <c r="H153" s="1"/>
      <c r="I153" s="1"/>
      <c r="J153" s="1"/>
      <c r="K153" s="1"/>
      <c r="L153" s="1"/>
      <c r="M153" s="1"/>
      <c r="N153" s="1"/>
      <c r="O153" s="1"/>
      <c r="P153" s="1"/>
      <c r="Q153" s="1"/>
      <c r="R153" s="1"/>
      <c r="S153" s="1"/>
      <c r="T153" s="1"/>
      <c r="U153" s="1"/>
      <c r="V153" s="1"/>
      <c r="W153" s="1"/>
      <c r="X153" s="1"/>
      <c r="Y153" s="1"/>
      <c r="Z153" s="1"/>
    </row>
    <row r="154" ht="18.75" customHeight="1">
      <c r="A154" s="202" t="str">
        <f t="shared" si="8"/>
        <v>KHKT-130</v>
      </c>
      <c r="B154" s="248" t="s">
        <v>4883</v>
      </c>
      <c r="C154" s="247"/>
      <c r="D154" s="247" t="s">
        <v>5063</v>
      </c>
      <c r="E154" s="136" t="s">
        <v>3470</v>
      </c>
      <c r="F154" s="1"/>
      <c r="G154" s="1"/>
      <c r="H154" s="1"/>
      <c r="I154" s="1"/>
      <c r="J154" s="1"/>
      <c r="K154" s="1"/>
      <c r="L154" s="1"/>
      <c r="M154" s="1"/>
      <c r="N154" s="1"/>
      <c r="O154" s="1"/>
      <c r="P154" s="1"/>
      <c r="Q154" s="1"/>
      <c r="R154" s="1"/>
      <c r="S154" s="1"/>
      <c r="T154" s="1"/>
      <c r="U154" s="1"/>
      <c r="V154" s="1"/>
      <c r="W154" s="1"/>
      <c r="X154" s="1"/>
      <c r="Y154" s="1"/>
      <c r="Z154" s="1"/>
    </row>
    <row r="155" ht="18.75" customHeight="1">
      <c r="A155" s="202" t="str">
        <f t="shared" si="8"/>
        <v>KHKT-131</v>
      </c>
      <c r="B155" s="248" t="s">
        <v>4885</v>
      </c>
      <c r="C155" s="247"/>
      <c r="D155" s="247" t="s">
        <v>5064</v>
      </c>
      <c r="E155" s="136" t="s">
        <v>3470</v>
      </c>
      <c r="F155" s="1"/>
      <c r="G155" s="1"/>
      <c r="H155" s="1"/>
      <c r="I155" s="1"/>
      <c r="J155" s="1"/>
      <c r="K155" s="1"/>
      <c r="L155" s="1"/>
      <c r="M155" s="1"/>
      <c r="N155" s="1"/>
      <c r="O155" s="1"/>
      <c r="P155" s="1"/>
      <c r="Q155" s="1"/>
      <c r="R155" s="1"/>
      <c r="S155" s="1"/>
      <c r="T155" s="1"/>
      <c r="U155" s="1"/>
      <c r="V155" s="1"/>
      <c r="W155" s="1"/>
      <c r="X155" s="1"/>
      <c r="Y155" s="1"/>
      <c r="Z155" s="1"/>
    </row>
    <row r="156" ht="18.75" customHeight="1">
      <c r="A156" s="202" t="str">
        <f t="shared" si="8"/>
        <v>KHKT-132</v>
      </c>
      <c r="B156" s="248" t="s">
        <v>4887</v>
      </c>
      <c r="C156" s="247"/>
      <c r="D156" s="247" t="s">
        <v>5065</v>
      </c>
      <c r="E156" s="136" t="s">
        <v>3470</v>
      </c>
      <c r="F156" s="1"/>
      <c r="G156" s="1"/>
      <c r="H156" s="1"/>
      <c r="I156" s="1"/>
      <c r="J156" s="1"/>
      <c r="K156" s="1"/>
      <c r="L156" s="1"/>
      <c r="M156" s="1"/>
      <c r="N156" s="1"/>
      <c r="O156" s="1"/>
      <c r="P156" s="1"/>
      <c r="Q156" s="1"/>
      <c r="R156" s="1"/>
      <c r="S156" s="1"/>
      <c r="T156" s="1"/>
      <c r="U156" s="1"/>
      <c r="V156" s="1"/>
      <c r="W156" s="1"/>
      <c r="X156" s="1"/>
      <c r="Y156" s="1"/>
      <c r="Z156" s="1"/>
    </row>
    <row r="157" ht="18.75" customHeight="1">
      <c r="A157" s="202" t="str">
        <f t="shared" si="8"/>
        <v>KHKT-133</v>
      </c>
      <c r="B157" s="248" t="s">
        <v>4889</v>
      </c>
      <c r="C157" s="247"/>
      <c r="D157" s="247" t="s">
        <v>5066</v>
      </c>
      <c r="E157" s="136" t="s">
        <v>3470</v>
      </c>
      <c r="F157" s="1"/>
      <c r="G157" s="1"/>
      <c r="H157" s="1"/>
      <c r="I157" s="1"/>
      <c r="J157" s="1"/>
      <c r="K157" s="1"/>
      <c r="L157" s="1"/>
      <c r="M157" s="1"/>
      <c r="N157" s="1"/>
      <c r="O157" s="1"/>
      <c r="P157" s="1"/>
      <c r="Q157" s="1"/>
      <c r="R157" s="1"/>
      <c r="S157" s="1"/>
      <c r="T157" s="1"/>
      <c r="U157" s="1"/>
      <c r="V157" s="1"/>
      <c r="W157" s="1"/>
      <c r="X157" s="1"/>
      <c r="Y157" s="1"/>
      <c r="Z157" s="1"/>
    </row>
    <row r="158" ht="18.75" customHeight="1">
      <c r="A158" s="202" t="str">
        <f t="shared" si="8"/>
        <v>KHKT-134</v>
      </c>
      <c r="B158" s="248" t="s">
        <v>4891</v>
      </c>
      <c r="C158" s="247"/>
      <c r="D158" s="247" t="s">
        <v>5067</v>
      </c>
      <c r="E158" s="136" t="s">
        <v>3552</v>
      </c>
      <c r="F158" s="1"/>
      <c r="G158" s="1"/>
      <c r="H158" s="1"/>
      <c r="I158" s="1"/>
      <c r="J158" s="1"/>
      <c r="K158" s="1"/>
      <c r="L158" s="1"/>
      <c r="M158" s="1"/>
      <c r="N158" s="1"/>
      <c r="O158" s="1"/>
      <c r="P158" s="1"/>
      <c r="Q158" s="1"/>
      <c r="R158" s="1"/>
      <c r="S158" s="1"/>
      <c r="T158" s="1"/>
      <c r="U158" s="1"/>
      <c r="V158" s="1"/>
      <c r="W158" s="1"/>
      <c r="X158" s="1"/>
      <c r="Y158" s="1"/>
      <c r="Z158" s="1"/>
    </row>
    <row r="159" ht="18.75" customHeight="1">
      <c r="A159" s="202" t="str">
        <f t="shared" si="8"/>
        <v>KHKT-135</v>
      </c>
      <c r="B159" s="249" t="s">
        <v>4893</v>
      </c>
      <c r="C159" s="221"/>
      <c r="D159" s="221" t="s">
        <v>5068</v>
      </c>
      <c r="E159" s="222" t="s">
        <v>3555</v>
      </c>
      <c r="F159" s="1"/>
      <c r="G159" s="1"/>
      <c r="H159" s="1"/>
      <c r="I159" s="1"/>
      <c r="J159" s="1"/>
      <c r="K159" s="1"/>
      <c r="L159" s="1"/>
      <c r="M159" s="1"/>
      <c r="N159" s="1"/>
      <c r="O159" s="1"/>
      <c r="P159" s="1"/>
      <c r="Q159" s="1"/>
      <c r="R159" s="1"/>
      <c r="S159" s="1"/>
      <c r="T159" s="1"/>
      <c r="U159" s="1"/>
      <c r="V159" s="1"/>
      <c r="W159" s="1"/>
      <c r="X159" s="1"/>
      <c r="Y159" s="1"/>
      <c r="Z159" s="1"/>
    </row>
    <row r="160" ht="18.75" customHeight="1">
      <c r="A160" s="202" t="str">
        <f t="shared" si="8"/>
        <v>KHKT-136</v>
      </c>
      <c r="B160" s="238" t="s">
        <v>4895</v>
      </c>
      <c r="C160" s="134"/>
      <c r="D160" s="221" t="s">
        <v>5069</v>
      </c>
      <c r="E160" s="222" t="s">
        <v>3558</v>
      </c>
      <c r="F160" s="1"/>
      <c r="G160" s="1"/>
      <c r="H160" s="1"/>
      <c r="I160" s="1"/>
      <c r="J160" s="1"/>
      <c r="K160" s="1"/>
      <c r="L160" s="1"/>
      <c r="M160" s="1"/>
      <c r="N160" s="1"/>
      <c r="O160" s="1"/>
      <c r="P160" s="1"/>
      <c r="Q160" s="1"/>
      <c r="R160" s="1"/>
      <c r="S160" s="1"/>
      <c r="T160" s="1"/>
      <c r="U160" s="1"/>
      <c r="V160" s="1"/>
      <c r="W160" s="1"/>
      <c r="X160" s="1"/>
      <c r="Y160" s="1"/>
      <c r="Z160" s="1"/>
    </row>
    <row r="161" ht="18.75" customHeight="1">
      <c r="A161" s="202" t="str">
        <f t="shared" si="8"/>
        <v>KHKT-137</v>
      </c>
      <c r="B161" s="237" t="s">
        <v>4897</v>
      </c>
      <c r="C161" s="220"/>
      <c r="D161" s="221" t="s">
        <v>5070</v>
      </c>
      <c r="E161" s="222" t="s">
        <v>4899</v>
      </c>
      <c r="F161" s="1"/>
      <c r="G161" s="1"/>
      <c r="H161" s="1"/>
      <c r="I161" s="1"/>
      <c r="J161" s="1"/>
      <c r="K161" s="1"/>
      <c r="L161" s="1"/>
      <c r="M161" s="1"/>
      <c r="N161" s="1"/>
      <c r="O161" s="1"/>
      <c r="P161" s="1"/>
      <c r="Q161" s="1"/>
      <c r="R161" s="1"/>
      <c r="S161" s="1"/>
      <c r="T161" s="1"/>
      <c r="U161" s="1"/>
      <c r="V161" s="1"/>
      <c r="W161" s="1"/>
      <c r="X161" s="1"/>
      <c r="Y161" s="1"/>
      <c r="Z161" s="1"/>
    </row>
    <row r="162" ht="18.75" customHeight="1">
      <c r="A162" s="196" t="str">
        <f t="shared" si="8"/>
        <v>KHKT-138</v>
      </c>
      <c r="B162" s="238" t="s">
        <v>4900</v>
      </c>
      <c r="C162" s="134"/>
      <c r="D162" s="134" t="s">
        <v>5071</v>
      </c>
      <c r="E162" s="136" t="s">
        <v>5072</v>
      </c>
      <c r="F162" s="1"/>
      <c r="G162" s="1"/>
      <c r="H162" s="1"/>
      <c r="I162" s="1"/>
      <c r="J162" s="1"/>
      <c r="K162" s="1"/>
      <c r="L162" s="1"/>
      <c r="M162" s="1"/>
      <c r="N162" s="1"/>
      <c r="O162" s="1"/>
      <c r="P162" s="1"/>
      <c r="Q162" s="1"/>
      <c r="R162" s="1"/>
      <c r="S162" s="1"/>
      <c r="T162" s="1"/>
      <c r="U162" s="1"/>
      <c r="V162" s="1"/>
      <c r="W162" s="1"/>
      <c r="X162" s="1"/>
      <c r="Y162" s="1"/>
      <c r="Z162" s="1"/>
    </row>
    <row r="163" ht="18.75" customHeight="1">
      <c r="A163" s="202" t="str">
        <f>IF(E161&lt;&gt;"",$E$3&amp;"-"&amp;COUNTA($E$16:E161),"")</f>
        <v>KHKT-138</v>
      </c>
      <c r="B163" s="216" t="s">
        <v>4907</v>
      </c>
      <c r="C163" s="295"/>
      <c r="D163" s="218" t="s">
        <v>5073</v>
      </c>
      <c r="E163" s="218" t="s">
        <v>4909</v>
      </c>
      <c r="F163" s="1"/>
      <c r="G163" s="1"/>
      <c r="H163" s="1"/>
      <c r="I163" s="1"/>
      <c r="J163" s="1"/>
      <c r="K163" s="1"/>
      <c r="L163" s="1"/>
      <c r="M163" s="1"/>
      <c r="N163" s="1"/>
      <c r="O163" s="1"/>
      <c r="P163" s="1"/>
      <c r="Q163" s="1"/>
      <c r="R163" s="1"/>
      <c r="S163" s="1"/>
      <c r="T163" s="1"/>
      <c r="U163" s="1"/>
      <c r="V163" s="1"/>
      <c r="W163" s="1"/>
      <c r="X163" s="1"/>
      <c r="Y163" s="1"/>
      <c r="Z163" s="1"/>
    </row>
    <row r="164" ht="18.75" customHeight="1">
      <c r="A164" s="202" t="str">
        <f>IF(E163&lt;&gt;"",$E$3&amp;"-"&amp;COUNTA($E$16:E163),"")</f>
        <v>KHKT-140</v>
      </c>
      <c r="B164" s="134" t="s">
        <v>5074</v>
      </c>
      <c r="C164" s="208"/>
      <c r="D164" s="136" t="s">
        <v>5075</v>
      </c>
      <c r="E164" s="136" t="s">
        <v>4792</v>
      </c>
      <c r="F164" s="1"/>
      <c r="G164" s="1"/>
      <c r="H164" s="1"/>
      <c r="I164" s="1"/>
      <c r="J164" s="1"/>
      <c r="K164" s="1"/>
      <c r="L164" s="1"/>
      <c r="M164" s="1"/>
      <c r="N164" s="1"/>
      <c r="O164" s="1"/>
      <c r="P164" s="1"/>
      <c r="Q164" s="1"/>
      <c r="R164" s="1"/>
      <c r="S164" s="1"/>
      <c r="T164" s="1"/>
      <c r="U164" s="1"/>
      <c r="V164" s="1"/>
      <c r="W164" s="1"/>
      <c r="X164" s="1"/>
      <c r="Y164" s="1"/>
      <c r="Z164" s="1"/>
    </row>
    <row r="165" ht="18.75" customHeight="1">
      <c r="A165" s="202"/>
      <c r="B165" s="238" t="s">
        <v>4912</v>
      </c>
      <c r="C165" s="134"/>
      <c r="D165" s="134" t="s">
        <v>5076</v>
      </c>
      <c r="E165" s="136" t="s">
        <v>5077</v>
      </c>
      <c r="F165" s="1"/>
      <c r="G165" s="1"/>
      <c r="H165" s="1"/>
      <c r="I165" s="1"/>
      <c r="J165" s="1"/>
      <c r="K165" s="1"/>
      <c r="L165" s="1"/>
      <c r="M165" s="1"/>
      <c r="N165" s="1"/>
      <c r="O165" s="1"/>
      <c r="P165" s="1"/>
      <c r="Q165" s="1"/>
      <c r="R165" s="1"/>
      <c r="S165" s="1"/>
      <c r="T165" s="1"/>
      <c r="U165" s="1"/>
      <c r="V165" s="1"/>
      <c r="W165" s="1"/>
      <c r="X165" s="1"/>
      <c r="Y165" s="1"/>
      <c r="Z165" s="1"/>
    </row>
    <row r="166" ht="18.75" customHeight="1">
      <c r="A166" s="202" t="str">
        <f t="shared" ref="A166:A178" si="9">IF(E164&lt;&gt;"",$E$3&amp;"-"&amp;COUNTA($E$16:E164),"")</f>
        <v>KHKT-141</v>
      </c>
      <c r="B166" s="134" t="s">
        <v>5078</v>
      </c>
      <c r="C166" s="208"/>
      <c r="D166" s="222" t="s">
        <v>5056</v>
      </c>
      <c r="E166" s="136" t="s">
        <v>4164</v>
      </c>
      <c r="F166" s="1"/>
      <c r="G166" s="1"/>
      <c r="H166" s="1"/>
      <c r="I166" s="1"/>
      <c r="J166" s="1"/>
      <c r="K166" s="1"/>
      <c r="L166" s="1"/>
      <c r="M166" s="1"/>
      <c r="N166" s="1"/>
      <c r="O166" s="1"/>
      <c r="P166" s="1"/>
      <c r="Q166" s="1"/>
      <c r="R166" s="1"/>
      <c r="S166" s="1"/>
      <c r="T166" s="1"/>
      <c r="U166" s="1"/>
      <c r="V166" s="1"/>
      <c r="W166" s="1"/>
      <c r="X166" s="1"/>
      <c r="Y166" s="1"/>
      <c r="Z166" s="1"/>
    </row>
    <row r="167" ht="18.75" customHeight="1">
      <c r="A167" s="202" t="str">
        <f t="shared" si="9"/>
        <v>KHKT-142</v>
      </c>
      <c r="B167" s="134" t="s">
        <v>4922</v>
      </c>
      <c r="C167" s="208"/>
      <c r="D167" s="136" t="s">
        <v>5079</v>
      </c>
      <c r="E167" s="136" t="s">
        <v>4792</v>
      </c>
      <c r="F167" s="1"/>
      <c r="G167" s="1"/>
      <c r="H167" s="1"/>
      <c r="I167" s="1"/>
      <c r="J167" s="1"/>
      <c r="K167" s="1"/>
      <c r="L167" s="1"/>
      <c r="M167" s="1"/>
      <c r="N167" s="1"/>
      <c r="O167" s="1"/>
      <c r="P167" s="1"/>
      <c r="Q167" s="1"/>
      <c r="R167" s="1"/>
      <c r="S167" s="1"/>
      <c r="T167" s="1"/>
      <c r="U167" s="1"/>
      <c r="V167" s="1"/>
      <c r="W167" s="1"/>
      <c r="X167" s="1"/>
      <c r="Y167" s="1"/>
      <c r="Z167" s="1"/>
    </row>
    <row r="168" ht="18.75" customHeight="1">
      <c r="A168" s="202" t="str">
        <f t="shared" si="9"/>
        <v>KHKT-143</v>
      </c>
      <c r="B168" s="247" t="s">
        <v>4652</v>
      </c>
      <c r="C168" s="267"/>
      <c r="D168" s="288" t="s">
        <v>5080</v>
      </c>
      <c r="E168" s="136" t="s">
        <v>4640</v>
      </c>
      <c r="F168" s="1"/>
      <c r="G168" s="1"/>
      <c r="H168" s="1"/>
      <c r="I168" s="1"/>
      <c r="J168" s="1"/>
      <c r="K168" s="1"/>
      <c r="L168" s="1"/>
      <c r="M168" s="1"/>
      <c r="N168" s="1"/>
      <c r="O168" s="1"/>
      <c r="P168" s="1"/>
      <c r="Q168" s="1"/>
      <c r="R168" s="1"/>
      <c r="S168" s="1"/>
      <c r="T168" s="1"/>
      <c r="U168" s="1"/>
      <c r="V168" s="1"/>
      <c r="W168" s="1"/>
      <c r="X168" s="1"/>
      <c r="Y168" s="1"/>
      <c r="Z168" s="1"/>
    </row>
    <row r="169" ht="18.75" customHeight="1">
      <c r="A169" s="202" t="str">
        <f t="shared" si="9"/>
        <v>KHKT-144</v>
      </c>
      <c r="B169" s="248" t="s">
        <v>5081</v>
      </c>
      <c r="C169" s="247"/>
      <c r="D169" s="247" t="s">
        <v>5082</v>
      </c>
      <c r="E169" s="136" t="s">
        <v>3470</v>
      </c>
      <c r="F169" s="1"/>
      <c r="G169" s="1"/>
      <c r="H169" s="1"/>
      <c r="I169" s="1"/>
      <c r="J169" s="1"/>
      <c r="K169" s="1"/>
      <c r="L169" s="1"/>
      <c r="M169" s="1"/>
      <c r="N169" s="1"/>
      <c r="O169" s="1"/>
      <c r="P169" s="1"/>
      <c r="Q169" s="1"/>
      <c r="R169" s="1"/>
      <c r="S169" s="1"/>
      <c r="T169" s="1"/>
      <c r="U169" s="1"/>
      <c r="V169" s="1"/>
      <c r="W169" s="1"/>
      <c r="X169" s="1"/>
      <c r="Y169" s="1"/>
      <c r="Z169" s="1"/>
    </row>
    <row r="170" ht="18.75" customHeight="1">
      <c r="A170" s="202" t="str">
        <f t="shared" si="9"/>
        <v>KHKT-145</v>
      </c>
      <c r="B170" s="248" t="s">
        <v>3473</v>
      </c>
      <c r="C170" s="247"/>
      <c r="D170" s="247" t="s">
        <v>5083</v>
      </c>
      <c r="E170" s="136" t="s">
        <v>3470</v>
      </c>
      <c r="F170" s="1"/>
      <c r="G170" s="1"/>
      <c r="H170" s="1"/>
      <c r="I170" s="1"/>
      <c r="J170" s="1"/>
      <c r="K170" s="1"/>
      <c r="L170" s="1"/>
      <c r="M170" s="1"/>
      <c r="N170" s="1"/>
      <c r="O170" s="1"/>
      <c r="P170" s="1"/>
      <c r="Q170" s="1"/>
      <c r="R170" s="1"/>
      <c r="S170" s="1"/>
      <c r="T170" s="1"/>
      <c r="U170" s="1"/>
      <c r="V170" s="1"/>
      <c r="W170" s="1"/>
      <c r="X170" s="1"/>
      <c r="Y170" s="1"/>
      <c r="Z170" s="1"/>
    </row>
    <row r="171" ht="18.75" customHeight="1">
      <c r="A171" s="202" t="str">
        <f t="shared" si="9"/>
        <v>KHKT-146</v>
      </c>
      <c r="B171" s="248" t="s">
        <v>3547</v>
      </c>
      <c r="C171" s="247"/>
      <c r="D171" s="247" t="s">
        <v>5084</v>
      </c>
      <c r="E171" s="136" t="s">
        <v>3470</v>
      </c>
      <c r="F171" s="1"/>
      <c r="G171" s="1"/>
      <c r="H171" s="1"/>
      <c r="I171" s="1"/>
      <c r="J171" s="1"/>
      <c r="K171" s="1"/>
      <c r="L171" s="1"/>
      <c r="M171" s="1"/>
      <c r="N171" s="1"/>
      <c r="O171" s="1"/>
      <c r="P171" s="1"/>
      <c r="Q171" s="1"/>
      <c r="R171" s="1"/>
      <c r="S171" s="1"/>
      <c r="T171" s="1"/>
      <c r="U171" s="1"/>
      <c r="V171" s="1"/>
      <c r="W171" s="1"/>
      <c r="X171" s="1"/>
      <c r="Y171" s="1"/>
      <c r="Z171" s="1"/>
    </row>
    <row r="172" ht="18.75" customHeight="1">
      <c r="A172" s="202" t="str">
        <f t="shared" si="9"/>
        <v>KHKT-147</v>
      </c>
      <c r="B172" s="248" t="s">
        <v>3477</v>
      </c>
      <c r="C172" s="247"/>
      <c r="D172" s="247" t="s">
        <v>5085</v>
      </c>
      <c r="E172" s="136" t="s">
        <v>3470</v>
      </c>
      <c r="F172" s="1"/>
      <c r="G172" s="1"/>
      <c r="H172" s="1"/>
      <c r="I172" s="1"/>
      <c r="J172" s="1"/>
      <c r="K172" s="1"/>
      <c r="L172" s="1"/>
      <c r="M172" s="1"/>
      <c r="N172" s="1"/>
      <c r="O172" s="1"/>
      <c r="P172" s="1"/>
      <c r="Q172" s="1"/>
      <c r="R172" s="1"/>
      <c r="S172" s="1"/>
      <c r="T172" s="1"/>
      <c r="U172" s="1"/>
      <c r="V172" s="1"/>
      <c r="W172" s="1"/>
      <c r="X172" s="1"/>
      <c r="Y172" s="1"/>
      <c r="Z172" s="1"/>
    </row>
    <row r="173" ht="18.75" customHeight="1">
      <c r="A173" s="202" t="str">
        <f t="shared" si="9"/>
        <v>KHKT-148</v>
      </c>
      <c r="B173" s="248" t="s">
        <v>3550</v>
      </c>
      <c r="C173" s="247"/>
      <c r="D173" s="247" t="s">
        <v>5086</v>
      </c>
      <c r="E173" s="136" t="s">
        <v>3552</v>
      </c>
      <c r="F173" s="1"/>
      <c r="G173" s="1"/>
      <c r="H173" s="1"/>
      <c r="I173" s="1"/>
      <c r="J173" s="1"/>
      <c r="K173" s="1"/>
      <c r="L173" s="1"/>
      <c r="M173" s="1"/>
      <c r="N173" s="1"/>
      <c r="O173" s="1"/>
      <c r="P173" s="1"/>
      <c r="Q173" s="1"/>
      <c r="R173" s="1"/>
      <c r="S173" s="1"/>
      <c r="T173" s="1"/>
      <c r="U173" s="1"/>
      <c r="V173" s="1"/>
      <c r="W173" s="1"/>
      <c r="X173" s="1"/>
      <c r="Y173" s="1"/>
      <c r="Z173" s="1"/>
    </row>
    <row r="174" ht="18.75" customHeight="1">
      <c r="A174" s="202" t="str">
        <f t="shared" si="9"/>
        <v>KHKT-149</v>
      </c>
      <c r="B174" s="249" t="s">
        <v>3553</v>
      </c>
      <c r="C174" s="221"/>
      <c r="D174" s="221" t="s">
        <v>5087</v>
      </c>
      <c r="E174" s="222" t="s">
        <v>3555</v>
      </c>
      <c r="F174" s="1"/>
      <c r="G174" s="1"/>
      <c r="H174" s="1"/>
      <c r="I174" s="1"/>
      <c r="J174" s="1"/>
      <c r="K174" s="1"/>
      <c r="L174" s="1"/>
      <c r="M174" s="1"/>
      <c r="N174" s="1"/>
      <c r="O174" s="1"/>
      <c r="P174" s="1"/>
      <c r="Q174" s="1"/>
      <c r="R174" s="1"/>
      <c r="S174" s="1"/>
      <c r="T174" s="1"/>
      <c r="U174" s="1"/>
      <c r="V174" s="1"/>
      <c r="W174" s="1"/>
      <c r="X174" s="1"/>
      <c r="Y174" s="1"/>
      <c r="Z174" s="1"/>
    </row>
    <row r="175" ht="18.75" customHeight="1">
      <c r="A175" s="202" t="str">
        <f t="shared" si="9"/>
        <v>KHKT-150</v>
      </c>
      <c r="B175" s="238" t="s">
        <v>3556</v>
      </c>
      <c r="C175" s="134"/>
      <c r="D175" s="221" t="s">
        <v>5088</v>
      </c>
      <c r="E175" s="222" t="s">
        <v>3558</v>
      </c>
      <c r="F175" s="1"/>
      <c r="G175" s="1"/>
      <c r="H175" s="1"/>
      <c r="I175" s="1"/>
      <c r="J175" s="1"/>
      <c r="K175" s="1"/>
      <c r="L175" s="1"/>
      <c r="M175" s="1"/>
      <c r="N175" s="1"/>
      <c r="O175" s="1"/>
      <c r="P175" s="1"/>
      <c r="Q175" s="1"/>
      <c r="R175" s="1"/>
      <c r="S175" s="1"/>
      <c r="T175" s="1"/>
      <c r="U175" s="1"/>
      <c r="V175" s="1"/>
      <c r="W175" s="1"/>
      <c r="X175" s="1"/>
      <c r="Y175" s="1"/>
      <c r="Z175" s="1"/>
    </row>
    <row r="176" ht="18.75" customHeight="1">
      <c r="A176" s="202" t="str">
        <f t="shared" si="9"/>
        <v>KHKT-151</v>
      </c>
      <c r="B176" s="238" t="s">
        <v>3559</v>
      </c>
      <c r="C176" s="134"/>
      <c r="D176" s="221" t="s">
        <v>5089</v>
      </c>
      <c r="E176" s="136" t="s">
        <v>4899</v>
      </c>
      <c r="F176" s="1"/>
      <c r="G176" s="1"/>
      <c r="H176" s="1"/>
      <c r="I176" s="1"/>
      <c r="J176" s="1"/>
      <c r="K176" s="1"/>
      <c r="L176" s="1"/>
      <c r="M176" s="1"/>
      <c r="N176" s="1"/>
      <c r="O176" s="1"/>
      <c r="P176" s="1"/>
      <c r="Q176" s="1"/>
      <c r="R176" s="1"/>
      <c r="S176" s="1"/>
      <c r="T176" s="1"/>
      <c r="U176" s="1"/>
      <c r="V176" s="1"/>
      <c r="W176" s="1"/>
      <c r="X176" s="1"/>
      <c r="Y176" s="1"/>
      <c r="Z176" s="1"/>
    </row>
    <row r="177" ht="18.75" customHeight="1">
      <c r="A177" s="202" t="str">
        <f t="shared" si="9"/>
        <v>KHKT-152</v>
      </c>
      <c r="B177" s="238" t="s">
        <v>3565</v>
      </c>
      <c r="C177" s="134"/>
      <c r="D177" s="221" t="s">
        <v>5090</v>
      </c>
      <c r="E177" s="136" t="s">
        <v>3567</v>
      </c>
      <c r="F177" s="1"/>
      <c r="G177" s="1"/>
      <c r="H177" s="1"/>
      <c r="I177" s="1"/>
      <c r="J177" s="1"/>
      <c r="K177" s="1"/>
      <c r="L177" s="1"/>
      <c r="M177" s="1"/>
      <c r="N177" s="1"/>
      <c r="O177" s="1"/>
      <c r="P177" s="1"/>
      <c r="Q177" s="1"/>
      <c r="R177" s="1"/>
      <c r="S177" s="1"/>
      <c r="T177" s="1"/>
      <c r="U177" s="1"/>
      <c r="V177" s="1"/>
      <c r="W177" s="1"/>
      <c r="X177" s="1"/>
      <c r="Y177" s="1"/>
      <c r="Z177" s="1"/>
    </row>
    <row r="178" ht="18.75" customHeight="1">
      <c r="A178" s="202" t="str">
        <f t="shared" si="9"/>
        <v>KHKT-153</v>
      </c>
      <c r="B178" s="237" t="s">
        <v>4218</v>
      </c>
      <c r="C178" s="220"/>
      <c r="D178" s="220" t="s">
        <v>5091</v>
      </c>
      <c r="E178" s="222" t="s">
        <v>4220</v>
      </c>
      <c r="F178" s="1"/>
      <c r="G178" s="1"/>
      <c r="H178" s="1"/>
      <c r="I178" s="1"/>
      <c r="J178" s="1"/>
      <c r="K178" s="1"/>
      <c r="L178" s="1"/>
      <c r="M178" s="1"/>
      <c r="N178" s="1"/>
      <c r="O178" s="1"/>
      <c r="P178" s="1"/>
      <c r="Q178" s="1"/>
      <c r="R178" s="1"/>
      <c r="S178" s="1"/>
      <c r="T178" s="1"/>
      <c r="U178" s="1"/>
      <c r="V178" s="1"/>
      <c r="W178" s="1"/>
      <c r="X178" s="1"/>
      <c r="Y178" s="1"/>
      <c r="Z178" s="1"/>
    </row>
    <row r="179" ht="18.75" customHeight="1">
      <c r="A179" s="202" t="str">
        <f t="shared" ref="A179:A180" si="10">IF(E178&lt;&gt;"",$E$3&amp;"-"&amp;COUNTA($E$16:E178),"")</f>
        <v>KHKT-155</v>
      </c>
      <c r="B179" s="237" t="s">
        <v>4932</v>
      </c>
      <c r="C179" s="220"/>
      <c r="D179" s="225" t="s">
        <v>5092</v>
      </c>
      <c r="E179" s="136" t="s">
        <v>4934</v>
      </c>
      <c r="F179" s="1"/>
      <c r="G179" s="1"/>
      <c r="H179" s="1"/>
      <c r="I179" s="1"/>
      <c r="J179" s="1"/>
      <c r="K179" s="1"/>
      <c r="L179" s="1"/>
      <c r="M179" s="1"/>
      <c r="N179" s="1"/>
      <c r="O179" s="1"/>
      <c r="P179" s="1"/>
      <c r="Q179" s="1"/>
      <c r="R179" s="1"/>
      <c r="S179" s="1"/>
      <c r="T179" s="1"/>
      <c r="U179" s="1"/>
      <c r="V179" s="1"/>
      <c r="W179" s="1"/>
      <c r="X179" s="1"/>
      <c r="Y179" s="1"/>
      <c r="Z179" s="1"/>
    </row>
    <row r="180" ht="18.75" customHeight="1">
      <c r="A180" s="202" t="str">
        <f t="shared" si="10"/>
        <v>KHKT-156</v>
      </c>
      <c r="B180" s="238" t="s">
        <v>4935</v>
      </c>
      <c r="C180" s="134"/>
      <c r="D180" s="134" t="s">
        <v>5093</v>
      </c>
      <c r="E180" s="236" t="s">
        <v>4937</v>
      </c>
      <c r="F180" s="1"/>
      <c r="G180" s="1"/>
      <c r="H180" s="1"/>
      <c r="I180" s="1"/>
      <c r="J180" s="1"/>
      <c r="K180" s="1"/>
      <c r="L180" s="1"/>
      <c r="M180" s="1"/>
      <c r="N180" s="1"/>
      <c r="O180" s="1"/>
      <c r="P180" s="1"/>
      <c r="Q180" s="1"/>
      <c r="R180" s="1"/>
      <c r="S180" s="1"/>
      <c r="T180" s="1"/>
      <c r="U180" s="1"/>
      <c r="V180" s="1"/>
      <c r="W180" s="1"/>
      <c r="X180" s="1"/>
      <c r="Y180" s="1"/>
      <c r="Z180" s="1"/>
    </row>
    <row r="181" ht="18.75" customHeight="1">
      <c r="A181" s="202" t="str">
        <f t="shared" ref="A181:A186" si="11">IF(E179&lt;&gt;"",$E$3&amp;"-"&amp;COUNTA($E$16:E179),"")</f>
        <v>KHKT-156</v>
      </c>
      <c r="B181" s="238" t="s">
        <v>4938</v>
      </c>
      <c r="C181" s="134"/>
      <c r="D181" s="134" t="s">
        <v>5094</v>
      </c>
      <c r="E181" s="136" t="s">
        <v>4940</v>
      </c>
      <c r="F181" s="1"/>
      <c r="G181" s="1"/>
      <c r="H181" s="1"/>
      <c r="I181" s="1"/>
      <c r="J181" s="1"/>
      <c r="K181" s="1"/>
      <c r="L181" s="1"/>
      <c r="M181" s="1"/>
      <c r="N181" s="1"/>
      <c r="O181" s="1"/>
      <c r="P181" s="1"/>
      <c r="Q181" s="1"/>
      <c r="R181" s="1"/>
      <c r="S181" s="1"/>
      <c r="T181" s="1"/>
      <c r="U181" s="1"/>
      <c r="V181" s="1"/>
      <c r="W181" s="1"/>
      <c r="X181" s="1"/>
      <c r="Y181" s="1"/>
      <c r="Z181" s="1"/>
    </row>
    <row r="182" ht="18.75" customHeight="1">
      <c r="A182" s="202" t="str">
        <f t="shared" si="11"/>
        <v>KHKT-157</v>
      </c>
      <c r="B182" s="235" t="s">
        <v>4132</v>
      </c>
      <c r="C182" s="292"/>
      <c r="D182" s="236" t="s">
        <v>5095</v>
      </c>
      <c r="E182" s="269" t="s">
        <v>4134</v>
      </c>
      <c r="F182" s="1"/>
      <c r="G182" s="1"/>
      <c r="H182" s="1"/>
      <c r="I182" s="1"/>
      <c r="J182" s="1"/>
      <c r="K182" s="1"/>
      <c r="L182" s="1"/>
      <c r="M182" s="1"/>
      <c r="N182" s="1"/>
      <c r="O182" s="1"/>
      <c r="P182" s="1"/>
      <c r="Q182" s="1"/>
      <c r="R182" s="1"/>
      <c r="S182" s="1"/>
      <c r="T182" s="1"/>
      <c r="U182" s="1"/>
      <c r="V182" s="1"/>
      <c r="W182" s="1"/>
      <c r="X182" s="1"/>
      <c r="Y182" s="1"/>
      <c r="Z182" s="1"/>
    </row>
    <row r="183" ht="18.75" customHeight="1">
      <c r="A183" s="202" t="str">
        <f t="shared" si="11"/>
        <v>KHKT-158</v>
      </c>
      <c r="B183" s="220" t="s">
        <v>3419</v>
      </c>
      <c r="C183" s="268"/>
      <c r="D183" s="222" t="s">
        <v>5096</v>
      </c>
      <c r="E183" s="223" t="s">
        <v>4136</v>
      </c>
      <c r="F183" s="1"/>
      <c r="G183" s="1"/>
      <c r="H183" s="1"/>
      <c r="I183" s="1"/>
      <c r="J183" s="1"/>
      <c r="K183" s="1"/>
      <c r="L183" s="1"/>
      <c r="M183" s="1"/>
      <c r="N183" s="1"/>
      <c r="O183" s="1"/>
      <c r="P183" s="1"/>
      <c r="Q183" s="1"/>
      <c r="R183" s="1"/>
      <c r="S183" s="1"/>
      <c r="T183" s="1"/>
      <c r="U183" s="1"/>
      <c r="V183" s="1"/>
      <c r="W183" s="1"/>
      <c r="X183" s="1"/>
      <c r="Y183" s="1"/>
      <c r="Z183" s="1"/>
    </row>
    <row r="184" ht="18.75" customHeight="1">
      <c r="A184" s="202" t="str">
        <f t="shared" si="11"/>
        <v>KHKT-159</v>
      </c>
      <c r="B184" s="134" t="s">
        <v>4137</v>
      </c>
      <c r="C184" s="208"/>
      <c r="D184" s="136" t="s">
        <v>5097</v>
      </c>
      <c r="E184" s="136" t="s">
        <v>4139</v>
      </c>
      <c r="F184" s="1"/>
      <c r="G184" s="1"/>
      <c r="H184" s="1"/>
      <c r="I184" s="1"/>
      <c r="J184" s="1"/>
      <c r="K184" s="1"/>
      <c r="L184" s="1"/>
      <c r="M184" s="1"/>
      <c r="N184" s="1"/>
      <c r="O184" s="1"/>
      <c r="P184" s="1"/>
      <c r="Q184" s="1"/>
      <c r="R184" s="1"/>
      <c r="S184" s="1"/>
      <c r="T184" s="1"/>
      <c r="U184" s="1"/>
      <c r="V184" s="1"/>
      <c r="W184" s="1"/>
      <c r="X184" s="1"/>
      <c r="Y184" s="1"/>
      <c r="Z184" s="1"/>
    </row>
    <row r="185" ht="18.75" customHeight="1">
      <c r="A185" s="202" t="str">
        <f t="shared" si="11"/>
        <v>KHKT-160</v>
      </c>
      <c r="B185" s="220" t="s">
        <v>3422</v>
      </c>
      <c r="C185" s="226"/>
      <c r="D185" s="222" t="s">
        <v>5098</v>
      </c>
      <c r="E185" s="222" t="s">
        <v>3424</v>
      </c>
      <c r="F185" s="1"/>
      <c r="G185" s="1"/>
      <c r="H185" s="1"/>
      <c r="I185" s="1"/>
      <c r="J185" s="1"/>
      <c r="K185" s="1"/>
      <c r="L185" s="1"/>
      <c r="M185" s="1"/>
      <c r="N185" s="1"/>
      <c r="O185" s="1"/>
      <c r="P185" s="1"/>
      <c r="Q185" s="1"/>
      <c r="R185" s="1"/>
      <c r="S185" s="1"/>
      <c r="T185" s="1"/>
      <c r="U185" s="1"/>
      <c r="V185" s="1"/>
      <c r="W185" s="1"/>
      <c r="X185" s="1"/>
      <c r="Y185" s="1"/>
      <c r="Z185" s="1"/>
    </row>
    <row r="186" ht="18.75" customHeight="1">
      <c r="A186" s="202" t="str">
        <f t="shared" si="11"/>
        <v>KHKT-161</v>
      </c>
      <c r="B186" s="134" t="s">
        <v>5099</v>
      </c>
      <c r="C186" s="134"/>
      <c r="D186" s="136" t="s">
        <v>5100</v>
      </c>
      <c r="E186" s="204" t="s">
        <v>5101</v>
      </c>
      <c r="F186" s="1"/>
      <c r="G186" s="1"/>
      <c r="H186" s="1"/>
      <c r="I186" s="1"/>
      <c r="J186" s="1"/>
      <c r="K186" s="1"/>
      <c r="L186" s="1"/>
      <c r="M186" s="1"/>
      <c r="N186" s="1"/>
      <c r="O186" s="1"/>
      <c r="P186" s="1"/>
      <c r="Q186" s="1"/>
      <c r="R186" s="1"/>
      <c r="S186" s="1"/>
      <c r="T186" s="1"/>
      <c r="U186" s="1"/>
      <c r="V186" s="1"/>
      <c r="W186" s="1"/>
      <c r="X186" s="1"/>
      <c r="Y186" s="1"/>
      <c r="Z186" s="1"/>
    </row>
    <row r="187" ht="18.75" customHeight="1">
      <c r="A187" s="202"/>
      <c r="B187" s="229" t="s">
        <v>5102</v>
      </c>
      <c r="C187" s="229"/>
      <c r="D187" s="229"/>
      <c r="E187" s="231"/>
      <c r="F187" s="1"/>
      <c r="G187" s="1"/>
      <c r="H187" s="1"/>
      <c r="I187" s="1"/>
      <c r="J187" s="1"/>
      <c r="K187" s="1"/>
      <c r="L187" s="1"/>
      <c r="M187" s="1"/>
      <c r="N187" s="1"/>
      <c r="O187" s="1"/>
      <c r="P187" s="1"/>
      <c r="Q187" s="1"/>
      <c r="R187" s="1"/>
      <c r="S187" s="1"/>
      <c r="T187" s="1"/>
      <c r="U187" s="1"/>
      <c r="V187" s="1"/>
      <c r="W187" s="1"/>
      <c r="X187" s="1"/>
      <c r="Y187" s="1"/>
      <c r="Z187" s="1"/>
    </row>
    <row r="188" ht="18.75" customHeight="1">
      <c r="A188" s="202" t="str">
        <f t="shared" ref="A188:A189" si="12">IF(E185&lt;&gt;"",$E$3&amp;"-"&amp;COUNTA($E$16:E185),"")</f>
        <v>KHKT-162</v>
      </c>
      <c r="B188" s="220" t="s">
        <v>5103</v>
      </c>
      <c r="C188" s="220" t="s">
        <v>3908</v>
      </c>
      <c r="D188" s="222" t="s">
        <v>5104</v>
      </c>
      <c r="E188" s="222" t="s">
        <v>4944</v>
      </c>
      <c r="F188" s="1"/>
      <c r="G188" s="1"/>
      <c r="H188" s="1"/>
      <c r="I188" s="1"/>
      <c r="J188" s="1"/>
      <c r="K188" s="1"/>
      <c r="L188" s="1"/>
      <c r="M188" s="1"/>
      <c r="N188" s="1"/>
      <c r="O188" s="1"/>
      <c r="P188" s="1"/>
      <c r="Q188" s="1"/>
      <c r="R188" s="1"/>
      <c r="S188" s="1"/>
      <c r="T188" s="1"/>
      <c r="U188" s="1"/>
      <c r="V188" s="1"/>
      <c r="W188" s="1"/>
      <c r="X188" s="1"/>
      <c r="Y188" s="1"/>
      <c r="Z188" s="1"/>
    </row>
    <row r="189" ht="18.75" customHeight="1">
      <c r="A189" s="202" t="str">
        <f t="shared" si="12"/>
        <v>KHKT-163</v>
      </c>
      <c r="B189" s="151" t="s">
        <v>5105</v>
      </c>
      <c r="C189" s="137"/>
      <c r="D189" s="151" t="s">
        <v>5106</v>
      </c>
      <c r="E189" s="137" t="s">
        <v>5107</v>
      </c>
      <c r="F189" s="1"/>
      <c r="G189" s="1"/>
      <c r="H189" s="1"/>
      <c r="I189" s="1"/>
      <c r="J189" s="1"/>
      <c r="K189" s="1"/>
      <c r="L189" s="1"/>
      <c r="M189" s="1"/>
      <c r="N189" s="1"/>
      <c r="O189" s="1"/>
      <c r="P189" s="1"/>
      <c r="Q189" s="1"/>
      <c r="R189" s="1"/>
      <c r="S189" s="1"/>
      <c r="T189" s="1"/>
      <c r="U189" s="1"/>
      <c r="V189" s="1"/>
      <c r="W189" s="1"/>
      <c r="X189" s="1"/>
      <c r="Y189" s="1"/>
      <c r="Z189" s="1"/>
    </row>
    <row r="190" ht="18.75" customHeight="1">
      <c r="A190" s="202" t="str">
        <f t="shared" ref="A190:A195" si="13">IF(E188&lt;&gt;"",$E$3&amp;"-"&amp;COUNTA($E$16:E188),"")</f>
        <v>KHKT-164</v>
      </c>
      <c r="B190" s="137" t="s">
        <v>4387</v>
      </c>
      <c r="C190" s="137"/>
      <c r="D190" s="151" t="s">
        <v>5108</v>
      </c>
      <c r="E190" s="137" t="s">
        <v>4389</v>
      </c>
      <c r="F190" s="1"/>
      <c r="G190" s="1"/>
      <c r="H190" s="1"/>
      <c r="I190" s="1"/>
      <c r="J190" s="1"/>
      <c r="K190" s="1"/>
      <c r="L190" s="1"/>
      <c r="M190" s="1"/>
      <c r="N190" s="1"/>
      <c r="O190" s="1"/>
      <c r="P190" s="1"/>
      <c r="Q190" s="1"/>
      <c r="R190" s="1"/>
      <c r="S190" s="1"/>
      <c r="T190" s="1"/>
      <c r="U190" s="1"/>
      <c r="V190" s="1"/>
      <c r="W190" s="1"/>
      <c r="X190" s="1"/>
      <c r="Y190" s="1"/>
      <c r="Z190" s="1"/>
    </row>
    <row r="191" ht="18.75" customHeight="1">
      <c r="A191" s="202" t="str">
        <f t="shared" si="13"/>
        <v>KHKT-165</v>
      </c>
      <c r="B191" s="241" t="s">
        <v>4390</v>
      </c>
      <c r="C191" s="241"/>
      <c r="D191" s="291" t="s">
        <v>5109</v>
      </c>
      <c r="E191" s="137" t="s">
        <v>4389</v>
      </c>
      <c r="F191" s="1"/>
      <c r="G191" s="1"/>
      <c r="H191" s="1"/>
      <c r="I191" s="1"/>
      <c r="J191" s="1"/>
      <c r="K191" s="1"/>
      <c r="L191" s="1"/>
      <c r="M191" s="1"/>
      <c r="N191" s="1"/>
      <c r="O191" s="1"/>
      <c r="P191" s="1"/>
      <c r="Q191" s="1"/>
      <c r="R191" s="1"/>
      <c r="S191" s="1"/>
      <c r="T191" s="1"/>
      <c r="U191" s="1"/>
      <c r="V191" s="1"/>
      <c r="W191" s="1"/>
      <c r="X191" s="1"/>
      <c r="Y191" s="1"/>
      <c r="Z191" s="1"/>
    </row>
    <row r="192" ht="18.75" customHeight="1">
      <c r="A192" s="202" t="str">
        <f t="shared" si="13"/>
        <v>KHKT-166</v>
      </c>
      <c r="B192" s="151" t="s">
        <v>4949</v>
      </c>
      <c r="C192" s="137"/>
      <c r="D192" s="151" t="s">
        <v>5110</v>
      </c>
      <c r="E192" s="293" t="s">
        <v>4951</v>
      </c>
      <c r="F192" s="1"/>
      <c r="G192" s="1"/>
      <c r="H192" s="1"/>
      <c r="I192" s="1"/>
      <c r="J192" s="1"/>
      <c r="K192" s="1"/>
      <c r="L192" s="1"/>
      <c r="M192" s="1"/>
      <c r="N192" s="1"/>
      <c r="O192" s="1"/>
      <c r="P192" s="1"/>
      <c r="Q192" s="1"/>
      <c r="R192" s="1"/>
      <c r="S192" s="1"/>
      <c r="T192" s="1"/>
      <c r="U192" s="1"/>
      <c r="V192" s="1"/>
      <c r="W192" s="1"/>
      <c r="X192" s="1"/>
      <c r="Y192" s="1"/>
      <c r="Z192" s="1"/>
    </row>
    <row r="193" ht="18.75" customHeight="1">
      <c r="A193" s="202" t="str">
        <f t="shared" si="13"/>
        <v>KHKT-167</v>
      </c>
      <c r="B193" s="235" t="s">
        <v>4952</v>
      </c>
      <c r="C193" s="266"/>
      <c r="D193" s="218" t="s">
        <v>5111</v>
      </c>
      <c r="E193" s="136" t="s">
        <v>4954</v>
      </c>
      <c r="F193" s="1"/>
      <c r="G193" s="1"/>
      <c r="H193" s="1"/>
      <c r="I193" s="1"/>
      <c r="J193" s="1"/>
      <c r="K193" s="1"/>
      <c r="L193" s="1"/>
      <c r="M193" s="1"/>
      <c r="N193" s="1"/>
      <c r="O193" s="1"/>
      <c r="P193" s="1"/>
      <c r="Q193" s="1"/>
      <c r="R193" s="1"/>
      <c r="S193" s="1"/>
      <c r="T193" s="1"/>
      <c r="U193" s="1"/>
      <c r="V193" s="1"/>
      <c r="W193" s="1"/>
      <c r="X193" s="1"/>
      <c r="Y193" s="1"/>
      <c r="Z193" s="1"/>
    </row>
    <row r="194" ht="18.75" customHeight="1">
      <c r="A194" s="202" t="str">
        <f t="shared" si="13"/>
        <v>KHKT-168</v>
      </c>
      <c r="B194" s="220" t="s">
        <v>4959</v>
      </c>
      <c r="C194" s="270"/>
      <c r="D194" s="222" t="s">
        <v>5112</v>
      </c>
      <c r="E194" s="222" t="s">
        <v>4961</v>
      </c>
      <c r="F194" s="1"/>
      <c r="G194" s="1"/>
      <c r="H194" s="1"/>
      <c r="I194" s="1"/>
      <c r="J194" s="1"/>
      <c r="K194" s="1"/>
      <c r="L194" s="1"/>
      <c r="M194" s="1"/>
      <c r="N194" s="1"/>
      <c r="O194" s="1"/>
      <c r="P194" s="1"/>
      <c r="Q194" s="1"/>
      <c r="R194" s="1"/>
      <c r="S194" s="1"/>
      <c r="T194" s="1"/>
      <c r="U194" s="1"/>
      <c r="V194" s="1"/>
      <c r="W194" s="1"/>
      <c r="X194" s="1"/>
      <c r="Y194" s="1"/>
      <c r="Z194" s="1"/>
    </row>
    <row r="195" ht="18.75" customHeight="1">
      <c r="A195" s="202" t="str">
        <f t="shared" si="13"/>
        <v>KHKT-169</v>
      </c>
      <c r="B195" s="134" t="s">
        <v>4962</v>
      </c>
      <c r="C195" s="208"/>
      <c r="D195" s="136" t="s">
        <v>5113</v>
      </c>
      <c r="E195" s="136" t="s">
        <v>4792</v>
      </c>
      <c r="F195" s="1"/>
      <c r="G195" s="1"/>
      <c r="H195" s="1"/>
      <c r="I195" s="1"/>
      <c r="J195" s="1"/>
      <c r="K195" s="1"/>
      <c r="L195" s="1"/>
      <c r="M195" s="1"/>
      <c r="N195" s="1"/>
      <c r="O195" s="1"/>
      <c r="P195" s="1"/>
      <c r="Q195" s="1"/>
      <c r="R195" s="1"/>
      <c r="S195" s="1"/>
      <c r="T195" s="1"/>
      <c r="U195" s="1"/>
      <c r="V195" s="1"/>
      <c r="W195" s="1"/>
      <c r="X195" s="1"/>
      <c r="Y195" s="1"/>
      <c r="Z195" s="1"/>
    </row>
    <row r="196" ht="18.75" customHeight="1">
      <c r="A196" s="202" t="str">
        <f t="shared" ref="A196:A197" si="14">IF(E195&lt;&gt;"",$E$3&amp;"-"&amp;COUNTA($E$16:E195),"")</f>
        <v>KHKT-171</v>
      </c>
      <c r="B196" s="238" t="s">
        <v>5114</v>
      </c>
      <c r="C196" s="226"/>
      <c r="D196" s="220" t="s">
        <v>5115</v>
      </c>
      <c r="E196" s="222" t="s">
        <v>4840</v>
      </c>
      <c r="F196" s="1"/>
      <c r="G196" s="1"/>
      <c r="H196" s="1"/>
      <c r="I196" s="1"/>
      <c r="J196" s="1"/>
      <c r="K196" s="1"/>
      <c r="L196" s="1"/>
      <c r="M196" s="1"/>
      <c r="N196" s="1"/>
      <c r="O196" s="1"/>
      <c r="P196" s="1"/>
      <c r="Q196" s="1"/>
      <c r="R196" s="1"/>
      <c r="S196" s="1"/>
      <c r="T196" s="1"/>
      <c r="U196" s="1"/>
      <c r="V196" s="1"/>
      <c r="W196" s="1"/>
      <c r="X196" s="1"/>
      <c r="Y196" s="1"/>
      <c r="Z196" s="1"/>
    </row>
    <row r="197" ht="18.75" customHeight="1">
      <c r="A197" s="202" t="str">
        <f t="shared" si="14"/>
        <v>KHKT-172</v>
      </c>
      <c r="B197" s="237" t="s">
        <v>4165</v>
      </c>
      <c r="C197" s="226"/>
      <c r="D197" s="220" t="s">
        <v>5116</v>
      </c>
      <c r="E197" s="222" t="s">
        <v>4167</v>
      </c>
      <c r="F197" s="1"/>
      <c r="G197" s="1"/>
      <c r="H197" s="1"/>
      <c r="I197" s="1"/>
      <c r="J197" s="1"/>
      <c r="K197" s="1"/>
      <c r="L197" s="1"/>
      <c r="M197" s="1"/>
      <c r="N197" s="1"/>
      <c r="O197" s="1"/>
      <c r="P197" s="1"/>
      <c r="Q197" s="1"/>
      <c r="R197" s="1"/>
      <c r="S197" s="1"/>
      <c r="T197" s="1"/>
      <c r="U197" s="1"/>
      <c r="V197" s="1"/>
      <c r="W197" s="1"/>
      <c r="X197" s="1"/>
      <c r="Y197" s="1"/>
      <c r="Z197" s="1"/>
    </row>
    <row r="198" ht="18.75" customHeight="1">
      <c r="A198" s="202" t="str">
        <f t="shared" ref="A198:A208" si="15">IF(E196&lt;&gt;"",$E$3&amp;"-"&amp;COUNTA($E$16:E196),"")</f>
        <v>KHKT-172</v>
      </c>
      <c r="B198" s="248" t="s">
        <v>4966</v>
      </c>
      <c r="C198" s="247"/>
      <c r="D198" s="247" t="s">
        <v>5117</v>
      </c>
      <c r="E198" s="136" t="s">
        <v>3470</v>
      </c>
      <c r="F198" s="1"/>
      <c r="G198" s="1"/>
      <c r="H198" s="1"/>
      <c r="I198" s="1"/>
      <c r="J198" s="1"/>
      <c r="K198" s="1"/>
      <c r="L198" s="1"/>
      <c r="M198" s="1"/>
      <c r="N198" s="1"/>
      <c r="O198" s="1"/>
      <c r="P198" s="1"/>
      <c r="Q198" s="1"/>
      <c r="R198" s="1"/>
      <c r="S198" s="1"/>
      <c r="T198" s="1"/>
      <c r="U198" s="1"/>
      <c r="V198" s="1"/>
      <c r="W198" s="1"/>
      <c r="X198" s="1"/>
      <c r="Y198" s="1"/>
      <c r="Z198" s="1"/>
    </row>
    <row r="199" ht="18.75" customHeight="1">
      <c r="A199" s="202" t="str">
        <f t="shared" si="15"/>
        <v>KHKT-173</v>
      </c>
      <c r="B199" s="248" t="s">
        <v>4968</v>
      </c>
      <c r="C199" s="247"/>
      <c r="D199" s="247" t="s">
        <v>5118</v>
      </c>
      <c r="E199" s="136" t="s">
        <v>3470</v>
      </c>
      <c r="F199" s="1"/>
      <c r="G199" s="1"/>
      <c r="H199" s="1"/>
      <c r="I199" s="1"/>
      <c r="J199" s="1"/>
      <c r="K199" s="1"/>
      <c r="L199" s="1"/>
      <c r="M199" s="1"/>
      <c r="N199" s="1"/>
      <c r="O199" s="1"/>
      <c r="P199" s="1"/>
      <c r="Q199" s="1"/>
      <c r="R199" s="1"/>
      <c r="S199" s="1"/>
      <c r="T199" s="1"/>
      <c r="U199" s="1"/>
      <c r="V199" s="1"/>
      <c r="W199" s="1"/>
      <c r="X199" s="1"/>
      <c r="Y199" s="1"/>
      <c r="Z199" s="1"/>
    </row>
    <row r="200" ht="18.75" customHeight="1">
      <c r="A200" s="202" t="str">
        <f t="shared" si="15"/>
        <v>KHKT-174</v>
      </c>
      <c r="B200" s="248" t="s">
        <v>4970</v>
      </c>
      <c r="C200" s="247"/>
      <c r="D200" s="247" t="s">
        <v>5119</v>
      </c>
      <c r="E200" s="136" t="s">
        <v>3470</v>
      </c>
      <c r="F200" s="1"/>
      <c r="G200" s="1"/>
      <c r="H200" s="1"/>
      <c r="I200" s="1"/>
      <c r="J200" s="1"/>
      <c r="K200" s="1"/>
      <c r="L200" s="1"/>
      <c r="M200" s="1"/>
      <c r="N200" s="1"/>
      <c r="O200" s="1"/>
      <c r="P200" s="1"/>
      <c r="Q200" s="1"/>
      <c r="R200" s="1"/>
      <c r="S200" s="1"/>
      <c r="T200" s="1"/>
      <c r="U200" s="1"/>
      <c r="V200" s="1"/>
      <c r="W200" s="1"/>
      <c r="X200" s="1"/>
      <c r="Y200" s="1"/>
      <c r="Z200" s="1"/>
    </row>
    <row r="201" ht="18.75" customHeight="1">
      <c r="A201" s="202" t="str">
        <f t="shared" si="15"/>
        <v>KHKT-175</v>
      </c>
      <c r="B201" s="248" t="s">
        <v>4972</v>
      </c>
      <c r="C201" s="247"/>
      <c r="D201" s="247" t="s">
        <v>5120</v>
      </c>
      <c r="E201" s="136" t="s">
        <v>3470</v>
      </c>
      <c r="F201" s="1"/>
      <c r="G201" s="1"/>
      <c r="H201" s="1"/>
      <c r="I201" s="1"/>
      <c r="J201" s="1"/>
      <c r="K201" s="1"/>
      <c r="L201" s="1"/>
      <c r="M201" s="1"/>
      <c r="N201" s="1"/>
      <c r="O201" s="1"/>
      <c r="P201" s="1"/>
      <c r="Q201" s="1"/>
      <c r="R201" s="1"/>
      <c r="S201" s="1"/>
      <c r="T201" s="1"/>
      <c r="U201" s="1"/>
      <c r="V201" s="1"/>
      <c r="W201" s="1"/>
      <c r="X201" s="1"/>
      <c r="Y201" s="1"/>
      <c r="Z201" s="1"/>
    </row>
    <row r="202" ht="18.75" customHeight="1">
      <c r="A202" s="202" t="str">
        <f t="shared" si="15"/>
        <v>KHKT-176</v>
      </c>
      <c r="B202" s="248" t="s">
        <v>4974</v>
      </c>
      <c r="C202" s="247"/>
      <c r="D202" s="247" t="s">
        <v>5121</v>
      </c>
      <c r="E202" s="136" t="s">
        <v>3552</v>
      </c>
      <c r="F202" s="1"/>
      <c r="G202" s="1"/>
      <c r="H202" s="1"/>
      <c r="I202" s="1"/>
      <c r="J202" s="1"/>
      <c r="K202" s="1"/>
      <c r="L202" s="1"/>
      <c r="M202" s="1"/>
      <c r="N202" s="1"/>
      <c r="O202" s="1"/>
      <c r="P202" s="1"/>
      <c r="Q202" s="1"/>
      <c r="R202" s="1"/>
      <c r="S202" s="1"/>
      <c r="T202" s="1"/>
      <c r="U202" s="1"/>
      <c r="V202" s="1"/>
      <c r="W202" s="1"/>
      <c r="X202" s="1"/>
      <c r="Y202" s="1"/>
      <c r="Z202" s="1"/>
    </row>
    <row r="203" ht="18.75" customHeight="1">
      <c r="A203" s="202" t="str">
        <f t="shared" si="15"/>
        <v>KHKT-177</v>
      </c>
      <c r="B203" s="249" t="s">
        <v>4976</v>
      </c>
      <c r="C203" s="221"/>
      <c r="D203" s="221" t="s">
        <v>5122</v>
      </c>
      <c r="E203" s="222" t="s">
        <v>3555</v>
      </c>
      <c r="F203" s="1"/>
      <c r="G203" s="1"/>
      <c r="H203" s="1"/>
      <c r="I203" s="1"/>
      <c r="J203" s="1"/>
      <c r="K203" s="1"/>
      <c r="L203" s="1"/>
      <c r="M203" s="1"/>
      <c r="N203" s="1"/>
      <c r="O203" s="1"/>
      <c r="P203" s="1"/>
      <c r="Q203" s="1"/>
      <c r="R203" s="1"/>
      <c r="S203" s="1"/>
      <c r="T203" s="1"/>
      <c r="U203" s="1"/>
      <c r="V203" s="1"/>
      <c r="W203" s="1"/>
      <c r="X203" s="1"/>
      <c r="Y203" s="1"/>
      <c r="Z203" s="1"/>
    </row>
    <row r="204" ht="18.75" customHeight="1">
      <c r="A204" s="202" t="str">
        <f t="shared" si="15"/>
        <v>KHKT-178</v>
      </c>
      <c r="B204" s="238" t="s">
        <v>4978</v>
      </c>
      <c r="C204" s="134"/>
      <c r="D204" s="221" t="s">
        <v>5123</v>
      </c>
      <c r="E204" s="222" t="s">
        <v>3558</v>
      </c>
      <c r="F204" s="1"/>
      <c r="G204" s="1"/>
      <c r="H204" s="1"/>
      <c r="I204" s="1"/>
      <c r="J204" s="1"/>
      <c r="K204" s="1"/>
      <c r="L204" s="1"/>
      <c r="M204" s="1"/>
      <c r="N204" s="1"/>
      <c r="O204" s="1"/>
      <c r="P204" s="1"/>
      <c r="Q204" s="1"/>
      <c r="R204" s="1"/>
      <c r="S204" s="1"/>
      <c r="T204" s="1"/>
      <c r="U204" s="1"/>
      <c r="V204" s="1"/>
      <c r="W204" s="1"/>
      <c r="X204" s="1"/>
      <c r="Y204" s="1"/>
      <c r="Z204" s="1"/>
    </row>
    <row r="205" ht="18.75" customHeight="1">
      <c r="A205" s="202" t="str">
        <f t="shared" si="15"/>
        <v>KHKT-179</v>
      </c>
      <c r="B205" s="238" t="s">
        <v>4980</v>
      </c>
      <c r="C205" s="247"/>
      <c r="D205" s="134" t="s">
        <v>5124</v>
      </c>
      <c r="E205" s="228" t="s">
        <v>3561</v>
      </c>
      <c r="F205" s="1"/>
      <c r="G205" s="1"/>
      <c r="H205" s="1"/>
      <c r="I205" s="1"/>
      <c r="J205" s="1"/>
      <c r="K205" s="1"/>
      <c r="L205" s="1"/>
      <c r="M205" s="1"/>
      <c r="N205" s="1"/>
      <c r="O205" s="1"/>
      <c r="P205" s="1"/>
      <c r="Q205" s="1"/>
      <c r="R205" s="1"/>
      <c r="S205" s="1"/>
      <c r="T205" s="1"/>
      <c r="U205" s="1"/>
      <c r="V205" s="1"/>
      <c r="W205" s="1"/>
      <c r="X205" s="1"/>
      <c r="Y205" s="1"/>
      <c r="Z205" s="1"/>
    </row>
    <row r="206" ht="18.75" customHeight="1">
      <c r="A206" s="202" t="str">
        <f t="shared" si="15"/>
        <v>KHKT-180</v>
      </c>
      <c r="B206" s="235" t="s">
        <v>4982</v>
      </c>
      <c r="C206" s="266"/>
      <c r="D206" s="218" t="s">
        <v>5125</v>
      </c>
      <c r="E206" s="136" t="s">
        <v>4984</v>
      </c>
      <c r="F206" s="1"/>
      <c r="G206" s="1"/>
      <c r="H206" s="1"/>
      <c r="I206" s="1"/>
      <c r="J206" s="1"/>
      <c r="K206" s="1"/>
      <c r="L206" s="1"/>
      <c r="M206" s="1"/>
      <c r="N206" s="1"/>
      <c r="O206" s="1"/>
      <c r="P206" s="1"/>
      <c r="Q206" s="1"/>
      <c r="R206" s="1"/>
      <c r="S206" s="1"/>
      <c r="T206" s="1"/>
      <c r="U206" s="1"/>
      <c r="V206" s="1"/>
      <c r="W206" s="1"/>
      <c r="X206" s="1"/>
      <c r="Y206" s="1"/>
      <c r="Z206" s="1"/>
    </row>
    <row r="207" ht="18.75" customHeight="1">
      <c r="A207" s="202" t="str">
        <f t="shared" si="15"/>
        <v>KHKT-181</v>
      </c>
      <c r="B207" s="134" t="s">
        <v>5126</v>
      </c>
      <c r="C207" s="208"/>
      <c r="D207" s="222" t="s">
        <v>5127</v>
      </c>
      <c r="E207" s="136" t="s">
        <v>5128</v>
      </c>
      <c r="F207" s="1"/>
      <c r="G207" s="1"/>
      <c r="H207" s="1"/>
      <c r="I207" s="1"/>
      <c r="J207" s="1"/>
      <c r="K207" s="1"/>
      <c r="L207" s="1"/>
      <c r="M207" s="1"/>
      <c r="N207" s="1"/>
      <c r="O207" s="1"/>
      <c r="P207" s="1"/>
      <c r="Q207" s="1"/>
      <c r="R207" s="1"/>
      <c r="S207" s="1"/>
      <c r="T207" s="1"/>
      <c r="U207" s="1"/>
      <c r="V207" s="1"/>
      <c r="W207" s="1"/>
      <c r="X207" s="1"/>
      <c r="Y207" s="1"/>
      <c r="Z207" s="1"/>
    </row>
    <row r="208" ht="18.75" customHeight="1">
      <c r="A208" s="202" t="str">
        <f t="shared" si="15"/>
        <v>KHKT-182</v>
      </c>
      <c r="B208" s="134" t="s">
        <v>4992</v>
      </c>
      <c r="C208" s="208"/>
      <c r="D208" s="136" t="s">
        <v>5129</v>
      </c>
      <c r="E208" s="136" t="s">
        <v>4792</v>
      </c>
      <c r="F208" s="1"/>
      <c r="G208" s="1"/>
      <c r="H208" s="1"/>
      <c r="I208" s="1"/>
      <c r="J208" s="1"/>
      <c r="K208" s="1"/>
      <c r="L208" s="1"/>
      <c r="M208" s="1"/>
      <c r="N208" s="1"/>
      <c r="O208" s="1"/>
      <c r="P208" s="1"/>
      <c r="Q208" s="1"/>
      <c r="R208" s="1"/>
      <c r="S208" s="1"/>
      <c r="T208" s="1"/>
      <c r="U208" s="1"/>
      <c r="V208" s="1"/>
      <c r="W208" s="1"/>
      <c r="X208" s="1"/>
      <c r="Y208" s="1"/>
      <c r="Z208" s="1"/>
    </row>
    <row r="209" ht="18.75" customHeight="1">
      <c r="A209" s="202" t="str">
        <f t="shared" ref="A209:A210" si="16">IF(E208&lt;&gt;"",$E$3&amp;"-"&amp;COUNTA($E$16:E208),"")</f>
        <v>KHKT-184</v>
      </c>
      <c r="B209" s="237" t="s">
        <v>5130</v>
      </c>
      <c r="C209" s="226"/>
      <c r="D209" s="220" t="s">
        <v>5131</v>
      </c>
      <c r="E209" s="222" t="s">
        <v>4640</v>
      </c>
      <c r="F209" s="1"/>
      <c r="G209" s="1"/>
      <c r="H209" s="1"/>
      <c r="I209" s="1"/>
      <c r="J209" s="1"/>
      <c r="K209" s="1"/>
      <c r="L209" s="1"/>
      <c r="M209" s="1"/>
      <c r="N209" s="1"/>
      <c r="O209" s="1"/>
      <c r="P209" s="1"/>
      <c r="Q209" s="1"/>
      <c r="R209" s="1"/>
      <c r="S209" s="1"/>
      <c r="T209" s="1"/>
      <c r="U209" s="1"/>
      <c r="V209" s="1"/>
      <c r="W209" s="1"/>
      <c r="X209" s="1"/>
      <c r="Y209" s="1"/>
      <c r="Z209" s="1"/>
    </row>
    <row r="210" ht="18.75" customHeight="1">
      <c r="A210" s="202" t="str">
        <f t="shared" si="16"/>
        <v>KHKT-185</v>
      </c>
      <c r="B210" s="248" t="s">
        <v>3544</v>
      </c>
      <c r="C210" s="247"/>
      <c r="D210" s="247" t="s">
        <v>5132</v>
      </c>
      <c r="E210" s="136" t="s">
        <v>3470</v>
      </c>
      <c r="F210" s="1"/>
      <c r="G210" s="1"/>
      <c r="H210" s="1"/>
      <c r="I210" s="1"/>
      <c r="J210" s="1"/>
      <c r="K210" s="1"/>
      <c r="L210" s="1"/>
      <c r="M210" s="1"/>
      <c r="N210" s="1"/>
      <c r="O210" s="1"/>
      <c r="P210" s="1"/>
      <c r="Q210" s="1"/>
      <c r="R210" s="1"/>
      <c r="S210" s="1"/>
      <c r="T210" s="1"/>
      <c r="U210" s="1"/>
      <c r="V210" s="1"/>
      <c r="W210" s="1"/>
      <c r="X210" s="1"/>
      <c r="Y210" s="1"/>
      <c r="Z210" s="1"/>
    </row>
    <row r="211" ht="18.75" customHeight="1">
      <c r="A211" s="202" t="str">
        <f t="shared" ref="A211:A222" si="17">IF(E209&lt;&gt;"",$E$3&amp;"-"&amp;COUNTA($E$16:E209),"")</f>
        <v>KHKT-185</v>
      </c>
      <c r="B211" s="248" t="s">
        <v>3473</v>
      </c>
      <c r="C211" s="247"/>
      <c r="D211" s="247" t="s">
        <v>5133</v>
      </c>
      <c r="E211" s="136" t="s">
        <v>3470</v>
      </c>
      <c r="F211" s="1"/>
      <c r="G211" s="1"/>
      <c r="H211" s="1"/>
      <c r="I211" s="1"/>
      <c r="J211" s="1"/>
      <c r="K211" s="1"/>
      <c r="L211" s="1"/>
      <c r="M211" s="1"/>
      <c r="N211" s="1"/>
      <c r="O211" s="1"/>
      <c r="P211" s="1"/>
      <c r="Q211" s="1"/>
      <c r="R211" s="1"/>
      <c r="S211" s="1"/>
      <c r="T211" s="1"/>
      <c r="U211" s="1"/>
      <c r="V211" s="1"/>
      <c r="W211" s="1"/>
      <c r="X211" s="1"/>
      <c r="Y211" s="1"/>
      <c r="Z211" s="1"/>
    </row>
    <row r="212" ht="18.75" customHeight="1">
      <c r="A212" s="202" t="str">
        <f t="shared" si="17"/>
        <v>KHKT-186</v>
      </c>
      <c r="B212" s="248" t="s">
        <v>3547</v>
      </c>
      <c r="C212" s="247"/>
      <c r="D212" s="247" t="s">
        <v>5134</v>
      </c>
      <c r="E212" s="136" t="s">
        <v>3470</v>
      </c>
      <c r="F212" s="1"/>
      <c r="G212" s="1"/>
      <c r="H212" s="1"/>
      <c r="I212" s="1"/>
      <c r="J212" s="1"/>
      <c r="K212" s="1"/>
      <c r="L212" s="1"/>
      <c r="M212" s="1"/>
      <c r="N212" s="1"/>
      <c r="O212" s="1"/>
      <c r="P212" s="1"/>
      <c r="Q212" s="1"/>
      <c r="R212" s="1"/>
      <c r="S212" s="1"/>
      <c r="T212" s="1"/>
      <c r="U212" s="1"/>
      <c r="V212" s="1"/>
      <c r="W212" s="1"/>
      <c r="X212" s="1"/>
      <c r="Y212" s="1"/>
      <c r="Z212" s="1"/>
    </row>
    <row r="213" ht="18.75" customHeight="1">
      <c r="A213" s="202" t="str">
        <f t="shared" si="17"/>
        <v>KHKT-187</v>
      </c>
      <c r="B213" s="248" t="s">
        <v>3477</v>
      </c>
      <c r="C213" s="247"/>
      <c r="D213" s="247" t="s">
        <v>5135</v>
      </c>
      <c r="E213" s="136" t="s">
        <v>3470</v>
      </c>
      <c r="F213" s="1"/>
      <c r="G213" s="1"/>
      <c r="H213" s="1"/>
      <c r="I213" s="1"/>
      <c r="J213" s="1"/>
      <c r="K213" s="1"/>
      <c r="L213" s="1"/>
      <c r="M213" s="1"/>
      <c r="N213" s="1"/>
      <c r="O213" s="1"/>
      <c r="P213" s="1"/>
      <c r="Q213" s="1"/>
      <c r="R213" s="1"/>
      <c r="S213" s="1"/>
      <c r="T213" s="1"/>
      <c r="U213" s="1"/>
      <c r="V213" s="1"/>
      <c r="W213" s="1"/>
      <c r="X213" s="1"/>
      <c r="Y213" s="1"/>
      <c r="Z213" s="1"/>
    </row>
    <row r="214" ht="18.75" customHeight="1">
      <c r="A214" s="202" t="str">
        <f t="shared" si="17"/>
        <v>KHKT-188</v>
      </c>
      <c r="B214" s="248" t="s">
        <v>3550</v>
      </c>
      <c r="C214" s="247"/>
      <c r="D214" s="247" t="s">
        <v>5136</v>
      </c>
      <c r="E214" s="136" t="s">
        <v>3552</v>
      </c>
      <c r="F214" s="1"/>
      <c r="G214" s="1"/>
      <c r="H214" s="1"/>
      <c r="I214" s="1"/>
      <c r="J214" s="1"/>
      <c r="K214" s="1"/>
      <c r="L214" s="1"/>
      <c r="M214" s="1"/>
      <c r="N214" s="1"/>
      <c r="O214" s="1"/>
      <c r="P214" s="1"/>
      <c r="Q214" s="1"/>
      <c r="R214" s="1"/>
      <c r="S214" s="1"/>
      <c r="T214" s="1"/>
      <c r="U214" s="1"/>
      <c r="V214" s="1"/>
      <c r="W214" s="1"/>
      <c r="X214" s="1"/>
      <c r="Y214" s="1"/>
      <c r="Z214" s="1"/>
    </row>
    <row r="215" ht="18.75" customHeight="1">
      <c r="A215" s="202" t="str">
        <f t="shared" si="17"/>
        <v>KHKT-189</v>
      </c>
      <c r="B215" s="249" t="s">
        <v>3553</v>
      </c>
      <c r="C215" s="221"/>
      <c r="D215" s="221" t="s">
        <v>5137</v>
      </c>
      <c r="E215" s="222" t="s">
        <v>3555</v>
      </c>
      <c r="F215" s="1"/>
      <c r="G215" s="1"/>
      <c r="H215" s="1"/>
      <c r="I215" s="1"/>
      <c r="J215" s="1"/>
      <c r="K215" s="1"/>
      <c r="L215" s="1"/>
      <c r="M215" s="1"/>
      <c r="N215" s="1"/>
      <c r="O215" s="1"/>
      <c r="P215" s="1"/>
      <c r="Q215" s="1"/>
      <c r="R215" s="1"/>
      <c r="S215" s="1"/>
      <c r="T215" s="1"/>
      <c r="U215" s="1"/>
      <c r="V215" s="1"/>
      <c r="W215" s="1"/>
      <c r="X215" s="1"/>
      <c r="Y215" s="1"/>
      <c r="Z215" s="1"/>
    </row>
    <row r="216" ht="18.75" customHeight="1">
      <c r="A216" s="202" t="str">
        <f t="shared" si="17"/>
        <v>KHKT-190</v>
      </c>
      <c r="B216" s="238" t="s">
        <v>3556</v>
      </c>
      <c r="C216" s="134"/>
      <c r="D216" s="221" t="s">
        <v>5138</v>
      </c>
      <c r="E216" s="222" t="s">
        <v>3558</v>
      </c>
      <c r="F216" s="1"/>
      <c r="G216" s="1"/>
      <c r="H216" s="1"/>
      <c r="I216" s="1"/>
      <c r="J216" s="1"/>
      <c r="K216" s="1"/>
      <c r="L216" s="1"/>
      <c r="M216" s="1"/>
      <c r="N216" s="1"/>
      <c r="O216" s="1"/>
      <c r="P216" s="1"/>
      <c r="Q216" s="1"/>
      <c r="R216" s="1"/>
      <c r="S216" s="1"/>
      <c r="T216" s="1"/>
      <c r="U216" s="1"/>
      <c r="V216" s="1"/>
      <c r="W216" s="1"/>
      <c r="X216" s="1"/>
      <c r="Y216" s="1"/>
      <c r="Z216" s="1"/>
    </row>
    <row r="217" ht="18.75" customHeight="1">
      <c r="A217" s="202" t="str">
        <f t="shared" si="17"/>
        <v>KHKT-191</v>
      </c>
      <c r="B217" s="238" t="s">
        <v>3559</v>
      </c>
      <c r="C217" s="134"/>
      <c r="D217" s="221" t="s">
        <v>5139</v>
      </c>
      <c r="E217" s="136" t="s">
        <v>3561</v>
      </c>
      <c r="F217" s="1"/>
      <c r="G217" s="1"/>
      <c r="H217" s="1"/>
      <c r="I217" s="1"/>
      <c r="J217" s="1"/>
      <c r="K217" s="1"/>
      <c r="L217" s="1"/>
      <c r="M217" s="1"/>
      <c r="N217" s="1"/>
      <c r="O217" s="1"/>
      <c r="P217" s="1"/>
      <c r="Q217" s="1"/>
      <c r="R217" s="1"/>
      <c r="S217" s="1"/>
      <c r="T217" s="1"/>
      <c r="U217" s="1"/>
      <c r="V217" s="1"/>
      <c r="W217" s="1"/>
      <c r="X217" s="1"/>
      <c r="Y217" s="1"/>
      <c r="Z217" s="1"/>
    </row>
    <row r="218" ht="18.75" customHeight="1">
      <c r="A218" s="202" t="str">
        <f t="shared" si="17"/>
        <v>KHKT-192</v>
      </c>
      <c r="B218" s="238" t="s">
        <v>3565</v>
      </c>
      <c r="C218" s="134"/>
      <c r="D218" s="221" t="s">
        <v>5140</v>
      </c>
      <c r="E218" s="136" t="s">
        <v>3567</v>
      </c>
      <c r="F218" s="1"/>
      <c r="G218" s="1"/>
      <c r="H218" s="1"/>
      <c r="I218" s="1"/>
      <c r="J218" s="1"/>
      <c r="K218" s="1"/>
      <c r="L218" s="1"/>
      <c r="M218" s="1"/>
      <c r="N218" s="1"/>
      <c r="O218" s="1"/>
      <c r="P218" s="1"/>
      <c r="Q218" s="1"/>
      <c r="R218" s="1"/>
      <c r="S218" s="1"/>
      <c r="T218" s="1"/>
      <c r="U218" s="1"/>
      <c r="V218" s="1"/>
      <c r="W218" s="1"/>
      <c r="X218" s="1"/>
      <c r="Y218" s="1"/>
      <c r="Z218" s="1"/>
    </row>
    <row r="219" ht="18.75" customHeight="1">
      <c r="A219" s="202" t="str">
        <f t="shared" si="17"/>
        <v>KHKT-193</v>
      </c>
      <c r="B219" s="238" t="s">
        <v>5004</v>
      </c>
      <c r="C219" s="134"/>
      <c r="D219" s="134" t="s">
        <v>5141</v>
      </c>
      <c r="E219" s="136" t="s">
        <v>5006</v>
      </c>
      <c r="F219" s="1"/>
      <c r="G219" s="1"/>
      <c r="H219" s="1"/>
      <c r="I219" s="1"/>
      <c r="J219" s="1"/>
      <c r="K219" s="1"/>
      <c r="L219" s="1"/>
      <c r="M219" s="1"/>
      <c r="N219" s="1"/>
      <c r="O219" s="1"/>
      <c r="P219" s="1"/>
      <c r="Q219" s="1"/>
      <c r="R219" s="1"/>
      <c r="S219" s="1"/>
      <c r="T219" s="1"/>
      <c r="U219" s="1"/>
      <c r="V219" s="1"/>
      <c r="W219" s="1"/>
      <c r="X219" s="1"/>
      <c r="Y219" s="1"/>
      <c r="Z219" s="1"/>
    </row>
    <row r="220" ht="18.75" customHeight="1">
      <c r="A220" s="202" t="str">
        <f t="shared" si="17"/>
        <v>KHKT-194</v>
      </c>
      <c r="B220" s="238" t="s">
        <v>5007</v>
      </c>
      <c r="C220" s="134"/>
      <c r="D220" s="134" t="s">
        <v>5142</v>
      </c>
      <c r="E220" s="136" t="s">
        <v>5009</v>
      </c>
      <c r="F220" s="1"/>
      <c r="G220" s="1"/>
      <c r="H220" s="1"/>
      <c r="I220" s="1"/>
      <c r="J220" s="1"/>
      <c r="K220" s="1"/>
      <c r="L220" s="1"/>
      <c r="M220" s="1"/>
      <c r="N220" s="1"/>
      <c r="O220" s="1"/>
      <c r="P220" s="1"/>
      <c r="Q220" s="1"/>
      <c r="R220" s="1"/>
      <c r="S220" s="1"/>
      <c r="T220" s="1"/>
      <c r="U220" s="1"/>
      <c r="V220" s="1"/>
      <c r="W220" s="1"/>
      <c r="X220" s="1"/>
      <c r="Y220" s="1"/>
      <c r="Z220" s="1"/>
    </row>
    <row r="221" ht="18.75" customHeight="1">
      <c r="A221" s="202" t="str">
        <f t="shared" si="17"/>
        <v>KHKT-195</v>
      </c>
      <c r="B221" s="237" t="s">
        <v>5010</v>
      </c>
      <c r="C221" s="220"/>
      <c r="D221" s="220" t="s">
        <v>5143</v>
      </c>
      <c r="E221" s="222" t="s">
        <v>5012</v>
      </c>
      <c r="F221" s="1"/>
      <c r="G221" s="1"/>
      <c r="H221" s="1"/>
      <c r="I221" s="1"/>
      <c r="J221" s="1"/>
      <c r="K221" s="1"/>
      <c r="L221" s="1"/>
      <c r="M221" s="1"/>
      <c r="N221" s="1"/>
      <c r="O221" s="1"/>
      <c r="P221" s="1"/>
      <c r="Q221" s="1"/>
      <c r="R221" s="1"/>
      <c r="S221" s="1"/>
      <c r="T221" s="1"/>
      <c r="U221" s="1"/>
      <c r="V221" s="1"/>
      <c r="W221" s="1"/>
      <c r="X221" s="1"/>
      <c r="Y221" s="1"/>
      <c r="Z221" s="1"/>
    </row>
    <row r="222" ht="18.75" customHeight="1">
      <c r="A222" s="202" t="str">
        <f t="shared" si="17"/>
        <v>KHKT-196</v>
      </c>
      <c r="B222" s="237" t="s">
        <v>5013</v>
      </c>
      <c r="C222" s="220"/>
      <c r="D222" s="220" t="s">
        <v>5144</v>
      </c>
      <c r="E222" s="222" t="s">
        <v>5015</v>
      </c>
      <c r="F222" s="1"/>
      <c r="G222" s="1"/>
      <c r="H222" s="1"/>
      <c r="I222" s="1"/>
      <c r="J222" s="1"/>
      <c r="K222" s="1"/>
      <c r="L222" s="1"/>
      <c r="M222" s="1"/>
      <c r="N222" s="1"/>
      <c r="O222" s="1"/>
      <c r="P222" s="1"/>
      <c r="Q222" s="1"/>
      <c r="R222" s="1"/>
      <c r="S222" s="1"/>
      <c r="T222" s="1"/>
      <c r="U222" s="1"/>
      <c r="V222" s="1"/>
      <c r="W222" s="1"/>
      <c r="X222" s="1"/>
      <c r="Y222" s="1"/>
      <c r="Z222" s="1"/>
    </row>
    <row r="223" ht="18.75" customHeight="1">
      <c r="A223" s="202"/>
      <c r="B223" s="229" t="s">
        <v>5145</v>
      </c>
      <c r="C223" s="229"/>
      <c r="D223" s="229"/>
      <c r="E223" s="229"/>
      <c r="F223" s="1"/>
      <c r="G223" s="1"/>
      <c r="H223" s="1"/>
      <c r="I223" s="1"/>
      <c r="J223" s="1"/>
      <c r="K223" s="1"/>
      <c r="L223" s="1"/>
      <c r="M223" s="1"/>
      <c r="N223" s="1"/>
      <c r="O223" s="1"/>
      <c r="P223" s="1"/>
      <c r="Q223" s="1"/>
      <c r="R223" s="1"/>
      <c r="S223" s="1"/>
      <c r="T223" s="1"/>
      <c r="U223" s="1"/>
      <c r="V223" s="1"/>
      <c r="W223" s="1"/>
      <c r="X223" s="1"/>
      <c r="Y223" s="1"/>
      <c r="Z223" s="1"/>
    </row>
    <row r="224" ht="18.75" customHeight="1">
      <c r="A224" s="202" t="str">
        <f>IF(E222&lt;&gt;"",$E$3&amp;"-"&amp;COUNTA($E$16:E221),"")</f>
        <v>KHKT-197</v>
      </c>
      <c r="B224" s="154" t="s">
        <v>5146</v>
      </c>
      <c r="C224" s="154" t="s">
        <v>791</v>
      </c>
      <c r="D224" s="154"/>
      <c r="E224" s="154" t="s">
        <v>793</v>
      </c>
      <c r="F224" s="154"/>
      <c r="G224" s="1"/>
      <c r="H224" s="1"/>
      <c r="I224" s="1"/>
      <c r="J224" s="1"/>
      <c r="K224" s="1"/>
      <c r="L224" s="1"/>
      <c r="M224" s="1"/>
      <c r="N224" s="1"/>
      <c r="O224" s="1"/>
      <c r="P224" s="1"/>
      <c r="Q224" s="1"/>
      <c r="R224" s="1"/>
      <c r="S224" s="1"/>
      <c r="T224" s="1"/>
      <c r="U224" s="1"/>
      <c r="V224" s="1"/>
      <c r="W224" s="1"/>
      <c r="X224" s="1"/>
      <c r="Y224" s="1"/>
      <c r="Z224" s="1"/>
    </row>
    <row r="225" ht="18.75" customHeight="1">
      <c r="A225" s="202" t="str">
        <f t="shared" ref="A225:A228" si="18">IF(E224&lt;&gt;"",$E$3&amp;"-"&amp;COUNTA($E$16:E223),"")</f>
        <v>KHKT-198</v>
      </c>
      <c r="B225" s="154" t="s">
        <v>5147</v>
      </c>
      <c r="C225" s="154" t="s">
        <v>791</v>
      </c>
      <c r="D225" s="154" t="s">
        <v>4225</v>
      </c>
      <c r="E225" s="154" t="s">
        <v>799</v>
      </c>
      <c r="F225" s="154"/>
      <c r="G225" s="1"/>
      <c r="H225" s="1"/>
      <c r="I225" s="1"/>
      <c r="J225" s="1"/>
      <c r="K225" s="1"/>
      <c r="L225" s="1"/>
      <c r="M225" s="1"/>
      <c r="N225" s="1"/>
      <c r="O225" s="1"/>
      <c r="P225" s="1"/>
      <c r="Q225" s="1"/>
      <c r="R225" s="1"/>
      <c r="S225" s="1"/>
      <c r="T225" s="1"/>
      <c r="U225" s="1"/>
      <c r="V225" s="1"/>
      <c r="W225" s="1"/>
      <c r="X225" s="1"/>
      <c r="Y225" s="1"/>
      <c r="Z225" s="1"/>
    </row>
    <row r="226" ht="18.75" customHeight="1">
      <c r="A226" s="202" t="str">
        <f t="shared" si="18"/>
        <v>KHKT-199</v>
      </c>
      <c r="B226" s="154" t="s">
        <v>5148</v>
      </c>
      <c r="C226" s="154" t="s">
        <v>791</v>
      </c>
      <c r="D226" s="154" t="s">
        <v>5149</v>
      </c>
      <c r="E226" s="154" t="s">
        <v>5150</v>
      </c>
      <c r="F226" s="154"/>
      <c r="G226" s="1"/>
      <c r="H226" s="1"/>
      <c r="I226" s="1"/>
      <c r="J226" s="1"/>
      <c r="K226" s="1"/>
      <c r="L226" s="1"/>
      <c r="M226" s="1"/>
      <c r="N226" s="1"/>
      <c r="O226" s="1"/>
      <c r="P226" s="1"/>
      <c r="Q226" s="1"/>
      <c r="R226" s="1"/>
      <c r="S226" s="1"/>
      <c r="T226" s="1"/>
      <c r="U226" s="1"/>
      <c r="V226" s="1"/>
      <c r="W226" s="1"/>
      <c r="X226" s="1"/>
      <c r="Y226" s="1"/>
      <c r="Z226" s="1"/>
    </row>
    <row r="227" ht="18.75" customHeight="1">
      <c r="A227" s="202" t="str">
        <f t="shared" si="18"/>
        <v>KHKT-200</v>
      </c>
      <c r="B227" s="154" t="s">
        <v>5151</v>
      </c>
      <c r="C227" s="154" t="s">
        <v>791</v>
      </c>
      <c r="D227" s="154" t="s">
        <v>4228</v>
      </c>
      <c r="E227" s="154" t="s">
        <v>805</v>
      </c>
      <c r="F227" s="154"/>
      <c r="G227" s="1"/>
      <c r="H227" s="1"/>
      <c r="I227" s="1"/>
      <c r="J227" s="1"/>
      <c r="K227" s="1"/>
      <c r="L227" s="1"/>
      <c r="M227" s="1"/>
      <c r="N227" s="1"/>
      <c r="O227" s="1"/>
      <c r="P227" s="1"/>
      <c r="Q227" s="1"/>
      <c r="R227" s="1"/>
      <c r="S227" s="1"/>
      <c r="T227" s="1"/>
      <c r="U227" s="1"/>
      <c r="V227" s="1"/>
      <c r="W227" s="1"/>
      <c r="X227" s="1"/>
      <c r="Y227" s="1"/>
      <c r="Z227" s="1"/>
    </row>
    <row r="228" ht="18.75" customHeight="1">
      <c r="A228" s="202" t="str">
        <f t="shared" si="18"/>
        <v>KHKT-201</v>
      </c>
      <c r="B228" s="154" t="s">
        <v>5152</v>
      </c>
      <c r="C228" s="154" t="s">
        <v>791</v>
      </c>
      <c r="D228" s="154" t="s">
        <v>5153</v>
      </c>
      <c r="E228" s="154" t="s">
        <v>796</v>
      </c>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130">
    <cfRule type="cellIs" dxfId="2" priority="1" stopIfTrue="1" operator="equal">
      <formula>"F"</formula>
    </cfRule>
  </conditionalFormatting>
  <conditionalFormatting sqref="F16:Q130">
    <cfRule type="cellIs" dxfId="3" priority="2" stopIfTrue="1" operator="equal">
      <formula>"PE"</formula>
    </cfRule>
  </conditionalFormatting>
  <dataValidations>
    <dataValidation type="list" allowBlank="1" showErrorMessage="1" sqref="F16:Q130">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2.0" topLeftCell="B13" activePane="bottomRight" state="frozen"/>
      <selection activeCell="B1" sqref="B1" pane="topRight"/>
      <selection activeCell="A13" sqref="A13" pane="bottomLeft"/>
      <selection activeCell="B13" sqref="B13" pane="bottomRight"/>
    </sheetView>
  </sheetViews>
  <sheetFormatPr customHeight="1" defaultColWidth="12.63" defaultRowHeight="15.0"/>
  <cols>
    <col customWidth="1" min="1" max="1" width="15.88"/>
    <col customWidth="1" min="2" max="3" width="28.38"/>
    <col customWidth="1" min="4" max="4" width="50.0"/>
    <col customWidth="1" min="5" max="5" width="43.75"/>
    <col customWidth="1" min="6" max="17" width="12.0"/>
    <col customWidth="1" min="18" max="19" width="13.25"/>
    <col customWidth="1" min="20" max="20" width="26.75"/>
    <col customWidth="1" min="21" max="26" width="12.75"/>
  </cols>
  <sheetData>
    <row r="1" ht="18.75" customHeight="1">
      <c r="A1" s="109"/>
      <c r="B1" s="110"/>
      <c r="C1" s="110"/>
      <c r="D1" s="111" t="s">
        <v>212</v>
      </c>
      <c r="E1" s="112"/>
      <c r="F1" s="109"/>
      <c r="G1" s="109"/>
      <c r="H1" s="109"/>
      <c r="I1" s="109"/>
      <c r="J1" s="109"/>
      <c r="K1" s="109"/>
      <c r="L1" s="109"/>
      <c r="M1" s="109"/>
      <c r="N1" s="109"/>
      <c r="O1" s="109"/>
      <c r="P1" s="109"/>
      <c r="Q1" s="109"/>
      <c r="R1" s="109"/>
      <c r="S1" s="113"/>
      <c r="T1" s="113"/>
      <c r="U1" s="1"/>
      <c r="V1" s="1"/>
      <c r="W1" s="1"/>
      <c r="X1" s="1"/>
      <c r="Y1" s="1"/>
      <c r="Z1" s="1"/>
    </row>
    <row r="2" ht="18.75" customHeight="1">
      <c r="A2" s="109"/>
      <c r="B2" s="110"/>
      <c r="C2" s="110"/>
      <c r="D2" s="115" t="s">
        <v>213</v>
      </c>
      <c r="E2" s="116" t="s">
        <v>74</v>
      </c>
      <c r="F2" s="109"/>
      <c r="G2" s="109"/>
      <c r="H2" s="109"/>
      <c r="I2" s="109"/>
      <c r="J2" s="109"/>
      <c r="K2" s="109"/>
      <c r="L2" s="109"/>
      <c r="M2" s="109"/>
      <c r="N2" s="109"/>
      <c r="O2" s="109"/>
      <c r="P2" s="109"/>
      <c r="Q2" s="109"/>
      <c r="R2" s="109"/>
      <c r="S2" s="113"/>
      <c r="T2" s="113"/>
      <c r="U2" s="1"/>
      <c r="V2" s="1"/>
      <c r="W2" s="1"/>
      <c r="X2" s="1"/>
      <c r="Y2" s="1"/>
      <c r="Z2" s="1"/>
    </row>
    <row r="3" ht="18.75" customHeight="1">
      <c r="A3" s="109"/>
      <c r="B3" s="110"/>
      <c r="C3" s="110"/>
      <c r="D3" s="115" t="s">
        <v>215</v>
      </c>
      <c r="E3" s="116" t="s">
        <v>5154</v>
      </c>
      <c r="F3" s="109"/>
      <c r="G3" s="109"/>
      <c r="H3" s="109"/>
      <c r="I3" s="109"/>
      <c r="J3" s="109"/>
      <c r="K3" s="109"/>
      <c r="L3" s="109"/>
      <c r="M3" s="109"/>
      <c r="N3" s="109"/>
      <c r="O3" s="109"/>
      <c r="P3" s="109"/>
      <c r="Q3" s="109"/>
      <c r="R3" s="109"/>
      <c r="S3" s="113"/>
      <c r="T3" s="113"/>
      <c r="U3" s="1"/>
      <c r="V3" s="1"/>
      <c r="W3" s="1"/>
      <c r="X3" s="1"/>
      <c r="Y3" s="1"/>
      <c r="Z3" s="1"/>
    </row>
    <row r="4" ht="18.75" customHeight="1">
      <c r="A4" s="109"/>
      <c r="B4" s="110"/>
      <c r="C4" s="110"/>
      <c r="D4" s="115" t="s">
        <v>128</v>
      </c>
      <c r="E4" s="117">
        <f>COUNTIF($R$12:$R$1039,"P")</f>
        <v>3</v>
      </c>
      <c r="F4" s="109"/>
      <c r="G4" s="109"/>
      <c r="H4" s="109"/>
      <c r="I4" s="109"/>
      <c r="J4" s="109"/>
      <c r="K4" s="109"/>
      <c r="L4" s="109"/>
      <c r="M4" s="109"/>
      <c r="N4" s="109"/>
      <c r="O4" s="109"/>
      <c r="P4" s="109"/>
      <c r="Q4" s="109"/>
      <c r="R4" s="109"/>
      <c r="S4" s="113"/>
      <c r="T4" s="113"/>
      <c r="U4" s="1"/>
      <c r="V4" s="1"/>
      <c r="W4" s="1"/>
      <c r="X4" s="1"/>
      <c r="Y4" s="1"/>
      <c r="Z4" s="1"/>
    </row>
    <row r="5" ht="18.75" customHeight="1">
      <c r="A5" s="109"/>
      <c r="B5" s="110"/>
      <c r="C5" s="110"/>
      <c r="D5" s="115" t="s">
        <v>129</v>
      </c>
      <c r="E5" s="117">
        <f>COUNTIF($R$12:$R$1039,"F")</f>
        <v>0</v>
      </c>
      <c r="F5" s="109"/>
      <c r="G5" s="109"/>
      <c r="H5" s="109"/>
      <c r="I5" s="109"/>
      <c r="J5" s="109"/>
      <c r="K5" s="109"/>
      <c r="L5" s="109"/>
      <c r="M5" s="109"/>
      <c r="N5" s="109"/>
      <c r="O5" s="109"/>
      <c r="P5" s="109"/>
      <c r="Q5" s="109"/>
      <c r="R5" s="109"/>
      <c r="S5" s="113"/>
      <c r="T5" s="113"/>
      <c r="U5" s="1"/>
      <c r="V5" s="1"/>
      <c r="W5" s="1"/>
      <c r="X5" s="1"/>
      <c r="Y5" s="1"/>
      <c r="Z5" s="1"/>
    </row>
    <row r="6" ht="18.75" customHeight="1">
      <c r="A6" s="109"/>
      <c r="B6" s="110"/>
      <c r="C6" s="110"/>
      <c r="D6" s="115" t="s">
        <v>130</v>
      </c>
      <c r="E6" s="117">
        <f>COUNTIF($R$12:$R$1039,"PE")</f>
        <v>0</v>
      </c>
      <c r="F6" s="109"/>
      <c r="G6" s="202"/>
      <c r="H6" s="206"/>
      <c r="I6" s="202"/>
      <c r="J6" s="109"/>
      <c r="K6" s="109"/>
      <c r="L6" s="109"/>
      <c r="M6" s="109"/>
      <c r="N6" s="109"/>
      <c r="O6" s="109"/>
      <c r="P6" s="109"/>
      <c r="Q6" s="109"/>
      <c r="R6" s="109"/>
      <c r="S6" s="113"/>
      <c r="T6" s="113"/>
      <c r="U6" s="1"/>
      <c r="V6" s="1"/>
      <c r="W6" s="1"/>
      <c r="X6" s="1"/>
      <c r="Y6" s="1"/>
      <c r="Z6" s="1"/>
    </row>
    <row r="7" ht="18.75" customHeight="1">
      <c r="A7" s="109"/>
      <c r="B7" s="110"/>
      <c r="C7" s="110"/>
      <c r="D7" s="115" t="s">
        <v>132</v>
      </c>
      <c r="E7" s="117">
        <f>E8-E4-E5-E6</f>
        <v>210</v>
      </c>
      <c r="F7" s="109"/>
      <c r="G7" s="109"/>
      <c r="H7" s="109"/>
      <c r="I7" s="109"/>
      <c r="J7" s="109"/>
      <c r="K7" s="109"/>
      <c r="L7" s="109"/>
      <c r="M7" s="109"/>
      <c r="N7" s="109"/>
      <c r="O7" s="109"/>
      <c r="P7" s="109"/>
      <c r="Q7" s="109"/>
      <c r="R7" s="109"/>
      <c r="S7" s="113"/>
      <c r="T7" s="113"/>
      <c r="U7" s="1"/>
      <c r="V7" s="1"/>
      <c r="W7" s="1"/>
      <c r="X7" s="1"/>
      <c r="Y7" s="1"/>
      <c r="Z7" s="1"/>
    </row>
    <row r="8" ht="18.75" customHeight="1">
      <c r="A8" s="109"/>
      <c r="B8" s="110"/>
      <c r="C8" s="110"/>
      <c r="D8" s="115" t="s">
        <v>134</v>
      </c>
      <c r="E8" s="117">
        <f>COUNTA($E$12:$E$1651)</f>
        <v>213</v>
      </c>
      <c r="F8" s="109"/>
      <c r="G8" s="109"/>
      <c r="H8" s="109"/>
      <c r="I8" s="109"/>
      <c r="J8" s="109"/>
      <c r="K8" s="109"/>
      <c r="L8" s="109"/>
      <c r="M8" s="109"/>
      <c r="N8" s="109"/>
      <c r="O8" s="109"/>
      <c r="P8" s="109"/>
      <c r="Q8" s="109"/>
      <c r="R8" s="109"/>
      <c r="S8" s="113"/>
      <c r="T8" s="113"/>
      <c r="U8" s="1"/>
      <c r="V8" s="1"/>
      <c r="W8" s="1"/>
      <c r="X8" s="1"/>
      <c r="Y8" s="1"/>
      <c r="Z8" s="1"/>
    </row>
    <row r="9" ht="18.75" customHeight="1">
      <c r="A9" s="109"/>
      <c r="B9" s="207" t="s">
        <v>62</v>
      </c>
      <c r="C9" s="110"/>
      <c r="D9" s="118" t="s">
        <v>142</v>
      </c>
      <c r="E9" s="113"/>
      <c r="F9" s="109"/>
      <c r="G9" s="109"/>
      <c r="H9" s="109"/>
      <c r="I9" s="109"/>
      <c r="J9" s="109"/>
      <c r="K9" s="109"/>
      <c r="L9" s="109"/>
      <c r="M9" s="109"/>
      <c r="N9" s="109"/>
      <c r="O9" s="109"/>
      <c r="P9" s="109"/>
      <c r="Q9" s="109"/>
      <c r="R9" s="109"/>
      <c r="S9" s="113"/>
      <c r="T9" s="113"/>
      <c r="U9" s="1"/>
      <c r="V9" s="1"/>
      <c r="W9" s="1"/>
      <c r="X9" s="1"/>
      <c r="Y9" s="1"/>
      <c r="Z9" s="1"/>
    </row>
    <row r="10" ht="18.75" customHeight="1">
      <c r="A10" s="119" t="s">
        <v>215</v>
      </c>
      <c r="B10" s="119" t="s">
        <v>217</v>
      </c>
      <c r="C10" s="119" t="s">
        <v>218</v>
      </c>
      <c r="D10" s="119" t="s">
        <v>105</v>
      </c>
      <c r="E10" s="119" t="s">
        <v>106</v>
      </c>
      <c r="F10" s="120" t="s">
        <v>219</v>
      </c>
      <c r="G10" s="16"/>
      <c r="H10" s="15"/>
      <c r="I10" s="120" t="s">
        <v>220</v>
      </c>
      <c r="J10" s="16"/>
      <c r="K10" s="15"/>
      <c r="L10" s="120" t="s">
        <v>221</v>
      </c>
      <c r="M10" s="16"/>
      <c r="N10" s="15"/>
      <c r="O10" s="120" t="s">
        <v>222</v>
      </c>
      <c r="P10" s="16"/>
      <c r="Q10" s="15"/>
      <c r="R10" s="119" t="s">
        <v>223</v>
      </c>
      <c r="S10" s="119" t="s">
        <v>102</v>
      </c>
      <c r="T10" s="119" t="s">
        <v>20</v>
      </c>
      <c r="U10" s="1"/>
      <c r="V10" s="1"/>
      <c r="W10" s="1"/>
      <c r="X10" s="1"/>
      <c r="Y10" s="1"/>
      <c r="Z10" s="1"/>
    </row>
    <row r="11" ht="18.75" customHeight="1">
      <c r="A11" s="121"/>
      <c r="B11" s="121"/>
      <c r="C11" s="121"/>
      <c r="D11" s="121"/>
      <c r="E11" s="121"/>
      <c r="F11" s="122" t="s">
        <v>224</v>
      </c>
      <c r="G11" s="122" t="s">
        <v>225</v>
      </c>
      <c r="H11" s="122" t="s">
        <v>226</v>
      </c>
      <c r="I11" s="122" t="s">
        <v>224</v>
      </c>
      <c r="J11" s="122" t="s">
        <v>225</v>
      </c>
      <c r="K11" s="122" t="s">
        <v>226</v>
      </c>
      <c r="L11" s="122" t="s">
        <v>224</v>
      </c>
      <c r="M11" s="122" t="s">
        <v>225</v>
      </c>
      <c r="N11" s="122" t="s">
        <v>226</v>
      </c>
      <c r="O11" s="122" t="s">
        <v>224</v>
      </c>
      <c r="P11" s="122" t="s">
        <v>225</v>
      </c>
      <c r="Q11" s="122" t="s">
        <v>226</v>
      </c>
      <c r="R11" s="121"/>
      <c r="S11" s="19"/>
      <c r="T11" s="19"/>
      <c r="U11" s="1"/>
      <c r="V11" s="1"/>
      <c r="W11" s="1"/>
      <c r="X11" s="1"/>
      <c r="Y11" s="1"/>
      <c r="Z11" s="1"/>
    </row>
    <row r="12" ht="18.75" customHeight="1">
      <c r="A12" s="185" t="str">
        <f>IF(AND(E12="",E12=""),"",$E$3&amp;"_"&amp;ROW()-11-COUNTBLANK($E$12:E12))</f>
        <v/>
      </c>
      <c r="B12" s="186" t="s">
        <v>5155</v>
      </c>
      <c r="C12" s="186"/>
      <c r="D12" s="208"/>
      <c r="E12" s="208"/>
      <c r="F12" s="208"/>
      <c r="G12" s="208"/>
      <c r="H12" s="208"/>
      <c r="I12" s="208"/>
      <c r="J12" s="208"/>
      <c r="K12" s="208"/>
      <c r="L12" s="208"/>
      <c r="M12" s="208"/>
      <c r="N12" s="208"/>
      <c r="O12" s="208"/>
      <c r="P12" s="208"/>
      <c r="Q12" s="208"/>
      <c r="R12" s="208"/>
      <c r="S12" s="296"/>
      <c r="T12" s="208"/>
      <c r="U12" s="1"/>
      <c r="V12" s="1"/>
      <c r="W12" s="1"/>
      <c r="X12" s="1"/>
      <c r="Y12" s="1"/>
      <c r="Z12" s="1"/>
    </row>
    <row r="13" ht="18.75" customHeight="1">
      <c r="A13" s="187" t="s">
        <v>2829</v>
      </c>
      <c r="B13" s="188"/>
      <c r="C13" s="189"/>
      <c r="D13" s="190"/>
      <c r="E13" s="191"/>
      <c r="F13" s="191"/>
      <c r="G13" s="192"/>
      <c r="H13" s="193"/>
      <c r="I13" s="193"/>
      <c r="J13" s="193"/>
      <c r="K13" s="193"/>
      <c r="L13" s="194"/>
      <c r="M13" s="193"/>
      <c r="N13" s="192"/>
      <c r="O13" s="193"/>
      <c r="P13" s="137"/>
      <c r="Q13" s="137"/>
      <c r="R13" s="137"/>
      <c r="S13" s="297"/>
      <c r="T13" s="137"/>
      <c r="U13" s="1"/>
      <c r="V13" s="1"/>
      <c r="W13" s="1"/>
      <c r="X13" s="1"/>
      <c r="Y13" s="1"/>
      <c r="Z13" s="1"/>
    </row>
    <row r="14" ht="140.25" customHeight="1">
      <c r="A14" s="298"/>
      <c r="B14" s="148" t="s">
        <v>5156</v>
      </c>
      <c r="C14" s="148"/>
      <c r="D14" s="148"/>
      <c r="E14" s="148"/>
      <c r="F14" s="142"/>
      <c r="G14" s="212"/>
      <c r="H14" s="125"/>
      <c r="I14" s="125"/>
      <c r="J14" s="125"/>
      <c r="K14" s="125"/>
      <c r="L14" s="213"/>
      <c r="M14" s="125"/>
      <c r="N14" s="212"/>
      <c r="O14" s="125"/>
      <c r="P14" s="141"/>
      <c r="Q14" s="141"/>
      <c r="R14" s="141"/>
      <c r="S14" s="299"/>
      <c r="T14" s="141"/>
      <c r="U14" s="214"/>
      <c r="V14" s="214"/>
      <c r="W14" s="214"/>
      <c r="X14" s="214"/>
      <c r="Y14" s="214"/>
      <c r="Z14" s="214"/>
    </row>
    <row r="15" ht="18.75" customHeight="1">
      <c r="A15" s="187" t="s">
        <v>2829</v>
      </c>
      <c r="B15" s="188"/>
      <c r="C15" s="189"/>
      <c r="D15" s="190"/>
      <c r="E15" s="191"/>
      <c r="F15" s="191"/>
      <c r="G15" s="192"/>
      <c r="H15" s="193"/>
      <c r="I15" s="193"/>
      <c r="J15" s="193"/>
      <c r="K15" s="193"/>
      <c r="L15" s="194"/>
      <c r="M15" s="193"/>
      <c r="N15" s="192"/>
      <c r="O15" s="193"/>
      <c r="P15" s="137"/>
      <c r="Q15" s="137"/>
      <c r="R15" s="137"/>
      <c r="S15" s="297"/>
      <c r="T15" s="137"/>
      <c r="U15" s="1"/>
      <c r="V15" s="1"/>
      <c r="W15" s="1"/>
      <c r="X15" s="1"/>
      <c r="Y15" s="1"/>
      <c r="Z15" s="1"/>
    </row>
    <row r="16" ht="370.5" customHeight="1">
      <c r="A16" s="196" t="str">
        <f t="shared" ref="A16:A159" si="1">IF(E16&lt;&gt;"",$E$3&amp;"00"&amp;COUNTA($E$16:E16),"")</f>
        <v>PNT001</v>
      </c>
      <c r="B16" s="134" t="s">
        <v>5157</v>
      </c>
      <c r="C16" s="134"/>
      <c r="D16" s="136"/>
      <c r="E16" s="136" t="s">
        <v>5158</v>
      </c>
      <c r="F16" s="197" t="s">
        <v>2881</v>
      </c>
      <c r="G16" s="197"/>
      <c r="H16" s="197"/>
      <c r="I16" s="197"/>
      <c r="J16" s="197"/>
      <c r="K16" s="197"/>
      <c r="L16" s="197"/>
      <c r="M16" s="197"/>
      <c r="N16" s="197"/>
      <c r="O16" s="197"/>
      <c r="P16" s="197"/>
      <c r="Q16" s="197"/>
      <c r="R16" s="137" t="str">
        <f t="shared" ref="R16:R60" si="2">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P</v>
      </c>
      <c r="S16" s="300"/>
      <c r="T16" s="137"/>
      <c r="U16" s="1"/>
      <c r="V16" s="1"/>
      <c r="W16" s="1"/>
      <c r="X16" s="1"/>
      <c r="Y16" s="1"/>
      <c r="Z16" s="1"/>
    </row>
    <row r="17" ht="90.0" customHeight="1">
      <c r="A17" s="196" t="str">
        <f t="shared" si="1"/>
        <v>PNT002</v>
      </c>
      <c r="B17" s="134" t="s">
        <v>4132</v>
      </c>
      <c r="C17" s="208"/>
      <c r="D17" s="136" t="s">
        <v>4133</v>
      </c>
      <c r="E17" s="136" t="s">
        <v>4134</v>
      </c>
      <c r="F17" s="197"/>
      <c r="G17" s="197"/>
      <c r="H17" s="197"/>
      <c r="I17" s="197"/>
      <c r="J17" s="197"/>
      <c r="K17" s="197"/>
      <c r="L17" s="197"/>
      <c r="M17" s="197"/>
      <c r="N17" s="197"/>
      <c r="O17" s="197"/>
      <c r="P17" s="197"/>
      <c r="Q17" s="197"/>
      <c r="R17" s="137" t="str">
        <f t="shared" si="2"/>
        <v/>
      </c>
      <c r="S17" s="297"/>
      <c r="T17" s="137"/>
      <c r="U17" s="1"/>
      <c r="V17" s="1"/>
      <c r="W17" s="1"/>
      <c r="X17" s="1"/>
      <c r="Y17" s="1"/>
      <c r="Z17" s="1"/>
    </row>
    <row r="18" ht="135.0" customHeight="1">
      <c r="A18" s="196" t="str">
        <f t="shared" si="1"/>
        <v>PNT003</v>
      </c>
      <c r="B18" s="134" t="s">
        <v>3419</v>
      </c>
      <c r="C18" s="208"/>
      <c r="D18" s="136" t="s">
        <v>4135</v>
      </c>
      <c r="E18" s="136" t="s">
        <v>4136</v>
      </c>
      <c r="F18" s="197"/>
      <c r="G18" s="197"/>
      <c r="H18" s="197"/>
      <c r="I18" s="197"/>
      <c r="J18" s="197"/>
      <c r="K18" s="197"/>
      <c r="L18" s="197"/>
      <c r="M18" s="197"/>
      <c r="N18" s="197"/>
      <c r="O18" s="197"/>
      <c r="P18" s="197"/>
      <c r="Q18" s="197"/>
      <c r="R18" s="137" t="str">
        <f t="shared" si="2"/>
        <v/>
      </c>
      <c r="S18" s="297"/>
      <c r="T18" s="137"/>
      <c r="U18" s="1"/>
      <c r="V18" s="1"/>
      <c r="W18" s="1"/>
      <c r="X18" s="1"/>
      <c r="Y18" s="1"/>
      <c r="Z18" s="1"/>
    </row>
    <row r="19" ht="135.0" customHeight="1">
      <c r="A19" s="196" t="str">
        <f t="shared" si="1"/>
        <v>PNT004</v>
      </c>
      <c r="B19" s="134" t="s">
        <v>4137</v>
      </c>
      <c r="C19" s="208"/>
      <c r="D19" s="136" t="s">
        <v>4138</v>
      </c>
      <c r="E19" s="136" t="s">
        <v>4139</v>
      </c>
      <c r="F19" s="197"/>
      <c r="G19" s="197"/>
      <c r="H19" s="197"/>
      <c r="I19" s="197"/>
      <c r="J19" s="197"/>
      <c r="K19" s="197"/>
      <c r="L19" s="197"/>
      <c r="M19" s="197"/>
      <c r="N19" s="197"/>
      <c r="O19" s="197"/>
      <c r="P19" s="197"/>
      <c r="Q19" s="197"/>
      <c r="R19" s="137" t="str">
        <f t="shared" si="2"/>
        <v/>
      </c>
      <c r="S19" s="297"/>
      <c r="T19" s="137"/>
      <c r="U19" s="1"/>
      <c r="V19" s="1"/>
      <c r="W19" s="1"/>
      <c r="X19" s="1"/>
      <c r="Y19" s="1"/>
      <c r="Z19" s="1"/>
    </row>
    <row r="20" ht="129.0" customHeight="1">
      <c r="A20" s="196" t="str">
        <f t="shared" si="1"/>
        <v>PNT005</v>
      </c>
      <c r="B20" s="134" t="s">
        <v>3422</v>
      </c>
      <c r="C20" s="134"/>
      <c r="D20" s="136" t="s">
        <v>3921</v>
      </c>
      <c r="E20" s="136" t="s">
        <v>3424</v>
      </c>
      <c r="F20" s="197" t="s">
        <v>2881</v>
      </c>
      <c r="G20" s="197"/>
      <c r="H20" s="197"/>
      <c r="I20" s="197"/>
      <c r="J20" s="197"/>
      <c r="K20" s="197"/>
      <c r="L20" s="197"/>
      <c r="M20" s="197"/>
      <c r="N20" s="197"/>
      <c r="O20" s="197"/>
      <c r="P20" s="197"/>
      <c r="Q20" s="197"/>
      <c r="R20" s="137" t="str">
        <f t="shared" si="2"/>
        <v>P</v>
      </c>
      <c r="S20" s="297"/>
      <c r="T20" s="137"/>
      <c r="U20" s="1"/>
      <c r="V20" s="1"/>
      <c r="W20" s="1"/>
      <c r="X20" s="1"/>
      <c r="Y20" s="1"/>
      <c r="Z20" s="1"/>
    </row>
    <row r="21" ht="99.0" customHeight="1">
      <c r="A21" s="196" t="str">
        <f t="shared" si="1"/>
        <v>PNT006</v>
      </c>
      <c r="B21" s="134" t="s">
        <v>3425</v>
      </c>
      <c r="C21" s="134"/>
      <c r="D21" s="136" t="s">
        <v>5159</v>
      </c>
      <c r="E21" s="136" t="s">
        <v>3427</v>
      </c>
      <c r="F21" s="197" t="s">
        <v>2881</v>
      </c>
      <c r="G21" s="197"/>
      <c r="H21" s="197"/>
      <c r="I21" s="197"/>
      <c r="J21" s="197"/>
      <c r="K21" s="197"/>
      <c r="L21" s="197"/>
      <c r="M21" s="197"/>
      <c r="N21" s="197"/>
      <c r="O21" s="197"/>
      <c r="P21" s="197"/>
      <c r="Q21" s="197"/>
      <c r="R21" s="137" t="str">
        <f t="shared" si="2"/>
        <v>P</v>
      </c>
      <c r="S21" s="297"/>
      <c r="T21" s="137"/>
      <c r="U21" s="1"/>
      <c r="V21" s="1"/>
      <c r="W21" s="1"/>
      <c r="X21" s="1"/>
      <c r="Y21" s="1"/>
      <c r="Z21" s="1"/>
    </row>
    <row r="22" ht="45.0" customHeight="1">
      <c r="A22" s="196" t="str">
        <f t="shared" si="1"/>
        <v/>
      </c>
      <c r="B22" s="231" t="s">
        <v>292</v>
      </c>
      <c r="C22" s="231"/>
      <c r="D22" s="231"/>
      <c r="E22" s="231"/>
      <c r="F22" s="197"/>
      <c r="G22" s="197"/>
      <c r="H22" s="197"/>
      <c r="I22" s="197"/>
      <c r="J22" s="197"/>
      <c r="K22" s="197"/>
      <c r="L22" s="197"/>
      <c r="M22" s="197"/>
      <c r="N22" s="197"/>
      <c r="O22" s="197"/>
      <c r="P22" s="197"/>
      <c r="Q22" s="197"/>
      <c r="R22" s="137" t="str">
        <f t="shared" si="2"/>
        <v/>
      </c>
      <c r="S22" s="297"/>
      <c r="T22" s="137"/>
      <c r="U22" s="1"/>
      <c r="V22" s="1"/>
      <c r="W22" s="1"/>
      <c r="X22" s="1"/>
      <c r="Y22" s="1"/>
      <c r="Z22" s="1"/>
    </row>
    <row r="23" ht="99.0" customHeight="1">
      <c r="A23" s="196" t="str">
        <f t="shared" si="1"/>
        <v>PNT007</v>
      </c>
      <c r="B23" s="142" t="s">
        <v>293</v>
      </c>
      <c r="C23" s="142"/>
      <c r="D23" s="142" t="s">
        <v>3922</v>
      </c>
      <c r="E23" s="142" t="s">
        <v>295</v>
      </c>
      <c r="F23" s="197"/>
      <c r="G23" s="197"/>
      <c r="H23" s="197"/>
      <c r="I23" s="197"/>
      <c r="J23" s="197"/>
      <c r="K23" s="197"/>
      <c r="L23" s="197"/>
      <c r="M23" s="197"/>
      <c r="N23" s="197"/>
      <c r="O23" s="197"/>
      <c r="P23" s="197"/>
      <c r="Q23" s="197"/>
      <c r="R23" s="137" t="str">
        <f t="shared" si="2"/>
        <v/>
      </c>
      <c r="S23" s="297"/>
      <c r="T23" s="137"/>
      <c r="U23" s="1"/>
      <c r="V23" s="1"/>
      <c r="W23" s="1"/>
      <c r="X23" s="1"/>
      <c r="Y23" s="1"/>
      <c r="Z23" s="1"/>
    </row>
    <row r="24" ht="75.0" customHeight="1">
      <c r="A24" s="196" t="str">
        <f t="shared" si="1"/>
        <v>PNT008</v>
      </c>
      <c r="B24" s="142" t="s">
        <v>3429</v>
      </c>
      <c r="C24" s="142"/>
      <c r="D24" s="142" t="s">
        <v>4146</v>
      </c>
      <c r="E24" s="142" t="s">
        <v>298</v>
      </c>
      <c r="F24" s="197"/>
      <c r="G24" s="197"/>
      <c r="H24" s="197"/>
      <c r="I24" s="197"/>
      <c r="J24" s="197"/>
      <c r="K24" s="197"/>
      <c r="L24" s="197"/>
      <c r="M24" s="197"/>
      <c r="N24" s="197"/>
      <c r="O24" s="197"/>
      <c r="P24" s="197"/>
      <c r="Q24" s="197"/>
      <c r="R24" s="137" t="str">
        <f t="shared" si="2"/>
        <v/>
      </c>
      <c r="S24" s="297"/>
      <c r="T24" s="137"/>
      <c r="U24" s="1"/>
      <c r="V24" s="1"/>
      <c r="W24" s="1"/>
      <c r="X24" s="1"/>
      <c r="Y24" s="1"/>
      <c r="Z24" s="1"/>
    </row>
    <row r="25" ht="102.0" customHeight="1">
      <c r="A25" s="196" t="str">
        <f t="shared" si="1"/>
        <v>PNT009</v>
      </c>
      <c r="B25" s="142" t="s">
        <v>3431</v>
      </c>
      <c r="C25" s="142"/>
      <c r="D25" s="142" t="s">
        <v>5160</v>
      </c>
      <c r="E25" s="142" t="s">
        <v>3433</v>
      </c>
      <c r="F25" s="197"/>
      <c r="G25" s="197"/>
      <c r="H25" s="197"/>
      <c r="I25" s="197"/>
      <c r="J25" s="197"/>
      <c r="K25" s="197"/>
      <c r="L25" s="197"/>
      <c r="M25" s="197"/>
      <c r="N25" s="197"/>
      <c r="O25" s="197"/>
      <c r="P25" s="197"/>
      <c r="Q25" s="197"/>
      <c r="R25" s="137" t="str">
        <f t="shared" si="2"/>
        <v/>
      </c>
      <c r="S25" s="297"/>
      <c r="T25" s="137"/>
      <c r="U25" s="1"/>
      <c r="V25" s="1"/>
      <c r="W25" s="1"/>
      <c r="X25" s="1"/>
      <c r="Y25" s="1"/>
      <c r="Z25" s="1"/>
    </row>
    <row r="26" ht="117.0" customHeight="1">
      <c r="A26" s="196" t="str">
        <f t="shared" si="1"/>
        <v>PNT0010</v>
      </c>
      <c r="B26" s="142" t="s">
        <v>3434</v>
      </c>
      <c r="C26" s="142"/>
      <c r="D26" s="142" t="s">
        <v>4582</v>
      </c>
      <c r="E26" s="142" t="s">
        <v>3436</v>
      </c>
      <c r="F26" s="197"/>
      <c r="G26" s="197"/>
      <c r="H26" s="197"/>
      <c r="I26" s="197"/>
      <c r="J26" s="197"/>
      <c r="K26" s="197"/>
      <c r="L26" s="197"/>
      <c r="M26" s="197"/>
      <c r="N26" s="197"/>
      <c r="O26" s="197"/>
      <c r="P26" s="197"/>
      <c r="Q26" s="197"/>
      <c r="R26" s="137" t="str">
        <f t="shared" si="2"/>
        <v/>
      </c>
      <c r="S26" s="297"/>
      <c r="T26" s="137"/>
      <c r="U26" s="1"/>
      <c r="V26" s="1"/>
      <c r="W26" s="1"/>
      <c r="X26" s="1"/>
      <c r="Y26" s="1"/>
      <c r="Z26" s="1"/>
    </row>
    <row r="27" ht="28.5" customHeight="1">
      <c r="A27" s="196" t="str">
        <f t="shared" si="1"/>
        <v/>
      </c>
      <c r="B27" s="231" t="s">
        <v>305</v>
      </c>
      <c r="C27" s="231"/>
      <c r="D27" s="231"/>
      <c r="E27" s="231"/>
      <c r="F27" s="197"/>
      <c r="G27" s="197"/>
      <c r="H27" s="197"/>
      <c r="I27" s="197"/>
      <c r="J27" s="197"/>
      <c r="K27" s="197"/>
      <c r="L27" s="197"/>
      <c r="M27" s="197"/>
      <c r="N27" s="197"/>
      <c r="O27" s="197"/>
      <c r="P27" s="197"/>
      <c r="Q27" s="197"/>
      <c r="R27" s="137" t="str">
        <f t="shared" si="2"/>
        <v/>
      </c>
      <c r="S27" s="297"/>
      <c r="T27" s="137"/>
      <c r="U27" s="1"/>
      <c r="V27" s="1"/>
      <c r="W27" s="1"/>
      <c r="X27" s="1"/>
      <c r="Y27" s="1"/>
      <c r="Z27" s="1"/>
    </row>
    <row r="28" ht="117.0" customHeight="1">
      <c r="A28" s="196" t="str">
        <f t="shared" si="1"/>
        <v>PNT0011</v>
      </c>
      <c r="B28" s="142" t="s">
        <v>306</v>
      </c>
      <c r="C28" s="142"/>
      <c r="D28" s="142" t="s">
        <v>307</v>
      </c>
      <c r="E28" s="142" t="s">
        <v>308</v>
      </c>
      <c r="F28" s="197"/>
      <c r="G28" s="197"/>
      <c r="H28" s="197"/>
      <c r="I28" s="197"/>
      <c r="J28" s="197"/>
      <c r="K28" s="197"/>
      <c r="L28" s="197"/>
      <c r="M28" s="197"/>
      <c r="N28" s="197"/>
      <c r="O28" s="197"/>
      <c r="P28" s="197"/>
      <c r="Q28" s="197"/>
      <c r="R28" s="137" t="str">
        <f t="shared" si="2"/>
        <v/>
      </c>
      <c r="S28" s="297"/>
      <c r="T28" s="137"/>
      <c r="U28" s="1"/>
      <c r="V28" s="1"/>
      <c r="W28" s="1"/>
      <c r="X28" s="1"/>
      <c r="Y28" s="1"/>
      <c r="Z28" s="1"/>
    </row>
    <row r="29" ht="117.0" customHeight="1">
      <c r="A29" s="196" t="str">
        <f t="shared" si="1"/>
        <v>PNT0012</v>
      </c>
      <c r="B29" s="142" t="s">
        <v>309</v>
      </c>
      <c r="C29" s="142"/>
      <c r="D29" s="142" t="s">
        <v>310</v>
      </c>
      <c r="E29" s="142" t="s">
        <v>311</v>
      </c>
      <c r="F29" s="197"/>
      <c r="G29" s="197"/>
      <c r="H29" s="197"/>
      <c r="I29" s="197"/>
      <c r="J29" s="197"/>
      <c r="K29" s="197"/>
      <c r="L29" s="197"/>
      <c r="M29" s="197"/>
      <c r="N29" s="197"/>
      <c r="O29" s="197"/>
      <c r="P29" s="197"/>
      <c r="Q29" s="197"/>
      <c r="R29" s="137" t="str">
        <f t="shared" si="2"/>
        <v/>
      </c>
      <c r="S29" s="297"/>
      <c r="T29" s="137"/>
      <c r="U29" s="1"/>
      <c r="V29" s="1"/>
      <c r="W29" s="1"/>
      <c r="X29" s="1"/>
      <c r="Y29" s="1"/>
      <c r="Z29" s="1"/>
    </row>
    <row r="30" ht="117.0" customHeight="1">
      <c r="A30" s="196" t="str">
        <f t="shared" si="1"/>
        <v>PNT0013</v>
      </c>
      <c r="B30" s="142" t="s">
        <v>312</v>
      </c>
      <c r="C30" s="142"/>
      <c r="D30" s="142" t="s">
        <v>313</v>
      </c>
      <c r="E30" s="142" t="s">
        <v>5161</v>
      </c>
      <c r="F30" s="197"/>
      <c r="G30" s="197"/>
      <c r="H30" s="197"/>
      <c r="I30" s="197"/>
      <c r="J30" s="197"/>
      <c r="K30" s="197"/>
      <c r="L30" s="197"/>
      <c r="M30" s="197"/>
      <c r="N30" s="197"/>
      <c r="O30" s="197"/>
      <c r="P30" s="197"/>
      <c r="Q30" s="197"/>
      <c r="R30" s="137" t="str">
        <f t="shared" si="2"/>
        <v/>
      </c>
      <c r="S30" s="297"/>
      <c r="T30" s="137"/>
      <c r="U30" s="1"/>
      <c r="V30" s="1"/>
      <c r="W30" s="1"/>
      <c r="X30" s="1"/>
      <c r="Y30" s="1"/>
      <c r="Z30" s="1"/>
    </row>
    <row r="31" ht="117.0" customHeight="1">
      <c r="A31" s="196" t="str">
        <f t="shared" si="1"/>
        <v>PNT0014</v>
      </c>
      <c r="B31" s="142" t="s">
        <v>315</v>
      </c>
      <c r="C31" s="142"/>
      <c r="D31" s="142" t="s">
        <v>316</v>
      </c>
      <c r="E31" s="142" t="s">
        <v>5161</v>
      </c>
      <c r="F31" s="197"/>
      <c r="G31" s="197"/>
      <c r="H31" s="197"/>
      <c r="I31" s="197"/>
      <c r="J31" s="197"/>
      <c r="K31" s="197"/>
      <c r="L31" s="197"/>
      <c r="M31" s="197"/>
      <c r="N31" s="197"/>
      <c r="O31" s="197"/>
      <c r="P31" s="197"/>
      <c r="Q31" s="197"/>
      <c r="R31" s="137" t="str">
        <f t="shared" si="2"/>
        <v/>
      </c>
      <c r="S31" s="297"/>
      <c r="T31" s="137"/>
      <c r="U31" s="1"/>
      <c r="V31" s="1"/>
      <c r="W31" s="1"/>
      <c r="X31" s="1"/>
      <c r="Y31" s="1"/>
      <c r="Z31" s="1"/>
    </row>
    <row r="32" ht="117.0" customHeight="1">
      <c r="A32" s="196" t="str">
        <f t="shared" si="1"/>
        <v>PNT0015</v>
      </c>
      <c r="B32" s="142" t="s">
        <v>317</v>
      </c>
      <c r="C32" s="142"/>
      <c r="D32" s="142" t="s">
        <v>318</v>
      </c>
      <c r="E32" s="142" t="s">
        <v>319</v>
      </c>
      <c r="F32" s="197"/>
      <c r="G32" s="197"/>
      <c r="H32" s="197"/>
      <c r="I32" s="197"/>
      <c r="J32" s="197"/>
      <c r="K32" s="197"/>
      <c r="L32" s="197"/>
      <c r="M32" s="197"/>
      <c r="N32" s="197"/>
      <c r="O32" s="197"/>
      <c r="P32" s="197"/>
      <c r="Q32" s="197"/>
      <c r="R32" s="137" t="str">
        <f t="shared" si="2"/>
        <v/>
      </c>
      <c r="S32" s="297"/>
      <c r="T32" s="137"/>
      <c r="U32" s="1"/>
      <c r="V32" s="1"/>
      <c r="W32" s="1"/>
      <c r="X32" s="1"/>
      <c r="Y32" s="1"/>
      <c r="Z32" s="1"/>
    </row>
    <row r="33" ht="117.0" customHeight="1">
      <c r="A33" s="196" t="str">
        <f t="shared" si="1"/>
        <v>PNT0016</v>
      </c>
      <c r="B33" s="142" t="s">
        <v>320</v>
      </c>
      <c r="C33" s="142"/>
      <c r="D33" s="142" t="s">
        <v>321</v>
      </c>
      <c r="E33" s="142" t="s">
        <v>322</v>
      </c>
      <c r="F33" s="197"/>
      <c r="G33" s="197"/>
      <c r="H33" s="197"/>
      <c r="I33" s="197"/>
      <c r="J33" s="197"/>
      <c r="K33" s="197"/>
      <c r="L33" s="197"/>
      <c r="M33" s="197"/>
      <c r="N33" s="197"/>
      <c r="O33" s="197"/>
      <c r="P33" s="197"/>
      <c r="Q33" s="197"/>
      <c r="R33" s="137" t="str">
        <f t="shared" si="2"/>
        <v/>
      </c>
      <c r="S33" s="297"/>
      <c r="T33" s="137"/>
      <c r="U33" s="1"/>
      <c r="V33" s="1"/>
      <c r="W33" s="1"/>
      <c r="X33" s="1"/>
      <c r="Y33" s="1"/>
      <c r="Z33" s="1"/>
    </row>
    <row r="34" ht="117.0" customHeight="1">
      <c r="A34" s="196" t="str">
        <f t="shared" si="1"/>
        <v>PNT0017</v>
      </c>
      <c r="B34" s="142" t="s">
        <v>323</v>
      </c>
      <c r="C34" s="142"/>
      <c r="D34" s="142" t="s">
        <v>324</v>
      </c>
      <c r="E34" s="142" t="s">
        <v>325</v>
      </c>
      <c r="F34" s="197"/>
      <c r="G34" s="197"/>
      <c r="H34" s="197"/>
      <c r="I34" s="197"/>
      <c r="J34" s="197"/>
      <c r="K34" s="197"/>
      <c r="L34" s="197"/>
      <c r="M34" s="197"/>
      <c r="N34" s="197"/>
      <c r="O34" s="197"/>
      <c r="P34" s="197"/>
      <c r="Q34" s="197"/>
      <c r="R34" s="137" t="str">
        <f t="shared" si="2"/>
        <v/>
      </c>
      <c r="S34" s="297"/>
      <c r="T34" s="137"/>
      <c r="U34" s="1"/>
      <c r="V34" s="1"/>
      <c r="W34" s="1"/>
      <c r="X34" s="1"/>
      <c r="Y34" s="1"/>
      <c r="Z34" s="1"/>
    </row>
    <row r="35" ht="46.5" customHeight="1">
      <c r="A35" s="196" t="str">
        <f t="shared" si="1"/>
        <v/>
      </c>
      <c r="B35" s="231" t="s">
        <v>3437</v>
      </c>
      <c r="C35" s="231"/>
      <c r="D35" s="231"/>
      <c r="E35" s="231"/>
      <c r="F35" s="197"/>
      <c r="G35" s="197"/>
      <c r="H35" s="197"/>
      <c r="I35" s="197"/>
      <c r="J35" s="197"/>
      <c r="K35" s="197"/>
      <c r="L35" s="197"/>
      <c r="M35" s="197"/>
      <c r="N35" s="197"/>
      <c r="O35" s="197"/>
      <c r="P35" s="197"/>
      <c r="Q35" s="197"/>
      <c r="R35" s="137" t="str">
        <f t="shared" si="2"/>
        <v/>
      </c>
      <c r="S35" s="297"/>
      <c r="T35" s="137"/>
      <c r="U35" s="1"/>
      <c r="V35" s="1"/>
      <c r="W35" s="1"/>
      <c r="X35" s="1"/>
      <c r="Y35" s="1"/>
      <c r="Z35" s="1"/>
    </row>
    <row r="36" ht="75.0" customHeight="1">
      <c r="A36" s="196" t="str">
        <f t="shared" si="1"/>
        <v>PNT0018</v>
      </c>
      <c r="B36" s="134" t="s">
        <v>3438</v>
      </c>
      <c r="C36" s="134"/>
      <c r="D36" s="136" t="s">
        <v>5162</v>
      </c>
      <c r="E36" s="136" t="s">
        <v>118</v>
      </c>
      <c r="F36" s="197"/>
      <c r="G36" s="197"/>
      <c r="H36" s="197"/>
      <c r="I36" s="197"/>
      <c r="J36" s="197"/>
      <c r="K36" s="197"/>
      <c r="L36" s="197"/>
      <c r="M36" s="197"/>
      <c r="N36" s="197"/>
      <c r="O36" s="197"/>
      <c r="P36" s="197"/>
      <c r="Q36" s="197"/>
      <c r="R36" s="137" t="str">
        <f t="shared" si="2"/>
        <v/>
      </c>
      <c r="S36" s="297"/>
      <c r="T36" s="137"/>
      <c r="U36" s="1"/>
      <c r="V36" s="1"/>
      <c r="W36" s="1"/>
      <c r="X36" s="1"/>
      <c r="Y36" s="1"/>
      <c r="Z36" s="1"/>
    </row>
    <row r="37" ht="18.75" customHeight="1">
      <c r="A37" s="196" t="str">
        <f t="shared" si="1"/>
        <v/>
      </c>
      <c r="B37" s="231" t="s">
        <v>4584</v>
      </c>
      <c r="C37" s="231"/>
      <c r="D37" s="231"/>
      <c r="E37" s="231"/>
      <c r="F37" s="197"/>
      <c r="G37" s="197"/>
      <c r="H37" s="197"/>
      <c r="I37" s="197"/>
      <c r="J37" s="197"/>
      <c r="K37" s="197"/>
      <c r="L37" s="197"/>
      <c r="M37" s="197"/>
      <c r="N37" s="197"/>
      <c r="O37" s="197"/>
      <c r="P37" s="197"/>
      <c r="Q37" s="197"/>
      <c r="R37" s="137" t="str">
        <f t="shared" si="2"/>
        <v/>
      </c>
      <c r="S37" s="297"/>
      <c r="T37" s="232"/>
      <c r="U37" s="233"/>
      <c r="V37" s="233"/>
      <c r="W37" s="233"/>
      <c r="X37" s="233"/>
      <c r="Y37" s="233"/>
      <c r="Z37" s="233"/>
    </row>
    <row r="38" ht="18.75" customHeight="1">
      <c r="A38" s="196" t="str">
        <f t="shared" si="1"/>
        <v>PNT0019</v>
      </c>
      <c r="B38" s="134" t="s">
        <v>4585</v>
      </c>
      <c r="C38" s="134" t="s">
        <v>3908</v>
      </c>
      <c r="D38" s="136" t="s">
        <v>5163</v>
      </c>
      <c r="E38" s="136" t="s">
        <v>5164</v>
      </c>
      <c r="F38" s="197"/>
      <c r="G38" s="197"/>
      <c r="H38" s="197"/>
      <c r="I38" s="197"/>
      <c r="J38" s="197"/>
      <c r="K38" s="197"/>
      <c r="L38" s="197"/>
      <c r="M38" s="197"/>
      <c r="N38" s="197"/>
      <c r="O38" s="197"/>
      <c r="P38" s="197"/>
      <c r="Q38" s="197"/>
      <c r="R38" s="137" t="str">
        <f t="shared" si="2"/>
        <v/>
      </c>
      <c r="S38" s="297"/>
      <c r="T38" s="137"/>
      <c r="U38" s="1"/>
      <c r="V38" s="1"/>
      <c r="W38" s="1"/>
      <c r="X38" s="1"/>
      <c r="Y38" s="1"/>
      <c r="Z38" s="1"/>
    </row>
    <row r="39" ht="18.75" customHeight="1">
      <c r="A39" s="196" t="str">
        <f t="shared" si="1"/>
        <v>PNT0020</v>
      </c>
      <c r="B39" s="238" t="s">
        <v>4154</v>
      </c>
      <c r="C39" s="134"/>
      <c r="D39" s="134"/>
      <c r="E39" s="136" t="s">
        <v>5165</v>
      </c>
      <c r="F39" s="197"/>
      <c r="G39" s="197"/>
      <c r="H39" s="197"/>
      <c r="I39" s="197"/>
      <c r="J39" s="197"/>
      <c r="K39" s="197"/>
      <c r="L39" s="197"/>
      <c r="M39" s="197"/>
      <c r="N39" s="197"/>
      <c r="O39" s="197"/>
      <c r="P39" s="197"/>
      <c r="Q39" s="197"/>
      <c r="R39" s="137" t="str">
        <f t="shared" si="2"/>
        <v/>
      </c>
      <c r="S39" s="297"/>
      <c r="T39" s="137"/>
      <c r="U39" s="1"/>
      <c r="V39" s="1"/>
      <c r="W39" s="1"/>
      <c r="X39" s="1"/>
      <c r="Y39" s="1"/>
      <c r="Z39" s="1"/>
    </row>
    <row r="40" ht="18.75" customHeight="1">
      <c r="A40" s="196" t="str">
        <f t="shared" si="1"/>
        <v>PNT0021</v>
      </c>
      <c r="B40" s="238" t="s">
        <v>4156</v>
      </c>
      <c r="C40" s="134"/>
      <c r="D40" s="134" t="s">
        <v>4157</v>
      </c>
      <c r="E40" s="136" t="s">
        <v>4158</v>
      </c>
      <c r="F40" s="197"/>
      <c r="G40" s="197"/>
      <c r="H40" s="197"/>
      <c r="I40" s="197"/>
      <c r="J40" s="197"/>
      <c r="K40" s="197"/>
      <c r="L40" s="197"/>
      <c r="M40" s="197"/>
      <c r="N40" s="197"/>
      <c r="O40" s="197"/>
      <c r="P40" s="197"/>
      <c r="Q40" s="197"/>
      <c r="R40" s="137" t="str">
        <f t="shared" si="2"/>
        <v/>
      </c>
      <c r="S40" s="297"/>
      <c r="T40" s="137"/>
      <c r="U40" s="1"/>
      <c r="V40" s="1"/>
      <c r="W40" s="1"/>
      <c r="X40" s="1"/>
      <c r="Y40" s="1"/>
      <c r="Z40" s="1"/>
    </row>
    <row r="41" ht="18.75" customHeight="1">
      <c r="A41" s="196" t="str">
        <f t="shared" si="1"/>
        <v>PNT0022</v>
      </c>
      <c r="B41" s="134" t="s">
        <v>5166</v>
      </c>
      <c r="C41" s="208"/>
      <c r="D41" s="136" t="s">
        <v>5167</v>
      </c>
      <c r="E41" s="136" t="s">
        <v>5168</v>
      </c>
      <c r="F41" s="197"/>
      <c r="G41" s="197"/>
      <c r="H41" s="197"/>
      <c r="I41" s="197"/>
      <c r="J41" s="197"/>
      <c r="K41" s="197"/>
      <c r="L41" s="197"/>
      <c r="M41" s="197"/>
      <c r="N41" s="197"/>
      <c r="O41" s="197"/>
      <c r="P41" s="197"/>
      <c r="Q41" s="197"/>
      <c r="R41" s="137" t="str">
        <f t="shared" si="2"/>
        <v/>
      </c>
      <c r="S41" s="297"/>
      <c r="T41" s="137"/>
      <c r="U41" s="1"/>
      <c r="V41" s="1"/>
      <c r="W41" s="1"/>
      <c r="X41" s="1"/>
      <c r="Y41" s="1"/>
      <c r="Z41" s="1"/>
    </row>
    <row r="42" ht="18.75" customHeight="1">
      <c r="A42" s="196" t="str">
        <f t="shared" si="1"/>
        <v>PNT0023</v>
      </c>
      <c r="B42" s="134" t="s">
        <v>5166</v>
      </c>
      <c r="C42" s="208"/>
      <c r="D42" s="136" t="s">
        <v>5169</v>
      </c>
      <c r="E42" s="136" t="s">
        <v>5170</v>
      </c>
      <c r="F42" s="197"/>
      <c r="G42" s="197"/>
      <c r="H42" s="197"/>
      <c r="I42" s="197"/>
      <c r="J42" s="197"/>
      <c r="K42" s="197"/>
      <c r="L42" s="197"/>
      <c r="M42" s="197"/>
      <c r="N42" s="197"/>
      <c r="O42" s="197"/>
      <c r="P42" s="197"/>
      <c r="Q42" s="197"/>
      <c r="R42" s="137" t="str">
        <f t="shared" si="2"/>
        <v/>
      </c>
      <c r="S42" s="297"/>
      <c r="T42" s="137"/>
      <c r="U42" s="1"/>
      <c r="V42" s="1"/>
      <c r="W42" s="1"/>
      <c r="X42" s="1"/>
      <c r="Y42" s="1"/>
      <c r="Z42" s="1"/>
    </row>
    <row r="43" ht="18.75" customHeight="1">
      <c r="A43" s="196" t="str">
        <f t="shared" si="1"/>
        <v>PNT0024</v>
      </c>
      <c r="B43" s="134" t="s">
        <v>4905</v>
      </c>
      <c r="C43" s="208"/>
      <c r="D43" s="136"/>
      <c r="E43" s="136" t="s">
        <v>5171</v>
      </c>
      <c r="F43" s="197"/>
      <c r="G43" s="197"/>
      <c r="H43" s="197"/>
      <c r="I43" s="197"/>
      <c r="J43" s="197"/>
      <c r="K43" s="197"/>
      <c r="L43" s="197"/>
      <c r="M43" s="197"/>
      <c r="N43" s="197"/>
      <c r="O43" s="197"/>
      <c r="P43" s="197"/>
      <c r="Q43" s="197"/>
      <c r="R43" s="137" t="str">
        <f t="shared" si="2"/>
        <v/>
      </c>
      <c r="S43" s="297"/>
      <c r="T43" s="137"/>
      <c r="U43" s="1"/>
      <c r="V43" s="1"/>
      <c r="W43" s="1"/>
      <c r="X43" s="1"/>
      <c r="Y43" s="1"/>
      <c r="Z43" s="1"/>
    </row>
    <row r="44" ht="18.75" customHeight="1">
      <c r="A44" s="196" t="str">
        <f t="shared" si="1"/>
        <v>PNT0025</v>
      </c>
      <c r="B44" s="134" t="s">
        <v>5172</v>
      </c>
      <c r="C44" s="208"/>
      <c r="D44" s="136" t="s">
        <v>5173</v>
      </c>
      <c r="E44" s="136" t="s">
        <v>4909</v>
      </c>
      <c r="F44" s="197"/>
      <c r="G44" s="197"/>
      <c r="H44" s="197"/>
      <c r="I44" s="197"/>
      <c r="J44" s="197"/>
      <c r="K44" s="197"/>
      <c r="L44" s="197"/>
      <c r="M44" s="197"/>
      <c r="N44" s="197"/>
      <c r="O44" s="197"/>
      <c r="P44" s="197"/>
      <c r="Q44" s="197"/>
      <c r="R44" s="137" t="str">
        <f t="shared" si="2"/>
        <v/>
      </c>
      <c r="S44" s="301"/>
      <c r="T44" s="246"/>
      <c r="U44" s="1"/>
      <c r="V44" s="1"/>
      <c r="W44" s="1"/>
      <c r="X44" s="1"/>
      <c r="Y44" s="1"/>
      <c r="Z44" s="1"/>
    </row>
    <row r="45" ht="18.75" customHeight="1">
      <c r="A45" s="196" t="str">
        <f t="shared" si="1"/>
        <v>PNT0026</v>
      </c>
      <c r="B45" s="134" t="s">
        <v>5174</v>
      </c>
      <c r="C45" s="208"/>
      <c r="D45" s="136" t="s">
        <v>5175</v>
      </c>
      <c r="E45" s="136" t="s">
        <v>4792</v>
      </c>
      <c r="F45" s="197"/>
      <c r="G45" s="197"/>
      <c r="H45" s="197"/>
      <c r="I45" s="197"/>
      <c r="J45" s="197"/>
      <c r="K45" s="197"/>
      <c r="L45" s="197"/>
      <c r="M45" s="197"/>
      <c r="N45" s="197"/>
      <c r="O45" s="197"/>
      <c r="P45" s="197"/>
      <c r="Q45" s="197"/>
      <c r="R45" s="137" t="str">
        <f t="shared" si="2"/>
        <v/>
      </c>
      <c r="S45" s="301"/>
      <c r="T45" s="246"/>
      <c r="U45" s="1"/>
      <c r="V45" s="1"/>
      <c r="W45" s="1"/>
      <c r="X45" s="1"/>
      <c r="Y45" s="1"/>
      <c r="Z45" s="1"/>
    </row>
    <row r="46" ht="18.75" customHeight="1">
      <c r="A46" s="196" t="str">
        <f t="shared" si="1"/>
        <v>PNT0027</v>
      </c>
      <c r="B46" s="134" t="s">
        <v>5176</v>
      </c>
      <c r="C46" s="208"/>
      <c r="D46" s="136" t="s">
        <v>5177</v>
      </c>
      <c r="E46" s="136" t="s">
        <v>5178</v>
      </c>
      <c r="F46" s="197"/>
      <c r="G46" s="197"/>
      <c r="H46" s="197"/>
      <c r="I46" s="197"/>
      <c r="J46" s="197"/>
      <c r="K46" s="197"/>
      <c r="L46" s="197"/>
      <c r="M46" s="197"/>
      <c r="N46" s="197"/>
      <c r="O46" s="197"/>
      <c r="P46" s="197"/>
      <c r="Q46" s="197"/>
      <c r="R46" s="137" t="str">
        <f t="shared" si="2"/>
        <v/>
      </c>
      <c r="S46" s="301"/>
      <c r="T46" s="246"/>
      <c r="U46" s="1"/>
      <c r="V46" s="1"/>
      <c r="W46" s="1"/>
      <c r="X46" s="1"/>
      <c r="Y46" s="1"/>
      <c r="Z46" s="1"/>
    </row>
    <row r="47" ht="18.75" customHeight="1">
      <c r="A47" s="196" t="str">
        <f t="shared" si="1"/>
        <v>PNT0028</v>
      </c>
      <c r="B47" s="134" t="s">
        <v>5176</v>
      </c>
      <c r="C47" s="208"/>
      <c r="D47" s="136" t="s">
        <v>5179</v>
      </c>
      <c r="E47" s="136" t="s">
        <v>5180</v>
      </c>
      <c r="F47" s="197"/>
      <c r="G47" s="197"/>
      <c r="H47" s="197"/>
      <c r="I47" s="197"/>
      <c r="J47" s="197"/>
      <c r="K47" s="197"/>
      <c r="L47" s="197"/>
      <c r="M47" s="197"/>
      <c r="N47" s="197"/>
      <c r="O47" s="197"/>
      <c r="P47" s="197"/>
      <c r="Q47" s="197"/>
      <c r="R47" s="137" t="str">
        <f t="shared" si="2"/>
        <v/>
      </c>
      <c r="S47" s="301"/>
      <c r="T47" s="246"/>
      <c r="U47" s="1"/>
      <c r="V47" s="1"/>
      <c r="W47" s="1"/>
      <c r="X47" s="1"/>
      <c r="Y47" s="1"/>
      <c r="Z47" s="1"/>
    </row>
    <row r="48" ht="18.75" customHeight="1">
      <c r="A48" s="196" t="str">
        <f t="shared" si="1"/>
        <v>PNT0029</v>
      </c>
      <c r="B48" s="134" t="s">
        <v>5181</v>
      </c>
      <c r="C48" s="208"/>
      <c r="D48" s="136"/>
      <c r="E48" s="136" t="s">
        <v>5182</v>
      </c>
      <c r="F48" s="197"/>
      <c r="G48" s="197"/>
      <c r="H48" s="197"/>
      <c r="I48" s="197"/>
      <c r="J48" s="197"/>
      <c r="K48" s="197"/>
      <c r="L48" s="197"/>
      <c r="M48" s="197"/>
      <c r="N48" s="197"/>
      <c r="O48" s="197"/>
      <c r="P48" s="197"/>
      <c r="Q48" s="197"/>
      <c r="R48" s="137" t="str">
        <f t="shared" si="2"/>
        <v/>
      </c>
      <c r="S48" s="301"/>
      <c r="T48" s="246"/>
      <c r="U48" s="1"/>
      <c r="V48" s="1"/>
      <c r="W48" s="1"/>
      <c r="X48" s="1"/>
      <c r="Y48" s="1"/>
      <c r="Z48" s="1"/>
    </row>
    <row r="49" ht="18.75" customHeight="1">
      <c r="A49" s="196" t="str">
        <f t="shared" si="1"/>
        <v>PNT0030</v>
      </c>
      <c r="B49" s="134" t="s">
        <v>5183</v>
      </c>
      <c r="C49" s="208"/>
      <c r="D49" s="136" t="s">
        <v>5184</v>
      </c>
      <c r="E49" s="136" t="s">
        <v>4909</v>
      </c>
      <c r="F49" s="197"/>
      <c r="G49" s="197"/>
      <c r="H49" s="197"/>
      <c r="I49" s="197"/>
      <c r="J49" s="197"/>
      <c r="K49" s="197"/>
      <c r="L49" s="197"/>
      <c r="M49" s="197"/>
      <c r="N49" s="197"/>
      <c r="O49" s="197"/>
      <c r="P49" s="197"/>
      <c r="Q49" s="197"/>
      <c r="R49" s="137" t="str">
        <f t="shared" si="2"/>
        <v/>
      </c>
      <c r="S49" s="301"/>
      <c r="T49" s="246"/>
      <c r="U49" s="1"/>
      <c r="V49" s="1"/>
      <c r="W49" s="1"/>
      <c r="X49" s="1"/>
      <c r="Y49" s="1"/>
      <c r="Z49" s="1"/>
    </row>
    <row r="50" ht="196.5" customHeight="1">
      <c r="A50" s="196" t="str">
        <f t="shared" si="1"/>
        <v>PNT0031</v>
      </c>
      <c r="B50" s="134" t="s">
        <v>5185</v>
      </c>
      <c r="C50" s="208"/>
      <c r="D50" s="136" t="s">
        <v>5186</v>
      </c>
      <c r="E50" s="136" t="s">
        <v>4792</v>
      </c>
      <c r="F50" s="197"/>
      <c r="G50" s="197"/>
      <c r="H50" s="197"/>
      <c r="I50" s="197"/>
      <c r="J50" s="197"/>
      <c r="K50" s="197"/>
      <c r="L50" s="197"/>
      <c r="M50" s="197"/>
      <c r="N50" s="197"/>
      <c r="O50" s="197"/>
      <c r="P50" s="197"/>
      <c r="Q50" s="197"/>
      <c r="R50" s="137" t="str">
        <f t="shared" si="2"/>
        <v/>
      </c>
      <c r="S50" s="301"/>
      <c r="T50" s="246"/>
      <c r="U50" s="1"/>
      <c r="V50" s="1"/>
      <c r="W50" s="1"/>
      <c r="X50" s="1"/>
      <c r="Y50" s="1"/>
      <c r="Z50" s="1"/>
    </row>
    <row r="51" ht="18.75" customHeight="1">
      <c r="A51" s="196" t="str">
        <f t="shared" si="1"/>
        <v>PNT0032</v>
      </c>
      <c r="B51" s="134" t="s">
        <v>5187</v>
      </c>
      <c r="C51" s="208"/>
      <c r="D51" s="136" t="s">
        <v>5188</v>
      </c>
      <c r="E51" s="136" t="s">
        <v>5189</v>
      </c>
      <c r="F51" s="197"/>
      <c r="G51" s="197"/>
      <c r="H51" s="197"/>
      <c r="I51" s="197"/>
      <c r="J51" s="197"/>
      <c r="K51" s="197"/>
      <c r="L51" s="197"/>
      <c r="M51" s="197"/>
      <c r="N51" s="197"/>
      <c r="O51" s="197"/>
      <c r="P51" s="197"/>
      <c r="Q51" s="197"/>
      <c r="R51" s="137" t="str">
        <f t="shared" si="2"/>
        <v/>
      </c>
      <c r="S51" s="301"/>
      <c r="T51" s="246"/>
      <c r="U51" s="1"/>
      <c r="V51" s="1"/>
      <c r="W51" s="1"/>
      <c r="X51" s="1"/>
      <c r="Y51" s="1"/>
      <c r="Z51" s="1"/>
    </row>
    <row r="52" ht="18.75" customHeight="1">
      <c r="A52" s="196" t="str">
        <f t="shared" si="1"/>
        <v>PNT0033</v>
      </c>
      <c r="B52" s="134" t="s">
        <v>5190</v>
      </c>
      <c r="C52" s="208"/>
      <c r="D52" s="136" t="s">
        <v>5191</v>
      </c>
      <c r="E52" s="136" t="s">
        <v>5192</v>
      </c>
      <c r="F52" s="197"/>
      <c r="G52" s="197"/>
      <c r="H52" s="197"/>
      <c r="I52" s="197"/>
      <c r="J52" s="197"/>
      <c r="K52" s="197"/>
      <c r="L52" s="197"/>
      <c r="M52" s="197"/>
      <c r="N52" s="197"/>
      <c r="O52" s="197"/>
      <c r="P52" s="197"/>
      <c r="Q52" s="197"/>
      <c r="R52" s="137" t="str">
        <f t="shared" si="2"/>
        <v/>
      </c>
      <c r="S52" s="301"/>
      <c r="T52" s="246"/>
      <c r="U52" s="1"/>
      <c r="V52" s="1"/>
      <c r="W52" s="1"/>
      <c r="X52" s="1"/>
      <c r="Y52" s="1"/>
      <c r="Z52" s="1"/>
    </row>
    <row r="53" ht="18.75" customHeight="1">
      <c r="A53" s="196" t="str">
        <f t="shared" si="1"/>
        <v>PNT0034</v>
      </c>
      <c r="B53" s="134" t="s">
        <v>5193</v>
      </c>
      <c r="C53" s="208"/>
      <c r="D53" s="136"/>
      <c r="E53" s="136" t="s">
        <v>5194</v>
      </c>
      <c r="F53" s="197"/>
      <c r="G53" s="197"/>
      <c r="H53" s="197"/>
      <c r="I53" s="197"/>
      <c r="J53" s="197"/>
      <c r="K53" s="197"/>
      <c r="L53" s="197"/>
      <c r="M53" s="197"/>
      <c r="N53" s="197"/>
      <c r="O53" s="197"/>
      <c r="P53" s="197"/>
      <c r="Q53" s="197"/>
      <c r="R53" s="137" t="str">
        <f t="shared" si="2"/>
        <v/>
      </c>
      <c r="S53" s="301"/>
      <c r="T53" s="246"/>
      <c r="U53" s="1"/>
      <c r="V53" s="1"/>
      <c r="W53" s="1"/>
      <c r="X53" s="1"/>
      <c r="Y53" s="1"/>
      <c r="Z53" s="1"/>
    </row>
    <row r="54" ht="18.75" customHeight="1">
      <c r="A54" s="196" t="str">
        <f t="shared" si="1"/>
        <v>PNT0035</v>
      </c>
      <c r="B54" s="134" t="s">
        <v>5195</v>
      </c>
      <c r="C54" s="208"/>
      <c r="D54" s="136" t="s">
        <v>5196</v>
      </c>
      <c r="E54" s="136" t="s">
        <v>5197</v>
      </c>
      <c r="F54" s="197"/>
      <c r="G54" s="197"/>
      <c r="H54" s="197"/>
      <c r="I54" s="197"/>
      <c r="J54" s="197"/>
      <c r="K54" s="197"/>
      <c r="L54" s="197"/>
      <c r="M54" s="197"/>
      <c r="N54" s="197"/>
      <c r="O54" s="197"/>
      <c r="P54" s="197"/>
      <c r="Q54" s="197"/>
      <c r="R54" s="137" t="str">
        <f t="shared" si="2"/>
        <v/>
      </c>
      <c r="S54" s="301"/>
      <c r="T54" s="246"/>
      <c r="U54" s="1"/>
      <c r="V54" s="1"/>
      <c r="W54" s="1"/>
      <c r="X54" s="1"/>
      <c r="Y54" s="1"/>
      <c r="Z54" s="1"/>
    </row>
    <row r="55" ht="18.75" customHeight="1">
      <c r="A55" s="196" t="str">
        <f t="shared" si="1"/>
        <v>PNT0036</v>
      </c>
      <c r="B55" s="134" t="s">
        <v>5198</v>
      </c>
      <c r="C55" s="208"/>
      <c r="D55" s="136" t="s">
        <v>5199</v>
      </c>
      <c r="E55" s="136" t="s">
        <v>4792</v>
      </c>
      <c r="F55" s="197"/>
      <c r="G55" s="197"/>
      <c r="H55" s="197"/>
      <c r="I55" s="197"/>
      <c r="J55" s="197"/>
      <c r="K55" s="197"/>
      <c r="L55" s="197"/>
      <c r="M55" s="197"/>
      <c r="N55" s="197"/>
      <c r="O55" s="197"/>
      <c r="P55" s="197"/>
      <c r="Q55" s="197"/>
      <c r="R55" s="137" t="str">
        <f t="shared" si="2"/>
        <v/>
      </c>
      <c r="S55" s="301"/>
      <c r="T55" s="246"/>
      <c r="U55" s="1"/>
      <c r="V55" s="1"/>
      <c r="W55" s="1"/>
      <c r="X55" s="1"/>
      <c r="Y55" s="1"/>
      <c r="Z55" s="1"/>
    </row>
    <row r="56" ht="18.75" customHeight="1">
      <c r="A56" s="196" t="str">
        <f t="shared" si="1"/>
        <v>PNT0037</v>
      </c>
      <c r="B56" s="134" t="s">
        <v>5200</v>
      </c>
      <c r="C56" s="208"/>
      <c r="D56" s="136" t="s">
        <v>5201</v>
      </c>
      <c r="E56" s="136" t="s">
        <v>5202</v>
      </c>
      <c r="F56" s="197"/>
      <c r="G56" s="197"/>
      <c r="H56" s="197"/>
      <c r="I56" s="197"/>
      <c r="J56" s="197"/>
      <c r="K56" s="197"/>
      <c r="L56" s="197"/>
      <c r="M56" s="197"/>
      <c r="N56" s="197"/>
      <c r="O56" s="197"/>
      <c r="P56" s="197"/>
      <c r="Q56" s="197"/>
      <c r="R56" s="137" t="str">
        <f t="shared" si="2"/>
        <v/>
      </c>
      <c r="S56" s="301"/>
      <c r="T56" s="246"/>
      <c r="U56" s="1"/>
      <c r="V56" s="1"/>
      <c r="W56" s="1"/>
      <c r="X56" s="1"/>
      <c r="Y56" s="1"/>
      <c r="Z56" s="1"/>
    </row>
    <row r="57" ht="18.75" customHeight="1">
      <c r="A57" s="196" t="str">
        <f t="shared" si="1"/>
        <v>PNT0038</v>
      </c>
      <c r="B57" s="134" t="s">
        <v>5200</v>
      </c>
      <c r="C57" s="208"/>
      <c r="D57" s="136" t="s">
        <v>5203</v>
      </c>
      <c r="E57" s="136" t="s">
        <v>5204</v>
      </c>
      <c r="F57" s="197"/>
      <c r="G57" s="197"/>
      <c r="H57" s="197"/>
      <c r="I57" s="197"/>
      <c r="J57" s="197"/>
      <c r="K57" s="197"/>
      <c r="L57" s="197"/>
      <c r="M57" s="197"/>
      <c r="N57" s="197"/>
      <c r="O57" s="197"/>
      <c r="P57" s="197"/>
      <c r="Q57" s="197"/>
      <c r="R57" s="137" t="str">
        <f t="shared" si="2"/>
        <v/>
      </c>
      <c r="S57" s="301"/>
      <c r="T57" s="246"/>
      <c r="U57" s="1"/>
      <c r="V57" s="1"/>
      <c r="W57" s="1"/>
      <c r="X57" s="1"/>
      <c r="Y57" s="1"/>
      <c r="Z57" s="1"/>
    </row>
    <row r="58" ht="18.75" customHeight="1">
      <c r="A58" s="196" t="str">
        <f t="shared" si="1"/>
        <v>PNT0039</v>
      </c>
      <c r="B58" s="134" t="s">
        <v>5205</v>
      </c>
      <c r="C58" s="208"/>
      <c r="D58" s="136"/>
      <c r="E58" s="136" t="s">
        <v>5206</v>
      </c>
      <c r="F58" s="197"/>
      <c r="G58" s="197"/>
      <c r="H58" s="197"/>
      <c r="I58" s="197"/>
      <c r="J58" s="197"/>
      <c r="K58" s="197"/>
      <c r="L58" s="197"/>
      <c r="M58" s="197"/>
      <c r="N58" s="197"/>
      <c r="O58" s="197"/>
      <c r="P58" s="197"/>
      <c r="Q58" s="197"/>
      <c r="R58" s="137" t="str">
        <f t="shared" si="2"/>
        <v/>
      </c>
      <c r="S58" s="301"/>
      <c r="T58" s="246"/>
      <c r="U58" s="1"/>
      <c r="V58" s="1"/>
      <c r="W58" s="1"/>
      <c r="X58" s="1"/>
      <c r="Y58" s="1"/>
      <c r="Z58" s="1"/>
    </row>
    <row r="59" ht="18.75" customHeight="1">
      <c r="A59" s="196" t="str">
        <f t="shared" si="1"/>
        <v>PNT0040</v>
      </c>
      <c r="B59" s="134" t="s">
        <v>5207</v>
      </c>
      <c r="C59" s="208"/>
      <c r="D59" s="136" t="s">
        <v>5208</v>
      </c>
      <c r="E59" s="136" t="s">
        <v>4921</v>
      </c>
      <c r="F59" s="197"/>
      <c r="G59" s="197"/>
      <c r="H59" s="197"/>
      <c r="I59" s="197"/>
      <c r="J59" s="197"/>
      <c r="K59" s="197"/>
      <c r="L59" s="197"/>
      <c r="M59" s="197"/>
      <c r="N59" s="197"/>
      <c r="O59" s="197"/>
      <c r="P59" s="197"/>
      <c r="Q59" s="197"/>
      <c r="R59" s="137" t="str">
        <f t="shared" si="2"/>
        <v/>
      </c>
      <c r="S59" s="301"/>
      <c r="T59" s="246"/>
      <c r="U59" s="1"/>
      <c r="V59" s="1"/>
      <c r="W59" s="1"/>
      <c r="X59" s="1"/>
      <c r="Y59" s="1"/>
      <c r="Z59" s="1"/>
    </row>
    <row r="60" ht="18.75" customHeight="1">
      <c r="A60" s="196" t="str">
        <f t="shared" si="1"/>
        <v>PNT0041</v>
      </c>
      <c r="B60" s="134" t="s">
        <v>5209</v>
      </c>
      <c r="C60" s="208"/>
      <c r="D60" s="136" t="s">
        <v>5210</v>
      </c>
      <c r="E60" s="136" t="s">
        <v>4792</v>
      </c>
      <c r="F60" s="197"/>
      <c r="G60" s="197"/>
      <c r="H60" s="197"/>
      <c r="I60" s="197"/>
      <c r="J60" s="197"/>
      <c r="K60" s="197"/>
      <c r="L60" s="197"/>
      <c r="M60" s="197"/>
      <c r="N60" s="197"/>
      <c r="O60" s="197"/>
      <c r="P60" s="197"/>
      <c r="Q60" s="197"/>
      <c r="R60" s="137" t="str">
        <f t="shared" si="2"/>
        <v/>
      </c>
      <c r="S60" s="301"/>
      <c r="T60" s="246"/>
      <c r="U60" s="1"/>
      <c r="V60" s="1"/>
      <c r="W60" s="1"/>
      <c r="X60" s="1"/>
      <c r="Y60" s="1"/>
      <c r="Z60" s="1"/>
    </row>
    <row r="61" ht="18.75" customHeight="1">
      <c r="A61" s="196" t="str">
        <f t="shared" si="1"/>
        <v>PNT0042</v>
      </c>
      <c r="B61" s="134" t="s">
        <v>5211</v>
      </c>
      <c r="C61" s="208"/>
      <c r="D61" s="136" t="s">
        <v>5212</v>
      </c>
      <c r="E61" s="136" t="s">
        <v>5213</v>
      </c>
      <c r="F61" s="197"/>
      <c r="G61" s="197"/>
      <c r="H61" s="197"/>
      <c r="I61" s="197"/>
      <c r="J61" s="197"/>
      <c r="K61" s="197"/>
      <c r="L61" s="197"/>
      <c r="M61" s="197"/>
      <c r="N61" s="197"/>
      <c r="O61" s="197"/>
      <c r="P61" s="197"/>
      <c r="Q61" s="197"/>
      <c r="R61" s="137"/>
      <c r="S61" s="301"/>
      <c r="T61" s="246"/>
      <c r="U61" s="1"/>
      <c r="V61" s="1"/>
      <c r="W61" s="1"/>
      <c r="X61" s="1"/>
      <c r="Y61" s="1"/>
      <c r="Z61" s="1"/>
    </row>
    <row r="62" ht="18.75" customHeight="1">
      <c r="A62" s="196" t="str">
        <f t="shared" si="1"/>
        <v>PNT0043</v>
      </c>
      <c r="B62" s="134" t="s">
        <v>5214</v>
      </c>
      <c r="C62" s="208"/>
      <c r="D62" s="136" t="s">
        <v>5215</v>
      </c>
      <c r="E62" s="136" t="s">
        <v>5216</v>
      </c>
      <c r="F62" s="197"/>
      <c r="G62" s="197"/>
      <c r="H62" s="197"/>
      <c r="I62" s="197"/>
      <c r="J62" s="197"/>
      <c r="K62" s="197"/>
      <c r="L62" s="197"/>
      <c r="M62" s="197"/>
      <c r="N62" s="197"/>
      <c r="O62" s="197"/>
      <c r="P62" s="197"/>
      <c r="Q62" s="197"/>
      <c r="R62" s="137"/>
      <c r="S62" s="301"/>
      <c r="T62" s="246"/>
      <c r="U62" s="1"/>
      <c r="V62" s="1"/>
      <c r="W62" s="1"/>
      <c r="X62" s="1"/>
      <c r="Y62" s="1"/>
      <c r="Z62" s="1"/>
    </row>
    <row r="63" ht="18.75" customHeight="1">
      <c r="A63" s="196" t="str">
        <f t="shared" si="1"/>
        <v>PNT0044</v>
      </c>
      <c r="B63" s="134" t="s">
        <v>5217</v>
      </c>
      <c r="C63" s="208"/>
      <c r="D63" s="136"/>
      <c r="E63" s="136" t="s">
        <v>5218</v>
      </c>
      <c r="F63" s="197"/>
      <c r="G63" s="197"/>
      <c r="H63" s="197"/>
      <c r="I63" s="197"/>
      <c r="J63" s="197"/>
      <c r="K63" s="197"/>
      <c r="L63" s="197"/>
      <c r="M63" s="197"/>
      <c r="N63" s="197"/>
      <c r="O63" s="197"/>
      <c r="P63" s="197"/>
      <c r="Q63" s="197"/>
      <c r="R63" s="137"/>
      <c r="S63" s="301"/>
      <c r="T63" s="246"/>
      <c r="U63" s="1"/>
      <c r="V63" s="1"/>
      <c r="W63" s="1"/>
      <c r="X63" s="1"/>
      <c r="Y63" s="1"/>
      <c r="Z63" s="1"/>
    </row>
    <row r="64" ht="18.75" customHeight="1">
      <c r="A64" s="196" t="str">
        <f t="shared" si="1"/>
        <v>PNT0045</v>
      </c>
      <c r="B64" s="134" t="s">
        <v>5219</v>
      </c>
      <c r="C64" s="208"/>
      <c r="D64" s="136" t="s">
        <v>5220</v>
      </c>
      <c r="E64" s="136" t="s">
        <v>5221</v>
      </c>
      <c r="F64" s="197"/>
      <c r="G64" s="197"/>
      <c r="H64" s="197"/>
      <c r="I64" s="197"/>
      <c r="J64" s="197"/>
      <c r="K64" s="197"/>
      <c r="L64" s="197"/>
      <c r="M64" s="197"/>
      <c r="N64" s="197"/>
      <c r="O64" s="197"/>
      <c r="P64" s="197"/>
      <c r="Q64" s="197"/>
      <c r="R64" s="137"/>
      <c r="S64" s="301"/>
      <c r="T64" s="246"/>
      <c r="U64" s="1"/>
      <c r="V64" s="1"/>
      <c r="W64" s="1"/>
      <c r="X64" s="1"/>
      <c r="Y64" s="1"/>
      <c r="Z64" s="1"/>
    </row>
    <row r="65" ht="18.75" customHeight="1">
      <c r="A65" s="196" t="str">
        <f t="shared" si="1"/>
        <v>PNT0046</v>
      </c>
      <c r="B65" s="134" t="s">
        <v>5222</v>
      </c>
      <c r="C65" s="208"/>
      <c r="D65" s="136" t="s">
        <v>5223</v>
      </c>
      <c r="E65" s="136" t="s">
        <v>4792</v>
      </c>
      <c r="F65" s="197"/>
      <c r="G65" s="197"/>
      <c r="H65" s="197"/>
      <c r="I65" s="197"/>
      <c r="J65" s="197"/>
      <c r="K65" s="197"/>
      <c r="L65" s="197"/>
      <c r="M65" s="197"/>
      <c r="N65" s="197"/>
      <c r="O65" s="197"/>
      <c r="P65" s="197"/>
      <c r="Q65" s="197"/>
      <c r="R65" s="137"/>
      <c r="S65" s="301"/>
      <c r="T65" s="246"/>
      <c r="U65" s="1"/>
      <c r="V65" s="1"/>
      <c r="W65" s="1"/>
      <c r="X65" s="1"/>
      <c r="Y65" s="1"/>
      <c r="Z65" s="1"/>
    </row>
    <row r="66" ht="18.75" customHeight="1">
      <c r="A66" s="196" t="str">
        <f t="shared" si="1"/>
        <v>PNT0047</v>
      </c>
      <c r="B66" s="134" t="s">
        <v>5224</v>
      </c>
      <c r="C66" s="208"/>
      <c r="D66" s="136" t="s">
        <v>5225</v>
      </c>
      <c r="E66" s="136" t="s">
        <v>5226</v>
      </c>
      <c r="F66" s="197"/>
      <c r="G66" s="197"/>
      <c r="H66" s="197"/>
      <c r="I66" s="197"/>
      <c r="J66" s="197"/>
      <c r="K66" s="197"/>
      <c r="L66" s="197"/>
      <c r="M66" s="197"/>
      <c r="N66" s="197"/>
      <c r="O66" s="197"/>
      <c r="P66" s="197"/>
      <c r="Q66" s="197"/>
      <c r="R66" s="137"/>
      <c r="S66" s="301"/>
      <c r="T66" s="246"/>
      <c r="U66" s="1"/>
      <c r="V66" s="1"/>
      <c r="W66" s="1"/>
      <c r="X66" s="1"/>
      <c r="Y66" s="1"/>
      <c r="Z66" s="1"/>
    </row>
    <row r="67" ht="18.75" customHeight="1">
      <c r="A67" s="196" t="str">
        <f t="shared" si="1"/>
        <v>PNT0048</v>
      </c>
      <c r="B67" s="134" t="s">
        <v>5224</v>
      </c>
      <c r="C67" s="208"/>
      <c r="D67" s="136" t="s">
        <v>5227</v>
      </c>
      <c r="E67" s="136" t="s">
        <v>5228</v>
      </c>
      <c r="F67" s="197"/>
      <c r="G67" s="197"/>
      <c r="H67" s="197"/>
      <c r="I67" s="197"/>
      <c r="J67" s="197"/>
      <c r="K67" s="197"/>
      <c r="L67" s="197"/>
      <c r="M67" s="197"/>
      <c r="N67" s="197"/>
      <c r="O67" s="197"/>
      <c r="P67" s="197"/>
      <c r="Q67" s="197"/>
      <c r="R67" s="137"/>
      <c r="S67" s="301"/>
      <c r="T67" s="246"/>
      <c r="U67" s="1"/>
      <c r="V67" s="1"/>
      <c r="W67" s="1"/>
      <c r="X67" s="1"/>
      <c r="Y67" s="1"/>
      <c r="Z67" s="1"/>
    </row>
    <row r="68" ht="18.75" customHeight="1">
      <c r="A68" s="196" t="str">
        <f t="shared" si="1"/>
        <v>PNT0049</v>
      </c>
      <c r="B68" s="134" t="s">
        <v>5229</v>
      </c>
      <c r="C68" s="208"/>
      <c r="D68" s="136" t="s">
        <v>4160</v>
      </c>
      <c r="E68" s="136" t="s">
        <v>5230</v>
      </c>
      <c r="F68" s="197"/>
      <c r="G68" s="197"/>
      <c r="H68" s="197"/>
      <c r="I68" s="197"/>
      <c r="J68" s="197"/>
      <c r="K68" s="197"/>
      <c r="L68" s="197"/>
      <c r="M68" s="197"/>
      <c r="N68" s="197"/>
      <c r="O68" s="197"/>
      <c r="P68" s="197"/>
      <c r="Q68" s="197"/>
      <c r="R68" s="137"/>
      <c r="S68" s="301"/>
      <c r="T68" s="246"/>
      <c r="U68" s="1"/>
      <c r="V68" s="1"/>
      <c r="W68" s="1"/>
      <c r="X68" s="1"/>
      <c r="Y68" s="1"/>
      <c r="Z68" s="1"/>
    </row>
    <row r="69" ht="18.75" customHeight="1">
      <c r="A69" s="196" t="str">
        <f t="shared" si="1"/>
        <v>PNT0050</v>
      </c>
      <c r="B69" s="134" t="s">
        <v>5231</v>
      </c>
      <c r="C69" s="208"/>
      <c r="D69" s="136" t="s">
        <v>5232</v>
      </c>
      <c r="E69" s="136" t="s">
        <v>5221</v>
      </c>
      <c r="F69" s="197"/>
      <c r="G69" s="197"/>
      <c r="H69" s="197"/>
      <c r="I69" s="197"/>
      <c r="J69" s="197"/>
      <c r="K69" s="197"/>
      <c r="L69" s="197"/>
      <c r="M69" s="197"/>
      <c r="N69" s="197"/>
      <c r="O69" s="197"/>
      <c r="P69" s="197"/>
      <c r="Q69" s="197"/>
      <c r="R69" s="137"/>
      <c r="S69" s="301"/>
      <c r="T69" s="246"/>
      <c r="U69" s="1"/>
      <c r="V69" s="1"/>
      <c r="W69" s="1"/>
      <c r="X69" s="1"/>
      <c r="Y69" s="1"/>
      <c r="Z69" s="1"/>
    </row>
    <row r="70" ht="18.75" customHeight="1">
      <c r="A70" s="196" t="str">
        <f t="shared" si="1"/>
        <v>PNT0051</v>
      </c>
      <c r="B70" s="134" t="s">
        <v>5233</v>
      </c>
      <c r="C70" s="208"/>
      <c r="D70" s="136" t="s">
        <v>5234</v>
      </c>
      <c r="E70" s="136" t="s">
        <v>4792</v>
      </c>
      <c r="F70" s="197"/>
      <c r="G70" s="197"/>
      <c r="H70" s="197"/>
      <c r="I70" s="197"/>
      <c r="J70" s="197"/>
      <c r="K70" s="197"/>
      <c r="L70" s="197"/>
      <c r="M70" s="197"/>
      <c r="N70" s="197"/>
      <c r="O70" s="197"/>
      <c r="P70" s="197"/>
      <c r="Q70" s="197"/>
      <c r="R70" s="137"/>
      <c r="S70" s="301"/>
      <c r="T70" s="246"/>
      <c r="U70" s="1"/>
      <c r="V70" s="1"/>
      <c r="W70" s="1"/>
      <c r="X70" s="1"/>
      <c r="Y70" s="1"/>
      <c r="Z70" s="1"/>
    </row>
    <row r="71" ht="18.75" customHeight="1">
      <c r="A71" s="196" t="str">
        <f t="shared" si="1"/>
        <v>PNT0052</v>
      </c>
      <c r="B71" s="134" t="s">
        <v>5235</v>
      </c>
      <c r="C71" s="208"/>
      <c r="D71" s="136" t="s">
        <v>5236</v>
      </c>
      <c r="E71" s="136" t="s">
        <v>5237</v>
      </c>
      <c r="F71" s="197"/>
      <c r="G71" s="197"/>
      <c r="H71" s="197"/>
      <c r="I71" s="197"/>
      <c r="J71" s="197"/>
      <c r="K71" s="197"/>
      <c r="L71" s="197"/>
      <c r="M71" s="197"/>
      <c r="N71" s="197"/>
      <c r="O71" s="197"/>
      <c r="P71" s="197"/>
      <c r="Q71" s="197"/>
      <c r="R71" s="137"/>
      <c r="S71" s="301"/>
      <c r="T71" s="246"/>
      <c r="U71" s="1"/>
      <c r="V71" s="1"/>
      <c r="W71" s="1"/>
      <c r="X71" s="1"/>
      <c r="Y71" s="1"/>
      <c r="Z71" s="1"/>
    </row>
    <row r="72" ht="18.75" customHeight="1">
      <c r="A72" s="196" t="str">
        <f t="shared" si="1"/>
        <v>PNT0053</v>
      </c>
      <c r="B72" s="134" t="s">
        <v>5238</v>
      </c>
      <c r="C72" s="208"/>
      <c r="D72" s="136" t="s">
        <v>5239</v>
      </c>
      <c r="E72" s="136" t="s">
        <v>5240</v>
      </c>
      <c r="F72" s="197"/>
      <c r="G72" s="197"/>
      <c r="H72" s="197"/>
      <c r="I72" s="197"/>
      <c r="J72" s="197"/>
      <c r="K72" s="197"/>
      <c r="L72" s="197"/>
      <c r="M72" s="197"/>
      <c r="N72" s="197"/>
      <c r="O72" s="197"/>
      <c r="P72" s="197"/>
      <c r="Q72" s="197"/>
      <c r="R72" s="137"/>
      <c r="S72" s="301"/>
      <c r="T72" s="246"/>
      <c r="U72" s="1"/>
      <c r="V72" s="1"/>
      <c r="W72" s="1"/>
      <c r="X72" s="1"/>
      <c r="Y72" s="1"/>
      <c r="Z72" s="1"/>
    </row>
    <row r="73" ht="18.75" customHeight="1">
      <c r="A73" s="196" t="str">
        <f t="shared" si="1"/>
        <v>PNT0054</v>
      </c>
      <c r="B73" s="134" t="s">
        <v>5238</v>
      </c>
      <c r="C73" s="208"/>
      <c r="D73" s="136" t="s">
        <v>5239</v>
      </c>
      <c r="E73" s="136" t="s">
        <v>5241</v>
      </c>
      <c r="F73" s="197"/>
      <c r="G73" s="197"/>
      <c r="H73" s="197"/>
      <c r="I73" s="197"/>
      <c r="J73" s="197"/>
      <c r="K73" s="197"/>
      <c r="L73" s="197"/>
      <c r="M73" s="197"/>
      <c r="N73" s="197"/>
      <c r="O73" s="197"/>
      <c r="P73" s="197"/>
      <c r="Q73" s="197"/>
      <c r="R73" s="137"/>
      <c r="S73" s="301"/>
      <c r="T73" s="246"/>
      <c r="U73" s="1"/>
      <c r="V73" s="1"/>
      <c r="W73" s="1"/>
      <c r="X73" s="1"/>
      <c r="Y73" s="1"/>
      <c r="Z73" s="1"/>
    </row>
    <row r="74" ht="18.75" customHeight="1">
      <c r="A74" s="196" t="str">
        <f t="shared" si="1"/>
        <v>PNT0055</v>
      </c>
      <c r="B74" s="134" t="s">
        <v>5242</v>
      </c>
      <c r="C74" s="208"/>
      <c r="D74" s="136" t="s">
        <v>5243</v>
      </c>
      <c r="E74" s="136" t="s">
        <v>5244</v>
      </c>
      <c r="F74" s="197"/>
      <c r="G74" s="197"/>
      <c r="H74" s="197"/>
      <c r="I74" s="197"/>
      <c r="J74" s="197"/>
      <c r="K74" s="197"/>
      <c r="L74" s="197"/>
      <c r="M74" s="197"/>
      <c r="N74" s="197"/>
      <c r="O74" s="197"/>
      <c r="P74" s="197"/>
      <c r="Q74" s="197"/>
      <c r="R74" s="137"/>
      <c r="S74" s="301"/>
      <c r="T74" s="246"/>
      <c r="U74" s="1"/>
      <c r="V74" s="1"/>
      <c r="W74" s="1"/>
      <c r="X74" s="1"/>
      <c r="Y74" s="1"/>
      <c r="Z74" s="1"/>
    </row>
    <row r="75" ht="18.75" customHeight="1">
      <c r="A75" s="196" t="str">
        <f t="shared" si="1"/>
        <v>PNT0056</v>
      </c>
      <c r="B75" s="134" t="s">
        <v>5245</v>
      </c>
      <c r="C75" s="208"/>
      <c r="D75" s="136" t="s">
        <v>5246</v>
      </c>
      <c r="E75" s="136" t="s">
        <v>5221</v>
      </c>
      <c r="F75" s="197"/>
      <c r="G75" s="197"/>
      <c r="H75" s="197"/>
      <c r="I75" s="197"/>
      <c r="J75" s="197"/>
      <c r="K75" s="197"/>
      <c r="L75" s="197"/>
      <c r="M75" s="197"/>
      <c r="N75" s="197"/>
      <c r="O75" s="197"/>
      <c r="P75" s="197"/>
      <c r="Q75" s="197"/>
      <c r="R75" s="137"/>
      <c r="S75" s="301"/>
      <c r="T75" s="246"/>
      <c r="U75" s="1"/>
      <c r="V75" s="1"/>
      <c r="W75" s="1"/>
      <c r="X75" s="1"/>
      <c r="Y75" s="1"/>
      <c r="Z75" s="1"/>
    </row>
    <row r="76" ht="18.75" customHeight="1">
      <c r="A76" s="196" t="str">
        <f t="shared" si="1"/>
        <v>PNT0057</v>
      </c>
      <c r="B76" s="134" t="s">
        <v>5247</v>
      </c>
      <c r="C76" s="208"/>
      <c r="D76" s="136" t="s">
        <v>5248</v>
      </c>
      <c r="E76" s="136" t="s">
        <v>4792</v>
      </c>
      <c r="F76" s="197"/>
      <c r="G76" s="197"/>
      <c r="H76" s="197"/>
      <c r="I76" s="197"/>
      <c r="J76" s="197"/>
      <c r="K76" s="197"/>
      <c r="L76" s="197"/>
      <c r="M76" s="197"/>
      <c r="N76" s="197"/>
      <c r="O76" s="197"/>
      <c r="P76" s="197"/>
      <c r="Q76" s="197"/>
      <c r="R76" s="137"/>
      <c r="S76" s="301"/>
      <c r="T76" s="246"/>
      <c r="U76" s="1"/>
      <c r="V76" s="1"/>
      <c r="W76" s="1"/>
      <c r="X76" s="1"/>
      <c r="Y76" s="1"/>
      <c r="Z76" s="1"/>
    </row>
    <row r="77" ht="18.75" customHeight="1">
      <c r="A77" s="196" t="str">
        <f t="shared" si="1"/>
        <v>PNT0058</v>
      </c>
      <c r="B77" s="134" t="s">
        <v>5249</v>
      </c>
      <c r="C77" s="208"/>
      <c r="D77" s="136" t="s">
        <v>5239</v>
      </c>
      <c r="E77" s="136" t="s">
        <v>5250</v>
      </c>
      <c r="F77" s="197"/>
      <c r="G77" s="197"/>
      <c r="H77" s="197"/>
      <c r="I77" s="197"/>
      <c r="J77" s="197"/>
      <c r="K77" s="197"/>
      <c r="L77" s="197"/>
      <c r="M77" s="197"/>
      <c r="N77" s="197"/>
      <c r="O77" s="197"/>
      <c r="P77" s="197"/>
      <c r="Q77" s="197"/>
      <c r="R77" s="137"/>
      <c r="S77" s="301"/>
      <c r="T77" s="246"/>
      <c r="U77" s="1"/>
      <c r="V77" s="1"/>
      <c r="W77" s="1"/>
      <c r="X77" s="1"/>
      <c r="Y77" s="1"/>
      <c r="Z77" s="1"/>
    </row>
    <row r="78" ht="18.75" customHeight="1">
      <c r="A78" s="196" t="str">
        <f t="shared" si="1"/>
        <v>PNT0059</v>
      </c>
      <c r="B78" s="134" t="s">
        <v>5251</v>
      </c>
      <c r="C78" s="208"/>
      <c r="D78" s="136" t="s">
        <v>5252</v>
      </c>
      <c r="E78" s="136" t="s">
        <v>5253</v>
      </c>
      <c r="F78" s="197"/>
      <c r="G78" s="197"/>
      <c r="H78" s="197"/>
      <c r="I78" s="197"/>
      <c r="J78" s="197"/>
      <c r="K78" s="197"/>
      <c r="L78" s="197"/>
      <c r="M78" s="197"/>
      <c r="N78" s="197"/>
      <c r="O78" s="197"/>
      <c r="P78" s="197"/>
      <c r="Q78" s="197"/>
      <c r="R78" s="137"/>
      <c r="S78" s="301"/>
      <c r="T78" s="246"/>
      <c r="U78" s="1"/>
      <c r="V78" s="1"/>
      <c r="W78" s="1"/>
      <c r="X78" s="1"/>
      <c r="Y78" s="1"/>
      <c r="Z78" s="1"/>
    </row>
    <row r="79" ht="18.75" customHeight="1">
      <c r="A79" s="196" t="str">
        <f t="shared" si="1"/>
        <v>PNT0060</v>
      </c>
      <c r="B79" s="134" t="s">
        <v>5254</v>
      </c>
      <c r="C79" s="208"/>
      <c r="D79" s="136" t="s">
        <v>5252</v>
      </c>
      <c r="E79" s="136" t="s">
        <v>5255</v>
      </c>
      <c r="F79" s="197"/>
      <c r="G79" s="197"/>
      <c r="H79" s="197"/>
      <c r="I79" s="197"/>
      <c r="J79" s="197"/>
      <c r="K79" s="197"/>
      <c r="L79" s="197"/>
      <c r="M79" s="197"/>
      <c r="N79" s="197"/>
      <c r="O79" s="197"/>
      <c r="P79" s="197"/>
      <c r="Q79" s="197"/>
      <c r="R79" s="137"/>
      <c r="S79" s="301"/>
      <c r="T79" s="246"/>
      <c r="U79" s="1"/>
      <c r="V79" s="1"/>
      <c r="W79" s="1"/>
      <c r="X79" s="1"/>
      <c r="Y79" s="1"/>
      <c r="Z79" s="1"/>
    </row>
    <row r="80" ht="18.75" customHeight="1">
      <c r="A80" s="196" t="str">
        <f t="shared" si="1"/>
        <v>PNT0061</v>
      </c>
      <c r="B80" s="134" t="s">
        <v>5256</v>
      </c>
      <c r="C80" s="208"/>
      <c r="D80" s="136" t="s">
        <v>5257</v>
      </c>
      <c r="E80" s="136" t="s">
        <v>5258</v>
      </c>
      <c r="F80" s="197"/>
      <c r="G80" s="197"/>
      <c r="H80" s="197"/>
      <c r="I80" s="197"/>
      <c r="J80" s="197"/>
      <c r="K80" s="197"/>
      <c r="L80" s="197"/>
      <c r="M80" s="197"/>
      <c r="N80" s="197"/>
      <c r="O80" s="197"/>
      <c r="P80" s="197"/>
      <c r="Q80" s="197"/>
      <c r="R80" s="137"/>
      <c r="S80" s="301"/>
      <c r="T80" s="246"/>
      <c r="U80" s="1"/>
      <c r="V80" s="1"/>
      <c r="W80" s="1"/>
      <c r="X80" s="1"/>
      <c r="Y80" s="1"/>
      <c r="Z80" s="1"/>
    </row>
    <row r="81" ht="18.75" customHeight="1">
      <c r="A81" s="196" t="str">
        <f t="shared" si="1"/>
        <v>PNT0062</v>
      </c>
      <c r="B81" s="134" t="s">
        <v>5259</v>
      </c>
      <c r="C81" s="208"/>
      <c r="D81" s="136" t="s">
        <v>5260</v>
      </c>
      <c r="E81" s="136" t="s">
        <v>4792</v>
      </c>
      <c r="F81" s="197"/>
      <c r="G81" s="197"/>
      <c r="H81" s="197"/>
      <c r="I81" s="197"/>
      <c r="J81" s="197"/>
      <c r="K81" s="197"/>
      <c r="L81" s="197"/>
      <c r="M81" s="197"/>
      <c r="N81" s="197"/>
      <c r="O81" s="197"/>
      <c r="P81" s="197"/>
      <c r="Q81" s="197"/>
      <c r="R81" s="137"/>
      <c r="S81" s="301"/>
      <c r="T81" s="246"/>
      <c r="U81" s="1"/>
      <c r="V81" s="1"/>
      <c r="W81" s="1"/>
      <c r="X81" s="1"/>
      <c r="Y81" s="1"/>
      <c r="Z81" s="1"/>
    </row>
    <row r="82" ht="18.75" customHeight="1">
      <c r="A82" s="196" t="str">
        <f t="shared" si="1"/>
        <v>PNT0063</v>
      </c>
      <c r="B82" s="134" t="s">
        <v>5261</v>
      </c>
      <c r="C82" s="208"/>
      <c r="D82" s="136" t="s">
        <v>5262</v>
      </c>
      <c r="E82" s="136" t="s">
        <v>5263</v>
      </c>
      <c r="F82" s="197"/>
      <c r="G82" s="197"/>
      <c r="H82" s="197"/>
      <c r="I82" s="197"/>
      <c r="J82" s="197"/>
      <c r="K82" s="197"/>
      <c r="L82" s="197"/>
      <c r="M82" s="197"/>
      <c r="N82" s="197"/>
      <c r="O82" s="197"/>
      <c r="P82" s="197"/>
      <c r="Q82" s="197"/>
      <c r="R82" s="137"/>
      <c r="S82" s="301"/>
      <c r="T82" s="246"/>
      <c r="U82" s="1"/>
      <c r="V82" s="1"/>
      <c r="W82" s="1"/>
      <c r="X82" s="1"/>
      <c r="Y82" s="1"/>
      <c r="Z82" s="1"/>
    </row>
    <row r="83" ht="97.5" customHeight="1">
      <c r="A83" s="196" t="str">
        <f t="shared" si="1"/>
        <v>PNT0064</v>
      </c>
      <c r="B83" s="151" t="s">
        <v>5264</v>
      </c>
      <c r="C83" s="137"/>
      <c r="D83" s="151" t="s">
        <v>4385</v>
      </c>
      <c r="E83" s="137" t="s">
        <v>4386</v>
      </c>
      <c r="F83" s="197"/>
      <c r="G83" s="197"/>
      <c r="H83" s="197"/>
      <c r="I83" s="197"/>
      <c r="J83" s="197"/>
      <c r="K83" s="197"/>
      <c r="L83" s="197"/>
      <c r="M83" s="197"/>
      <c r="N83" s="197"/>
      <c r="O83" s="197"/>
      <c r="P83" s="197"/>
      <c r="Q83" s="197"/>
      <c r="R83" s="137" t="str">
        <f t="shared" ref="R83:R102" si="3">IF(OR(IF(H83="",IF(G83="",IF(F83="","",F83),G83),H83)="F",IF(K83="",IF(J83="",IF(I83="","",I83),J83),K83)="F",IF(N83="",IF(M83="",IF(L83="","",L83),M83),N83)="F",IF(Q83="",IF(P83="",IF(O83="","",O83),P83),Q83)="F")=TRUE,"F",IF(OR(IF(H83="",IF(G83="",IF(F83="","",F83),G83),H83)="PE",IF(K83="",IF(J83="",IF(I83="","",I83),J83),K83)="PE",IF(N83="",IF(M83="",IF(L83="","",L83),M83),N83)="PE",IF(Q83="",IF(P83="",IF(O83="","",O83),P83),Q83)="PE")=TRUE,"PE",IF(AND(IF(H83="",IF(G83="",IF(F83="","",F83),G83),H83)="",IF(K83="",IF(J83="",IF(I83="","",I83),J83),K83)="",IF(N83="",IF(M83="",IF(L83="","",L83),M83),N83)="",IF(Q83="",IF(P83="",IF(O83="","",O83),P83),Q83)="")=TRUE,"","P")))</f>
        <v/>
      </c>
      <c r="S83" s="301"/>
      <c r="T83" s="246"/>
      <c r="U83" s="1"/>
      <c r="V83" s="1"/>
      <c r="W83" s="1"/>
      <c r="X83" s="1"/>
      <c r="Y83" s="1"/>
      <c r="Z83" s="1"/>
    </row>
    <row r="84" ht="157.5" customHeight="1">
      <c r="A84" s="196" t="str">
        <f t="shared" si="1"/>
        <v>PNT0065</v>
      </c>
      <c r="B84" s="137" t="s">
        <v>4387</v>
      </c>
      <c r="C84" s="137"/>
      <c r="D84" s="151" t="s">
        <v>4388</v>
      </c>
      <c r="E84" s="137" t="s">
        <v>4389</v>
      </c>
      <c r="F84" s="197"/>
      <c r="G84" s="197"/>
      <c r="H84" s="197"/>
      <c r="I84" s="197"/>
      <c r="J84" s="197"/>
      <c r="K84" s="197"/>
      <c r="L84" s="197"/>
      <c r="M84" s="197"/>
      <c r="N84" s="197"/>
      <c r="O84" s="197"/>
      <c r="P84" s="197"/>
      <c r="Q84" s="197"/>
      <c r="R84" s="137" t="str">
        <f t="shared" si="3"/>
        <v/>
      </c>
      <c r="S84" s="301"/>
      <c r="T84" s="246"/>
      <c r="U84" s="1"/>
      <c r="V84" s="1"/>
      <c r="W84" s="1"/>
      <c r="X84" s="1"/>
      <c r="Y84" s="1"/>
      <c r="Z84" s="1"/>
    </row>
    <row r="85" ht="97.5" customHeight="1">
      <c r="A85" s="196" t="str">
        <f t="shared" si="1"/>
        <v>PNT0066</v>
      </c>
      <c r="B85" s="137" t="s">
        <v>4390</v>
      </c>
      <c r="C85" s="137"/>
      <c r="D85" s="151" t="s">
        <v>4391</v>
      </c>
      <c r="E85" s="137" t="s">
        <v>4389</v>
      </c>
      <c r="F85" s="197"/>
      <c r="G85" s="197"/>
      <c r="H85" s="197"/>
      <c r="I85" s="197"/>
      <c r="J85" s="197"/>
      <c r="K85" s="197"/>
      <c r="L85" s="197"/>
      <c r="M85" s="197"/>
      <c r="N85" s="197"/>
      <c r="O85" s="197"/>
      <c r="P85" s="197"/>
      <c r="Q85" s="197"/>
      <c r="R85" s="137" t="str">
        <f t="shared" si="3"/>
        <v/>
      </c>
      <c r="S85" s="301"/>
      <c r="T85" s="246"/>
      <c r="U85" s="1"/>
      <c r="V85" s="1"/>
      <c r="W85" s="1"/>
      <c r="X85" s="1"/>
      <c r="Y85" s="1"/>
      <c r="Z85" s="1"/>
    </row>
    <row r="86" ht="97.5" customHeight="1">
      <c r="A86" s="196" t="str">
        <f t="shared" si="1"/>
        <v>PNT0067</v>
      </c>
      <c r="B86" s="137" t="s">
        <v>5265</v>
      </c>
      <c r="C86" s="137"/>
      <c r="D86" s="151" t="s">
        <v>4393</v>
      </c>
      <c r="E86" s="151" t="s">
        <v>4394</v>
      </c>
      <c r="F86" s="197"/>
      <c r="G86" s="197"/>
      <c r="H86" s="197"/>
      <c r="I86" s="197"/>
      <c r="J86" s="197"/>
      <c r="K86" s="197"/>
      <c r="L86" s="197"/>
      <c r="M86" s="197"/>
      <c r="N86" s="197"/>
      <c r="O86" s="197"/>
      <c r="P86" s="197"/>
      <c r="Q86" s="197"/>
      <c r="R86" s="137" t="str">
        <f t="shared" si="3"/>
        <v/>
      </c>
      <c r="S86" s="301"/>
      <c r="T86" s="246"/>
      <c r="U86" s="1"/>
      <c r="V86" s="1"/>
      <c r="W86" s="1"/>
      <c r="X86" s="1"/>
      <c r="Y86" s="1"/>
      <c r="Z86" s="1"/>
    </row>
    <row r="87" ht="97.5" customHeight="1">
      <c r="A87" s="196" t="str">
        <f t="shared" si="1"/>
        <v>PNT0068</v>
      </c>
      <c r="B87" s="238" t="s">
        <v>5266</v>
      </c>
      <c r="C87" s="134"/>
      <c r="D87" s="134" t="s">
        <v>4160</v>
      </c>
      <c r="E87" s="136" t="s">
        <v>3510</v>
      </c>
      <c r="F87" s="197"/>
      <c r="G87" s="197"/>
      <c r="H87" s="197"/>
      <c r="I87" s="197"/>
      <c r="J87" s="197"/>
      <c r="K87" s="197"/>
      <c r="L87" s="197"/>
      <c r="M87" s="197"/>
      <c r="N87" s="197"/>
      <c r="O87" s="197"/>
      <c r="P87" s="197"/>
      <c r="Q87" s="197"/>
      <c r="R87" s="137" t="str">
        <f t="shared" si="3"/>
        <v/>
      </c>
      <c r="S87" s="301"/>
      <c r="T87" s="246"/>
      <c r="U87" s="1"/>
      <c r="V87" s="1"/>
      <c r="W87" s="1"/>
      <c r="X87" s="1"/>
      <c r="Y87" s="1"/>
      <c r="Z87" s="1"/>
    </row>
    <row r="88" ht="97.5" customHeight="1">
      <c r="A88" s="196" t="str">
        <f t="shared" si="1"/>
        <v>PNT0069</v>
      </c>
      <c r="B88" s="238" t="s">
        <v>5267</v>
      </c>
      <c r="C88" s="134"/>
      <c r="D88" s="134" t="s">
        <v>4160</v>
      </c>
      <c r="E88" s="136" t="s">
        <v>3510</v>
      </c>
      <c r="F88" s="197"/>
      <c r="G88" s="197"/>
      <c r="H88" s="197"/>
      <c r="I88" s="197"/>
      <c r="J88" s="197"/>
      <c r="K88" s="197"/>
      <c r="L88" s="197"/>
      <c r="M88" s="197"/>
      <c r="N88" s="197"/>
      <c r="O88" s="197"/>
      <c r="P88" s="197"/>
      <c r="Q88" s="197"/>
      <c r="R88" s="137" t="str">
        <f t="shared" si="3"/>
        <v/>
      </c>
      <c r="S88" s="301"/>
      <c r="T88" s="246"/>
      <c r="U88" s="1"/>
      <c r="V88" s="1"/>
      <c r="W88" s="1"/>
      <c r="X88" s="1"/>
      <c r="Y88" s="1"/>
      <c r="Z88" s="1"/>
    </row>
    <row r="89" ht="97.5" customHeight="1">
      <c r="A89" s="196" t="str">
        <f t="shared" si="1"/>
        <v>PNT0070</v>
      </c>
      <c r="B89" s="238" t="s">
        <v>5268</v>
      </c>
      <c r="C89" s="134"/>
      <c r="D89" s="134" t="s">
        <v>5269</v>
      </c>
      <c r="E89" s="136" t="s">
        <v>5270</v>
      </c>
      <c r="F89" s="197"/>
      <c r="G89" s="197"/>
      <c r="H89" s="197"/>
      <c r="I89" s="197"/>
      <c r="J89" s="197"/>
      <c r="K89" s="197"/>
      <c r="L89" s="197"/>
      <c r="M89" s="197"/>
      <c r="N89" s="197"/>
      <c r="O89" s="197"/>
      <c r="P89" s="197"/>
      <c r="Q89" s="197"/>
      <c r="R89" s="137" t="str">
        <f t="shared" si="3"/>
        <v/>
      </c>
      <c r="S89" s="301"/>
      <c r="T89" s="246"/>
      <c r="U89" s="1"/>
      <c r="V89" s="1"/>
      <c r="W89" s="1"/>
      <c r="X89" s="1"/>
      <c r="Y89" s="1"/>
      <c r="Z89" s="1"/>
    </row>
    <row r="90" ht="184.5" customHeight="1">
      <c r="A90" s="196" t="str">
        <f t="shared" si="1"/>
        <v>PNT0071</v>
      </c>
      <c r="B90" s="238" t="s">
        <v>5271</v>
      </c>
      <c r="C90" s="134"/>
      <c r="D90" s="134" t="s">
        <v>5272</v>
      </c>
      <c r="E90" s="136" t="s">
        <v>4193</v>
      </c>
      <c r="F90" s="197"/>
      <c r="G90" s="197"/>
      <c r="H90" s="197"/>
      <c r="I90" s="197"/>
      <c r="J90" s="197"/>
      <c r="K90" s="197"/>
      <c r="L90" s="197"/>
      <c r="M90" s="197"/>
      <c r="N90" s="197"/>
      <c r="O90" s="197"/>
      <c r="P90" s="197"/>
      <c r="Q90" s="197"/>
      <c r="R90" s="137" t="str">
        <f t="shared" si="3"/>
        <v/>
      </c>
      <c r="S90" s="301"/>
      <c r="T90" s="246"/>
      <c r="U90" s="1"/>
      <c r="V90" s="1"/>
      <c r="W90" s="1"/>
      <c r="X90" s="1"/>
      <c r="Y90" s="1"/>
      <c r="Z90" s="1"/>
    </row>
    <row r="91" ht="169.5" customHeight="1">
      <c r="A91" s="196" t="str">
        <f t="shared" si="1"/>
        <v>PNT0072</v>
      </c>
      <c r="B91" s="238" t="s">
        <v>5273</v>
      </c>
      <c r="C91" s="134"/>
      <c r="D91" s="134" t="s">
        <v>5274</v>
      </c>
      <c r="E91" s="136" t="s">
        <v>3516</v>
      </c>
      <c r="F91" s="197"/>
      <c r="G91" s="197"/>
      <c r="H91" s="197"/>
      <c r="I91" s="197"/>
      <c r="J91" s="197"/>
      <c r="K91" s="197"/>
      <c r="L91" s="197"/>
      <c r="M91" s="197"/>
      <c r="N91" s="197"/>
      <c r="O91" s="197"/>
      <c r="P91" s="197"/>
      <c r="Q91" s="197"/>
      <c r="R91" s="137" t="str">
        <f t="shared" si="3"/>
        <v/>
      </c>
      <c r="S91" s="301"/>
      <c r="T91" s="246"/>
      <c r="U91" s="1"/>
      <c r="V91" s="1"/>
      <c r="W91" s="1"/>
      <c r="X91" s="1"/>
      <c r="Y91" s="1"/>
      <c r="Z91" s="1"/>
    </row>
    <row r="92" ht="171.0" customHeight="1">
      <c r="A92" s="196" t="str">
        <f t="shared" si="1"/>
        <v>PNT0073</v>
      </c>
      <c r="B92" s="238" t="s">
        <v>5275</v>
      </c>
      <c r="C92" s="134"/>
      <c r="D92" s="134" t="s">
        <v>5276</v>
      </c>
      <c r="E92" s="136" t="s">
        <v>3516</v>
      </c>
      <c r="F92" s="197"/>
      <c r="G92" s="197"/>
      <c r="H92" s="197"/>
      <c r="I92" s="197"/>
      <c r="J92" s="197"/>
      <c r="K92" s="197"/>
      <c r="L92" s="197"/>
      <c r="M92" s="197"/>
      <c r="N92" s="197"/>
      <c r="O92" s="197"/>
      <c r="P92" s="197"/>
      <c r="Q92" s="197"/>
      <c r="R92" s="137" t="str">
        <f t="shared" si="3"/>
        <v/>
      </c>
      <c r="S92" s="301"/>
      <c r="T92" s="246"/>
      <c r="U92" s="1"/>
      <c r="V92" s="1"/>
      <c r="W92" s="1"/>
      <c r="X92" s="1"/>
      <c r="Y92" s="1"/>
      <c r="Z92" s="1"/>
    </row>
    <row r="93" ht="166.5" customHeight="1">
      <c r="A93" s="196" t="str">
        <f t="shared" si="1"/>
        <v>PNT0074</v>
      </c>
      <c r="B93" s="238" t="s">
        <v>5277</v>
      </c>
      <c r="C93" s="134"/>
      <c r="D93" s="134" t="s">
        <v>5278</v>
      </c>
      <c r="E93" s="136" t="s">
        <v>3507</v>
      </c>
      <c r="F93" s="197"/>
      <c r="G93" s="197"/>
      <c r="H93" s="197"/>
      <c r="I93" s="197"/>
      <c r="J93" s="197"/>
      <c r="K93" s="197"/>
      <c r="L93" s="197"/>
      <c r="M93" s="197"/>
      <c r="N93" s="197"/>
      <c r="O93" s="197"/>
      <c r="P93" s="197"/>
      <c r="Q93" s="197"/>
      <c r="R93" s="137" t="str">
        <f t="shared" si="3"/>
        <v/>
      </c>
      <c r="S93" s="301"/>
      <c r="T93" s="246"/>
      <c r="U93" s="1"/>
      <c r="V93" s="1"/>
      <c r="W93" s="1"/>
      <c r="X93" s="1"/>
      <c r="Y93" s="1"/>
      <c r="Z93" s="1"/>
    </row>
    <row r="94" ht="168.0" customHeight="1">
      <c r="A94" s="196" t="str">
        <f t="shared" si="1"/>
        <v>PNT0075</v>
      </c>
      <c r="B94" s="238" t="s">
        <v>5279</v>
      </c>
      <c r="C94" s="134"/>
      <c r="D94" s="134" t="s">
        <v>5280</v>
      </c>
      <c r="E94" s="136" t="s">
        <v>4193</v>
      </c>
      <c r="F94" s="197"/>
      <c r="G94" s="197"/>
      <c r="H94" s="197"/>
      <c r="I94" s="197"/>
      <c r="J94" s="197"/>
      <c r="K94" s="197"/>
      <c r="L94" s="197"/>
      <c r="M94" s="197"/>
      <c r="N94" s="197"/>
      <c r="O94" s="197"/>
      <c r="P94" s="197"/>
      <c r="Q94" s="197"/>
      <c r="R94" s="137" t="str">
        <f t="shared" si="3"/>
        <v/>
      </c>
      <c r="S94" s="301"/>
      <c r="T94" s="246"/>
      <c r="U94" s="1"/>
      <c r="V94" s="1"/>
      <c r="W94" s="1"/>
      <c r="X94" s="1"/>
      <c r="Y94" s="1"/>
      <c r="Z94" s="1"/>
    </row>
    <row r="95" ht="79.5" customHeight="1">
      <c r="A95" s="196" t="str">
        <f t="shared" si="1"/>
        <v>PNT0076</v>
      </c>
      <c r="B95" s="238" t="s">
        <v>5281</v>
      </c>
      <c r="C95" s="134"/>
      <c r="D95" s="134" t="s">
        <v>5282</v>
      </c>
      <c r="E95" s="136" t="s">
        <v>3516</v>
      </c>
      <c r="F95" s="197"/>
      <c r="G95" s="197"/>
      <c r="H95" s="197"/>
      <c r="I95" s="197"/>
      <c r="J95" s="197"/>
      <c r="K95" s="197"/>
      <c r="L95" s="197"/>
      <c r="M95" s="197"/>
      <c r="N95" s="197"/>
      <c r="O95" s="197"/>
      <c r="P95" s="197"/>
      <c r="Q95" s="197"/>
      <c r="R95" s="137" t="str">
        <f t="shared" si="3"/>
        <v/>
      </c>
      <c r="S95" s="301"/>
      <c r="T95" s="246"/>
      <c r="U95" s="1"/>
      <c r="V95" s="1"/>
      <c r="W95" s="1"/>
      <c r="X95" s="1"/>
      <c r="Y95" s="1"/>
      <c r="Z95" s="1"/>
    </row>
    <row r="96" ht="168.0" customHeight="1">
      <c r="A96" s="196" t="str">
        <f t="shared" si="1"/>
        <v>PNT0077</v>
      </c>
      <c r="B96" s="238" t="s">
        <v>5283</v>
      </c>
      <c r="C96" s="134"/>
      <c r="D96" s="134" t="s">
        <v>5284</v>
      </c>
      <c r="E96" s="136" t="s">
        <v>3516</v>
      </c>
      <c r="F96" s="197"/>
      <c r="G96" s="197"/>
      <c r="H96" s="197"/>
      <c r="I96" s="197"/>
      <c r="J96" s="197"/>
      <c r="K96" s="197"/>
      <c r="L96" s="197"/>
      <c r="M96" s="197"/>
      <c r="N96" s="197"/>
      <c r="O96" s="197"/>
      <c r="P96" s="197"/>
      <c r="Q96" s="197"/>
      <c r="R96" s="137" t="str">
        <f t="shared" si="3"/>
        <v/>
      </c>
      <c r="S96" s="301"/>
      <c r="T96" s="246"/>
      <c r="U96" s="1"/>
      <c r="V96" s="1"/>
      <c r="W96" s="1"/>
      <c r="X96" s="1"/>
      <c r="Y96" s="1"/>
      <c r="Z96" s="1"/>
    </row>
    <row r="97" ht="168.0" customHeight="1">
      <c r="A97" s="196" t="str">
        <f t="shared" si="1"/>
        <v>PNT0078</v>
      </c>
      <c r="B97" s="238" t="s">
        <v>5285</v>
      </c>
      <c r="C97" s="134"/>
      <c r="D97" s="134" t="s">
        <v>5286</v>
      </c>
      <c r="E97" s="136" t="s">
        <v>3507</v>
      </c>
      <c r="F97" s="197"/>
      <c r="G97" s="197"/>
      <c r="H97" s="197"/>
      <c r="I97" s="197"/>
      <c r="J97" s="197"/>
      <c r="K97" s="197"/>
      <c r="L97" s="197"/>
      <c r="M97" s="197"/>
      <c r="N97" s="197"/>
      <c r="O97" s="197"/>
      <c r="P97" s="197"/>
      <c r="Q97" s="197"/>
      <c r="R97" s="137" t="str">
        <f t="shared" si="3"/>
        <v/>
      </c>
      <c r="S97" s="301"/>
      <c r="T97" s="246"/>
      <c r="U97" s="1"/>
      <c r="V97" s="1"/>
      <c r="W97" s="1"/>
      <c r="X97" s="1"/>
      <c r="Y97" s="1"/>
      <c r="Z97" s="1"/>
    </row>
    <row r="98" ht="168.0" customHeight="1">
      <c r="A98" s="196" t="str">
        <f t="shared" si="1"/>
        <v>PNT0079</v>
      </c>
      <c r="B98" s="238" t="s">
        <v>4938</v>
      </c>
      <c r="C98" s="134"/>
      <c r="D98" s="134" t="s">
        <v>5287</v>
      </c>
      <c r="E98" s="136" t="s">
        <v>4940</v>
      </c>
      <c r="F98" s="197"/>
      <c r="G98" s="197"/>
      <c r="H98" s="197"/>
      <c r="I98" s="197"/>
      <c r="J98" s="197"/>
      <c r="K98" s="197"/>
      <c r="L98" s="197"/>
      <c r="M98" s="197"/>
      <c r="N98" s="197"/>
      <c r="O98" s="197"/>
      <c r="P98" s="197"/>
      <c r="Q98" s="197"/>
      <c r="R98" s="137" t="str">
        <f t="shared" si="3"/>
        <v/>
      </c>
      <c r="S98" s="301"/>
      <c r="T98" s="246"/>
      <c r="U98" s="1"/>
      <c r="V98" s="1"/>
      <c r="W98" s="1"/>
      <c r="X98" s="1"/>
      <c r="Y98" s="1"/>
      <c r="Z98" s="1"/>
    </row>
    <row r="99" ht="97.5" customHeight="1">
      <c r="A99" s="196" t="str">
        <f t="shared" si="1"/>
        <v>PNT0080</v>
      </c>
      <c r="B99" s="134" t="s">
        <v>4132</v>
      </c>
      <c r="C99" s="208"/>
      <c r="D99" s="136" t="s">
        <v>5288</v>
      </c>
      <c r="E99" s="136" t="s">
        <v>4134</v>
      </c>
      <c r="F99" s="197"/>
      <c r="G99" s="197"/>
      <c r="H99" s="197"/>
      <c r="I99" s="197"/>
      <c r="J99" s="197"/>
      <c r="K99" s="197"/>
      <c r="L99" s="197"/>
      <c r="M99" s="197"/>
      <c r="N99" s="197"/>
      <c r="O99" s="197"/>
      <c r="P99" s="197"/>
      <c r="Q99" s="197"/>
      <c r="R99" s="137" t="str">
        <f t="shared" si="3"/>
        <v/>
      </c>
      <c r="S99" s="301"/>
      <c r="T99" s="246"/>
      <c r="U99" s="1"/>
      <c r="V99" s="1"/>
      <c r="W99" s="1"/>
      <c r="X99" s="1"/>
      <c r="Y99" s="1"/>
      <c r="Z99" s="1"/>
    </row>
    <row r="100" ht="97.5" customHeight="1">
      <c r="A100" s="196" t="str">
        <f t="shared" si="1"/>
        <v>PNT0081</v>
      </c>
      <c r="B100" s="134" t="s">
        <v>3419</v>
      </c>
      <c r="C100" s="208"/>
      <c r="D100" s="136" t="s">
        <v>5289</v>
      </c>
      <c r="E100" s="136" t="s">
        <v>4136</v>
      </c>
      <c r="F100" s="197"/>
      <c r="G100" s="197"/>
      <c r="H100" s="197"/>
      <c r="I100" s="197"/>
      <c r="J100" s="197"/>
      <c r="K100" s="197"/>
      <c r="L100" s="197"/>
      <c r="M100" s="197"/>
      <c r="N100" s="197"/>
      <c r="O100" s="197"/>
      <c r="P100" s="197"/>
      <c r="Q100" s="197"/>
      <c r="R100" s="137" t="str">
        <f t="shared" si="3"/>
        <v/>
      </c>
      <c r="S100" s="301"/>
      <c r="T100" s="246"/>
      <c r="U100" s="1"/>
      <c r="V100" s="1"/>
      <c r="W100" s="1"/>
      <c r="X100" s="1"/>
      <c r="Y100" s="1"/>
      <c r="Z100" s="1"/>
    </row>
    <row r="101" ht="97.5" customHeight="1">
      <c r="A101" s="196" t="str">
        <f t="shared" si="1"/>
        <v>PNT0082</v>
      </c>
      <c r="B101" s="134" t="s">
        <v>4137</v>
      </c>
      <c r="C101" s="208"/>
      <c r="D101" s="136" t="s">
        <v>5290</v>
      </c>
      <c r="E101" s="136" t="s">
        <v>4139</v>
      </c>
      <c r="F101" s="197"/>
      <c r="G101" s="197"/>
      <c r="H101" s="197"/>
      <c r="I101" s="197"/>
      <c r="J101" s="197"/>
      <c r="K101" s="197"/>
      <c r="L101" s="197"/>
      <c r="M101" s="197"/>
      <c r="N101" s="197"/>
      <c r="O101" s="197"/>
      <c r="P101" s="197"/>
      <c r="Q101" s="197"/>
      <c r="R101" s="137" t="str">
        <f t="shared" si="3"/>
        <v/>
      </c>
      <c r="S101" s="301"/>
      <c r="T101" s="246"/>
      <c r="U101" s="1"/>
      <c r="V101" s="1"/>
      <c r="W101" s="1"/>
      <c r="X101" s="1"/>
      <c r="Y101" s="1"/>
      <c r="Z101" s="1"/>
    </row>
    <row r="102" ht="97.5" customHeight="1">
      <c r="A102" s="196" t="str">
        <f t="shared" si="1"/>
        <v>PNT0083</v>
      </c>
      <c r="B102" s="134" t="s">
        <v>3422</v>
      </c>
      <c r="C102" s="134"/>
      <c r="D102" s="136" t="s">
        <v>5291</v>
      </c>
      <c r="E102" s="136" t="s">
        <v>3424</v>
      </c>
      <c r="F102" s="197"/>
      <c r="G102" s="197"/>
      <c r="H102" s="197"/>
      <c r="I102" s="197"/>
      <c r="J102" s="197"/>
      <c r="K102" s="197"/>
      <c r="L102" s="197"/>
      <c r="M102" s="197"/>
      <c r="N102" s="197"/>
      <c r="O102" s="197"/>
      <c r="P102" s="197"/>
      <c r="Q102" s="197"/>
      <c r="R102" s="137" t="str">
        <f t="shared" si="3"/>
        <v/>
      </c>
      <c r="S102" s="301"/>
      <c r="T102" s="246"/>
      <c r="U102" s="1"/>
      <c r="V102" s="1"/>
      <c r="W102" s="1"/>
      <c r="X102" s="1"/>
      <c r="Y102" s="1"/>
      <c r="Z102" s="1"/>
    </row>
    <row r="103" ht="159.0" customHeight="1">
      <c r="A103" s="196" t="str">
        <f t="shared" si="1"/>
        <v>PNT0084</v>
      </c>
      <c r="B103" s="134" t="s">
        <v>5292</v>
      </c>
      <c r="C103" s="134"/>
      <c r="D103" s="136" t="s">
        <v>5293</v>
      </c>
      <c r="E103" s="136" t="s">
        <v>5294</v>
      </c>
      <c r="F103" s="197"/>
      <c r="G103" s="197"/>
      <c r="H103" s="197"/>
      <c r="I103" s="197"/>
      <c r="J103" s="197"/>
      <c r="K103" s="197"/>
      <c r="L103" s="197"/>
      <c r="M103" s="197"/>
      <c r="N103" s="197"/>
      <c r="O103" s="197"/>
      <c r="P103" s="197"/>
      <c r="Q103" s="197"/>
      <c r="R103" s="137"/>
      <c r="S103" s="301"/>
      <c r="T103" s="246"/>
      <c r="U103" s="1"/>
      <c r="V103" s="1"/>
      <c r="W103" s="1"/>
      <c r="X103" s="1"/>
      <c r="Y103" s="1"/>
      <c r="Z103" s="1"/>
    </row>
    <row r="104" ht="159.0" customHeight="1">
      <c r="A104" s="196" t="str">
        <f t="shared" si="1"/>
        <v>PNT0085</v>
      </c>
      <c r="B104" s="134" t="s">
        <v>5295</v>
      </c>
      <c r="C104" s="134"/>
      <c r="D104" s="136" t="s">
        <v>5296</v>
      </c>
      <c r="E104" s="136" t="s">
        <v>5297</v>
      </c>
      <c r="F104" s="197"/>
      <c r="G104" s="197"/>
      <c r="H104" s="197"/>
      <c r="I104" s="197"/>
      <c r="J104" s="197"/>
      <c r="K104" s="197"/>
      <c r="L104" s="197"/>
      <c r="M104" s="197"/>
      <c r="N104" s="197"/>
      <c r="O104" s="197"/>
      <c r="P104" s="197"/>
      <c r="Q104" s="197"/>
      <c r="R104" s="137"/>
      <c r="S104" s="301"/>
      <c r="T104" s="246"/>
      <c r="U104" s="1"/>
      <c r="V104" s="1"/>
      <c r="W104" s="1"/>
      <c r="X104" s="1"/>
      <c r="Y104" s="1"/>
      <c r="Z104" s="1"/>
    </row>
    <row r="105" ht="159.0" customHeight="1">
      <c r="A105" s="196" t="str">
        <f t="shared" si="1"/>
        <v>PNT0086</v>
      </c>
      <c r="B105" s="134" t="s">
        <v>5298</v>
      </c>
      <c r="C105" s="134"/>
      <c r="D105" s="136" t="s">
        <v>5299</v>
      </c>
      <c r="E105" s="136" t="s">
        <v>5300</v>
      </c>
      <c r="F105" s="197"/>
      <c r="G105" s="197"/>
      <c r="H105" s="197"/>
      <c r="I105" s="197"/>
      <c r="J105" s="197"/>
      <c r="K105" s="197"/>
      <c r="L105" s="197"/>
      <c r="M105" s="197"/>
      <c r="N105" s="197"/>
      <c r="O105" s="197"/>
      <c r="P105" s="197"/>
      <c r="Q105" s="197"/>
      <c r="R105" s="137"/>
      <c r="S105" s="301"/>
      <c r="T105" s="246"/>
      <c r="U105" s="1"/>
      <c r="V105" s="1"/>
      <c r="W105" s="1"/>
      <c r="X105" s="1"/>
      <c r="Y105" s="1"/>
      <c r="Z105" s="1"/>
    </row>
    <row r="106" ht="337.5" customHeight="1">
      <c r="A106" s="196" t="str">
        <f t="shared" si="1"/>
        <v>PNT0087</v>
      </c>
      <c r="B106" s="134" t="s">
        <v>5301</v>
      </c>
      <c r="C106" s="134"/>
      <c r="D106" s="136" t="s">
        <v>5302</v>
      </c>
      <c r="E106" s="275" t="s">
        <v>5303</v>
      </c>
      <c r="F106" s="197"/>
      <c r="G106" s="197"/>
      <c r="H106" s="197"/>
      <c r="I106" s="197"/>
      <c r="J106" s="197"/>
      <c r="K106" s="197"/>
      <c r="L106" s="197"/>
      <c r="M106" s="197"/>
      <c r="N106" s="197"/>
      <c r="O106" s="197"/>
      <c r="P106" s="197"/>
      <c r="Q106" s="197"/>
      <c r="R106" s="137"/>
      <c r="S106" s="301"/>
      <c r="T106" s="246"/>
      <c r="U106" s="1"/>
      <c r="V106" s="1"/>
      <c r="W106" s="1"/>
      <c r="X106" s="1"/>
      <c r="Y106" s="1"/>
      <c r="Z106" s="1"/>
    </row>
    <row r="107" ht="315.0" customHeight="1">
      <c r="A107" s="196" t="str">
        <f t="shared" si="1"/>
        <v>PNT0088</v>
      </c>
      <c r="B107" s="134" t="s">
        <v>5304</v>
      </c>
      <c r="C107" s="134"/>
      <c r="D107" s="136" t="s">
        <v>5305</v>
      </c>
      <c r="E107" s="136" t="s">
        <v>5306</v>
      </c>
      <c r="F107" s="197"/>
      <c r="G107" s="197"/>
      <c r="H107" s="197"/>
      <c r="I107" s="197"/>
      <c r="J107" s="197"/>
      <c r="K107" s="197"/>
      <c r="L107" s="197"/>
      <c r="M107" s="197"/>
      <c r="N107" s="197"/>
      <c r="O107" s="197"/>
      <c r="P107" s="197"/>
      <c r="Q107" s="197"/>
      <c r="R107" s="137"/>
      <c r="S107" s="301"/>
      <c r="T107" s="246"/>
      <c r="U107" s="1"/>
      <c r="V107" s="1"/>
      <c r="W107" s="1"/>
      <c r="X107" s="1"/>
      <c r="Y107" s="1"/>
      <c r="Z107" s="1"/>
    </row>
    <row r="108" ht="409.5" customHeight="1">
      <c r="A108" s="196" t="str">
        <f t="shared" si="1"/>
        <v>PNT0089</v>
      </c>
      <c r="B108" s="134" t="s">
        <v>5307</v>
      </c>
      <c r="C108" s="134"/>
      <c r="D108" s="136" t="s">
        <v>5305</v>
      </c>
      <c r="E108" s="200" t="s">
        <v>5308</v>
      </c>
      <c r="F108" s="197"/>
      <c r="G108" s="197"/>
      <c r="H108" s="197"/>
      <c r="I108" s="197"/>
      <c r="J108" s="197"/>
      <c r="K108" s="197"/>
      <c r="L108" s="197"/>
      <c r="M108" s="197"/>
      <c r="N108" s="197"/>
      <c r="O108" s="197"/>
      <c r="P108" s="197"/>
      <c r="Q108" s="197"/>
      <c r="R108" s="137"/>
      <c r="S108" s="301"/>
      <c r="T108" s="246"/>
      <c r="U108" s="1"/>
      <c r="V108" s="1"/>
      <c r="W108" s="1"/>
      <c r="X108" s="1"/>
      <c r="Y108" s="1"/>
      <c r="Z108" s="1"/>
    </row>
    <row r="109" ht="87.0" customHeight="1">
      <c r="A109" s="196" t="str">
        <f t="shared" si="1"/>
        <v>PNT0090</v>
      </c>
      <c r="B109" s="134" t="s">
        <v>4132</v>
      </c>
      <c r="C109" s="208"/>
      <c r="D109" s="136" t="s">
        <v>4133</v>
      </c>
      <c r="E109" s="136" t="s">
        <v>4134</v>
      </c>
      <c r="F109" s="197"/>
      <c r="G109" s="197"/>
      <c r="H109" s="197"/>
      <c r="I109" s="197"/>
      <c r="J109" s="197"/>
      <c r="K109" s="197"/>
      <c r="L109" s="197"/>
      <c r="M109" s="197"/>
      <c r="N109" s="197"/>
      <c r="O109" s="197"/>
      <c r="P109" s="197"/>
      <c r="Q109" s="197"/>
      <c r="R109" s="137"/>
      <c r="S109" s="301"/>
      <c r="T109" s="246"/>
      <c r="U109" s="1"/>
      <c r="V109" s="1"/>
      <c r="W109" s="1"/>
      <c r="X109" s="1"/>
      <c r="Y109" s="1"/>
      <c r="Z109" s="1"/>
    </row>
    <row r="110" ht="87.0" customHeight="1">
      <c r="A110" s="196" t="str">
        <f t="shared" si="1"/>
        <v>PNT0091</v>
      </c>
      <c r="B110" s="134" t="s">
        <v>3419</v>
      </c>
      <c r="C110" s="208"/>
      <c r="D110" s="136" t="s">
        <v>4135</v>
      </c>
      <c r="E110" s="136" t="s">
        <v>4136</v>
      </c>
      <c r="F110" s="197"/>
      <c r="G110" s="197"/>
      <c r="H110" s="197"/>
      <c r="I110" s="197"/>
      <c r="J110" s="197"/>
      <c r="K110" s="197"/>
      <c r="L110" s="197"/>
      <c r="M110" s="197"/>
      <c r="N110" s="197"/>
      <c r="O110" s="197"/>
      <c r="P110" s="197"/>
      <c r="Q110" s="197"/>
      <c r="R110" s="137"/>
      <c r="S110" s="301"/>
      <c r="T110" s="246"/>
      <c r="U110" s="1"/>
      <c r="V110" s="1"/>
      <c r="W110" s="1"/>
      <c r="X110" s="1"/>
      <c r="Y110" s="1"/>
      <c r="Z110" s="1"/>
    </row>
    <row r="111" ht="87.0" customHeight="1">
      <c r="A111" s="196" t="str">
        <f t="shared" si="1"/>
        <v>PNT0092</v>
      </c>
      <c r="B111" s="134" t="s">
        <v>4137</v>
      </c>
      <c r="C111" s="208"/>
      <c r="D111" s="136" t="s">
        <v>4138</v>
      </c>
      <c r="E111" s="136" t="s">
        <v>4139</v>
      </c>
      <c r="F111" s="197"/>
      <c r="G111" s="197"/>
      <c r="H111" s="197"/>
      <c r="I111" s="197"/>
      <c r="J111" s="197"/>
      <c r="K111" s="197"/>
      <c r="L111" s="197"/>
      <c r="M111" s="197"/>
      <c r="N111" s="197"/>
      <c r="O111" s="197"/>
      <c r="P111" s="197"/>
      <c r="Q111" s="197"/>
      <c r="R111" s="137"/>
      <c r="S111" s="301"/>
      <c r="T111" s="246"/>
      <c r="U111" s="1"/>
      <c r="V111" s="1"/>
      <c r="W111" s="1"/>
      <c r="X111" s="1"/>
      <c r="Y111" s="1"/>
      <c r="Z111" s="1"/>
    </row>
    <row r="112" ht="87.0" customHeight="1">
      <c r="A112" s="196" t="str">
        <f t="shared" si="1"/>
        <v>PNT0093</v>
      </c>
      <c r="B112" s="134" t="s">
        <v>3422</v>
      </c>
      <c r="C112" s="134"/>
      <c r="D112" s="136" t="s">
        <v>3921</v>
      </c>
      <c r="E112" s="136" t="s">
        <v>3424</v>
      </c>
      <c r="F112" s="197"/>
      <c r="G112" s="197"/>
      <c r="H112" s="197"/>
      <c r="I112" s="197"/>
      <c r="J112" s="197"/>
      <c r="K112" s="197"/>
      <c r="L112" s="197"/>
      <c r="M112" s="197"/>
      <c r="N112" s="197"/>
      <c r="O112" s="197"/>
      <c r="P112" s="197"/>
      <c r="Q112" s="197"/>
      <c r="R112" s="137"/>
      <c r="S112" s="301"/>
      <c r="T112" s="246"/>
      <c r="U112" s="1"/>
      <c r="V112" s="1"/>
      <c r="W112" s="1"/>
      <c r="X112" s="1"/>
      <c r="Y112" s="1"/>
      <c r="Z112" s="1"/>
    </row>
    <row r="113" ht="87.0" customHeight="1">
      <c r="A113" s="196" t="str">
        <f t="shared" si="1"/>
        <v>PNT0094</v>
      </c>
      <c r="B113" s="134" t="s">
        <v>3425</v>
      </c>
      <c r="C113" s="134"/>
      <c r="D113" s="136" t="s">
        <v>5159</v>
      </c>
      <c r="E113" s="136" t="s">
        <v>3427</v>
      </c>
      <c r="F113" s="197"/>
      <c r="G113" s="197"/>
      <c r="H113" s="197"/>
      <c r="I113" s="197"/>
      <c r="J113" s="197"/>
      <c r="K113" s="197"/>
      <c r="L113" s="197"/>
      <c r="M113" s="197"/>
      <c r="N113" s="197"/>
      <c r="O113" s="197"/>
      <c r="P113" s="197"/>
      <c r="Q113" s="197"/>
      <c r="R113" s="137"/>
      <c r="S113" s="301"/>
      <c r="T113" s="246"/>
      <c r="U113" s="1"/>
      <c r="V113" s="1"/>
      <c r="W113" s="1"/>
      <c r="X113" s="1"/>
      <c r="Y113" s="1"/>
      <c r="Z113" s="1"/>
    </row>
    <row r="114" ht="366.0" customHeight="1">
      <c r="A114" s="196" t="str">
        <f t="shared" si="1"/>
        <v>PNT0095</v>
      </c>
      <c r="B114" s="134" t="s">
        <v>5309</v>
      </c>
      <c r="C114" s="134"/>
      <c r="D114" s="136" t="s">
        <v>5310</v>
      </c>
      <c r="E114" s="200" t="s">
        <v>5311</v>
      </c>
      <c r="F114" s="197"/>
      <c r="G114" s="197"/>
      <c r="H114" s="197"/>
      <c r="I114" s="197"/>
      <c r="J114" s="197"/>
      <c r="K114" s="197"/>
      <c r="L114" s="197"/>
      <c r="M114" s="197"/>
      <c r="N114" s="197"/>
      <c r="O114" s="197"/>
      <c r="P114" s="197"/>
      <c r="Q114" s="197"/>
      <c r="R114" s="137"/>
      <c r="S114" s="301"/>
      <c r="T114" s="246"/>
      <c r="U114" s="1"/>
      <c r="V114" s="1"/>
      <c r="W114" s="1"/>
      <c r="X114" s="1"/>
      <c r="Y114" s="1"/>
      <c r="Z114" s="1"/>
    </row>
    <row r="115" ht="366.0" customHeight="1">
      <c r="A115" s="196" t="str">
        <f t="shared" si="1"/>
        <v>PNT0096</v>
      </c>
      <c r="B115" s="134" t="s">
        <v>5312</v>
      </c>
      <c r="C115" s="134"/>
      <c r="D115" s="136" t="s">
        <v>5313</v>
      </c>
      <c r="E115" s="200" t="s">
        <v>5314</v>
      </c>
      <c r="F115" s="197"/>
      <c r="G115" s="197"/>
      <c r="H115" s="197"/>
      <c r="I115" s="197"/>
      <c r="J115" s="197"/>
      <c r="K115" s="197"/>
      <c r="L115" s="197"/>
      <c r="M115" s="197"/>
      <c r="N115" s="197"/>
      <c r="O115" s="197"/>
      <c r="P115" s="197"/>
      <c r="Q115" s="197"/>
      <c r="R115" s="137"/>
      <c r="S115" s="301"/>
      <c r="T115" s="246"/>
      <c r="U115" s="1"/>
      <c r="V115" s="1"/>
      <c r="W115" s="1"/>
      <c r="X115" s="1"/>
      <c r="Y115" s="1"/>
      <c r="Z115" s="1"/>
    </row>
    <row r="116" ht="366.0" customHeight="1">
      <c r="A116" s="196" t="str">
        <f t="shared" si="1"/>
        <v>PNT0097</v>
      </c>
      <c r="B116" s="134" t="s">
        <v>5315</v>
      </c>
      <c r="C116" s="134"/>
      <c r="D116" s="136" t="s">
        <v>5316</v>
      </c>
      <c r="E116" s="200" t="s">
        <v>5317</v>
      </c>
      <c r="F116" s="197"/>
      <c r="G116" s="197"/>
      <c r="H116" s="197"/>
      <c r="I116" s="197"/>
      <c r="J116" s="197"/>
      <c r="K116" s="197"/>
      <c r="L116" s="197"/>
      <c r="M116" s="197"/>
      <c r="N116" s="197"/>
      <c r="O116" s="197"/>
      <c r="P116" s="197"/>
      <c r="Q116" s="197"/>
      <c r="R116" s="137"/>
      <c r="S116" s="301"/>
      <c r="T116" s="246"/>
      <c r="U116" s="1"/>
      <c r="V116" s="1"/>
      <c r="W116" s="1"/>
      <c r="X116" s="1"/>
      <c r="Y116" s="1"/>
      <c r="Z116" s="1"/>
    </row>
    <row r="117" ht="366.0" customHeight="1">
      <c r="A117" s="196" t="str">
        <f t="shared" si="1"/>
        <v>PNT0098</v>
      </c>
      <c r="B117" s="134" t="s">
        <v>5318</v>
      </c>
      <c r="C117" s="134"/>
      <c r="D117" s="136" t="s">
        <v>5319</v>
      </c>
      <c r="E117" s="200" t="s">
        <v>5320</v>
      </c>
      <c r="F117" s="197"/>
      <c r="G117" s="197"/>
      <c r="H117" s="197"/>
      <c r="I117" s="197"/>
      <c r="J117" s="197"/>
      <c r="K117" s="197"/>
      <c r="L117" s="197"/>
      <c r="M117" s="197"/>
      <c r="N117" s="197"/>
      <c r="O117" s="197"/>
      <c r="P117" s="197"/>
      <c r="Q117" s="197"/>
      <c r="R117" s="137"/>
      <c r="S117" s="301"/>
      <c r="T117" s="246"/>
      <c r="U117" s="1"/>
      <c r="V117" s="1"/>
      <c r="W117" s="1"/>
      <c r="X117" s="1"/>
      <c r="Y117" s="1"/>
      <c r="Z117" s="1"/>
    </row>
    <row r="118" ht="366.0" customHeight="1">
      <c r="A118" s="196" t="str">
        <f t="shared" si="1"/>
        <v>PNT0099</v>
      </c>
      <c r="B118" s="134" t="s">
        <v>5321</v>
      </c>
      <c r="C118" s="134"/>
      <c r="D118" s="136" t="s">
        <v>5322</v>
      </c>
      <c r="E118" s="200" t="s">
        <v>5323</v>
      </c>
      <c r="F118" s="197"/>
      <c r="G118" s="197"/>
      <c r="H118" s="197"/>
      <c r="I118" s="197"/>
      <c r="J118" s="197"/>
      <c r="K118" s="197"/>
      <c r="L118" s="197"/>
      <c r="M118" s="197"/>
      <c r="N118" s="197"/>
      <c r="O118" s="197"/>
      <c r="P118" s="197"/>
      <c r="Q118" s="197"/>
      <c r="R118" s="137"/>
      <c r="S118" s="301"/>
      <c r="T118" s="246"/>
      <c r="U118" s="1"/>
      <c r="V118" s="1"/>
      <c r="W118" s="1"/>
      <c r="X118" s="1"/>
      <c r="Y118" s="1"/>
      <c r="Z118" s="1"/>
    </row>
    <row r="119" ht="366.0" customHeight="1">
      <c r="A119" s="196" t="str">
        <f t="shared" si="1"/>
        <v>PNT00100</v>
      </c>
      <c r="B119" s="134" t="s">
        <v>5324</v>
      </c>
      <c r="C119" s="134"/>
      <c r="D119" s="136" t="s">
        <v>5325</v>
      </c>
      <c r="E119" s="200" t="s">
        <v>5326</v>
      </c>
      <c r="F119" s="197"/>
      <c r="G119" s="197"/>
      <c r="H119" s="197"/>
      <c r="I119" s="197"/>
      <c r="J119" s="197"/>
      <c r="K119" s="197"/>
      <c r="L119" s="197"/>
      <c r="M119" s="197"/>
      <c r="N119" s="197"/>
      <c r="O119" s="197"/>
      <c r="P119" s="197"/>
      <c r="Q119" s="197"/>
      <c r="R119" s="137"/>
      <c r="S119" s="301"/>
      <c r="T119" s="246"/>
      <c r="U119" s="1"/>
      <c r="V119" s="1"/>
      <c r="W119" s="1"/>
      <c r="X119" s="1"/>
      <c r="Y119" s="1"/>
      <c r="Z119" s="1"/>
    </row>
    <row r="120" ht="366.0" customHeight="1">
      <c r="A120" s="196" t="str">
        <f t="shared" si="1"/>
        <v>PNT00101</v>
      </c>
      <c r="B120" s="142" t="s">
        <v>293</v>
      </c>
      <c r="C120" s="142"/>
      <c r="D120" s="142" t="s">
        <v>5327</v>
      </c>
      <c r="E120" s="142" t="s">
        <v>295</v>
      </c>
      <c r="F120" s="197"/>
      <c r="G120" s="197"/>
      <c r="H120" s="197"/>
      <c r="I120" s="197"/>
      <c r="J120" s="197"/>
      <c r="K120" s="197"/>
      <c r="L120" s="197"/>
      <c r="M120" s="197"/>
      <c r="N120" s="197"/>
      <c r="O120" s="197"/>
      <c r="P120" s="197"/>
      <c r="Q120" s="197"/>
      <c r="R120" s="137"/>
      <c r="S120" s="301"/>
      <c r="T120" s="246"/>
      <c r="U120" s="1"/>
      <c r="V120" s="1"/>
      <c r="W120" s="1"/>
      <c r="X120" s="1"/>
      <c r="Y120" s="1"/>
      <c r="Z120" s="1"/>
    </row>
    <row r="121" ht="366.0" customHeight="1">
      <c r="A121" s="196" t="str">
        <f t="shared" si="1"/>
        <v>PNT00102</v>
      </c>
      <c r="B121" s="142" t="s">
        <v>3429</v>
      </c>
      <c r="C121" s="142"/>
      <c r="D121" s="142" t="s">
        <v>5328</v>
      </c>
      <c r="E121" s="142" t="s">
        <v>298</v>
      </c>
      <c r="F121" s="197"/>
      <c r="G121" s="197"/>
      <c r="H121" s="197"/>
      <c r="I121" s="197"/>
      <c r="J121" s="197"/>
      <c r="K121" s="197"/>
      <c r="L121" s="197"/>
      <c r="M121" s="197"/>
      <c r="N121" s="197"/>
      <c r="O121" s="197"/>
      <c r="P121" s="197"/>
      <c r="Q121" s="197"/>
      <c r="R121" s="137"/>
      <c r="S121" s="301"/>
      <c r="T121" s="246"/>
      <c r="U121" s="1"/>
      <c r="V121" s="1"/>
      <c r="W121" s="1"/>
      <c r="X121" s="1"/>
      <c r="Y121" s="1"/>
      <c r="Z121" s="1"/>
    </row>
    <row r="122" ht="366.0" customHeight="1">
      <c r="A122" s="196" t="str">
        <f t="shared" si="1"/>
        <v>PNT00103</v>
      </c>
      <c r="B122" s="142" t="s">
        <v>5329</v>
      </c>
      <c r="C122" s="142"/>
      <c r="D122" s="142" t="s">
        <v>5328</v>
      </c>
      <c r="E122" s="142" t="s">
        <v>5330</v>
      </c>
      <c r="F122" s="197"/>
      <c r="G122" s="197"/>
      <c r="H122" s="197"/>
      <c r="I122" s="197"/>
      <c r="J122" s="197"/>
      <c r="K122" s="197"/>
      <c r="L122" s="197"/>
      <c r="M122" s="197"/>
      <c r="N122" s="197"/>
      <c r="O122" s="197"/>
      <c r="P122" s="197"/>
      <c r="Q122" s="197"/>
      <c r="R122" s="137"/>
      <c r="S122" s="301"/>
      <c r="T122" s="246"/>
      <c r="U122" s="1"/>
      <c r="V122" s="1"/>
      <c r="W122" s="1"/>
      <c r="X122" s="1"/>
      <c r="Y122" s="1"/>
      <c r="Z122" s="1"/>
    </row>
    <row r="123" ht="321.0" customHeight="1">
      <c r="A123" s="196" t="str">
        <f t="shared" si="1"/>
        <v>PNT00104</v>
      </c>
      <c r="B123" s="134" t="s">
        <v>5331</v>
      </c>
      <c r="C123" s="134"/>
      <c r="D123" s="136" t="s">
        <v>5332</v>
      </c>
      <c r="E123" s="136" t="s">
        <v>5333</v>
      </c>
      <c r="F123" s="197"/>
      <c r="G123" s="197"/>
      <c r="H123" s="197"/>
      <c r="I123" s="197"/>
      <c r="J123" s="197"/>
      <c r="K123" s="197"/>
      <c r="L123" s="197"/>
      <c r="M123" s="197"/>
      <c r="N123" s="197"/>
      <c r="O123" s="197"/>
      <c r="P123" s="197"/>
      <c r="Q123" s="197"/>
      <c r="R123" s="137"/>
      <c r="S123" s="301"/>
      <c r="T123" s="246"/>
      <c r="U123" s="1"/>
      <c r="V123" s="1"/>
      <c r="W123" s="1"/>
      <c r="X123" s="1"/>
      <c r="Y123" s="1"/>
      <c r="Z123" s="1"/>
    </row>
    <row r="124" ht="366.0" customHeight="1">
      <c r="A124" s="196" t="str">
        <f t="shared" si="1"/>
        <v>PNT00105</v>
      </c>
      <c r="B124" s="134" t="s">
        <v>3762</v>
      </c>
      <c r="C124" s="134"/>
      <c r="D124" s="136" t="s">
        <v>5334</v>
      </c>
      <c r="E124" s="136" t="s">
        <v>5335</v>
      </c>
      <c r="F124" s="197"/>
      <c r="G124" s="197"/>
      <c r="H124" s="197"/>
      <c r="I124" s="197"/>
      <c r="J124" s="197"/>
      <c r="K124" s="197"/>
      <c r="L124" s="197"/>
      <c r="M124" s="197"/>
      <c r="N124" s="197"/>
      <c r="O124" s="197"/>
      <c r="P124" s="197"/>
      <c r="Q124" s="197"/>
      <c r="R124" s="137"/>
      <c r="S124" s="301"/>
      <c r="T124" s="246"/>
      <c r="U124" s="1"/>
      <c r="V124" s="1"/>
      <c r="W124" s="1"/>
      <c r="X124" s="1"/>
      <c r="Y124" s="1"/>
      <c r="Z124" s="1"/>
    </row>
    <row r="125" ht="366.0" customHeight="1">
      <c r="A125" s="196" t="str">
        <f t="shared" si="1"/>
        <v>PNT00106</v>
      </c>
      <c r="B125" s="134" t="s">
        <v>5336</v>
      </c>
      <c r="C125" s="134"/>
      <c r="D125" s="136" t="s">
        <v>5337</v>
      </c>
      <c r="E125" s="136" t="s">
        <v>5338</v>
      </c>
      <c r="F125" s="197"/>
      <c r="G125" s="197"/>
      <c r="H125" s="197"/>
      <c r="I125" s="197"/>
      <c r="J125" s="197"/>
      <c r="K125" s="197"/>
      <c r="L125" s="197"/>
      <c r="M125" s="197"/>
      <c r="N125" s="197"/>
      <c r="O125" s="197"/>
      <c r="P125" s="197"/>
      <c r="Q125" s="197"/>
      <c r="R125" s="137"/>
      <c r="S125" s="301"/>
      <c r="T125" s="246"/>
      <c r="U125" s="1"/>
      <c r="V125" s="1"/>
      <c r="W125" s="1"/>
      <c r="X125" s="1"/>
      <c r="Y125" s="1"/>
      <c r="Z125" s="1"/>
    </row>
    <row r="126" ht="366.0" customHeight="1">
      <c r="A126" s="196" t="str">
        <f t="shared" si="1"/>
        <v>PNT00107</v>
      </c>
      <c r="B126" s="134" t="s">
        <v>5339</v>
      </c>
      <c r="C126" s="134"/>
      <c r="D126" s="136" t="s">
        <v>5340</v>
      </c>
      <c r="E126" s="136" t="s">
        <v>5341</v>
      </c>
      <c r="F126" s="197"/>
      <c r="G126" s="197"/>
      <c r="H126" s="197"/>
      <c r="I126" s="197"/>
      <c r="J126" s="197"/>
      <c r="K126" s="197"/>
      <c r="L126" s="197"/>
      <c r="M126" s="197"/>
      <c r="N126" s="197"/>
      <c r="O126" s="197"/>
      <c r="P126" s="197"/>
      <c r="Q126" s="197"/>
      <c r="R126" s="137"/>
      <c r="S126" s="301"/>
      <c r="T126" s="246"/>
      <c r="U126" s="1"/>
      <c r="V126" s="1"/>
      <c r="W126" s="1"/>
      <c r="X126" s="1"/>
      <c r="Y126" s="1"/>
      <c r="Z126" s="1"/>
    </row>
    <row r="127" ht="366.0" customHeight="1">
      <c r="A127" s="196" t="str">
        <f t="shared" si="1"/>
        <v>PNT00108</v>
      </c>
      <c r="B127" s="134" t="s">
        <v>5342</v>
      </c>
      <c r="C127" s="134"/>
      <c r="D127" s="136" t="s">
        <v>5343</v>
      </c>
      <c r="E127" s="136" t="s">
        <v>3470</v>
      </c>
      <c r="F127" s="197"/>
      <c r="G127" s="197"/>
      <c r="H127" s="197"/>
      <c r="I127" s="197"/>
      <c r="J127" s="197"/>
      <c r="K127" s="197"/>
      <c r="L127" s="197"/>
      <c r="M127" s="197"/>
      <c r="N127" s="197"/>
      <c r="O127" s="197"/>
      <c r="P127" s="197"/>
      <c r="Q127" s="197"/>
      <c r="R127" s="137"/>
      <c r="S127" s="301"/>
      <c r="T127" s="246"/>
      <c r="U127" s="1"/>
      <c r="V127" s="1"/>
      <c r="W127" s="1"/>
      <c r="X127" s="1"/>
      <c r="Y127" s="1"/>
      <c r="Z127" s="1"/>
    </row>
    <row r="128" ht="366.0" customHeight="1">
      <c r="A128" s="196" t="str">
        <f t="shared" si="1"/>
        <v>PNT00109</v>
      </c>
      <c r="B128" s="134" t="s">
        <v>5344</v>
      </c>
      <c r="C128" s="134"/>
      <c r="D128" s="136" t="s">
        <v>5345</v>
      </c>
      <c r="E128" s="136" t="s">
        <v>3516</v>
      </c>
      <c r="F128" s="197"/>
      <c r="G128" s="197"/>
      <c r="H128" s="197"/>
      <c r="I128" s="197"/>
      <c r="J128" s="197"/>
      <c r="K128" s="197"/>
      <c r="L128" s="197"/>
      <c r="M128" s="197"/>
      <c r="N128" s="197"/>
      <c r="O128" s="197"/>
      <c r="P128" s="197"/>
      <c r="Q128" s="197"/>
      <c r="R128" s="137"/>
      <c r="S128" s="301"/>
      <c r="T128" s="246"/>
      <c r="U128" s="1"/>
      <c r="V128" s="1"/>
      <c r="W128" s="1"/>
      <c r="X128" s="1"/>
      <c r="Y128" s="1"/>
      <c r="Z128" s="1"/>
    </row>
    <row r="129" ht="366.0" customHeight="1">
      <c r="A129" s="196" t="str">
        <f t="shared" si="1"/>
        <v>PNT00110</v>
      </c>
      <c r="B129" s="134" t="s">
        <v>5346</v>
      </c>
      <c r="C129" s="134"/>
      <c r="D129" s="136" t="s">
        <v>5347</v>
      </c>
      <c r="E129" s="136" t="s">
        <v>5348</v>
      </c>
      <c r="F129" s="197"/>
      <c r="G129" s="197"/>
      <c r="H129" s="197"/>
      <c r="I129" s="197"/>
      <c r="J129" s="197"/>
      <c r="K129" s="197"/>
      <c r="L129" s="197"/>
      <c r="M129" s="197"/>
      <c r="N129" s="197"/>
      <c r="O129" s="197"/>
      <c r="P129" s="197"/>
      <c r="Q129" s="197"/>
      <c r="R129" s="137"/>
      <c r="S129" s="301"/>
      <c r="T129" s="246"/>
      <c r="U129" s="1"/>
      <c r="V129" s="1"/>
      <c r="W129" s="1"/>
      <c r="X129" s="1"/>
      <c r="Y129" s="1"/>
      <c r="Z129" s="1"/>
    </row>
    <row r="130" ht="366.0" customHeight="1">
      <c r="A130" s="196" t="str">
        <f t="shared" si="1"/>
        <v>PNT00111</v>
      </c>
      <c r="B130" s="134" t="s">
        <v>5349</v>
      </c>
      <c r="C130" s="134"/>
      <c r="D130" s="136" t="s">
        <v>5350</v>
      </c>
      <c r="E130" s="136" t="s">
        <v>3552</v>
      </c>
      <c r="F130" s="197"/>
      <c r="G130" s="197"/>
      <c r="H130" s="197"/>
      <c r="I130" s="197"/>
      <c r="J130" s="197"/>
      <c r="K130" s="197"/>
      <c r="L130" s="197"/>
      <c r="M130" s="197"/>
      <c r="N130" s="197"/>
      <c r="O130" s="197"/>
      <c r="P130" s="197"/>
      <c r="Q130" s="197"/>
      <c r="R130" s="137"/>
      <c r="S130" s="301"/>
      <c r="T130" s="246"/>
      <c r="U130" s="1"/>
      <c r="V130" s="1"/>
      <c r="W130" s="1"/>
      <c r="X130" s="1"/>
      <c r="Y130" s="1"/>
      <c r="Z130" s="1"/>
    </row>
    <row r="131" ht="366.0" customHeight="1">
      <c r="A131" s="196" t="str">
        <f t="shared" si="1"/>
        <v>PNT00112</v>
      </c>
      <c r="B131" s="134" t="s">
        <v>5351</v>
      </c>
      <c r="C131" s="134"/>
      <c r="D131" s="136" t="s">
        <v>5352</v>
      </c>
      <c r="E131" s="136" t="s">
        <v>5353</v>
      </c>
      <c r="F131" s="197"/>
      <c r="G131" s="197"/>
      <c r="H131" s="197"/>
      <c r="I131" s="197"/>
      <c r="J131" s="197"/>
      <c r="K131" s="197"/>
      <c r="L131" s="197"/>
      <c r="M131" s="197"/>
      <c r="N131" s="197"/>
      <c r="O131" s="197"/>
      <c r="P131" s="197"/>
      <c r="Q131" s="197"/>
      <c r="R131" s="137"/>
      <c r="S131" s="301"/>
      <c r="T131" s="246"/>
      <c r="U131" s="1"/>
      <c r="V131" s="1"/>
      <c r="W131" s="1"/>
      <c r="X131" s="1"/>
      <c r="Y131" s="1"/>
      <c r="Z131" s="1"/>
    </row>
    <row r="132" ht="366.0" customHeight="1">
      <c r="A132" s="196" t="str">
        <f t="shared" si="1"/>
        <v>PNT00113</v>
      </c>
      <c r="B132" s="134" t="s">
        <v>5354</v>
      </c>
      <c r="C132" s="134"/>
      <c r="D132" s="136" t="s">
        <v>5313</v>
      </c>
      <c r="E132" s="200" t="s">
        <v>5355</v>
      </c>
      <c r="F132" s="197"/>
      <c r="G132" s="197"/>
      <c r="H132" s="197"/>
      <c r="I132" s="197"/>
      <c r="J132" s="197"/>
      <c r="K132" s="197"/>
      <c r="L132" s="197"/>
      <c r="M132" s="197"/>
      <c r="N132" s="197"/>
      <c r="O132" s="197"/>
      <c r="P132" s="197"/>
      <c r="Q132" s="197"/>
      <c r="R132" s="137"/>
      <c r="S132" s="301"/>
      <c r="T132" s="246"/>
      <c r="U132" s="1"/>
      <c r="V132" s="1"/>
      <c r="W132" s="1"/>
      <c r="X132" s="1"/>
      <c r="Y132" s="1"/>
      <c r="Z132" s="1"/>
    </row>
    <row r="133" ht="366.0" customHeight="1">
      <c r="A133" s="196" t="str">
        <f t="shared" si="1"/>
        <v>PNT00114</v>
      </c>
      <c r="B133" s="134" t="s">
        <v>5356</v>
      </c>
      <c r="C133" s="134"/>
      <c r="D133" s="136" t="s">
        <v>5322</v>
      </c>
      <c r="E133" s="200" t="s">
        <v>5357</v>
      </c>
      <c r="F133" s="197"/>
      <c r="G133" s="197"/>
      <c r="H133" s="197"/>
      <c r="I133" s="197"/>
      <c r="J133" s="197"/>
      <c r="K133" s="197"/>
      <c r="L133" s="197"/>
      <c r="M133" s="197"/>
      <c r="N133" s="197"/>
      <c r="O133" s="197"/>
      <c r="P133" s="197"/>
      <c r="Q133" s="197"/>
      <c r="R133" s="137"/>
      <c r="S133" s="301"/>
      <c r="T133" s="246"/>
      <c r="U133" s="1"/>
      <c r="V133" s="1"/>
      <c r="W133" s="1"/>
      <c r="X133" s="1"/>
      <c r="Y133" s="1"/>
      <c r="Z133" s="1"/>
    </row>
    <row r="134" ht="18.75" customHeight="1">
      <c r="A134" s="196" t="str">
        <f t="shared" si="1"/>
        <v/>
      </c>
      <c r="B134" s="231" t="s">
        <v>5358</v>
      </c>
      <c r="C134" s="231"/>
      <c r="D134" s="231"/>
      <c r="E134" s="231"/>
      <c r="F134" s="197"/>
      <c r="G134" s="197"/>
      <c r="H134" s="197"/>
      <c r="I134" s="197"/>
      <c r="J134" s="197"/>
      <c r="K134" s="197"/>
      <c r="L134" s="197"/>
      <c r="M134" s="197"/>
      <c r="N134" s="197"/>
      <c r="O134" s="197"/>
      <c r="P134" s="197"/>
      <c r="Q134" s="197"/>
      <c r="R134" s="137" t="str">
        <f t="shared" ref="R134:R157" si="4">IF(OR(IF(H134="",IF(G134="",IF(F134="","",F134),G134),H134)="F",IF(K134="",IF(J134="",IF(I134="","",I134),J134),K134)="F",IF(N134="",IF(M134="",IF(L134="","",L134),M134),N134)="F",IF(Q134="",IF(P134="",IF(O134="","",O134),P134),Q134)="F")=TRUE,"F",IF(OR(IF(H134="",IF(G134="",IF(F134="","",F134),G134),H134)="PE",IF(K134="",IF(J134="",IF(I134="","",I134),J134),K134)="PE",IF(N134="",IF(M134="",IF(L134="","",L134),M134),N134)="PE",IF(Q134="",IF(P134="",IF(O134="","",O134),P134),Q134)="PE")=TRUE,"PE",IF(AND(IF(H134="",IF(G134="",IF(F134="","",F134),G134),H134)="",IF(K134="",IF(J134="",IF(I134="","",I134),J134),K134)="",IF(N134="",IF(M134="",IF(L134="","",L134),M134),N134)="",IF(Q134="",IF(P134="",IF(O134="","",O134),P134),Q134)="")=TRUE,"","P")))</f>
        <v/>
      </c>
      <c r="S134" s="297"/>
      <c r="T134" s="137"/>
      <c r="U134" s="1"/>
      <c r="V134" s="1"/>
      <c r="W134" s="1"/>
      <c r="X134" s="1"/>
      <c r="Y134" s="1"/>
      <c r="Z134" s="1"/>
    </row>
    <row r="135" ht="18.75" customHeight="1">
      <c r="A135" s="196" t="str">
        <f t="shared" si="1"/>
        <v>PNT00115</v>
      </c>
      <c r="B135" s="238" t="s">
        <v>5359</v>
      </c>
      <c r="C135" s="238" t="s">
        <v>791</v>
      </c>
      <c r="D135" s="238"/>
      <c r="E135" s="238" t="s">
        <v>793</v>
      </c>
      <c r="F135" s="197"/>
      <c r="G135" s="197"/>
      <c r="H135" s="197"/>
      <c r="I135" s="197"/>
      <c r="J135" s="197"/>
      <c r="K135" s="197"/>
      <c r="L135" s="197"/>
      <c r="M135" s="197"/>
      <c r="N135" s="197"/>
      <c r="O135" s="197"/>
      <c r="P135" s="197"/>
      <c r="Q135" s="197"/>
      <c r="R135" s="137" t="str">
        <f t="shared" si="4"/>
        <v/>
      </c>
      <c r="S135" s="297"/>
      <c r="T135" s="137"/>
      <c r="U135" s="1"/>
      <c r="V135" s="1"/>
      <c r="W135" s="1"/>
      <c r="X135" s="1"/>
      <c r="Y135" s="1"/>
      <c r="Z135" s="1"/>
    </row>
    <row r="136" ht="18.75" customHeight="1">
      <c r="A136" s="196" t="str">
        <f t="shared" si="1"/>
        <v>PNT00116</v>
      </c>
      <c r="B136" s="238" t="s">
        <v>5360</v>
      </c>
      <c r="C136" s="238" t="s">
        <v>791</v>
      </c>
      <c r="D136" s="238" t="s">
        <v>5361</v>
      </c>
      <c r="E136" s="238" t="s">
        <v>796</v>
      </c>
      <c r="F136" s="197"/>
      <c r="G136" s="197"/>
      <c r="H136" s="197"/>
      <c r="I136" s="197"/>
      <c r="J136" s="197"/>
      <c r="K136" s="197"/>
      <c r="L136" s="197"/>
      <c r="M136" s="197"/>
      <c r="N136" s="197"/>
      <c r="O136" s="197"/>
      <c r="P136" s="197"/>
      <c r="Q136" s="197"/>
      <c r="R136" s="137" t="str">
        <f t="shared" si="4"/>
        <v/>
      </c>
      <c r="S136" s="297"/>
      <c r="T136" s="137"/>
      <c r="U136" s="1"/>
      <c r="V136" s="1"/>
      <c r="W136" s="1"/>
      <c r="X136" s="1"/>
      <c r="Y136" s="1"/>
      <c r="Z136" s="1"/>
    </row>
    <row r="137" ht="18.75" customHeight="1">
      <c r="A137" s="196" t="str">
        <f t="shared" si="1"/>
        <v>PNT00117</v>
      </c>
      <c r="B137" s="238" t="s">
        <v>5362</v>
      </c>
      <c r="C137" s="238" t="s">
        <v>791</v>
      </c>
      <c r="D137" s="238" t="s">
        <v>4225</v>
      </c>
      <c r="E137" s="238" t="s">
        <v>799</v>
      </c>
      <c r="F137" s="197"/>
      <c r="G137" s="197"/>
      <c r="H137" s="197"/>
      <c r="I137" s="197"/>
      <c r="J137" s="197"/>
      <c r="K137" s="197"/>
      <c r="L137" s="197"/>
      <c r="M137" s="197"/>
      <c r="N137" s="197"/>
      <c r="O137" s="197"/>
      <c r="P137" s="197"/>
      <c r="Q137" s="197"/>
      <c r="R137" s="137" t="str">
        <f t="shared" si="4"/>
        <v/>
      </c>
      <c r="S137" s="297"/>
      <c r="T137" s="137"/>
      <c r="U137" s="1"/>
      <c r="V137" s="1"/>
      <c r="W137" s="1"/>
      <c r="X137" s="1"/>
      <c r="Y137" s="1"/>
      <c r="Z137" s="1"/>
    </row>
    <row r="138" ht="18.75" customHeight="1">
      <c r="A138" s="196" t="str">
        <f t="shared" si="1"/>
        <v>PNT00118</v>
      </c>
      <c r="B138" s="238" t="s">
        <v>5363</v>
      </c>
      <c r="C138" s="238" t="s">
        <v>791</v>
      </c>
      <c r="D138" s="238" t="s">
        <v>5364</v>
      </c>
      <c r="E138" s="238" t="s">
        <v>5365</v>
      </c>
      <c r="F138" s="197"/>
      <c r="G138" s="197"/>
      <c r="H138" s="197"/>
      <c r="I138" s="197"/>
      <c r="J138" s="197"/>
      <c r="K138" s="197"/>
      <c r="L138" s="197"/>
      <c r="M138" s="197"/>
      <c r="N138" s="197"/>
      <c r="O138" s="197"/>
      <c r="P138" s="197"/>
      <c r="Q138" s="197"/>
      <c r="R138" s="137" t="str">
        <f t="shared" si="4"/>
        <v/>
      </c>
      <c r="S138" s="297"/>
      <c r="T138" s="137"/>
      <c r="U138" s="1"/>
      <c r="V138" s="1"/>
      <c r="W138" s="1"/>
      <c r="X138" s="1"/>
      <c r="Y138" s="1"/>
      <c r="Z138" s="1"/>
    </row>
    <row r="139" ht="18.75" customHeight="1">
      <c r="A139" s="196" t="str">
        <f t="shared" si="1"/>
        <v>PNT00119</v>
      </c>
      <c r="B139" s="238" t="s">
        <v>5366</v>
      </c>
      <c r="C139" s="238" t="s">
        <v>791</v>
      </c>
      <c r="D139" s="238" t="s">
        <v>4228</v>
      </c>
      <c r="E139" s="238" t="s">
        <v>805</v>
      </c>
      <c r="F139" s="197"/>
      <c r="G139" s="197"/>
      <c r="H139" s="197"/>
      <c r="I139" s="197"/>
      <c r="J139" s="197"/>
      <c r="K139" s="197"/>
      <c r="L139" s="197"/>
      <c r="M139" s="197"/>
      <c r="N139" s="197"/>
      <c r="O139" s="197"/>
      <c r="P139" s="197"/>
      <c r="Q139" s="197"/>
      <c r="R139" s="137" t="str">
        <f t="shared" si="4"/>
        <v/>
      </c>
      <c r="S139" s="297"/>
      <c r="T139" s="137"/>
      <c r="U139" s="1"/>
      <c r="V139" s="1"/>
      <c r="W139" s="1"/>
      <c r="X139" s="1"/>
      <c r="Y139" s="1"/>
      <c r="Z139" s="1"/>
    </row>
    <row r="140" ht="18.75" customHeight="1">
      <c r="A140" s="196" t="str">
        <f t="shared" si="1"/>
        <v/>
      </c>
      <c r="B140" s="231" t="s">
        <v>3851</v>
      </c>
      <c r="C140" s="231"/>
      <c r="D140" s="271"/>
      <c r="E140" s="265"/>
      <c r="F140" s="197"/>
      <c r="G140" s="197"/>
      <c r="H140" s="197"/>
      <c r="I140" s="197"/>
      <c r="J140" s="197"/>
      <c r="K140" s="197"/>
      <c r="L140" s="197"/>
      <c r="M140" s="197"/>
      <c r="N140" s="197"/>
      <c r="O140" s="197"/>
      <c r="P140" s="197"/>
      <c r="Q140" s="197"/>
      <c r="R140" s="137" t="str">
        <f t="shared" si="4"/>
        <v/>
      </c>
      <c r="S140" s="297"/>
      <c r="T140" s="137"/>
      <c r="U140" s="1"/>
      <c r="V140" s="1"/>
      <c r="W140" s="1"/>
      <c r="X140" s="1"/>
      <c r="Y140" s="1"/>
      <c r="Z140" s="1"/>
    </row>
    <row r="141" ht="18.75" customHeight="1">
      <c r="A141" s="196" t="str">
        <f t="shared" si="1"/>
        <v>PNT00120</v>
      </c>
      <c r="B141" s="151" t="s">
        <v>5367</v>
      </c>
      <c r="C141" s="137"/>
      <c r="D141" s="151" t="s">
        <v>5368</v>
      </c>
      <c r="E141" s="151" t="s">
        <v>5369</v>
      </c>
      <c r="F141" s="137"/>
      <c r="G141" s="137"/>
      <c r="H141" s="137"/>
      <c r="I141" s="137"/>
      <c r="J141" s="137"/>
      <c r="K141" s="137"/>
      <c r="L141" s="137"/>
      <c r="M141" s="137"/>
      <c r="N141" s="137"/>
      <c r="O141" s="137"/>
      <c r="P141" s="137"/>
      <c r="Q141" s="137"/>
      <c r="R141" s="137" t="str">
        <f t="shared" si="4"/>
        <v/>
      </c>
      <c r="S141" s="1"/>
      <c r="T141" s="1"/>
      <c r="U141" s="1"/>
      <c r="V141" s="1"/>
      <c r="W141" s="1"/>
      <c r="X141" s="1"/>
      <c r="Y141" s="1"/>
      <c r="Z141" s="1"/>
    </row>
    <row r="142" ht="18.75" customHeight="1">
      <c r="A142" s="196" t="str">
        <f t="shared" si="1"/>
        <v>PNT00121</v>
      </c>
      <c r="B142" s="134" t="s">
        <v>5370</v>
      </c>
      <c r="C142" s="208"/>
      <c r="D142" s="136" t="s">
        <v>5371</v>
      </c>
      <c r="E142" s="136" t="s">
        <v>5372</v>
      </c>
      <c r="F142" s="137"/>
      <c r="G142" s="137"/>
      <c r="H142" s="137"/>
      <c r="I142" s="137"/>
      <c r="J142" s="137"/>
      <c r="K142" s="137"/>
      <c r="L142" s="137"/>
      <c r="M142" s="137"/>
      <c r="N142" s="137"/>
      <c r="O142" s="137"/>
      <c r="P142" s="137"/>
      <c r="Q142" s="137"/>
      <c r="R142" s="137" t="str">
        <f t="shared" si="4"/>
        <v/>
      </c>
      <c r="S142" s="1"/>
      <c r="T142" s="1"/>
      <c r="U142" s="1"/>
      <c r="V142" s="1"/>
      <c r="W142" s="1"/>
      <c r="X142" s="1"/>
      <c r="Y142" s="1"/>
      <c r="Z142" s="1"/>
    </row>
    <row r="143" ht="18.75" customHeight="1">
      <c r="A143" s="196" t="str">
        <f t="shared" si="1"/>
        <v>PNT00122</v>
      </c>
      <c r="B143" s="134" t="s">
        <v>5373</v>
      </c>
      <c r="C143" s="208"/>
      <c r="D143" s="136" t="s">
        <v>5374</v>
      </c>
      <c r="E143" s="136" t="s">
        <v>5375</v>
      </c>
      <c r="F143" s="137"/>
      <c r="G143" s="137"/>
      <c r="H143" s="137"/>
      <c r="I143" s="137"/>
      <c r="J143" s="137"/>
      <c r="K143" s="137"/>
      <c r="L143" s="137"/>
      <c r="M143" s="137"/>
      <c r="N143" s="137"/>
      <c r="O143" s="137"/>
      <c r="P143" s="137"/>
      <c r="Q143" s="137"/>
      <c r="R143" s="137" t="str">
        <f t="shared" si="4"/>
        <v/>
      </c>
      <c r="S143" s="1"/>
      <c r="T143" s="1"/>
      <c r="U143" s="1"/>
      <c r="V143" s="1"/>
      <c r="W143" s="1"/>
      <c r="X143" s="1"/>
      <c r="Y143" s="1"/>
      <c r="Z143" s="1"/>
    </row>
    <row r="144" ht="18.75" customHeight="1">
      <c r="A144" s="196" t="str">
        <f t="shared" si="1"/>
        <v>PNT00123</v>
      </c>
      <c r="B144" s="134" t="s">
        <v>5376</v>
      </c>
      <c r="C144" s="208"/>
      <c r="D144" s="136"/>
      <c r="E144" s="136" t="s">
        <v>3074</v>
      </c>
      <c r="F144" s="137"/>
      <c r="G144" s="137"/>
      <c r="H144" s="137"/>
      <c r="I144" s="137"/>
      <c r="J144" s="137"/>
      <c r="K144" s="137"/>
      <c r="L144" s="137"/>
      <c r="M144" s="137"/>
      <c r="N144" s="137"/>
      <c r="O144" s="137"/>
      <c r="P144" s="137"/>
      <c r="Q144" s="137"/>
      <c r="R144" s="137" t="str">
        <f t="shared" si="4"/>
        <v/>
      </c>
      <c r="S144" s="1"/>
      <c r="T144" s="1"/>
      <c r="U144" s="1"/>
      <c r="V144" s="1"/>
      <c r="W144" s="1"/>
      <c r="X144" s="1"/>
      <c r="Y144" s="1"/>
      <c r="Z144" s="1"/>
    </row>
    <row r="145" ht="18.75" customHeight="1">
      <c r="A145" s="196" t="str">
        <f t="shared" si="1"/>
        <v>PNT00124</v>
      </c>
      <c r="B145" s="151" t="s">
        <v>5377</v>
      </c>
      <c r="C145" s="137"/>
      <c r="D145" s="151" t="s">
        <v>5378</v>
      </c>
      <c r="E145" s="151" t="s">
        <v>4110</v>
      </c>
      <c r="F145" s="137"/>
      <c r="G145" s="137"/>
      <c r="H145" s="137"/>
      <c r="I145" s="137"/>
      <c r="J145" s="137"/>
      <c r="K145" s="137"/>
      <c r="L145" s="137"/>
      <c r="M145" s="137"/>
      <c r="N145" s="137"/>
      <c r="O145" s="137"/>
      <c r="P145" s="137"/>
      <c r="Q145" s="137"/>
      <c r="R145" s="137" t="str">
        <f t="shared" si="4"/>
        <v/>
      </c>
      <c r="S145" s="1"/>
      <c r="T145" s="1"/>
      <c r="U145" s="1"/>
      <c r="V145" s="1"/>
      <c r="W145" s="1"/>
      <c r="X145" s="1"/>
      <c r="Y145" s="1"/>
      <c r="Z145" s="1"/>
    </row>
    <row r="146" ht="18.75" customHeight="1">
      <c r="A146" s="196" t="str">
        <f t="shared" si="1"/>
        <v>PNT00125</v>
      </c>
      <c r="B146" s="134" t="s">
        <v>5379</v>
      </c>
      <c r="C146" s="208"/>
      <c r="D146" s="136" t="s">
        <v>5380</v>
      </c>
      <c r="E146" s="136" t="s">
        <v>4437</v>
      </c>
      <c r="F146" s="137"/>
      <c r="G146" s="137"/>
      <c r="H146" s="137"/>
      <c r="I146" s="137"/>
      <c r="J146" s="137"/>
      <c r="K146" s="137"/>
      <c r="L146" s="137"/>
      <c r="M146" s="137"/>
      <c r="N146" s="137"/>
      <c r="O146" s="137"/>
      <c r="P146" s="137"/>
      <c r="Q146" s="137"/>
      <c r="R146" s="137" t="str">
        <f t="shared" si="4"/>
        <v/>
      </c>
      <c r="S146" s="1"/>
      <c r="T146" s="1"/>
      <c r="U146" s="1"/>
      <c r="V146" s="1"/>
      <c r="W146" s="1"/>
      <c r="X146" s="1"/>
      <c r="Y146" s="1"/>
      <c r="Z146" s="1"/>
    </row>
    <row r="147" ht="18.75" customHeight="1">
      <c r="A147" s="196" t="str">
        <f t="shared" si="1"/>
        <v>PNT00126</v>
      </c>
      <c r="B147" s="134" t="s">
        <v>5381</v>
      </c>
      <c r="C147" s="208"/>
      <c r="D147" s="136" t="s">
        <v>5382</v>
      </c>
      <c r="E147" s="136" t="s">
        <v>4438</v>
      </c>
      <c r="F147" s="137"/>
      <c r="G147" s="137"/>
      <c r="H147" s="137"/>
      <c r="I147" s="137"/>
      <c r="J147" s="137"/>
      <c r="K147" s="137"/>
      <c r="L147" s="137"/>
      <c r="M147" s="137"/>
      <c r="N147" s="137"/>
      <c r="O147" s="137"/>
      <c r="P147" s="137"/>
      <c r="Q147" s="137"/>
      <c r="R147" s="137" t="str">
        <f t="shared" si="4"/>
        <v/>
      </c>
      <c r="S147" s="1"/>
      <c r="T147" s="1"/>
      <c r="U147" s="1"/>
      <c r="V147" s="1"/>
      <c r="W147" s="1"/>
      <c r="X147" s="1"/>
      <c r="Y147" s="1"/>
      <c r="Z147" s="1"/>
    </row>
    <row r="148" ht="18.75" customHeight="1">
      <c r="A148" s="196" t="str">
        <f t="shared" si="1"/>
        <v>PNT00127</v>
      </c>
      <c r="B148" s="134" t="s">
        <v>5383</v>
      </c>
      <c r="C148" s="208"/>
      <c r="D148" s="136" t="s">
        <v>5384</v>
      </c>
      <c r="E148" s="136" t="s">
        <v>5385</v>
      </c>
      <c r="F148" s="137"/>
      <c r="G148" s="137"/>
      <c r="H148" s="137"/>
      <c r="I148" s="137"/>
      <c r="J148" s="137"/>
      <c r="K148" s="137"/>
      <c r="L148" s="137"/>
      <c r="M148" s="137"/>
      <c r="N148" s="137"/>
      <c r="O148" s="137"/>
      <c r="P148" s="137"/>
      <c r="Q148" s="137"/>
      <c r="R148" s="137" t="str">
        <f t="shared" si="4"/>
        <v/>
      </c>
      <c r="S148" s="1"/>
      <c r="T148" s="1"/>
      <c r="U148" s="1"/>
      <c r="V148" s="1"/>
      <c r="W148" s="1"/>
      <c r="X148" s="1"/>
      <c r="Y148" s="1"/>
      <c r="Z148" s="1"/>
    </row>
    <row r="149" ht="18.75" customHeight="1">
      <c r="A149" s="196" t="str">
        <f t="shared" si="1"/>
        <v>PNT00128</v>
      </c>
      <c r="B149" s="134" t="s">
        <v>5386</v>
      </c>
      <c r="C149" s="208"/>
      <c r="D149" s="136" t="s">
        <v>5387</v>
      </c>
      <c r="E149" s="136" t="s">
        <v>4110</v>
      </c>
      <c r="F149" s="137"/>
      <c r="G149" s="137"/>
      <c r="H149" s="137"/>
      <c r="I149" s="137"/>
      <c r="J149" s="137"/>
      <c r="K149" s="137"/>
      <c r="L149" s="137"/>
      <c r="M149" s="137"/>
      <c r="N149" s="137"/>
      <c r="O149" s="137"/>
      <c r="P149" s="137"/>
      <c r="Q149" s="137"/>
      <c r="R149" s="137" t="str">
        <f t="shared" si="4"/>
        <v/>
      </c>
      <c r="S149" s="1"/>
      <c r="T149" s="1"/>
      <c r="U149" s="1"/>
      <c r="V149" s="1"/>
      <c r="W149" s="1"/>
      <c r="X149" s="1"/>
      <c r="Y149" s="1"/>
      <c r="Z149" s="1"/>
    </row>
    <row r="150" ht="18.75" customHeight="1">
      <c r="A150" s="196" t="str">
        <f t="shared" si="1"/>
        <v>PNT00129</v>
      </c>
      <c r="B150" s="134" t="s">
        <v>5388</v>
      </c>
      <c r="C150" s="208"/>
      <c r="D150" s="136" t="s">
        <v>5389</v>
      </c>
      <c r="E150" s="136" t="s">
        <v>4478</v>
      </c>
      <c r="F150" s="137"/>
      <c r="G150" s="137"/>
      <c r="H150" s="137"/>
      <c r="I150" s="137"/>
      <c r="J150" s="137"/>
      <c r="K150" s="137"/>
      <c r="L150" s="137"/>
      <c r="M150" s="137"/>
      <c r="N150" s="137"/>
      <c r="O150" s="137"/>
      <c r="P150" s="137"/>
      <c r="Q150" s="137"/>
      <c r="R150" s="137" t="str">
        <f t="shared" si="4"/>
        <v/>
      </c>
      <c r="S150" s="1"/>
      <c r="T150" s="1"/>
      <c r="U150" s="1"/>
      <c r="V150" s="1"/>
      <c r="W150" s="1"/>
      <c r="X150" s="1"/>
      <c r="Y150" s="1"/>
      <c r="Z150" s="1"/>
    </row>
    <row r="151" ht="18.75" customHeight="1">
      <c r="A151" s="196" t="str">
        <f t="shared" si="1"/>
        <v>PNT00130</v>
      </c>
      <c r="B151" s="134" t="s">
        <v>5390</v>
      </c>
      <c r="C151" s="208"/>
      <c r="D151" s="136" t="s">
        <v>5391</v>
      </c>
      <c r="E151" s="136" t="s">
        <v>4447</v>
      </c>
      <c r="F151" s="137"/>
      <c r="G151" s="137"/>
      <c r="H151" s="137"/>
      <c r="I151" s="137"/>
      <c r="J151" s="137"/>
      <c r="K151" s="137"/>
      <c r="L151" s="137"/>
      <c r="M151" s="137"/>
      <c r="N151" s="137"/>
      <c r="O151" s="137"/>
      <c r="P151" s="137"/>
      <c r="Q151" s="137"/>
      <c r="R151" s="137" t="str">
        <f t="shared" si="4"/>
        <v/>
      </c>
      <c r="S151" s="1"/>
      <c r="T151" s="1"/>
      <c r="U151" s="1"/>
      <c r="V151" s="1"/>
      <c r="W151" s="1"/>
      <c r="X151" s="1"/>
      <c r="Y151" s="1"/>
      <c r="Z151" s="1"/>
    </row>
    <row r="152" ht="18.75" customHeight="1">
      <c r="A152" s="196" t="str">
        <f t="shared" si="1"/>
        <v>PNT00131</v>
      </c>
      <c r="B152" s="134" t="s">
        <v>5392</v>
      </c>
      <c r="C152" s="208"/>
      <c r="D152" s="136" t="s">
        <v>4112</v>
      </c>
      <c r="E152" s="136" t="s">
        <v>4449</v>
      </c>
      <c r="F152" s="137"/>
      <c r="G152" s="137"/>
      <c r="H152" s="137"/>
      <c r="I152" s="137"/>
      <c r="J152" s="137"/>
      <c r="K152" s="137"/>
      <c r="L152" s="137"/>
      <c r="M152" s="137"/>
      <c r="N152" s="137"/>
      <c r="O152" s="137"/>
      <c r="P152" s="137"/>
      <c r="Q152" s="137"/>
      <c r="R152" s="137" t="str">
        <f t="shared" si="4"/>
        <v/>
      </c>
      <c r="S152" s="1"/>
      <c r="T152" s="1"/>
      <c r="U152" s="1"/>
      <c r="V152" s="1"/>
      <c r="W152" s="1"/>
      <c r="X152" s="1"/>
      <c r="Y152" s="1"/>
      <c r="Z152" s="1"/>
    </row>
    <row r="153" ht="18.75" customHeight="1">
      <c r="A153" s="196" t="str">
        <f t="shared" si="1"/>
        <v>PNT00132</v>
      </c>
      <c r="B153" s="134" t="s">
        <v>5393</v>
      </c>
      <c r="C153" s="208"/>
      <c r="D153" s="136"/>
      <c r="E153" s="136" t="s">
        <v>3074</v>
      </c>
      <c r="F153" s="137"/>
      <c r="G153" s="137"/>
      <c r="H153" s="137"/>
      <c r="I153" s="137"/>
      <c r="J153" s="137"/>
      <c r="K153" s="137"/>
      <c r="L153" s="137"/>
      <c r="M153" s="137"/>
      <c r="N153" s="137"/>
      <c r="O153" s="137"/>
      <c r="P153" s="137"/>
      <c r="Q153" s="137"/>
      <c r="R153" s="137" t="str">
        <f t="shared" si="4"/>
        <v/>
      </c>
      <c r="S153" s="1"/>
      <c r="T153" s="1"/>
      <c r="U153" s="1"/>
      <c r="V153" s="1"/>
      <c r="W153" s="1"/>
      <c r="X153" s="1"/>
      <c r="Y153" s="1"/>
      <c r="Z153" s="1"/>
    </row>
    <row r="154" ht="18.75" customHeight="1">
      <c r="A154" s="196" t="str">
        <f t="shared" si="1"/>
        <v>PNT00133</v>
      </c>
      <c r="B154" s="134" t="s">
        <v>4538</v>
      </c>
      <c r="C154" s="208"/>
      <c r="D154" s="136" t="s">
        <v>4539</v>
      </c>
      <c r="E154" s="136" t="s">
        <v>5394</v>
      </c>
      <c r="F154" s="137"/>
      <c r="G154" s="137"/>
      <c r="H154" s="137"/>
      <c r="I154" s="137"/>
      <c r="J154" s="137"/>
      <c r="K154" s="137"/>
      <c r="L154" s="137"/>
      <c r="M154" s="137"/>
      <c r="N154" s="137"/>
      <c r="O154" s="137"/>
      <c r="P154" s="137"/>
      <c r="Q154" s="137"/>
      <c r="R154" s="137" t="str">
        <f t="shared" si="4"/>
        <v/>
      </c>
      <c r="S154" s="1"/>
      <c r="T154" s="1"/>
      <c r="U154" s="1"/>
      <c r="V154" s="1"/>
      <c r="W154" s="1"/>
      <c r="X154" s="1"/>
      <c r="Y154" s="1"/>
      <c r="Z154" s="1"/>
    </row>
    <row r="155" ht="18.75" customHeight="1">
      <c r="A155" s="196" t="str">
        <f t="shared" si="1"/>
        <v>PNT00134</v>
      </c>
      <c r="B155" s="134" t="s">
        <v>5395</v>
      </c>
      <c r="C155" s="208"/>
      <c r="D155" s="136" t="s">
        <v>5396</v>
      </c>
      <c r="E155" s="136" t="s">
        <v>5397</v>
      </c>
      <c r="F155" s="137"/>
      <c r="G155" s="137"/>
      <c r="H155" s="137"/>
      <c r="I155" s="137"/>
      <c r="J155" s="137"/>
      <c r="K155" s="137"/>
      <c r="L155" s="137"/>
      <c r="M155" s="137"/>
      <c r="N155" s="137"/>
      <c r="O155" s="137"/>
      <c r="P155" s="137"/>
      <c r="Q155" s="137"/>
      <c r="R155" s="137" t="str">
        <f t="shared" si="4"/>
        <v/>
      </c>
      <c r="S155" s="1"/>
      <c r="T155" s="1"/>
      <c r="U155" s="1"/>
      <c r="V155" s="1"/>
      <c r="W155" s="1"/>
      <c r="X155" s="1"/>
      <c r="Y155" s="1"/>
      <c r="Z155" s="1"/>
    </row>
    <row r="156" ht="18.75" customHeight="1">
      <c r="A156" s="196" t="str">
        <f t="shared" si="1"/>
        <v>PNT00135</v>
      </c>
      <c r="B156" s="134" t="s">
        <v>4544</v>
      </c>
      <c r="C156" s="208"/>
      <c r="D156" s="136" t="s">
        <v>5398</v>
      </c>
      <c r="E156" s="136" t="s">
        <v>4546</v>
      </c>
      <c r="F156" s="137"/>
      <c r="G156" s="137"/>
      <c r="H156" s="137"/>
      <c r="I156" s="137"/>
      <c r="J156" s="137"/>
      <c r="K156" s="137"/>
      <c r="L156" s="137"/>
      <c r="M156" s="137"/>
      <c r="N156" s="137"/>
      <c r="O156" s="137"/>
      <c r="P156" s="137"/>
      <c r="Q156" s="137"/>
      <c r="R156" s="137" t="str">
        <f t="shared" si="4"/>
        <v/>
      </c>
      <c r="S156" s="1"/>
      <c r="T156" s="1"/>
      <c r="U156" s="1"/>
      <c r="V156" s="1"/>
      <c r="W156" s="1"/>
      <c r="X156" s="1"/>
      <c r="Y156" s="1"/>
      <c r="Z156" s="1"/>
    </row>
    <row r="157" ht="18.75" customHeight="1">
      <c r="A157" s="196" t="str">
        <f t="shared" si="1"/>
        <v>PNT00136</v>
      </c>
      <c r="B157" s="134" t="s">
        <v>4547</v>
      </c>
      <c r="C157" s="208"/>
      <c r="D157" s="136"/>
      <c r="E157" s="136" t="s">
        <v>3074</v>
      </c>
      <c r="F157" s="137"/>
      <c r="G157" s="137"/>
      <c r="H157" s="137"/>
      <c r="I157" s="137"/>
      <c r="J157" s="137"/>
      <c r="K157" s="137"/>
      <c r="L157" s="137"/>
      <c r="M157" s="137"/>
      <c r="N157" s="137"/>
      <c r="O157" s="137"/>
      <c r="P157" s="137"/>
      <c r="Q157" s="137"/>
      <c r="R157" s="137" t="str">
        <f t="shared" si="4"/>
        <v/>
      </c>
      <c r="S157" s="1"/>
      <c r="T157" s="1"/>
      <c r="U157" s="1"/>
      <c r="V157" s="1"/>
      <c r="W157" s="1"/>
      <c r="X157" s="1"/>
      <c r="Y157" s="1"/>
      <c r="Z157" s="1"/>
    </row>
    <row r="158" ht="18.75" customHeight="1">
      <c r="A158" s="196" t="str">
        <f t="shared" si="1"/>
        <v>PNT00137</v>
      </c>
      <c r="B158" s="134" t="s">
        <v>5051</v>
      </c>
      <c r="C158" s="208"/>
      <c r="D158" s="136" t="s">
        <v>5399</v>
      </c>
      <c r="E158" s="136" t="s">
        <v>5053</v>
      </c>
      <c r="F158" s="137"/>
      <c r="G158" s="137"/>
      <c r="H158" s="137"/>
      <c r="I158" s="137"/>
      <c r="J158" s="137"/>
      <c r="K158" s="137"/>
      <c r="L158" s="137"/>
      <c r="M158" s="137"/>
      <c r="N158" s="137"/>
      <c r="O158" s="137"/>
      <c r="P158" s="137"/>
      <c r="Q158" s="137"/>
      <c r="R158" s="137"/>
      <c r="S158" s="1"/>
      <c r="T158" s="1"/>
      <c r="U158" s="1"/>
      <c r="V158" s="1"/>
      <c r="W158" s="1"/>
      <c r="X158" s="1"/>
      <c r="Y158" s="1"/>
      <c r="Z158" s="1"/>
    </row>
    <row r="159" ht="18.75" customHeight="1">
      <c r="A159" s="196" t="str">
        <f t="shared" si="1"/>
        <v/>
      </c>
      <c r="B159" s="231" t="s">
        <v>5400</v>
      </c>
      <c r="C159" s="231"/>
      <c r="D159" s="231"/>
      <c r="E159" s="231"/>
      <c r="F159" s="137"/>
      <c r="G159" s="137"/>
      <c r="H159" s="137"/>
      <c r="I159" s="137"/>
      <c r="J159" s="137"/>
      <c r="K159" s="137"/>
      <c r="L159" s="137"/>
      <c r="M159" s="137"/>
      <c r="N159" s="137"/>
      <c r="O159" s="137"/>
      <c r="P159" s="137"/>
      <c r="Q159" s="137"/>
      <c r="R159" s="137" t="str">
        <f>IF(OR(IF(H159="",IF(G159="",IF(F159="","",F159),G159),H159)="F",IF(K159="",IF(J159="",IF(I159="","",I159),J159),K159)="F",IF(N159="",IF(M159="",IF(L159="","",L159),M159),N159)="F",IF(Q159="",IF(P159="",IF(O159="","",O159),P159),Q159)="F")=TRUE,"F",IF(OR(IF(H159="",IF(G159="",IF(F159="","",F159),G159),H159)="PE",IF(K159="",IF(J159="",IF(I159="","",I159),J159),K159)="PE",IF(N159="",IF(M159="",IF(L159="","",L159),M159),N159)="PE",IF(Q159="",IF(P159="",IF(O159="","",O159),P159),Q159)="PE")=TRUE,"PE",IF(AND(IF(H159="",IF(G159="",IF(F159="","",F159),G159),H159)="",IF(K159="",IF(J159="",IF(I159="","",I159),J159),K159)="",IF(N159="",IF(M159="",IF(L159="","",L159),M159),N159)="",IF(Q159="",IF(P159="",IF(O159="","",O159),P159),Q159)="")=TRUE,"","P")))</f>
        <v/>
      </c>
      <c r="S159" s="1"/>
      <c r="T159" s="1"/>
      <c r="U159" s="1"/>
      <c r="V159" s="1"/>
      <c r="W159" s="1"/>
      <c r="X159" s="1"/>
      <c r="Y159" s="1"/>
      <c r="Z159" s="1"/>
    </row>
    <row r="160" ht="18.75" customHeight="1">
      <c r="A160" s="196"/>
      <c r="B160" s="196" t="s">
        <v>5401</v>
      </c>
      <c r="C160" s="196"/>
      <c r="D160" s="196"/>
      <c r="E160" s="196"/>
      <c r="F160" s="137"/>
      <c r="G160" s="137"/>
      <c r="H160" s="137"/>
      <c r="I160" s="137"/>
      <c r="J160" s="137"/>
      <c r="K160" s="137"/>
      <c r="L160" s="137"/>
      <c r="M160" s="137"/>
      <c r="N160" s="137"/>
      <c r="O160" s="137"/>
      <c r="P160" s="137"/>
      <c r="Q160" s="137"/>
      <c r="R160" s="137"/>
      <c r="S160" s="1"/>
      <c r="T160" s="1"/>
      <c r="U160" s="1"/>
      <c r="V160" s="1"/>
      <c r="W160" s="1"/>
      <c r="X160" s="1"/>
      <c r="Y160" s="1"/>
      <c r="Z160" s="1"/>
    </row>
    <row r="161" ht="304.5" customHeight="1">
      <c r="A161" s="196" t="str">
        <f t="shared" ref="A161:A240" si="5">IF(E161&lt;&gt;"",$E$3&amp;"00"&amp;COUNTA($E$16:E161),"")</f>
        <v>PNT00138</v>
      </c>
      <c r="B161" s="134" t="s">
        <v>5055</v>
      </c>
      <c r="C161" s="134" t="s">
        <v>3908</v>
      </c>
      <c r="D161" s="136" t="s">
        <v>5056</v>
      </c>
      <c r="E161" s="136" t="s">
        <v>5057</v>
      </c>
      <c r="F161" s="137"/>
      <c r="G161" s="137"/>
      <c r="H161" s="137"/>
      <c r="I161" s="137"/>
      <c r="J161" s="137"/>
      <c r="K161" s="137"/>
      <c r="L161" s="137"/>
      <c r="M161" s="137"/>
      <c r="N161" s="137"/>
      <c r="O161" s="137"/>
      <c r="P161" s="137"/>
      <c r="Q161" s="137"/>
      <c r="R161" s="137" t="str">
        <f t="shared" ref="R161:R196" si="6">IF(OR(IF(H161="",IF(G161="",IF(F161="","",F161),G161),H161)="F",IF(K161="",IF(J161="",IF(I161="","",I161),J161),K161)="F",IF(N161="",IF(M161="",IF(L161="","",L161),M161),N161)="F",IF(Q161="",IF(P161="",IF(O161="","",O161),P161),Q161)="F")=TRUE,"F",IF(OR(IF(H161="",IF(G161="",IF(F161="","",F161),G161),H161)="PE",IF(K161="",IF(J161="",IF(I161="","",I161),J161),K161)="PE",IF(N161="",IF(M161="",IF(L161="","",L161),M161),N161)="PE",IF(Q161="",IF(P161="",IF(O161="","",O161),P161),Q161)="PE")=TRUE,"PE",IF(AND(IF(H161="",IF(G161="",IF(F161="","",F161),G161),H161)="",IF(K161="",IF(J161="",IF(I161="","",I161),J161),K161)="",IF(N161="",IF(M161="",IF(L161="","",L161),M161),N161)="",IF(Q161="",IF(P161="",IF(O161="","",O161),P161),Q161)="")=TRUE,"","P")))</f>
        <v/>
      </c>
      <c r="S161" s="1"/>
      <c r="T161" s="1"/>
      <c r="U161" s="1"/>
      <c r="V161" s="1"/>
      <c r="W161" s="1"/>
      <c r="X161" s="1"/>
      <c r="Y161" s="1"/>
      <c r="Z161" s="1"/>
    </row>
    <row r="162" ht="18.75" customHeight="1">
      <c r="A162" s="196" t="str">
        <f t="shared" si="5"/>
        <v>PNT00139</v>
      </c>
      <c r="B162" s="238" t="s">
        <v>4156</v>
      </c>
      <c r="C162" s="134"/>
      <c r="D162" s="134" t="s">
        <v>5058</v>
      </c>
      <c r="E162" s="136" t="s">
        <v>4158</v>
      </c>
      <c r="F162" s="137"/>
      <c r="G162" s="137"/>
      <c r="H162" s="137"/>
      <c r="I162" s="137"/>
      <c r="J162" s="137"/>
      <c r="K162" s="137"/>
      <c r="L162" s="137"/>
      <c r="M162" s="137"/>
      <c r="N162" s="137"/>
      <c r="O162" s="137"/>
      <c r="P162" s="137"/>
      <c r="Q162" s="137"/>
      <c r="R162" s="137" t="str">
        <f t="shared" si="6"/>
        <v/>
      </c>
      <c r="S162" s="1"/>
      <c r="T162" s="1"/>
      <c r="U162" s="1"/>
      <c r="V162" s="1"/>
      <c r="W162" s="1"/>
      <c r="X162" s="1"/>
      <c r="Y162" s="1"/>
      <c r="Z162" s="1"/>
    </row>
    <row r="163" ht="18.75" customHeight="1">
      <c r="A163" s="196" t="str">
        <f t="shared" si="5"/>
        <v>PNT00140</v>
      </c>
      <c r="B163" s="238" t="s">
        <v>5059</v>
      </c>
      <c r="C163" s="134"/>
      <c r="D163" s="134" t="s">
        <v>5060</v>
      </c>
      <c r="E163" s="136" t="s">
        <v>5061</v>
      </c>
      <c r="F163" s="137"/>
      <c r="G163" s="137"/>
      <c r="H163" s="137"/>
      <c r="I163" s="137"/>
      <c r="J163" s="137"/>
      <c r="K163" s="137"/>
      <c r="L163" s="137"/>
      <c r="M163" s="137"/>
      <c r="N163" s="137"/>
      <c r="O163" s="137"/>
      <c r="P163" s="137"/>
      <c r="Q163" s="137"/>
      <c r="R163" s="137" t="str">
        <f t="shared" si="6"/>
        <v/>
      </c>
      <c r="S163" s="1"/>
      <c r="T163" s="1"/>
      <c r="U163" s="1"/>
      <c r="V163" s="1"/>
      <c r="W163" s="1"/>
      <c r="X163" s="1"/>
      <c r="Y163" s="1"/>
      <c r="Z163" s="1"/>
    </row>
    <row r="164" ht="18.75" customHeight="1">
      <c r="A164" s="196" t="str">
        <f t="shared" si="5"/>
        <v>PNT00141</v>
      </c>
      <c r="B164" s="238" t="s">
        <v>4881</v>
      </c>
      <c r="C164" s="134"/>
      <c r="D164" s="134" t="s">
        <v>5062</v>
      </c>
      <c r="E164" s="136" t="s">
        <v>4167</v>
      </c>
      <c r="F164" s="137"/>
      <c r="G164" s="137"/>
      <c r="H164" s="137"/>
      <c r="I164" s="137"/>
      <c r="J164" s="137"/>
      <c r="K164" s="137"/>
      <c r="L164" s="137"/>
      <c r="M164" s="137"/>
      <c r="N164" s="137"/>
      <c r="O164" s="137"/>
      <c r="P164" s="137"/>
      <c r="Q164" s="137"/>
      <c r="R164" s="137" t="str">
        <f t="shared" si="6"/>
        <v/>
      </c>
      <c r="S164" s="1"/>
      <c r="T164" s="1"/>
      <c r="U164" s="1"/>
      <c r="V164" s="1"/>
      <c r="W164" s="1"/>
      <c r="X164" s="1"/>
      <c r="Y164" s="1"/>
      <c r="Z164" s="1"/>
    </row>
    <row r="165" ht="18.75" customHeight="1">
      <c r="A165" s="196" t="str">
        <f t="shared" si="5"/>
        <v>PNT00142</v>
      </c>
      <c r="B165" s="238" t="s">
        <v>4883</v>
      </c>
      <c r="C165" s="134"/>
      <c r="D165" s="134" t="s">
        <v>5063</v>
      </c>
      <c r="E165" s="136" t="s">
        <v>3470</v>
      </c>
      <c r="F165" s="137"/>
      <c r="G165" s="137"/>
      <c r="H165" s="137"/>
      <c r="I165" s="137"/>
      <c r="J165" s="137"/>
      <c r="K165" s="137"/>
      <c r="L165" s="137"/>
      <c r="M165" s="137"/>
      <c r="N165" s="137"/>
      <c r="O165" s="137"/>
      <c r="P165" s="137"/>
      <c r="Q165" s="137"/>
      <c r="R165" s="137" t="str">
        <f t="shared" si="6"/>
        <v/>
      </c>
      <c r="S165" s="1"/>
      <c r="T165" s="1"/>
      <c r="U165" s="1"/>
      <c r="V165" s="1"/>
      <c r="W165" s="1"/>
      <c r="X165" s="1"/>
      <c r="Y165" s="1"/>
      <c r="Z165" s="1"/>
    </row>
    <row r="166" ht="18.75" customHeight="1">
      <c r="A166" s="196" t="str">
        <f t="shared" si="5"/>
        <v>PNT00143</v>
      </c>
      <c r="B166" s="238" t="s">
        <v>4885</v>
      </c>
      <c r="C166" s="134"/>
      <c r="D166" s="134" t="s">
        <v>5064</v>
      </c>
      <c r="E166" s="136" t="s">
        <v>3470</v>
      </c>
      <c r="F166" s="137"/>
      <c r="G166" s="137"/>
      <c r="H166" s="137"/>
      <c r="I166" s="137"/>
      <c r="J166" s="137"/>
      <c r="K166" s="137"/>
      <c r="L166" s="137"/>
      <c r="M166" s="137"/>
      <c r="N166" s="137"/>
      <c r="O166" s="137"/>
      <c r="P166" s="137"/>
      <c r="Q166" s="137"/>
      <c r="R166" s="137" t="str">
        <f t="shared" si="6"/>
        <v/>
      </c>
      <c r="S166" s="1"/>
      <c r="T166" s="1"/>
      <c r="U166" s="1"/>
      <c r="V166" s="1"/>
      <c r="W166" s="1"/>
      <c r="X166" s="1"/>
      <c r="Y166" s="1"/>
      <c r="Z166" s="1"/>
    </row>
    <row r="167" ht="18.75" customHeight="1">
      <c r="A167" s="196" t="str">
        <f t="shared" si="5"/>
        <v>PNT00144</v>
      </c>
      <c r="B167" s="238" t="s">
        <v>4887</v>
      </c>
      <c r="C167" s="134"/>
      <c r="D167" s="134" t="s">
        <v>5065</v>
      </c>
      <c r="E167" s="136" t="s">
        <v>3470</v>
      </c>
      <c r="F167" s="137"/>
      <c r="G167" s="137"/>
      <c r="H167" s="137"/>
      <c r="I167" s="137"/>
      <c r="J167" s="137"/>
      <c r="K167" s="137"/>
      <c r="L167" s="137"/>
      <c r="M167" s="137"/>
      <c r="N167" s="137"/>
      <c r="O167" s="137"/>
      <c r="P167" s="137"/>
      <c r="Q167" s="137"/>
      <c r="R167" s="137" t="str">
        <f t="shared" si="6"/>
        <v/>
      </c>
      <c r="S167" s="1"/>
      <c r="T167" s="1"/>
      <c r="U167" s="1"/>
      <c r="V167" s="1"/>
      <c r="W167" s="1"/>
      <c r="X167" s="1"/>
      <c r="Y167" s="1"/>
      <c r="Z167" s="1"/>
    </row>
    <row r="168" ht="18.75" customHeight="1">
      <c r="A168" s="196" t="str">
        <f t="shared" si="5"/>
        <v>PNT00145</v>
      </c>
      <c r="B168" s="238" t="s">
        <v>4889</v>
      </c>
      <c r="C168" s="134"/>
      <c r="D168" s="134" t="s">
        <v>5066</v>
      </c>
      <c r="E168" s="136" t="s">
        <v>3470</v>
      </c>
      <c r="F168" s="137"/>
      <c r="G168" s="137"/>
      <c r="H168" s="137"/>
      <c r="I168" s="137"/>
      <c r="J168" s="137"/>
      <c r="K168" s="137"/>
      <c r="L168" s="137"/>
      <c r="M168" s="137"/>
      <c r="N168" s="137"/>
      <c r="O168" s="137"/>
      <c r="P168" s="137"/>
      <c r="Q168" s="137"/>
      <c r="R168" s="137" t="str">
        <f t="shared" si="6"/>
        <v/>
      </c>
      <c r="S168" s="1"/>
      <c r="T168" s="1"/>
      <c r="U168" s="1"/>
      <c r="V168" s="1"/>
      <c r="W168" s="1"/>
      <c r="X168" s="1"/>
      <c r="Y168" s="1"/>
      <c r="Z168" s="1"/>
    </row>
    <row r="169" ht="18.75" customHeight="1">
      <c r="A169" s="196" t="str">
        <f t="shared" si="5"/>
        <v>PNT00146</v>
      </c>
      <c r="B169" s="238" t="s">
        <v>4891</v>
      </c>
      <c r="C169" s="134"/>
      <c r="D169" s="134" t="s">
        <v>5067</v>
      </c>
      <c r="E169" s="136" t="s">
        <v>3552</v>
      </c>
      <c r="F169" s="137"/>
      <c r="G169" s="137"/>
      <c r="H169" s="137"/>
      <c r="I169" s="137"/>
      <c r="J169" s="137"/>
      <c r="K169" s="137"/>
      <c r="L169" s="137"/>
      <c r="M169" s="137"/>
      <c r="N169" s="137"/>
      <c r="O169" s="137"/>
      <c r="P169" s="137"/>
      <c r="Q169" s="137"/>
      <c r="R169" s="137" t="str">
        <f t="shared" si="6"/>
        <v/>
      </c>
      <c r="S169" s="1"/>
      <c r="T169" s="1"/>
      <c r="U169" s="1"/>
      <c r="V169" s="1"/>
      <c r="W169" s="1"/>
      <c r="X169" s="1"/>
      <c r="Y169" s="1"/>
      <c r="Z169" s="1"/>
    </row>
    <row r="170" ht="18.75" customHeight="1">
      <c r="A170" s="196" t="str">
        <f t="shared" si="5"/>
        <v>PNT00147</v>
      </c>
      <c r="B170" s="238" t="s">
        <v>4893</v>
      </c>
      <c r="C170" s="134"/>
      <c r="D170" s="134" t="s">
        <v>5068</v>
      </c>
      <c r="E170" s="136" t="s">
        <v>3555</v>
      </c>
      <c r="F170" s="137"/>
      <c r="G170" s="137"/>
      <c r="H170" s="137"/>
      <c r="I170" s="137"/>
      <c r="J170" s="137"/>
      <c r="K170" s="137"/>
      <c r="L170" s="137"/>
      <c r="M170" s="137"/>
      <c r="N170" s="137"/>
      <c r="O170" s="137"/>
      <c r="P170" s="137"/>
      <c r="Q170" s="137"/>
      <c r="R170" s="137" t="str">
        <f t="shared" si="6"/>
        <v/>
      </c>
      <c r="S170" s="1"/>
      <c r="T170" s="1"/>
      <c r="U170" s="1"/>
      <c r="V170" s="1"/>
      <c r="W170" s="1"/>
      <c r="X170" s="1"/>
      <c r="Y170" s="1"/>
      <c r="Z170" s="1"/>
    </row>
    <row r="171" ht="18.75" customHeight="1">
      <c r="A171" s="196" t="str">
        <f t="shared" si="5"/>
        <v>PNT00148</v>
      </c>
      <c r="B171" s="238" t="s">
        <v>4895</v>
      </c>
      <c r="C171" s="134"/>
      <c r="D171" s="134" t="s">
        <v>5069</v>
      </c>
      <c r="E171" s="136" t="s">
        <v>3558</v>
      </c>
      <c r="F171" s="137"/>
      <c r="G171" s="137"/>
      <c r="H171" s="137"/>
      <c r="I171" s="137"/>
      <c r="J171" s="137"/>
      <c r="K171" s="137"/>
      <c r="L171" s="137"/>
      <c r="M171" s="137"/>
      <c r="N171" s="137"/>
      <c r="O171" s="137"/>
      <c r="P171" s="137"/>
      <c r="Q171" s="137"/>
      <c r="R171" s="137" t="str">
        <f t="shared" si="6"/>
        <v/>
      </c>
      <c r="S171" s="1"/>
      <c r="T171" s="1"/>
      <c r="U171" s="1"/>
      <c r="V171" s="1"/>
      <c r="W171" s="1"/>
      <c r="X171" s="1"/>
      <c r="Y171" s="1"/>
      <c r="Z171" s="1"/>
    </row>
    <row r="172" ht="18.75" customHeight="1">
      <c r="A172" s="196" t="str">
        <f t="shared" si="5"/>
        <v>PNT00149</v>
      </c>
      <c r="B172" s="238" t="s">
        <v>4897</v>
      </c>
      <c r="C172" s="134"/>
      <c r="D172" s="134" t="s">
        <v>5070</v>
      </c>
      <c r="E172" s="136" t="s">
        <v>4899</v>
      </c>
      <c r="F172" s="137"/>
      <c r="G172" s="137"/>
      <c r="H172" s="137"/>
      <c r="I172" s="137"/>
      <c r="J172" s="137"/>
      <c r="K172" s="137"/>
      <c r="L172" s="137"/>
      <c r="M172" s="137"/>
      <c r="N172" s="137"/>
      <c r="O172" s="137"/>
      <c r="P172" s="137"/>
      <c r="Q172" s="137"/>
      <c r="R172" s="137" t="str">
        <f t="shared" si="6"/>
        <v/>
      </c>
      <c r="S172" s="1"/>
      <c r="T172" s="1"/>
      <c r="U172" s="1"/>
      <c r="V172" s="1"/>
      <c r="W172" s="1"/>
      <c r="X172" s="1"/>
      <c r="Y172" s="1"/>
      <c r="Z172" s="1"/>
    </row>
    <row r="173" ht="18.75" customHeight="1">
      <c r="A173" s="196" t="str">
        <f t="shared" si="5"/>
        <v>PNT00150</v>
      </c>
      <c r="B173" s="238" t="s">
        <v>4900</v>
      </c>
      <c r="C173" s="134"/>
      <c r="D173" s="134" t="s">
        <v>5071</v>
      </c>
      <c r="E173" s="136" t="s">
        <v>5072</v>
      </c>
      <c r="F173" s="137"/>
      <c r="G173" s="137"/>
      <c r="H173" s="137"/>
      <c r="I173" s="137"/>
      <c r="J173" s="137"/>
      <c r="K173" s="137"/>
      <c r="L173" s="137"/>
      <c r="M173" s="137"/>
      <c r="N173" s="137"/>
      <c r="O173" s="137"/>
      <c r="P173" s="137"/>
      <c r="Q173" s="137"/>
      <c r="R173" s="137" t="str">
        <f t="shared" si="6"/>
        <v/>
      </c>
      <c r="S173" s="1"/>
      <c r="T173" s="1"/>
      <c r="U173" s="1"/>
      <c r="V173" s="1"/>
      <c r="W173" s="1"/>
      <c r="X173" s="1"/>
      <c r="Y173" s="1"/>
      <c r="Z173" s="1"/>
    </row>
    <row r="174" ht="18.75" customHeight="1">
      <c r="A174" s="196" t="str">
        <f t="shared" si="5"/>
        <v>PNT00151</v>
      </c>
      <c r="B174" s="134" t="s">
        <v>4907</v>
      </c>
      <c r="C174" s="208"/>
      <c r="D174" s="136" t="s">
        <v>5073</v>
      </c>
      <c r="E174" s="136" t="s">
        <v>4909</v>
      </c>
      <c r="F174" s="137"/>
      <c r="G174" s="137"/>
      <c r="H174" s="137"/>
      <c r="I174" s="137"/>
      <c r="J174" s="137"/>
      <c r="K174" s="137"/>
      <c r="L174" s="137"/>
      <c r="M174" s="137"/>
      <c r="N174" s="137"/>
      <c r="O174" s="137"/>
      <c r="P174" s="137"/>
      <c r="Q174" s="137"/>
      <c r="R174" s="137" t="str">
        <f t="shared" si="6"/>
        <v/>
      </c>
      <c r="S174" s="1"/>
      <c r="T174" s="1"/>
      <c r="U174" s="1"/>
      <c r="V174" s="1"/>
      <c r="W174" s="1"/>
      <c r="X174" s="1"/>
      <c r="Y174" s="1"/>
      <c r="Z174" s="1"/>
    </row>
    <row r="175" ht="18.75" customHeight="1">
      <c r="A175" s="196" t="str">
        <f t="shared" si="5"/>
        <v>PNT00152</v>
      </c>
      <c r="B175" s="134" t="s">
        <v>5074</v>
      </c>
      <c r="C175" s="208"/>
      <c r="D175" s="136" t="s">
        <v>5075</v>
      </c>
      <c r="E175" s="136" t="s">
        <v>4792</v>
      </c>
      <c r="F175" s="137"/>
      <c r="G175" s="137"/>
      <c r="H175" s="137"/>
      <c r="I175" s="137"/>
      <c r="J175" s="137"/>
      <c r="K175" s="137"/>
      <c r="L175" s="137"/>
      <c r="M175" s="137"/>
      <c r="N175" s="137"/>
      <c r="O175" s="137"/>
      <c r="P175" s="137"/>
      <c r="Q175" s="137"/>
      <c r="R175" s="137" t="str">
        <f t="shared" si="6"/>
        <v/>
      </c>
      <c r="S175" s="1"/>
      <c r="T175" s="1"/>
      <c r="U175" s="1"/>
      <c r="V175" s="1"/>
      <c r="W175" s="1"/>
      <c r="X175" s="1"/>
      <c r="Y175" s="1"/>
      <c r="Z175" s="1"/>
    </row>
    <row r="176" ht="18.75" customHeight="1">
      <c r="A176" s="196" t="str">
        <f t="shared" si="5"/>
        <v>PNT00153</v>
      </c>
      <c r="B176" s="238" t="s">
        <v>4912</v>
      </c>
      <c r="C176" s="134"/>
      <c r="D176" s="134" t="s">
        <v>5076</v>
      </c>
      <c r="E176" s="136" t="s">
        <v>5077</v>
      </c>
      <c r="F176" s="137"/>
      <c r="G176" s="137"/>
      <c r="H176" s="137"/>
      <c r="I176" s="137"/>
      <c r="J176" s="137"/>
      <c r="K176" s="137"/>
      <c r="L176" s="137"/>
      <c r="M176" s="137"/>
      <c r="N176" s="137"/>
      <c r="O176" s="137"/>
      <c r="P176" s="137"/>
      <c r="Q176" s="137"/>
      <c r="R176" s="137" t="str">
        <f t="shared" si="6"/>
        <v/>
      </c>
      <c r="S176" s="1"/>
      <c r="T176" s="1"/>
      <c r="U176" s="1"/>
      <c r="V176" s="1"/>
      <c r="W176" s="1"/>
      <c r="X176" s="1"/>
      <c r="Y176" s="1"/>
      <c r="Z176" s="1"/>
    </row>
    <row r="177" ht="18.75" customHeight="1">
      <c r="A177" s="196" t="str">
        <f t="shared" si="5"/>
        <v>PNT00154</v>
      </c>
      <c r="B177" s="134" t="s">
        <v>5078</v>
      </c>
      <c r="C177" s="208"/>
      <c r="D177" s="136" t="s">
        <v>5056</v>
      </c>
      <c r="E177" s="136" t="s">
        <v>4164</v>
      </c>
      <c r="F177" s="137"/>
      <c r="G177" s="137"/>
      <c r="H177" s="137"/>
      <c r="I177" s="137"/>
      <c r="J177" s="137"/>
      <c r="K177" s="137"/>
      <c r="L177" s="137"/>
      <c r="M177" s="137"/>
      <c r="N177" s="137"/>
      <c r="O177" s="137"/>
      <c r="P177" s="137"/>
      <c r="Q177" s="137"/>
      <c r="R177" s="137" t="str">
        <f t="shared" si="6"/>
        <v/>
      </c>
      <c r="S177" s="1"/>
      <c r="T177" s="1"/>
      <c r="U177" s="1"/>
      <c r="V177" s="1"/>
      <c r="W177" s="1"/>
      <c r="X177" s="1"/>
      <c r="Y177" s="1"/>
      <c r="Z177" s="1"/>
    </row>
    <row r="178" ht="18.75" customHeight="1">
      <c r="A178" s="196" t="str">
        <f t="shared" si="5"/>
        <v>PNT00155</v>
      </c>
      <c r="B178" s="134" t="s">
        <v>4922</v>
      </c>
      <c r="C178" s="208"/>
      <c r="D178" s="136" t="s">
        <v>5079</v>
      </c>
      <c r="E178" s="136" t="s">
        <v>4792</v>
      </c>
      <c r="F178" s="137"/>
      <c r="G178" s="137"/>
      <c r="H178" s="137"/>
      <c r="I178" s="137"/>
      <c r="J178" s="137"/>
      <c r="K178" s="137"/>
      <c r="L178" s="137"/>
      <c r="M178" s="137"/>
      <c r="N178" s="137"/>
      <c r="O178" s="137"/>
      <c r="P178" s="137"/>
      <c r="Q178" s="137"/>
      <c r="R178" s="137" t="str">
        <f t="shared" si="6"/>
        <v/>
      </c>
      <c r="S178" s="1"/>
      <c r="T178" s="1"/>
      <c r="U178" s="1"/>
      <c r="V178" s="1"/>
      <c r="W178" s="1"/>
      <c r="X178" s="1"/>
      <c r="Y178" s="1"/>
      <c r="Z178" s="1"/>
    </row>
    <row r="179" ht="18.75" customHeight="1">
      <c r="A179" s="196" t="str">
        <f t="shared" si="5"/>
        <v>PNT00156</v>
      </c>
      <c r="B179" s="134" t="s">
        <v>4652</v>
      </c>
      <c r="C179" s="208"/>
      <c r="D179" s="136" t="s">
        <v>5080</v>
      </c>
      <c r="E179" s="136" t="s">
        <v>4640</v>
      </c>
      <c r="F179" s="137"/>
      <c r="G179" s="137"/>
      <c r="H179" s="137"/>
      <c r="I179" s="137"/>
      <c r="J179" s="137"/>
      <c r="K179" s="137"/>
      <c r="L179" s="137"/>
      <c r="M179" s="137"/>
      <c r="N179" s="137"/>
      <c r="O179" s="137"/>
      <c r="P179" s="137"/>
      <c r="Q179" s="137"/>
      <c r="R179" s="137" t="str">
        <f t="shared" si="6"/>
        <v/>
      </c>
      <c r="S179" s="1"/>
      <c r="T179" s="1"/>
      <c r="U179" s="1"/>
      <c r="V179" s="1"/>
      <c r="W179" s="1"/>
      <c r="X179" s="1"/>
      <c r="Y179" s="1"/>
      <c r="Z179" s="1"/>
    </row>
    <row r="180" ht="18.75" customHeight="1">
      <c r="A180" s="196" t="str">
        <f t="shared" si="5"/>
        <v>PNT00157</v>
      </c>
      <c r="B180" s="238" t="s">
        <v>5081</v>
      </c>
      <c r="C180" s="134"/>
      <c r="D180" s="134" t="s">
        <v>5082</v>
      </c>
      <c r="E180" s="136" t="s">
        <v>3470</v>
      </c>
      <c r="F180" s="137"/>
      <c r="G180" s="137"/>
      <c r="H180" s="137"/>
      <c r="I180" s="137"/>
      <c r="J180" s="137"/>
      <c r="K180" s="137"/>
      <c r="L180" s="137"/>
      <c r="M180" s="137"/>
      <c r="N180" s="137"/>
      <c r="O180" s="137"/>
      <c r="P180" s="137"/>
      <c r="Q180" s="137"/>
      <c r="R180" s="137" t="str">
        <f t="shared" si="6"/>
        <v/>
      </c>
      <c r="S180" s="1"/>
      <c r="T180" s="1"/>
      <c r="U180" s="1"/>
      <c r="V180" s="1"/>
      <c r="W180" s="1"/>
      <c r="X180" s="1"/>
      <c r="Y180" s="1"/>
      <c r="Z180" s="1"/>
    </row>
    <row r="181" ht="18.75" customHeight="1">
      <c r="A181" s="196" t="str">
        <f t="shared" si="5"/>
        <v>PNT00158</v>
      </c>
      <c r="B181" s="238" t="s">
        <v>3473</v>
      </c>
      <c r="C181" s="134"/>
      <c r="D181" s="134" t="s">
        <v>5083</v>
      </c>
      <c r="E181" s="136" t="s">
        <v>3470</v>
      </c>
      <c r="F181" s="137"/>
      <c r="G181" s="137"/>
      <c r="H181" s="137"/>
      <c r="I181" s="137"/>
      <c r="J181" s="137"/>
      <c r="K181" s="137"/>
      <c r="L181" s="137"/>
      <c r="M181" s="137"/>
      <c r="N181" s="137"/>
      <c r="O181" s="137"/>
      <c r="P181" s="137"/>
      <c r="Q181" s="137"/>
      <c r="R181" s="137" t="str">
        <f t="shared" si="6"/>
        <v/>
      </c>
      <c r="S181" s="1"/>
      <c r="T181" s="1"/>
      <c r="U181" s="1"/>
      <c r="V181" s="1"/>
      <c r="W181" s="1"/>
      <c r="X181" s="1"/>
      <c r="Y181" s="1"/>
      <c r="Z181" s="1"/>
    </row>
    <row r="182" ht="18.75" customHeight="1">
      <c r="A182" s="196" t="str">
        <f t="shared" si="5"/>
        <v>PNT00159</v>
      </c>
      <c r="B182" s="238" t="s">
        <v>3547</v>
      </c>
      <c r="C182" s="134"/>
      <c r="D182" s="134" t="s">
        <v>5084</v>
      </c>
      <c r="E182" s="136" t="s">
        <v>3470</v>
      </c>
      <c r="F182" s="137"/>
      <c r="G182" s="137"/>
      <c r="H182" s="137"/>
      <c r="I182" s="137"/>
      <c r="J182" s="137"/>
      <c r="K182" s="137"/>
      <c r="L182" s="137"/>
      <c r="M182" s="137"/>
      <c r="N182" s="137"/>
      <c r="O182" s="137"/>
      <c r="P182" s="137"/>
      <c r="Q182" s="137"/>
      <c r="R182" s="137" t="str">
        <f t="shared" si="6"/>
        <v/>
      </c>
      <c r="S182" s="1"/>
      <c r="T182" s="1"/>
      <c r="U182" s="1"/>
      <c r="V182" s="1"/>
      <c r="W182" s="1"/>
      <c r="X182" s="1"/>
      <c r="Y182" s="1"/>
      <c r="Z182" s="1"/>
    </row>
    <row r="183" ht="18.75" customHeight="1">
      <c r="A183" s="196" t="str">
        <f t="shared" si="5"/>
        <v>PNT00160</v>
      </c>
      <c r="B183" s="238" t="s">
        <v>3477</v>
      </c>
      <c r="C183" s="134"/>
      <c r="D183" s="134" t="s">
        <v>5085</v>
      </c>
      <c r="E183" s="136" t="s">
        <v>3470</v>
      </c>
      <c r="F183" s="137"/>
      <c r="G183" s="137"/>
      <c r="H183" s="137"/>
      <c r="I183" s="137"/>
      <c r="J183" s="137"/>
      <c r="K183" s="137"/>
      <c r="L183" s="137"/>
      <c r="M183" s="137"/>
      <c r="N183" s="137"/>
      <c r="O183" s="137"/>
      <c r="P183" s="137"/>
      <c r="Q183" s="137"/>
      <c r="R183" s="137" t="str">
        <f t="shared" si="6"/>
        <v/>
      </c>
      <c r="S183" s="1"/>
      <c r="T183" s="1"/>
      <c r="U183" s="1"/>
      <c r="V183" s="1"/>
      <c r="W183" s="1"/>
      <c r="X183" s="1"/>
      <c r="Y183" s="1"/>
      <c r="Z183" s="1"/>
    </row>
    <row r="184" ht="18.75" customHeight="1">
      <c r="A184" s="196" t="str">
        <f t="shared" si="5"/>
        <v>PNT00161</v>
      </c>
      <c r="B184" s="238" t="s">
        <v>3550</v>
      </c>
      <c r="C184" s="134"/>
      <c r="D184" s="134" t="s">
        <v>5086</v>
      </c>
      <c r="E184" s="136" t="s">
        <v>3552</v>
      </c>
      <c r="F184" s="137"/>
      <c r="G184" s="137"/>
      <c r="H184" s="137"/>
      <c r="I184" s="137"/>
      <c r="J184" s="137"/>
      <c r="K184" s="137"/>
      <c r="L184" s="137"/>
      <c r="M184" s="137"/>
      <c r="N184" s="137"/>
      <c r="O184" s="137"/>
      <c r="P184" s="137"/>
      <c r="Q184" s="137"/>
      <c r="R184" s="137" t="str">
        <f t="shared" si="6"/>
        <v/>
      </c>
      <c r="S184" s="1"/>
      <c r="T184" s="1"/>
      <c r="U184" s="1"/>
      <c r="V184" s="1"/>
      <c r="W184" s="1"/>
      <c r="X184" s="1"/>
      <c r="Y184" s="1"/>
      <c r="Z184" s="1"/>
    </row>
    <row r="185" ht="18.75" customHeight="1">
      <c r="A185" s="196" t="str">
        <f t="shared" si="5"/>
        <v>PNT00162</v>
      </c>
      <c r="B185" s="238" t="s">
        <v>3553</v>
      </c>
      <c r="C185" s="134"/>
      <c r="D185" s="134" t="s">
        <v>5087</v>
      </c>
      <c r="E185" s="136" t="s">
        <v>3555</v>
      </c>
      <c r="F185" s="137"/>
      <c r="G185" s="137"/>
      <c r="H185" s="137"/>
      <c r="I185" s="137"/>
      <c r="J185" s="137"/>
      <c r="K185" s="137"/>
      <c r="L185" s="137"/>
      <c r="M185" s="137"/>
      <c r="N185" s="137"/>
      <c r="O185" s="137"/>
      <c r="P185" s="137"/>
      <c r="Q185" s="137"/>
      <c r="R185" s="137" t="str">
        <f t="shared" si="6"/>
        <v/>
      </c>
      <c r="S185" s="1"/>
      <c r="T185" s="1"/>
      <c r="U185" s="1"/>
      <c r="V185" s="1"/>
      <c r="W185" s="1"/>
      <c r="X185" s="1"/>
      <c r="Y185" s="1"/>
      <c r="Z185" s="1"/>
    </row>
    <row r="186" ht="18.75" customHeight="1">
      <c r="A186" s="196" t="str">
        <f t="shared" si="5"/>
        <v>PNT00163</v>
      </c>
      <c r="B186" s="238" t="s">
        <v>3556</v>
      </c>
      <c r="C186" s="134"/>
      <c r="D186" s="134" t="s">
        <v>5088</v>
      </c>
      <c r="E186" s="136" t="s">
        <v>3558</v>
      </c>
      <c r="F186" s="137"/>
      <c r="G186" s="137"/>
      <c r="H186" s="137"/>
      <c r="I186" s="137"/>
      <c r="J186" s="137"/>
      <c r="K186" s="137"/>
      <c r="L186" s="137"/>
      <c r="M186" s="137"/>
      <c r="N186" s="137"/>
      <c r="O186" s="137"/>
      <c r="P186" s="137"/>
      <c r="Q186" s="137"/>
      <c r="R186" s="137" t="str">
        <f t="shared" si="6"/>
        <v/>
      </c>
      <c r="S186" s="1"/>
      <c r="T186" s="1"/>
      <c r="U186" s="1"/>
      <c r="V186" s="1"/>
      <c r="W186" s="1"/>
      <c r="X186" s="1"/>
      <c r="Y186" s="1"/>
      <c r="Z186" s="1"/>
    </row>
    <row r="187" ht="18.75" customHeight="1">
      <c r="A187" s="196" t="str">
        <f t="shared" si="5"/>
        <v>PNT00164</v>
      </c>
      <c r="B187" s="238" t="s">
        <v>3559</v>
      </c>
      <c r="C187" s="134"/>
      <c r="D187" s="134" t="s">
        <v>5089</v>
      </c>
      <c r="E187" s="136" t="s">
        <v>4899</v>
      </c>
      <c r="F187" s="137"/>
      <c r="G187" s="137"/>
      <c r="H187" s="137"/>
      <c r="I187" s="137"/>
      <c r="J187" s="137"/>
      <c r="K187" s="137"/>
      <c r="L187" s="137"/>
      <c r="M187" s="137"/>
      <c r="N187" s="137"/>
      <c r="O187" s="137"/>
      <c r="P187" s="137"/>
      <c r="Q187" s="137"/>
      <c r="R187" s="137" t="str">
        <f t="shared" si="6"/>
        <v/>
      </c>
      <c r="S187" s="1"/>
      <c r="T187" s="1"/>
      <c r="U187" s="1"/>
      <c r="V187" s="1"/>
      <c r="W187" s="1"/>
      <c r="X187" s="1"/>
      <c r="Y187" s="1"/>
      <c r="Z187" s="1"/>
    </row>
    <row r="188" ht="18.75" customHeight="1">
      <c r="A188" s="196" t="str">
        <f t="shared" si="5"/>
        <v>PNT00165</v>
      </c>
      <c r="B188" s="238" t="s">
        <v>3565</v>
      </c>
      <c r="C188" s="134"/>
      <c r="D188" s="134" t="s">
        <v>5090</v>
      </c>
      <c r="E188" s="136" t="s">
        <v>3567</v>
      </c>
      <c r="F188" s="137"/>
      <c r="G188" s="137"/>
      <c r="H188" s="137"/>
      <c r="I188" s="137"/>
      <c r="J188" s="137"/>
      <c r="K188" s="137"/>
      <c r="L188" s="137"/>
      <c r="M188" s="137"/>
      <c r="N188" s="137"/>
      <c r="O188" s="137"/>
      <c r="P188" s="137"/>
      <c r="Q188" s="137"/>
      <c r="R188" s="137" t="str">
        <f t="shared" si="6"/>
        <v/>
      </c>
      <c r="S188" s="1"/>
      <c r="T188" s="1"/>
      <c r="U188" s="1"/>
      <c r="V188" s="1"/>
      <c r="W188" s="1"/>
      <c r="X188" s="1"/>
      <c r="Y188" s="1"/>
      <c r="Z188" s="1"/>
    </row>
    <row r="189" ht="18.75" customHeight="1">
      <c r="A189" s="196" t="str">
        <f t="shared" si="5"/>
        <v>PNT00166</v>
      </c>
      <c r="B189" s="238" t="s">
        <v>4218</v>
      </c>
      <c r="C189" s="134"/>
      <c r="D189" s="134" t="s">
        <v>5091</v>
      </c>
      <c r="E189" s="136" t="s">
        <v>4220</v>
      </c>
      <c r="F189" s="137"/>
      <c r="G189" s="137"/>
      <c r="H189" s="137"/>
      <c r="I189" s="137"/>
      <c r="J189" s="137"/>
      <c r="K189" s="137"/>
      <c r="L189" s="137"/>
      <c r="M189" s="137"/>
      <c r="N189" s="137"/>
      <c r="O189" s="137"/>
      <c r="P189" s="137"/>
      <c r="Q189" s="137"/>
      <c r="R189" s="137" t="str">
        <f t="shared" si="6"/>
        <v/>
      </c>
      <c r="S189" s="1"/>
      <c r="T189" s="1"/>
      <c r="U189" s="1"/>
      <c r="V189" s="1"/>
      <c r="W189" s="1"/>
      <c r="X189" s="1"/>
      <c r="Y189" s="1"/>
      <c r="Z189" s="1"/>
    </row>
    <row r="190" ht="18.75" customHeight="1">
      <c r="A190" s="196" t="str">
        <f t="shared" si="5"/>
        <v>PNT00167</v>
      </c>
      <c r="B190" s="238" t="s">
        <v>4932</v>
      </c>
      <c r="C190" s="134"/>
      <c r="D190" s="134" t="s">
        <v>5092</v>
      </c>
      <c r="E190" s="136" t="s">
        <v>4934</v>
      </c>
      <c r="F190" s="137"/>
      <c r="G190" s="137"/>
      <c r="H190" s="137"/>
      <c r="I190" s="137"/>
      <c r="J190" s="137"/>
      <c r="K190" s="137"/>
      <c r="L190" s="137"/>
      <c r="M190" s="137"/>
      <c r="N190" s="137"/>
      <c r="O190" s="137"/>
      <c r="P190" s="137"/>
      <c r="Q190" s="137"/>
      <c r="R190" s="137" t="str">
        <f t="shared" si="6"/>
        <v/>
      </c>
      <c r="S190" s="1"/>
      <c r="T190" s="1"/>
      <c r="U190" s="1"/>
      <c r="V190" s="1"/>
      <c r="W190" s="1"/>
      <c r="X190" s="1"/>
      <c r="Y190" s="1"/>
      <c r="Z190" s="1"/>
    </row>
    <row r="191" ht="18.75" customHeight="1">
      <c r="A191" s="196" t="str">
        <f t="shared" si="5"/>
        <v>PNT00168</v>
      </c>
      <c r="B191" s="238" t="s">
        <v>4935</v>
      </c>
      <c r="C191" s="134"/>
      <c r="D191" s="134" t="s">
        <v>5093</v>
      </c>
      <c r="E191" s="136" t="s">
        <v>4937</v>
      </c>
      <c r="F191" s="137"/>
      <c r="G191" s="137"/>
      <c r="H191" s="137"/>
      <c r="I191" s="137"/>
      <c r="J191" s="137"/>
      <c r="K191" s="137"/>
      <c r="L191" s="137"/>
      <c r="M191" s="137"/>
      <c r="N191" s="137"/>
      <c r="O191" s="137"/>
      <c r="P191" s="137"/>
      <c r="Q191" s="137"/>
      <c r="R191" s="137" t="str">
        <f t="shared" si="6"/>
        <v/>
      </c>
      <c r="S191" s="1"/>
      <c r="T191" s="1"/>
      <c r="U191" s="1"/>
      <c r="V191" s="1"/>
      <c r="W191" s="1"/>
      <c r="X191" s="1"/>
      <c r="Y191" s="1"/>
      <c r="Z191" s="1"/>
    </row>
    <row r="192" ht="18.75" customHeight="1">
      <c r="A192" s="196" t="str">
        <f t="shared" si="5"/>
        <v>PNT00169</v>
      </c>
      <c r="B192" s="238" t="s">
        <v>4938</v>
      </c>
      <c r="C192" s="134"/>
      <c r="D192" s="134" t="s">
        <v>5094</v>
      </c>
      <c r="E192" s="136" t="s">
        <v>4940</v>
      </c>
      <c r="F192" s="137"/>
      <c r="G192" s="137"/>
      <c r="H192" s="137"/>
      <c r="I192" s="137"/>
      <c r="J192" s="137"/>
      <c r="K192" s="137"/>
      <c r="L192" s="137"/>
      <c r="M192" s="137"/>
      <c r="N192" s="137"/>
      <c r="O192" s="137"/>
      <c r="P192" s="137"/>
      <c r="Q192" s="137"/>
      <c r="R192" s="137" t="str">
        <f t="shared" si="6"/>
        <v/>
      </c>
      <c r="S192" s="1"/>
      <c r="T192" s="1"/>
      <c r="U192" s="1"/>
      <c r="V192" s="1"/>
      <c r="W192" s="1"/>
      <c r="X192" s="1"/>
      <c r="Y192" s="1"/>
      <c r="Z192" s="1"/>
    </row>
    <row r="193" ht="18.75" customHeight="1">
      <c r="A193" s="196" t="str">
        <f t="shared" si="5"/>
        <v>PNT00170</v>
      </c>
      <c r="B193" s="134" t="s">
        <v>4132</v>
      </c>
      <c r="C193" s="208"/>
      <c r="D193" s="136" t="s">
        <v>5095</v>
      </c>
      <c r="E193" s="136" t="s">
        <v>4134</v>
      </c>
      <c r="F193" s="137"/>
      <c r="G193" s="137"/>
      <c r="H193" s="137"/>
      <c r="I193" s="137"/>
      <c r="J193" s="137"/>
      <c r="K193" s="137"/>
      <c r="L193" s="137"/>
      <c r="M193" s="137"/>
      <c r="N193" s="137"/>
      <c r="O193" s="137"/>
      <c r="P193" s="137"/>
      <c r="Q193" s="137"/>
      <c r="R193" s="137" t="str">
        <f t="shared" si="6"/>
        <v/>
      </c>
      <c r="S193" s="1"/>
      <c r="T193" s="1"/>
      <c r="U193" s="1"/>
      <c r="V193" s="1"/>
      <c r="W193" s="1"/>
      <c r="X193" s="1"/>
      <c r="Y193" s="1"/>
      <c r="Z193" s="1"/>
    </row>
    <row r="194" ht="18.75" customHeight="1">
      <c r="A194" s="196" t="str">
        <f t="shared" si="5"/>
        <v>PNT00171</v>
      </c>
      <c r="B194" s="134" t="s">
        <v>3419</v>
      </c>
      <c r="C194" s="208"/>
      <c r="D194" s="136" t="s">
        <v>5096</v>
      </c>
      <c r="E194" s="136" t="s">
        <v>4136</v>
      </c>
      <c r="F194" s="137"/>
      <c r="G194" s="137"/>
      <c r="H194" s="137"/>
      <c r="I194" s="137"/>
      <c r="J194" s="137"/>
      <c r="K194" s="137"/>
      <c r="L194" s="137"/>
      <c r="M194" s="137"/>
      <c r="N194" s="137"/>
      <c r="O194" s="137"/>
      <c r="P194" s="137"/>
      <c r="Q194" s="137"/>
      <c r="R194" s="137" t="str">
        <f t="shared" si="6"/>
        <v/>
      </c>
      <c r="S194" s="1"/>
      <c r="T194" s="1"/>
      <c r="U194" s="1"/>
      <c r="V194" s="1"/>
      <c r="W194" s="1"/>
      <c r="X194" s="1"/>
      <c r="Y194" s="1"/>
      <c r="Z194" s="1"/>
    </row>
    <row r="195" ht="18.75" customHeight="1">
      <c r="A195" s="196" t="str">
        <f t="shared" si="5"/>
        <v>PNT00172</v>
      </c>
      <c r="B195" s="134" t="s">
        <v>4137</v>
      </c>
      <c r="C195" s="208"/>
      <c r="D195" s="136" t="s">
        <v>5097</v>
      </c>
      <c r="E195" s="136" t="s">
        <v>4139</v>
      </c>
      <c r="F195" s="137"/>
      <c r="G195" s="137"/>
      <c r="H195" s="137"/>
      <c r="I195" s="137"/>
      <c r="J195" s="137"/>
      <c r="K195" s="137"/>
      <c r="L195" s="137"/>
      <c r="M195" s="137"/>
      <c r="N195" s="137"/>
      <c r="O195" s="137"/>
      <c r="P195" s="137"/>
      <c r="Q195" s="137"/>
      <c r="R195" s="137" t="str">
        <f t="shared" si="6"/>
        <v/>
      </c>
      <c r="S195" s="1"/>
      <c r="T195" s="1"/>
      <c r="U195" s="1"/>
      <c r="V195" s="1"/>
      <c r="W195" s="1"/>
      <c r="X195" s="1"/>
      <c r="Y195" s="1"/>
      <c r="Z195" s="1"/>
    </row>
    <row r="196" ht="18.75" customHeight="1">
      <c r="A196" s="196" t="str">
        <f t="shared" si="5"/>
        <v>PNT00173</v>
      </c>
      <c r="B196" s="134" t="s">
        <v>3422</v>
      </c>
      <c r="C196" s="134"/>
      <c r="D196" s="136" t="s">
        <v>5098</v>
      </c>
      <c r="E196" s="136" t="s">
        <v>3424</v>
      </c>
      <c r="F196" s="137"/>
      <c r="G196" s="137"/>
      <c r="H196" s="137"/>
      <c r="I196" s="137"/>
      <c r="J196" s="137"/>
      <c r="K196" s="137"/>
      <c r="L196" s="137"/>
      <c r="M196" s="137"/>
      <c r="N196" s="137"/>
      <c r="O196" s="137"/>
      <c r="P196" s="137"/>
      <c r="Q196" s="137"/>
      <c r="R196" s="137" t="str">
        <f t="shared" si="6"/>
        <v/>
      </c>
      <c r="S196" s="1"/>
      <c r="T196" s="1"/>
      <c r="U196" s="1"/>
      <c r="V196" s="1"/>
      <c r="W196" s="1"/>
      <c r="X196" s="1"/>
      <c r="Y196" s="1"/>
      <c r="Z196" s="1"/>
    </row>
    <row r="197" ht="18.75" customHeight="1">
      <c r="A197" s="196" t="str">
        <f t="shared" si="5"/>
        <v/>
      </c>
      <c r="B197" s="134"/>
      <c r="C197" s="134"/>
      <c r="D197" s="136"/>
      <c r="E197" s="136"/>
      <c r="F197" s="137"/>
      <c r="G197" s="137"/>
      <c r="H197" s="137"/>
      <c r="I197" s="137"/>
      <c r="J197" s="137"/>
      <c r="K197" s="137"/>
      <c r="L197" s="137"/>
      <c r="M197" s="137"/>
      <c r="N197" s="137"/>
      <c r="O197" s="137"/>
      <c r="P197" s="137"/>
      <c r="Q197" s="137"/>
      <c r="R197" s="137"/>
      <c r="S197" s="1"/>
      <c r="T197" s="1"/>
      <c r="U197" s="1"/>
      <c r="V197" s="1"/>
      <c r="W197" s="1"/>
      <c r="X197" s="1"/>
      <c r="Y197" s="1"/>
      <c r="Z197" s="1"/>
    </row>
    <row r="198" ht="18.75" customHeight="1">
      <c r="A198" s="196" t="str">
        <f t="shared" si="5"/>
        <v>PNT00174</v>
      </c>
      <c r="B198" s="134" t="s">
        <v>5304</v>
      </c>
      <c r="C198" s="134"/>
      <c r="D198" s="136" t="s">
        <v>5402</v>
      </c>
      <c r="E198" s="136" t="s">
        <v>5403</v>
      </c>
      <c r="F198" s="137"/>
      <c r="G198" s="137"/>
      <c r="H198" s="137"/>
      <c r="I198" s="137"/>
      <c r="J198" s="137"/>
      <c r="K198" s="137"/>
      <c r="L198" s="137"/>
      <c r="M198" s="137"/>
      <c r="N198" s="137"/>
      <c r="O198" s="137"/>
      <c r="P198" s="137"/>
      <c r="Q198" s="137"/>
      <c r="R198" s="137" t="str">
        <f t="shared" ref="R198:R251" si="7">IF(OR(IF(H198="",IF(G198="",IF(F198="","",F198),G198),H198)="F",IF(K198="",IF(J198="",IF(I198="","",I198),J198),K198)="F",IF(N198="",IF(M198="",IF(L198="","",L198),M198),N198)="F",IF(Q198="",IF(P198="",IF(O198="","",O198),P198),Q198)="F")=TRUE,"F",IF(OR(IF(H198="",IF(G198="",IF(F198="","",F198),G198),H198)="PE",IF(K198="",IF(J198="",IF(I198="","",I198),J198),K198)="PE",IF(N198="",IF(M198="",IF(L198="","",L198),M198),N198)="PE",IF(Q198="",IF(P198="",IF(O198="","",O198),P198),Q198)="PE")=TRUE,"PE",IF(AND(IF(H198="",IF(G198="",IF(F198="","",F198),G198),H198)="",IF(K198="",IF(J198="",IF(I198="","",I198),J198),K198)="",IF(N198="",IF(M198="",IF(L198="","",L198),M198),N198)="",IF(Q198="",IF(P198="",IF(O198="","",O198),P198),Q198)="")=TRUE,"","P")))</f>
        <v/>
      </c>
      <c r="S198" s="1"/>
      <c r="T198" s="1"/>
      <c r="U198" s="1"/>
      <c r="V198" s="1"/>
      <c r="W198" s="1"/>
      <c r="X198" s="1"/>
      <c r="Y198" s="1"/>
      <c r="Z198" s="1"/>
    </row>
    <row r="199" ht="18.75" customHeight="1">
      <c r="A199" s="196" t="str">
        <f t="shared" si="5"/>
        <v/>
      </c>
      <c r="B199" s="263" t="s">
        <v>5404</v>
      </c>
      <c r="C199" s="231"/>
      <c r="D199" s="231"/>
      <c r="E199" s="231"/>
      <c r="F199" s="137"/>
      <c r="G199" s="137"/>
      <c r="H199" s="137"/>
      <c r="I199" s="137"/>
      <c r="J199" s="137"/>
      <c r="K199" s="137"/>
      <c r="L199" s="137"/>
      <c r="M199" s="137"/>
      <c r="N199" s="137"/>
      <c r="O199" s="137"/>
      <c r="P199" s="137"/>
      <c r="Q199" s="137"/>
      <c r="R199" s="137" t="str">
        <f t="shared" si="7"/>
        <v/>
      </c>
      <c r="S199" s="1"/>
      <c r="T199" s="1"/>
      <c r="U199" s="1"/>
      <c r="V199" s="1"/>
      <c r="W199" s="1"/>
      <c r="X199" s="1"/>
      <c r="Y199" s="1"/>
      <c r="Z199" s="1"/>
    </row>
    <row r="200" ht="18.75" customHeight="1">
      <c r="A200" s="196" t="str">
        <f t="shared" si="5"/>
        <v/>
      </c>
      <c r="B200" s="134" t="s">
        <v>5304</v>
      </c>
      <c r="C200" s="134"/>
      <c r="D200" s="136" t="s">
        <v>5405</v>
      </c>
      <c r="E200" s="136"/>
      <c r="F200" s="137"/>
      <c r="G200" s="137"/>
      <c r="H200" s="137"/>
      <c r="I200" s="137"/>
      <c r="J200" s="137"/>
      <c r="K200" s="137"/>
      <c r="L200" s="137"/>
      <c r="M200" s="137"/>
      <c r="N200" s="137"/>
      <c r="O200" s="137"/>
      <c r="P200" s="137"/>
      <c r="Q200" s="137"/>
      <c r="R200" s="137" t="str">
        <f t="shared" si="7"/>
        <v/>
      </c>
      <c r="S200" s="1"/>
      <c r="T200" s="1"/>
      <c r="U200" s="1"/>
      <c r="V200" s="1"/>
      <c r="W200" s="1"/>
      <c r="X200" s="1"/>
      <c r="Y200" s="1"/>
      <c r="Z200" s="1"/>
    </row>
    <row r="201" ht="18.75" customHeight="1">
      <c r="A201" s="196" t="str">
        <f t="shared" si="5"/>
        <v>PNT00175</v>
      </c>
      <c r="B201" s="151" t="s">
        <v>5105</v>
      </c>
      <c r="C201" s="137"/>
      <c r="D201" s="151" t="s">
        <v>5106</v>
      </c>
      <c r="E201" s="137" t="s">
        <v>5107</v>
      </c>
      <c r="F201" s="137"/>
      <c r="G201" s="137"/>
      <c r="H201" s="137"/>
      <c r="I201" s="137"/>
      <c r="J201" s="137"/>
      <c r="K201" s="137"/>
      <c r="L201" s="137"/>
      <c r="M201" s="137"/>
      <c r="N201" s="137"/>
      <c r="O201" s="137"/>
      <c r="P201" s="137"/>
      <c r="Q201" s="137"/>
      <c r="R201" s="137" t="str">
        <f t="shared" si="7"/>
        <v/>
      </c>
      <c r="S201" s="1"/>
      <c r="T201" s="1"/>
      <c r="U201" s="1"/>
      <c r="V201" s="1"/>
      <c r="W201" s="1"/>
      <c r="X201" s="1"/>
      <c r="Y201" s="1"/>
      <c r="Z201" s="1"/>
    </row>
    <row r="202" ht="18.75" customHeight="1">
      <c r="A202" s="196" t="str">
        <f t="shared" si="5"/>
        <v>PNT00176</v>
      </c>
      <c r="B202" s="137" t="s">
        <v>4387</v>
      </c>
      <c r="C202" s="137"/>
      <c r="D202" s="151" t="s">
        <v>5108</v>
      </c>
      <c r="E202" s="137" t="s">
        <v>4389</v>
      </c>
      <c r="F202" s="137"/>
      <c r="G202" s="137"/>
      <c r="H202" s="137"/>
      <c r="I202" s="137"/>
      <c r="J202" s="137"/>
      <c r="K202" s="137"/>
      <c r="L202" s="137"/>
      <c r="M202" s="137"/>
      <c r="N202" s="137"/>
      <c r="O202" s="137"/>
      <c r="P202" s="137"/>
      <c r="Q202" s="137"/>
      <c r="R202" s="137" t="str">
        <f t="shared" si="7"/>
        <v/>
      </c>
      <c r="S202" s="1"/>
      <c r="T202" s="1"/>
      <c r="U202" s="1"/>
      <c r="V202" s="1"/>
      <c r="W202" s="1"/>
      <c r="X202" s="1"/>
      <c r="Y202" s="1"/>
      <c r="Z202" s="1"/>
    </row>
    <row r="203" ht="18.75" customHeight="1">
      <c r="A203" s="196" t="str">
        <f t="shared" si="5"/>
        <v>PNT00177</v>
      </c>
      <c r="B203" s="137" t="s">
        <v>4390</v>
      </c>
      <c r="C203" s="137"/>
      <c r="D203" s="151" t="s">
        <v>5109</v>
      </c>
      <c r="E203" s="137" t="s">
        <v>4389</v>
      </c>
      <c r="F203" s="137"/>
      <c r="G203" s="137"/>
      <c r="H203" s="137"/>
      <c r="I203" s="137"/>
      <c r="J203" s="137"/>
      <c r="K203" s="137"/>
      <c r="L203" s="137"/>
      <c r="M203" s="137"/>
      <c r="N203" s="137"/>
      <c r="O203" s="137"/>
      <c r="P203" s="137"/>
      <c r="Q203" s="137"/>
      <c r="R203" s="137" t="str">
        <f t="shared" si="7"/>
        <v/>
      </c>
      <c r="S203" s="1"/>
      <c r="T203" s="1"/>
      <c r="U203" s="1"/>
      <c r="V203" s="1"/>
      <c r="W203" s="1"/>
      <c r="X203" s="1"/>
      <c r="Y203" s="1"/>
      <c r="Z203" s="1"/>
    </row>
    <row r="204" ht="18.75" customHeight="1">
      <c r="A204" s="196" t="str">
        <f t="shared" si="5"/>
        <v>PNT00178</v>
      </c>
      <c r="B204" s="151" t="s">
        <v>4949</v>
      </c>
      <c r="C204" s="137"/>
      <c r="D204" s="151" t="s">
        <v>5110</v>
      </c>
      <c r="E204" s="151" t="s">
        <v>4951</v>
      </c>
      <c r="F204" s="137"/>
      <c r="G204" s="137"/>
      <c r="H204" s="137"/>
      <c r="I204" s="137"/>
      <c r="J204" s="137"/>
      <c r="K204" s="137"/>
      <c r="L204" s="137"/>
      <c r="M204" s="137"/>
      <c r="N204" s="137"/>
      <c r="O204" s="137"/>
      <c r="P204" s="137"/>
      <c r="Q204" s="137"/>
      <c r="R204" s="137" t="str">
        <f t="shared" si="7"/>
        <v/>
      </c>
      <c r="S204" s="1"/>
      <c r="T204" s="1"/>
      <c r="U204" s="1"/>
      <c r="V204" s="1"/>
      <c r="W204" s="1"/>
      <c r="X204" s="1"/>
      <c r="Y204" s="1"/>
      <c r="Z204" s="1"/>
    </row>
    <row r="205" ht="18.75" customHeight="1">
      <c r="A205" s="196" t="str">
        <f t="shared" si="5"/>
        <v>PNT00179</v>
      </c>
      <c r="B205" s="134" t="s">
        <v>4952</v>
      </c>
      <c r="C205" s="208"/>
      <c r="D205" s="136" t="s">
        <v>5111</v>
      </c>
      <c r="E205" s="136" t="s">
        <v>4954</v>
      </c>
      <c r="F205" s="137"/>
      <c r="G205" s="137"/>
      <c r="H205" s="137"/>
      <c r="I205" s="137"/>
      <c r="J205" s="137"/>
      <c r="K205" s="137"/>
      <c r="L205" s="137"/>
      <c r="M205" s="137"/>
      <c r="N205" s="137"/>
      <c r="O205" s="137"/>
      <c r="P205" s="137"/>
      <c r="Q205" s="137"/>
      <c r="R205" s="137" t="str">
        <f t="shared" si="7"/>
        <v/>
      </c>
      <c r="S205" s="1"/>
      <c r="T205" s="1"/>
      <c r="U205" s="1"/>
      <c r="V205" s="1"/>
      <c r="W205" s="1"/>
      <c r="X205" s="1"/>
      <c r="Y205" s="1"/>
      <c r="Z205" s="1"/>
    </row>
    <row r="206" ht="18.75" customHeight="1">
      <c r="A206" s="196" t="str">
        <f t="shared" si="5"/>
        <v>PNT00180</v>
      </c>
      <c r="B206" s="134" t="s">
        <v>4959</v>
      </c>
      <c r="C206" s="208"/>
      <c r="D206" s="136" t="s">
        <v>5112</v>
      </c>
      <c r="E206" s="136" t="s">
        <v>4961</v>
      </c>
      <c r="F206" s="137"/>
      <c r="G206" s="137"/>
      <c r="H206" s="137"/>
      <c r="I206" s="137"/>
      <c r="J206" s="137"/>
      <c r="K206" s="137"/>
      <c r="L206" s="137"/>
      <c r="M206" s="137"/>
      <c r="N206" s="137"/>
      <c r="O206" s="137"/>
      <c r="P206" s="137"/>
      <c r="Q206" s="137"/>
      <c r="R206" s="137" t="str">
        <f t="shared" si="7"/>
        <v/>
      </c>
      <c r="S206" s="1"/>
      <c r="T206" s="1"/>
      <c r="U206" s="1"/>
      <c r="V206" s="1"/>
      <c r="W206" s="1"/>
      <c r="X206" s="1"/>
      <c r="Y206" s="1"/>
      <c r="Z206" s="1"/>
    </row>
    <row r="207" ht="18.75" customHeight="1">
      <c r="A207" s="196" t="str">
        <f t="shared" si="5"/>
        <v>PNT00181</v>
      </c>
      <c r="B207" s="134" t="s">
        <v>4962</v>
      </c>
      <c r="C207" s="208"/>
      <c r="D207" s="136" t="s">
        <v>5113</v>
      </c>
      <c r="E207" s="136" t="s">
        <v>4792</v>
      </c>
      <c r="F207" s="137"/>
      <c r="G207" s="137"/>
      <c r="H207" s="137"/>
      <c r="I207" s="137"/>
      <c r="J207" s="137"/>
      <c r="K207" s="137"/>
      <c r="L207" s="137"/>
      <c r="M207" s="137"/>
      <c r="N207" s="137"/>
      <c r="O207" s="137"/>
      <c r="P207" s="137"/>
      <c r="Q207" s="137"/>
      <c r="R207" s="137" t="str">
        <f t="shared" si="7"/>
        <v/>
      </c>
      <c r="S207" s="1"/>
      <c r="T207" s="1"/>
      <c r="U207" s="1"/>
      <c r="V207" s="1"/>
      <c r="W207" s="1"/>
      <c r="X207" s="1"/>
      <c r="Y207" s="1"/>
      <c r="Z207" s="1"/>
    </row>
    <row r="208" ht="18.75" customHeight="1">
      <c r="A208" s="196" t="str">
        <f t="shared" si="5"/>
        <v>PNT00182</v>
      </c>
      <c r="B208" s="238" t="s">
        <v>5114</v>
      </c>
      <c r="C208" s="134"/>
      <c r="D208" s="134" t="s">
        <v>5115</v>
      </c>
      <c r="E208" s="136" t="s">
        <v>4840</v>
      </c>
      <c r="F208" s="137"/>
      <c r="G208" s="137"/>
      <c r="H208" s="137"/>
      <c r="I208" s="137"/>
      <c r="J208" s="137"/>
      <c r="K208" s="137"/>
      <c r="L208" s="137"/>
      <c r="M208" s="137"/>
      <c r="N208" s="137"/>
      <c r="O208" s="137"/>
      <c r="P208" s="137"/>
      <c r="Q208" s="137"/>
      <c r="R208" s="137" t="str">
        <f t="shared" si="7"/>
        <v/>
      </c>
      <c r="S208" s="1"/>
      <c r="T208" s="1"/>
      <c r="U208" s="1"/>
      <c r="V208" s="1"/>
      <c r="W208" s="1"/>
      <c r="X208" s="1"/>
      <c r="Y208" s="1"/>
      <c r="Z208" s="1"/>
    </row>
    <row r="209" ht="18.75" customHeight="1">
      <c r="A209" s="196" t="str">
        <f t="shared" si="5"/>
        <v>PNT00183</v>
      </c>
      <c r="B209" s="238" t="s">
        <v>4165</v>
      </c>
      <c r="C209" s="134"/>
      <c r="D209" s="134" t="s">
        <v>5116</v>
      </c>
      <c r="E209" s="136" t="s">
        <v>4167</v>
      </c>
      <c r="F209" s="137"/>
      <c r="G209" s="137"/>
      <c r="H209" s="137"/>
      <c r="I209" s="137"/>
      <c r="J209" s="137"/>
      <c r="K209" s="137"/>
      <c r="L209" s="137"/>
      <c r="M209" s="137"/>
      <c r="N209" s="137"/>
      <c r="O209" s="137"/>
      <c r="P209" s="137"/>
      <c r="Q209" s="137"/>
      <c r="R209" s="137" t="str">
        <f t="shared" si="7"/>
        <v/>
      </c>
      <c r="S209" s="1"/>
      <c r="T209" s="1"/>
      <c r="U209" s="1"/>
      <c r="V209" s="1"/>
      <c r="W209" s="1"/>
      <c r="X209" s="1"/>
      <c r="Y209" s="1"/>
      <c r="Z209" s="1"/>
    </row>
    <row r="210" ht="18.75" customHeight="1">
      <c r="A210" s="196" t="str">
        <f t="shared" si="5"/>
        <v>PNT00184</v>
      </c>
      <c r="B210" s="238" t="s">
        <v>4966</v>
      </c>
      <c r="C210" s="134"/>
      <c r="D210" s="134" t="s">
        <v>5117</v>
      </c>
      <c r="E210" s="136" t="s">
        <v>3470</v>
      </c>
      <c r="F210" s="137"/>
      <c r="G210" s="137"/>
      <c r="H210" s="137"/>
      <c r="I210" s="137"/>
      <c r="J210" s="137"/>
      <c r="K210" s="137"/>
      <c r="L210" s="137"/>
      <c r="M210" s="137"/>
      <c r="N210" s="137"/>
      <c r="O210" s="137"/>
      <c r="P210" s="137"/>
      <c r="Q210" s="137"/>
      <c r="R210" s="137" t="str">
        <f t="shared" si="7"/>
        <v/>
      </c>
      <c r="S210" s="1"/>
      <c r="T210" s="1"/>
      <c r="U210" s="1"/>
      <c r="V210" s="1"/>
      <c r="W210" s="1"/>
      <c r="X210" s="1"/>
      <c r="Y210" s="1"/>
      <c r="Z210" s="1"/>
    </row>
    <row r="211" ht="18.75" customHeight="1">
      <c r="A211" s="196" t="str">
        <f t="shared" si="5"/>
        <v>PNT00185</v>
      </c>
      <c r="B211" s="238" t="s">
        <v>4968</v>
      </c>
      <c r="C211" s="134"/>
      <c r="D211" s="134" t="s">
        <v>5118</v>
      </c>
      <c r="E211" s="136" t="s">
        <v>3470</v>
      </c>
      <c r="F211" s="137"/>
      <c r="G211" s="137"/>
      <c r="H211" s="137"/>
      <c r="I211" s="137"/>
      <c r="J211" s="137"/>
      <c r="K211" s="137"/>
      <c r="L211" s="137"/>
      <c r="M211" s="137"/>
      <c r="N211" s="137"/>
      <c r="O211" s="137"/>
      <c r="P211" s="137"/>
      <c r="Q211" s="137"/>
      <c r="R211" s="137" t="str">
        <f t="shared" si="7"/>
        <v/>
      </c>
      <c r="S211" s="1"/>
      <c r="T211" s="1"/>
      <c r="U211" s="1"/>
      <c r="V211" s="1"/>
      <c r="W211" s="1"/>
      <c r="X211" s="1"/>
      <c r="Y211" s="1"/>
      <c r="Z211" s="1"/>
    </row>
    <row r="212" ht="18.75" customHeight="1">
      <c r="A212" s="196" t="str">
        <f t="shared" si="5"/>
        <v>PNT00186</v>
      </c>
      <c r="B212" s="238" t="s">
        <v>4970</v>
      </c>
      <c r="C212" s="134"/>
      <c r="D212" s="134" t="s">
        <v>5119</v>
      </c>
      <c r="E212" s="136" t="s">
        <v>3470</v>
      </c>
      <c r="F212" s="137"/>
      <c r="G212" s="137"/>
      <c r="H212" s="137"/>
      <c r="I212" s="137"/>
      <c r="J212" s="137"/>
      <c r="K212" s="137"/>
      <c r="L212" s="137"/>
      <c r="M212" s="137"/>
      <c r="N212" s="137"/>
      <c r="O212" s="137"/>
      <c r="P212" s="137"/>
      <c r="Q212" s="137"/>
      <c r="R212" s="137" t="str">
        <f t="shared" si="7"/>
        <v/>
      </c>
      <c r="S212" s="1"/>
      <c r="T212" s="1"/>
      <c r="U212" s="1"/>
      <c r="V212" s="1"/>
      <c r="W212" s="1"/>
      <c r="X212" s="1"/>
      <c r="Y212" s="1"/>
      <c r="Z212" s="1"/>
    </row>
    <row r="213" ht="18.75" customHeight="1">
      <c r="A213" s="196" t="str">
        <f t="shared" si="5"/>
        <v>PNT00187</v>
      </c>
      <c r="B213" s="238" t="s">
        <v>4972</v>
      </c>
      <c r="C213" s="134"/>
      <c r="D213" s="134" t="s">
        <v>5120</v>
      </c>
      <c r="E213" s="136" t="s">
        <v>3470</v>
      </c>
      <c r="F213" s="137"/>
      <c r="G213" s="137"/>
      <c r="H213" s="137"/>
      <c r="I213" s="137"/>
      <c r="J213" s="137"/>
      <c r="K213" s="137"/>
      <c r="L213" s="137"/>
      <c r="M213" s="137"/>
      <c r="N213" s="137"/>
      <c r="O213" s="137"/>
      <c r="P213" s="137"/>
      <c r="Q213" s="137"/>
      <c r="R213" s="137" t="str">
        <f t="shared" si="7"/>
        <v/>
      </c>
      <c r="S213" s="1"/>
      <c r="T213" s="1"/>
      <c r="U213" s="1"/>
      <c r="V213" s="1"/>
      <c r="W213" s="1"/>
      <c r="X213" s="1"/>
      <c r="Y213" s="1"/>
      <c r="Z213" s="1"/>
    </row>
    <row r="214" ht="18.75" customHeight="1">
      <c r="A214" s="196" t="str">
        <f t="shared" si="5"/>
        <v>PNT00188</v>
      </c>
      <c r="B214" s="238" t="s">
        <v>4974</v>
      </c>
      <c r="C214" s="134"/>
      <c r="D214" s="134" t="s">
        <v>5121</v>
      </c>
      <c r="E214" s="136" t="s">
        <v>3552</v>
      </c>
      <c r="F214" s="137"/>
      <c r="G214" s="137"/>
      <c r="H214" s="137"/>
      <c r="I214" s="137"/>
      <c r="J214" s="137"/>
      <c r="K214" s="137"/>
      <c r="L214" s="137"/>
      <c r="M214" s="137"/>
      <c r="N214" s="137"/>
      <c r="O214" s="137"/>
      <c r="P214" s="137"/>
      <c r="Q214" s="137"/>
      <c r="R214" s="137" t="str">
        <f t="shared" si="7"/>
        <v/>
      </c>
      <c r="S214" s="1"/>
      <c r="T214" s="1"/>
      <c r="U214" s="1"/>
      <c r="V214" s="1"/>
      <c r="W214" s="1"/>
      <c r="X214" s="1"/>
      <c r="Y214" s="1"/>
      <c r="Z214" s="1"/>
    </row>
    <row r="215" ht="18.75" customHeight="1">
      <c r="A215" s="196" t="str">
        <f t="shared" si="5"/>
        <v>PNT00189</v>
      </c>
      <c r="B215" s="238" t="s">
        <v>4976</v>
      </c>
      <c r="C215" s="134"/>
      <c r="D215" s="134" t="s">
        <v>5122</v>
      </c>
      <c r="E215" s="136" t="s">
        <v>3555</v>
      </c>
      <c r="F215" s="137"/>
      <c r="G215" s="137"/>
      <c r="H215" s="137"/>
      <c r="I215" s="137"/>
      <c r="J215" s="137"/>
      <c r="K215" s="137"/>
      <c r="L215" s="137"/>
      <c r="M215" s="137"/>
      <c r="N215" s="137"/>
      <c r="O215" s="137"/>
      <c r="P215" s="137"/>
      <c r="Q215" s="137"/>
      <c r="R215" s="137" t="str">
        <f t="shared" si="7"/>
        <v/>
      </c>
      <c r="S215" s="1"/>
      <c r="T215" s="1"/>
      <c r="U215" s="1"/>
      <c r="V215" s="1"/>
      <c r="W215" s="1"/>
      <c r="X215" s="1"/>
      <c r="Y215" s="1"/>
      <c r="Z215" s="1"/>
    </row>
    <row r="216" ht="18.75" customHeight="1">
      <c r="A216" s="196" t="str">
        <f t="shared" si="5"/>
        <v>PNT00190</v>
      </c>
      <c r="B216" s="238" t="s">
        <v>4978</v>
      </c>
      <c r="C216" s="134"/>
      <c r="D216" s="134" t="s">
        <v>5123</v>
      </c>
      <c r="E216" s="136" t="s">
        <v>3558</v>
      </c>
      <c r="F216" s="137"/>
      <c r="G216" s="137"/>
      <c r="H216" s="137"/>
      <c r="I216" s="137"/>
      <c r="J216" s="137"/>
      <c r="K216" s="137"/>
      <c r="L216" s="137"/>
      <c r="M216" s="137"/>
      <c r="N216" s="137"/>
      <c r="O216" s="137"/>
      <c r="P216" s="137"/>
      <c r="Q216" s="137"/>
      <c r="R216" s="137" t="str">
        <f t="shared" si="7"/>
        <v/>
      </c>
      <c r="S216" s="1"/>
      <c r="T216" s="1"/>
      <c r="U216" s="1"/>
      <c r="V216" s="1"/>
      <c r="W216" s="1"/>
      <c r="X216" s="1"/>
      <c r="Y216" s="1"/>
      <c r="Z216" s="1"/>
    </row>
    <row r="217" ht="18.75" customHeight="1">
      <c r="A217" s="196" t="str">
        <f t="shared" si="5"/>
        <v>PNT00191</v>
      </c>
      <c r="B217" s="238" t="s">
        <v>4980</v>
      </c>
      <c r="C217" s="134"/>
      <c r="D217" s="134" t="s">
        <v>5124</v>
      </c>
      <c r="E217" s="136" t="s">
        <v>3561</v>
      </c>
      <c r="F217" s="137"/>
      <c r="G217" s="137"/>
      <c r="H217" s="137"/>
      <c r="I217" s="137"/>
      <c r="J217" s="137"/>
      <c r="K217" s="137"/>
      <c r="L217" s="137"/>
      <c r="M217" s="137"/>
      <c r="N217" s="137"/>
      <c r="O217" s="137"/>
      <c r="P217" s="137"/>
      <c r="Q217" s="137"/>
      <c r="R217" s="137" t="str">
        <f t="shared" si="7"/>
        <v/>
      </c>
      <c r="S217" s="1"/>
      <c r="T217" s="1"/>
      <c r="U217" s="1"/>
      <c r="V217" s="1"/>
      <c r="W217" s="1"/>
      <c r="X217" s="1"/>
      <c r="Y217" s="1"/>
      <c r="Z217" s="1"/>
    </row>
    <row r="218" ht="18.75" customHeight="1">
      <c r="A218" s="196" t="str">
        <f t="shared" si="5"/>
        <v>PNT00192</v>
      </c>
      <c r="B218" s="134" t="s">
        <v>4982</v>
      </c>
      <c r="C218" s="208"/>
      <c r="D218" s="136" t="s">
        <v>5125</v>
      </c>
      <c r="E218" s="136" t="s">
        <v>4984</v>
      </c>
      <c r="F218" s="137"/>
      <c r="G218" s="137"/>
      <c r="H218" s="137"/>
      <c r="I218" s="137"/>
      <c r="J218" s="137"/>
      <c r="K218" s="137"/>
      <c r="L218" s="137"/>
      <c r="M218" s="137"/>
      <c r="N218" s="137"/>
      <c r="O218" s="137"/>
      <c r="P218" s="137"/>
      <c r="Q218" s="137"/>
      <c r="R218" s="137" t="str">
        <f t="shared" si="7"/>
        <v/>
      </c>
      <c r="S218" s="1"/>
      <c r="T218" s="1"/>
      <c r="U218" s="1"/>
      <c r="V218" s="1"/>
      <c r="W218" s="1"/>
      <c r="X218" s="1"/>
      <c r="Y218" s="1"/>
      <c r="Z218" s="1"/>
    </row>
    <row r="219" ht="18.75" customHeight="1">
      <c r="A219" s="196" t="str">
        <f t="shared" si="5"/>
        <v>PNT00193</v>
      </c>
      <c r="B219" s="134" t="s">
        <v>5126</v>
      </c>
      <c r="C219" s="208"/>
      <c r="D219" s="136" t="s">
        <v>5127</v>
      </c>
      <c r="E219" s="136" t="s">
        <v>5128</v>
      </c>
      <c r="F219" s="137"/>
      <c r="G219" s="137"/>
      <c r="H219" s="137"/>
      <c r="I219" s="137"/>
      <c r="J219" s="137"/>
      <c r="K219" s="137"/>
      <c r="L219" s="137"/>
      <c r="M219" s="137"/>
      <c r="N219" s="137"/>
      <c r="O219" s="137"/>
      <c r="P219" s="137"/>
      <c r="Q219" s="137"/>
      <c r="R219" s="137" t="str">
        <f t="shared" si="7"/>
        <v/>
      </c>
      <c r="S219" s="1"/>
      <c r="T219" s="1"/>
      <c r="U219" s="1"/>
      <c r="V219" s="1"/>
      <c r="W219" s="1"/>
      <c r="X219" s="1"/>
      <c r="Y219" s="1"/>
      <c r="Z219" s="1"/>
    </row>
    <row r="220" ht="18.75" customHeight="1">
      <c r="A220" s="196" t="str">
        <f t="shared" si="5"/>
        <v>PNT00194</v>
      </c>
      <c r="B220" s="134" t="s">
        <v>4992</v>
      </c>
      <c r="C220" s="208"/>
      <c r="D220" s="136" t="s">
        <v>5129</v>
      </c>
      <c r="E220" s="136" t="s">
        <v>4792</v>
      </c>
      <c r="F220" s="137"/>
      <c r="G220" s="137"/>
      <c r="H220" s="137"/>
      <c r="I220" s="137"/>
      <c r="J220" s="137"/>
      <c r="K220" s="137"/>
      <c r="L220" s="137"/>
      <c r="M220" s="137"/>
      <c r="N220" s="137"/>
      <c r="O220" s="137"/>
      <c r="P220" s="137"/>
      <c r="Q220" s="137"/>
      <c r="R220" s="137" t="str">
        <f t="shared" si="7"/>
        <v/>
      </c>
      <c r="S220" s="1"/>
      <c r="T220" s="1"/>
      <c r="U220" s="1"/>
      <c r="V220" s="1"/>
      <c r="W220" s="1"/>
      <c r="X220" s="1"/>
      <c r="Y220" s="1"/>
      <c r="Z220" s="1"/>
    </row>
    <row r="221" ht="18.75" customHeight="1">
      <c r="A221" s="196" t="str">
        <f t="shared" si="5"/>
        <v>PNT00195</v>
      </c>
      <c r="B221" s="238" t="s">
        <v>5130</v>
      </c>
      <c r="C221" s="134"/>
      <c r="D221" s="134" t="s">
        <v>5131</v>
      </c>
      <c r="E221" s="136" t="s">
        <v>4640</v>
      </c>
      <c r="F221" s="137"/>
      <c r="G221" s="137"/>
      <c r="H221" s="137"/>
      <c r="I221" s="137"/>
      <c r="J221" s="137"/>
      <c r="K221" s="137"/>
      <c r="L221" s="137"/>
      <c r="M221" s="137"/>
      <c r="N221" s="137"/>
      <c r="O221" s="137"/>
      <c r="P221" s="137"/>
      <c r="Q221" s="137"/>
      <c r="R221" s="137" t="str">
        <f t="shared" si="7"/>
        <v/>
      </c>
      <c r="S221" s="1"/>
      <c r="T221" s="1"/>
      <c r="U221" s="1"/>
      <c r="V221" s="1"/>
      <c r="W221" s="1"/>
      <c r="X221" s="1"/>
      <c r="Y221" s="1"/>
      <c r="Z221" s="1"/>
    </row>
    <row r="222" ht="18.75" customHeight="1">
      <c r="A222" s="196" t="str">
        <f t="shared" si="5"/>
        <v>PNT00196</v>
      </c>
      <c r="B222" s="238" t="s">
        <v>3544</v>
      </c>
      <c r="C222" s="134"/>
      <c r="D222" s="134" t="s">
        <v>5132</v>
      </c>
      <c r="E222" s="136" t="s">
        <v>3470</v>
      </c>
      <c r="F222" s="137"/>
      <c r="G222" s="137"/>
      <c r="H222" s="137"/>
      <c r="I222" s="137"/>
      <c r="J222" s="137"/>
      <c r="K222" s="137"/>
      <c r="L222" s="137"/>
      <c r="M222" s="137"/>
      <c r="N222" s="137"/>
      <c r="O222" s="137"/>
      <c r="P222" s="137"/>
      <c r="Q222" s="137"/>
      <c r="R222" s="137" t="str">
        <f t="shared" si="7"/>
        <v/>
      </c>
      <c r="S222" s="1"/>
      <c r="T222" s="1"/>
      <c r="U222" s="1"/>
      <c r="V222" s="1"/>
      <c r="W222" s="1"/>
      <c r="X222" s="1"/>
      <c r="Y222" s="1"/>
      <c r="Z222" s="1"/>
    </row>
    <row r="223" ht="18.75" customHeight="1">
      <c r="A223" s="196" t="str">
        <f t="shared" si="5"/>
        <v>PNT00197</v>
      </c>
      <c r="B223" s="238" t="s">
        <v>3473</v>
      </c>
      <c r="C223" s="134"/>
      <c r="D223" s="134" t="s">
        <v>5133</v>
      </c>
      <c r="E223" s="136" t="s">
        <v>3470</v>
      </c>
      <c r="F223" s="137"/>
      <c r="G223" s="137"/>
      <c r="H223" s="137"/>
      <c r="I223" s="137"/>
      <c r="J223" s="137"/>
      <c r="K223" s="137"/>
      <c r="L223" s="137"/>
      <c r="M223" s="137"/>
      <c r="N223" s="137"/>
      <c r="O223" s="137"/>
      <c r="P223" s="137"/>
      <c r="Q223" s="137"/>
      <c r="R223" s="137" t="str">
        <f t="shared" si="7"/>
        <v/>
      </c>
      <c r="S223" s="1"/>
      <c r="T223" s="1"/>
      <c r="U223" s="1"/>
      <c r="V223" s="1"/>
      <c r="W223" s="1"/>
      <c r="X223" s="1"/>
      <c r="Y223" s="1"/>
      <c r="Z223" s="1"/>
    </row>
    <row r="224" ht="18.75" customHeight="1">
      <c r="A224" s="196" t="str">
        <f t="shared" si="5"/>
        <v>PNT00198</v>
      </c>
      <c r="B224" s="238" t="s">
        <v>3547</v>
      </c>
      <c r="C224" s="134"/>
      <c r="D224" s="134" t="s">
        <v>5134</v>
      </c>
      <c r="E224" s="136" t="s">
        <v>3470</v>
      </c>
      <c r="F224" s="137"/>
      <c r="G224" s="137"/>
      <c r="H224" s="137"/>
      <c r="I224" s="137"/>
      <c r="J224" s="137"/>
      <c r="K224" s="137"/>
      <c r="L224" s="137"/>
      <c r="M224" s="137"/>
      <c r="N224" s="137"/>
      <c r="O224" s="137"/>
      <c r="P224" s="137"/>
      <c r="Q224" s="137"/>
      <c r="R224" s="137" t="str">
        <f t="shared" si="7"/>
        <v/>
      </c>
      <c r="S224" s="1"/>
      <c r="T224" s="1"/>
      <c r="U224" s="1"/>
      <c r="V224" s="1"/>
      <c r="W224" s="1"/>
      <c r="X224" s="1"/>
      <c r="Y224" s="1"/>
      <c r="Z224" s="1"/>
    </row>
    <row r="225" ht="18.75" customHeight="1">
      <c r="A225" s="196" t="str">
        <f t="shared" si="5"/>
        <v>PNT00199</v>
      </c>
      <c r="B225" s="238" t="s">
        <v>3477</v>
      </c>
      <c r="C225" s="134"/>
      <c r="D225" s="134" t="s">
        <v>5135</v>
      </c>
      <c r="E225" s="136" t="s">
        <v>3470</v>
      </c>
      <c r="F225" s="137"/>
      <c r="G225" s="137"/>
      <c r="H225" s="137"/>
      <c r="I225" s="137"/>
      <c r="J225" s="137"/>
      <c r="K225" s="137"/>
      <c r="L225" s="137"/>
      <c r="M225" s="137"/>
      <c r="N225" s="137"/>
      <c r="O225" s="137"/>
      <c r="P225" s="137"/>
      <c r="Q225" s="137"/>
      <c r="R225" s="137" t="str">
        <f t="shared" si="7"/>
        <v/>
      </c>
      <c r="S225" s="1"/>
      <c r="T225" s="1"/>
      <c r="U225" s="1"/>
      <c r="V225" s="1"/>
      <c r="W225" s="1"/>
      <c r="X225" s="1"/>
      <c r="Y225" s="1"/>
      <c r="Z225" s="1"/>
    </row>
    <row r="226" ht="18.75" customHeight="1">
      <c r="A226" s="196" t="str">
        <f t="shared" si="5"/>
        <v>PNT00200</v>
      </c>
      <c r="B226" s="238" t="s">
        <v>3550</v>
      </c>
      <c r="C226" s="134"/>
      <c r="D226" s="134" t="s">
        <v>5136</v>
      </c>
      <c r="E226" s="136" t="s">
        <v>3552</v>
      </c>
      <c r="F226" s="137"/>
      <c r="G226" s="137"/>
      <c r="H226" s="137"/>
      <c r="I226" s="137"/>
      <c r="J226" s="137"/>
      <c r="K226" s="137"/>
      <c r="L226" s="137"/>
      <c r="M226" s="137"/>
      <c r="N226" s="137"/>
      <c r="O226" s="137"/>
      <c r="P226" s="137"/>
      <c r="Q226" s="137"/>
      <c r="R226" s="137" t="str">
        <f t="shared" si="7"/>
        <v/>
      </c>
      <c r="S226" s="1"/>
      <c r="T226" s="1"/>
      <c r="U226" s="1"/>
      <c r="V226" s="1"/>
      <c r="W226" s="1"/>
      <c r="X226" s="1"/>
      <c r="Y226" s="1"/>
      <c r="Z226" s="1"/>
    </row>
    <row r="227" ht="18.75" customHeight="1">
      <c r="A227" s="196" t="str">
        <f t="shared" si="5"/>
        <v>PNT00201</v>
      </c>
      <c r="B227" s="238" t="s">
        <v>3553</v>
      </c>
      <c r="C227" s="134"/>
      <c r="D227" s="134" t="s">
        <v>5137</v>
      </c>
      <c r="E227" s="136" t="s">
        <v>3555</v>
      </c>
      <c r="F227" s="137"/>
      <c r="G227" s="137"/>
      <c r="H227" s="137"/>
      <c r="I227" s="137"/>
      <c r="J227" s="137"/>
      <c r="K227" s="137"/>
      <c r="L227" s="137"/>
      <c r="M227" s="137"/>
      <c r="N227" s="137"/>
      <c r="O227" s="137"/>
      <c r="P227" s="137"/>
      <c r="Q227" s="137"/>
      <c r="R227" s="137" t="str">
        <f t="shared" si="7"/>
        <v/>
      </c>
      <c r="S227" s="1"/>
      <c r="T227" s="1"/>
      <c r="U227" s="1"/>
      <c r="V227" s="1"/>
      <c r="W227" s="1"/>
      <c r="X227" s="1"/>
      <c r="Y227" s="1"/>
      <c r="Z227" s="1"/>
    </row>
    <row r="228" ht="18.75" customHeight="1">
      <c r="A228" s="196" t="str">
        <f t="shared" si="5"/>
        <v>PNT00202</v>
      </c>
      <c r="B228" s="238" t="s">
        <v>3556</v>
      </c>
      <c r="C228" s="134"/>
      <c r="D228" s="134" t="s">
        <v>5138</v>
      </c>
      <c r="E228" s="136" t="s">
        <v>3558</v>
      </c>
      <c r="F228" s="137"/>
      <c r="G228" s="137"/>
      <c r="H228" s="137"/>
      <c r="I228" s="137"/>
      <c r="J228" s="137"/>
      <c r="K228" s="137"/>
      <c r="L228" s="137"/>
      <c r="M228" s="137"/>
      <c r="N228" s="137"/>
      <c r="O228" s="137"/>
      <c r="P228" s="137"/>
      <c r="Q228" s="137"/>
      <c r="R228" s="137" t="str">
        <f t="shared" si="7"/>
        <v/>
      </c>
      <c r="S228" s="1"/>
      <c r="T228" s="1"/>
      <c r="U228" s="1"/>
      <c r="V228" s="1"/>
      <c r="W228" s="1"/>
      <c r="X228" s="1"/>
      <c r="Y228" s="1"/>
      <c r="Z228" s="1"/>
    </row>
    <row r="229" ht="18.75" customHeight="1">
      <c r="A229" s="196" t="str">
        <f t="shared" si="5"/>
        <v>PNT00203</v>
      </c>
      <c r="B229" s="238" t="s">
        <v>3559</v>
      </c>
      <c r="C229" s="134"/>
      <c r="D229" s="134" t="s">
        <v>5139</v>
      </c>
      <c r="E229" s="136" t="s">
        <v>3561</v>
      </c>
      <c r="F229" s="137"/>
      <c r="G229" s="137"/>
      <c r="H229" s="137"/>
      <c r="I229" s="137"/>
      <c r="J229" s="137"/>
      <c r="K229" s="137"/>
      <c r="L229" s="137"/>
      <c r="M229" s="137"/>
      <c r="N229" s="137"/>
      <c r="O229" s="137"/>
      <c r="P229" s="137"/>
      <c r="Q229" s="137"/>
      <c r="R229" s="137" t="str">
        <f t="shared" si="7"/>
        <v/>
      </c>
      <c r="S229" s="1"/>
      <c r="T229" s="1"/>
      <c r="U229" s="1"/>
      <c r="V229" s="1"/>
      <c r="W229" s="1"/>
      <c r="X229" s="1"/>
      <c r="Y229" s="1"/>
      <c r="Z229" s="1"/>
    </row>
    <row r="230" ht="18.75" customHeight="1">
      <c r="A230" s="196" t="str">
        <f t="shared" si="5"/>
        <v>PNT00204</v>
      </c>
      <c r="B230" s="238" t="s">
        <v>3565</v>
      </c>
      <c r="C230" s="134"/>
      <c r="D230" s="134" t="s">
        <v>5140</v>
      </c>
      <c r="E230" s="136" t="s">
        <v>3567</v>
      </c>
      <c r="F230" s="137"/>
      <c r="G230" s="137"/>
      <c r="H230" s="137"/>
      <c r="I230" s="137"/>
      <c r="J230" s="137"/>
      <c r="K230" s="137"/>
      <c r="L230" s="137"/>
      <c r="M230" s="137"/>
      <c r="N230" s="137"/>
      <c r="O230" s="137"/>
      <c r="P230" s="137"/>
      <c r="Q230" s="137"/>
      <c r="R230" s="137" t="str">
        <f t="shared" si="7"/>
        <v/>
      </c>
      <c r="S230" s="1"/>
      <c r="T230" s="1"/>
      <c r="U230" s="1"/>
      <c r="V230" s="1"/>
      <c r="W230" s="1"/>
      <c r="X230" s="1"/>
      <c r="Y230" s="1"/>
      <c r="Z230" s="1"/>
    </row>
    <row r="231" ht="18.75" customHeight="1">
      <c r="A231" s="196" t="str">
        <f t="shared" si="5"/>
        <v>PNT00205</v>
      </c>
      <c r="B231" s="238" t="s">
        <v>5004</v>
      </c>
      <c r="C231" s="134"/>
      <c r="D231" s="134" t="s">
        <v>5141</v>
      </c>
      <c r="E231" s="136" t="s">
        <v>5006</v>
      </c>
      <c r="F231" s="137"/>
      <c r="G231" s="137"/>
      <c r="H231" s="137"/>
      <c r="I231" s="137"/>
      <c r="J231" s="137"/>
      <c r="K231" s="137"/>
      <c r="L231" s="137"/>
      <c r="M231" s="137"/>
      <c r="N231" s="137"/>
      <c r="O231" s="137"/>
      <c r="P231" s="137"/>
      <c r="Q231" s="137"/>
      <c r="R231" s="137" t="str">
        <f t="shared" si="7"/>
        <v/>
      </c>
      <c r="S231" s="1"/>
      <c r="T231" s="1"/>
      <c r="U231" s="1"/>
      <c r="V231" s="1"/>
      <c r="W231" s="1"/>
      <c r="X231" s="1"/>
      <c r="Y231" s="1"/>
      <c r="Z231" s="1"/>
    </row>
    <row r="232" ht="18.75" customHeight="1">
      <c r="A232" s="196" t="str">
        <f t="shared" si="5"/>
        <v>PNT00206</v>
      </c>
      <c r="B232" s="238" t="s">
        <v>5007</v>
      </c>
      <c r="C232" s="134"/>
      <c r="D232" s="134" t="s">
        <v>5142</v>
      </c>
      <c r="E232" s="136" t="s">
        <v>5009</v>
      </c>
      <c r="F232" s="137"/>
      <c r="G232" s="137"/>
      <c r="H232" s="137"/>
      <c r="I232" s="137"/>
      <c r="J232" s="137"/>
      <c r="K232" s="137"/>
      <c r="L232" s="137"/>
      <c r="M232" s="137"/>
      <c r="N232" s="137"/>
      <c r="O232" s="137"/>
      <c r="P232" s="137"/>
      <c r="Q232" s="137"/>
      <c r="R232" s="137" t="str">
        <f t="shared" si="7"/>
        <v/>
      </c>
      <c r="S232" s="1"/>
      <c r="T232" s="1"/>
      <c r="U232" s="1"/>
      <c r="V232" s="1"/>
      <c r="W232" s="1"/>
      <c r="X232" s="1"/>
      <c r="Y232" s="1"/>
      <c r="Z232" s="1"/>
    </row>
    <row r="233" ht="18.75" customHeight="1">
      <c r="A233" s="196" t="str">
        <f t="shared" si="5"/>
        <v>PNT00207</v>
      </c>
      <c r="B233" s="238" t="s">
        <v>5010</v>
      </c>
      <c r="C233" s="134"/>
      <c r="D233" s="134" t="s">
        <v>5143</v>
      </c>
      <c r="E233" s="136" t="s">
        <v>5012</v>
      </c>
      <c r="F233" s="137"/>
      <c r="G233" s="137"/>
      <c r="H233" s="137"/>
      <c r="I233" s="137"/>
      <c r="J233" s="137"/>
      <c r="K233" s="137"/>
      <c r="L233" s="137"/>
      <c r="M233" s="137"/>
      <c r="N233" s="137"/>
      <c r="O233" s="137"/>
      <c r="P233" s="137"/>
      <c r="Q233" s="137"/>
      <c r="R233" s="137" t="str">
        <f t="shared" si="7"/>
        <v/>
      </c>
      <c r="S233" s="1"/>
      <c r="T233" s="1"/>
      <c r="U233" s="1"/>
      <c r="V233" s="1"/>
      <c r="W233" s="1"/>
      <c r="X233" s="1"/>
      <c r="Y233" s="1"/>
      <c r="Z233" s="1"/>
    </row>
    <row r="234" ht="18.75" customHeight="1">
      <c r="A234" s="196" t="str">
        <f t="shared" si="5"/>
        <v>PNT00208</v>
      </c>
      <c r="B234" s="238" t="s">
        <v>5013</v>
      </c>
      <c r="C234" s="134"/>
      <c r="D234" s="134" t="s">
        <v>5144</v>
      </c>
      <c r="E234" s="136" t="s">
        <v>5015</v>
      </c>
      <c r="F234" s="137"/>
      <c r="G234" s="137"/>
      <c r="H234" s="137"/>
      <c r="I234" s="137"/>
      <c r="J234" s="137"/>
      <c r="K234" s="137"/>
      <c r="L234" s="137"/>
      <c r="M234" s="137"/>
      <c r="N234" s="137"/>
      <c r="O234" s="137"/>
      <c r="P234" s="137"/>
      <c r="Q234" s="137"/>
      <c r="R234" s="137" t="str">
        <f t="shared" si="7"/>
        <v/>
      </c>
      <c r="S234" s="1"/>
      <c r="T234" s="1"/>
      <c r="U234" s="1"/>
      <c r="V234" s="1"/>
      <c r="W234" s="1"/>
      <c r="X234" s="1"/>
      <c r="Y234" s="1"/>
      <c r="Z234" s="1"/>
    </row>
    <row r="235" ht="18.75" customHeight="1">
      <c r="A235" s="196" t="str">
        <f t="shared" si="5"/>
        <v/>
      </c>
      <c r="B235" s="231" t="s">
        <v>5145</v>
      </c>
      <c r="C235" s="231"/>
      <c r="D235" s="231"/>
      <c r="E235" s="231"/>
      <c r="F235" s="137"/>
      <c r="G235" s="137"/>
      <c r="H235" s="137"/>
      <c r="I235" s="137"/>
      <c r="J235" s="137"/>
      <c r="K235" s="137"/>
      <c r="L235" s="137"/>
      <c r="M235" s="137"/>
      <c r="N235" s="137"/>
      <c r="O235" s="137"/>
      <c r="P235" s="137"/>
      <c r="Q235" s="137"/>
      <c r="R235" s="137" t="str">
        <f t="shared" si="7"/>
        <v/>
      </c>
      <c r="S235" s="1"/>
      <c r="T235" s="1"/>
      <c r="U235" s="1"/>
      <c r="V235" s="1"/>
      <c r="W235" s="1"/>
      <c r="X235" s="1"/>
      <c r="Y235" s="1"/>
      <c r="Z235" s="1"/>
    </row>
    <row r="236" ht="18.75" customHeight="1">
      <c r="A236" s="196" t="str">
        <f t="shared" si="5"/>
        <v>PNT00209</v>
      </c>
      <c r="B236" s="238" t="s">
        <v>5146</v>
      </c>
      <c r="C236" s="238" t="s">
        <v>791</v>
      </c>
      <c r="D236" s="238"/>
      <c r="E236" s="238" t="s">
        <v>793</v>
      </c>
      <c r="F236" s="238"/>
      <c r="G236" s="137"/>
      <c r="H236" s="137"/>
      <c r="I236" s="137"/>
      <c r="J236" s="137"/>
      <c r="K236" s="137"/>
      <c r="L236" s="137"/>
      <c r="M236" s="137"/>
      <c r="N236" s="137"/>
      <c r="O236" s="137"/>
      <c r="P236" s="137"/>
      <c r="Q236" s="137"/>
      <c r="R236" s="137" t="str">
        <f t="shared" si="7"/>
        <v/>
      </c>
      <c r="S236" s="1"/>
      <c r="T236" s="1"/>
      <c r="U236" s="1"/>
      <c r="V236" s="1"/>
      <c r="W236" s="1"/>
      <c r="X236" s="1"/>
      <c r="Y236" s="1"/>
      <c r="Z236" s="1"/>
    </row>
    <row r="237" ht="18.75" customHeight="1">
      <c r="A237" s="196" t="str">
        <f t="shared" si="5"/>
        <v>PNT00210</v>
      </c>
      <c r="B237" s="238" t="s">
        <v>5147</v>
      </c>
      <c r="C237" s="238" t="s">
        <v>791</v>
      </c>
      <c r="D237" s="238" t="s">
        <v>4225</v>
      </c>
      <c r="E237" s="238" t="s">
        <v>799</v>
      </c>
      <c r="F237" s="238"/>
      <c r="G237" s="137"/>
      <c r="H237" s="137"/>
      <c r="I237" s="137"/>
      <c r="J237" s="137"/>
      <c r="K237" s="137"/>
      <c r="L237" s="137"/>
      <c r="M237" s="137"/>
      <c r="N237" s="137"/>
      <c r="O237" s="137"/>
      <c r="P237" s="137"/>
      <c r="Q237" s="137"/>
      <c r="R237" s="137" t="str">
        <f t="shared" si="7"/>
        <v/>
      </c>
      <c r="S237" s="1"/>
      <c r="T237" s="1"/>
      <c r="U237" s="1"/>
      <c r="V237" s="1"/>
      <c r="W237" s="1"/>
      <c r="X237" s="1"/>
      <c r="Y237" s="1"/>
      <c r="Z237" s="1"/>
    </row>
    <row r="238" ht="18.75" customHeight="1">
      <c r="A238" s="196" t="str">
        <f t="shared" si="5"/>
        <v>PNT00211</v>
      </c>
      <c r="B238" s="238" t="s">
        <v>5148</v>
      </c>
      <c r="C238" s="238" t="s">
        <v>791</v>
      </c>
      <c r="D238" s="238" t="s">
        <v>5149</v>
      </c>
      <c r="E238" s="238" t="s">
        <v>5150</v>
      </c>
      <c r="F238" s="238"/>
      <c r="G238" s="137"/>
      <c r="H238" s="137"/>
      <c r="I238" s="137"/>
      <c r="J238" s="137"/>
      <c r="K238" s="137"/>
      <c r="L238" s="137"/>
      <c r="M238" s="137"/>
      <c r="N238" s="137"/>
      <c r="O238" s="137"/>
      <c r="P238" s="137"/>
      <c r="Q238" s="137"/>
      <c r="R238" s="137" t="str">
        <f t="shared" si="7"/>
        <v/>
      </c>
      <c r="S238" s="1"/>
      <c r="T238" s="1"/>
      <c r="U238" s="1"/>
      <c r="V238" s="1"/>
      <c r="W238" s="1"/>
      <c r="X238" s="1"/>
      <c r="Y238" s="1"/>
      <c r="Z238" s="1"/>
    </row>
    <row r="239" ht="18.75" customHeight="1">
      <c r="A239" s="196" t="str">
        <f t="shared" si="5"/>
        <v>PNT00212</v>
      </c>
      <c r="B239" s="237" t="s">
        <v>5151</v>
      </c>
      <c r="C239" s="237" t="s">
        <v>791</v>
      </c>
      <c r="D239" s="237" t="s">
        <v>4228</v>
      </c>
      <c r="E239" s="237" t="s">
        <v>805</v>
      </c>
      <c r="F239" s="237"/>
      <c r="G239" s="241"/>
      <c r="H239" s="241"/>
      <c r="I239" s="241"/>
      <c r="J239" s="241"/>
      <c r="K239" s="241"/>
      <c r="L239" s="241"/>
      <c r="M239" s="241"/>
      <c r="N239" s="241"/>
      <c r="O239" s="241"/>
      <c r="P239" s="241"/>
      <c r="Q239" s="241"/>
      <c r="R239" s="241" t="str">
        <f t="shared" si="7"/>
        <v/>
      </c>
      <c r="S239" s="1"/>
      <c r="T239" s="1"/>
      <c r="U239" s="1"/>
      <c r="V239" s="1"/>
      <c r="W239" s="1"/>
      <c r="X239" s="1"/>
      <c r="Y239" s="1"/>
      <c r="Z239" s="1"/>
    </row>
    <row r="240" ht="18.75" customHeight="1">
      <c r="A240" s="196" t="str">
        <f t="shared" si="5"/>
        <v>PNT00213</v>
      </c>
      <c r="B240" s="238" t="s">
        <v>5152</v>
      </c>
      <c r="C240" s="238" t="s">
        <v>791</v>
      </c>
      <c r="D240" s="238" t="s">
        <v>5153</v>
      </c>
      <c r="E240" s="238" t="s">
        <v>796</v>
      </c>
      <c r="F240" s="137"/>
      <c r="G240" s="137"/>
      <c r="H240" s="137"/>
      <c r="I240" s="137"/>
      <c r="J240" s="137"/>
      <c r="K240" s="137"/>
      <c r="L240" s="137"/>
      <c r="M240" s="137"/>
      <c r="N240" s="137"/>
      <c r="O240" s="137"/>
      <c r="P240" s="137"/>
      <c r="Q240" s="137"/>
      <c r="R240" s="137" t="str">
        <f t="shared" si="7"/>
        <v/>
      </c>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t="str">
        <f t="shared" si="7"/>
        <v/>
      </c>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t="str">
        <f t="shared" si="7"/>
        <v/>
      </c>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t="str">
        <f t="shared" si="7"/>
        <v/>
      </c>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t="str">
        <f t="shared" si="7"/>
        <v/>
      </c>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t="str">
        <f t="shared" si="7"/>
        <v/>
      </c>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t="str">
        <f t="shared" si="7"/>
        <v/>
      </c>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t="str">
        <f t="shared" si="7"/>
        <v/>
      </c>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t="str">
        <f t="shared" si="7"/>
        <v/>
      </c>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t="str">
        <f t="shared" si="7"/>
        <v/>
      </c>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t="str">
        <f t="shared" si="7"/>
        <v/>
      </c>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t="str">
        <f t="shared" si="7"/>
        <v/>
      </c>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I10:K10"/>
    <mergeCell ref="L10:N10"/>
    <mergeCell ref="O10:Q10"/>
    <mergeCell ref="R10:R11"/>
    <mergeCell ref="S10:S11"/>
    <mergeCell ref="T10:T11"/>
    <mergeCell ref="D1:E1"/>
    <mergeCell ref="A10:A11"/>
    <mergeCell ref="B10:B11"/>
    <mergeCell ref="C10:C11"/>
    <mergeCell ref="D10:D11"/>
    <mergeCell ref="E10:E11"/>
    <mergeCell ref="F10:H10"/>
  </mergeCells>
  <conditionalFormatting sqref="F16:Q140">
    <cfRule type="cellIs" dxfId="2" priority="1" stopIfTrue="1" operator="equal">
      <formula>"F"</formula>
    </cfRule>
  </conditionalFormatting>
  <conditionalFormatting sqref="F16:Q140">
    <cfRule type="cellIs" dxfId="3" priority="2" stopIfTrue="1" operator="equal">
      <formula>"PE"</formula>
    </cfRule>
  </conditionalFormatting>
  <dataValidations>
    <dataValidation type="list" allowBlank="1" showErrorMessage="1" sqref="F16:Q140">
      <formula1>"P,F,PE"</formula1>
    </dataValidation>
  </dataValidations>
  <hyperlinks>
    <hyperlink display="Quay lại trang Tổng hợp" location="'Tổng hợp'!A1" ref="D9"/>
  </hyperlink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2026-05-13T03:48:08Z</dcterms:created>
</cp:coreProperties>
</file>