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<sst xmlns="http://schemas.openxmlformats.org/spreadsheetml/2006/main" count="32" uniqueCount="20">
  <si>
    <t>Tuần</t>
  </si>
  <si>
    <t xml:space="preserve">Lượng tiêu thụ </t>
  </si>
  <si>
    <t xml:space="preserve">Dự báo THÔ </t>
  </si>
  <si>
    <t>Dự báo BÌNH QUÂN</t>
  </si>
  <si>
    <t>T</t>
  </si>
  <si>
    <t>A</t>
  </si>
  <si>
    <t>Naive</t>
  </si>
  <si>
    <t>D/C Xuthe(+)</t>
  </si>
  <si>
    <t>D/C Xuthe(*)</t>
  </si>
  <si>
    <t>Đơn giản</t>
  </si>
  <si>
    <t>DD k=2</t>
  </si>
  <si>
    <t>DD k=3</t>
  </si>
  <si>
    <t>DD k=4</t>
  </si>
  <si>
    <t>DD k=5</t>
  </si>
  <si>
    <t>DD k=6</t>
  </si>
  <si>
    <t>DD k=7</t>
  </si>
  <si>
    <t>DD k=8</t>
  </si>
  <si>
    <t>DD k=9</t>
  </si>
  <si>
    <t>_</t>
  </si>
  <si>
    <t>RMSE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</si>
</sst>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2" fontId="0" fillId="0" borderId="0" xfId="2" applyNumberFormat="1">
      <alignment vertical="center"/>
    </xf>
    <xf numFmtId="178" fontId="1" fillId="0" borderId="0" xfId="0" applyNumberFormat="1" applyFont="1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tabSelected="1" workbookViewId="0">
      <selection activeCell="E15" sqref="E15"/>
    </sheetView>
  </sheetViews>
  <sheetFormatPr defaultColWidth="8.88888888888889" defaultRowHeight="14.4"/>
  <cols>
    <col min="2" max="2" width="16.2222222222222" customWidth="1"/>
    <col min="3" max="3" width="20.6666666666667" customWidth="1"/>
    <col min="4" max="4" width="13.2222222222222" customWidth="1"/>
    <col min="5" max="5" width="12.3333333333333" customWidth="1"/>
    <col min="6" max="6" width="12.8888888888889"/>
  </cols>
  <sheetData>
    <row r="1" spans="1:6">
      <c r="A1" t="s">
        <v>0</v>
      </c>
      <c r="B1" t="s">
        <v>1</v>
      </c>
      <c r="C1" t="s">
        <v>2</v>
      </c>
      <c r="F1" t="s">
        <v>3</v>
      </c>
    </row>
    <row r="2" spans="1:14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</row>
    <row r="3" spans="1:10">
      <c r="A3">
        <v>1</v>
      </c>
      <c r="B3" s="1">
        <v>275</v>
      </c>
      <c r="C3" s="2" t="s">
        <v>18</v>
      </c>
      <c r="D3" t="s">
        <v>18</v>
      </c>
      <c r="E3" t="s">
        <v>18</v>
      </c>
      <c r="F3" t="s">
        <v>18</v>
      </c>
      <c r="G3" t="s">
        <v>18</v>
      </c>
      <c r="J3" t="s">
        <v>18</v>
      </c>
    </row>
    <row r="4" spans="1:10">
      <c r="A4">
        <v>2</v>
      </c>
      <c r="B4" s="1">
        <v>291</v>
      </c>
      <c r="C4">
        <v>275</v>
      </c>
      <c r="D4" t="s">
        <v>18</v>
      </c>
      <c r="E4" t="s">
        <v>18</v>
      </c>
      <c r="F4">
        <v>275</v>
      </c>
      <c r="G4" t="s">
        <v>18</v>
      </c>
      <c r="J4" t="s">
        <v>18</v>
      </c>
    </row>
    <row r="5" spans="1:10">
      <c r="A5">
        <v>3</v>
      </c>
      <c r="B5" s="1">
        <v>307</v>
      </c>
      <c r="C5">
        <v>291</v>
      </c>
      <c r="D5">
        <f>B4+(B4-B3)</f>
        <v>307</v>
      </c>
      <c r="E5">
        <f>B4*(B4/B3)</f>
        <v>307.930909090909</v>
      </c>
      <c r="F5">
        <f>(B4+B3)/2</f>
        <v>283</v>
      </c>
      <c r="G5">
        <f>(B4+B3)/2</f>
        <v>283</v>
      </c>
      <c r="J5" t="s">
        <v>18</v>
      </c>
    </row>
    <row r="6" spans="1:10">
      <c r="A6">
        <v>4</v>
      </c>
      <c r="B6" s="1">
        <v>281</v>
      </c>
      <c r="C6">
        <v>307</v>
      </c>
      <c r="D6">
        <f t="shared" ref="D6:D14" si="0">B5+(B5-B4)</f>
        <v>323</v>
      </c>
      <c r="E6">
        <f t="shared" ref="E6:E13" si="1">B5*(B5/B4)</f>
        <v>323.879725085911</v>
      </c>
      <c r="F6">
        <f>(B3+B4+B5)/3</f>
        <v>291</v>
      </c>
      <c r="G6">
        <f>(B5+B4)/2</f>
        <v>299</v>
      </c>
      <c r="J6" t="s">
        <v>18</v>
      </c>
    </row>
    <row r="7" spans="1:10">
      <c r="A7">
        <v>5</v>
      </c>
      <c r="B7" s="1">
        <v>295</v>
      </c>
      <c r="C7">
        <v>281</v>
      </c>
      <c r="D7">
        <f t="shared" si="0"/>
        <v>255</v>
      </c>
      <c r="E7">
        <f t="shared" si="1"/>
        <v>257.201954397394</v>
      </c>
      <c r="F7">
        <f>(B3+B4+B5+B6)/4</f>
        <v>288.5</v>
      </c>
      <c r="G7">
        <f t="shared" ref="G7:G12" si="2">(B6+B5)/2</f>
        <v>294</v>
      </c>
      <c r="J7" t="s">
        <v>18</v>
      </c>
    </row>
    <row r="8" spans="1:10">
      <c r="A8">
        <v>6</v>
      </c>
      <c r="B8" s="1">
        <v>268</v>
      </c>
      <c r="C8">
        <v>295</v>
      </c>
      <c r="D8">
        <f t="shared" si="0"/>
        <v>309</v>
      </c>
      <c r="E8">
        <f t="shared" si="1"/>
        <v>309.697508896797</v>
      </c>
      <c r="F8">
        <f>(B3+B4+B5+B6+B7)/5</f>
        <v>289.8</v>
      </c>
      <c r="G8">
        <f t="shared" si="2"/>
        <v>288</v>
      </c>
      <c r="J8">
        <f>(B3+B4+B5+B6+B7)/5</f>
        <v>289.8</v>
      </c>
    </row>
    <row r="9" spans="1:10">
      <c r="A9">
        <v>7</v>
      </c>
      <c r="B9" s="1">
        <v>252</v>
      </c>
      <c r="C9">
        <v>268</v>
      </c>
      <c r="D9">
        <f t="shared" si="0"/>
        <v>241</v>
      </c>
      <c r="E9">
        <f t="shared" si="1"/>
        <v>243.471186440678</v>
      </c>
      <c r="F9" s="3">
        <f>(B3+B4+B5+B6+B7+B8)/6</f>
        <v>286.166666666667</v>
      </c>
      <c r="G9">
        <f t="shared" si="2"/>
        <v>281.5</v>
      </c>
      <c r="J9">
        <f>(B4+B5+B6+B7+B8)/5</f>
        <v>288.4</v>
      </c>
    </row>
    <row r="10" spans="1:10">
      <c r="A10">
        <v>8</v>
      </c>
      <c r="B10" s="1">
        <v>279</v>
      </c>
      <c r="C10">
        <v>252</v>
      </c>
      <c r="D10">
        <f t="shared" si="0"/>
        <v>236</v>
      </c>
      <c r="E10">
        <f t="shared" si="1"/>
        <v>236.955223880597</v>
      </c>
      <c r="F10" s="4">
        <f>(B3+B4+B5+B6+B7+B8+B9)/7</f>
        <v>281.285714285714</v>
      </c>
      <c r="G10">
        <f t="shared" si="2"/>
        <v>260</v>
      </c>
      <c r="J10">
        <f>(B5+B6+B7+B8+B9)/5</f>
        <v>280.6</v>
      </c>
    </row>
    <row r="11" spans="1:10">
      <c r="A11">
        <v>9</v>
      </c>
      <c r="B11" s="1">
        <v>264</v>
      </c>
      <c r="C11">
        <v>279</v>
      </c>
      <c r="D11">
        <f t="shared" si="0"/>
        <v>306</v>
      </c>
      <c r="E11">
        <f t="shared" si="1"/>
        <v>308.892857142857</v>
      </c>
      <c r="F11">
        <f>(B3+B4+B5+B6+B7+B8+B9+B10)/8</f>
        <v>281</v>
      </c>
      <c r="G11">
        <f t="shared" si="2"/>
        <v>265.5</v>
      </c>
      <c r="J11">
        <f>(B6+B7+B8+B9+B10)/5</f>
        <v>275</v>
      </c>
    </row>
    <row r="12" spans="1:10">
      <c r="A12">
        <v>10</v>
      </c>
      <c r="B12" s="1">
        <v>288</v>
      </c>
      <c r="C12">
        <v>264</v>
      </c>
      <c r="D12">
        <f t="shared" si="0"/>
        <v>249</v>
      </c>
      <c r="E12">
        <f t="shared" si="1"/>
        <v>249.806451612903</v>
      </c>
      <c r="F12" s="5">
        <f>(B3+B4+B5+B6+B7+B8+B9+B10+B11)/9</f>
        <v>279.111111111111</v>
      </c>
      <c r="G12">
        <f t="shared" si="2"/>
        <v>271.5</v>
      </c>
      <c r="J12">
        <f>(B7+B8+B9+B10+B11)/5</f>
        <v>271.6</v>
      </c>
    </row>
    <row r="13" spans="1:6">
      <c r="A13" s="1" t="s">
        <v>19</v>
      </c>
      <c r="B13" s="1"/>
      <c r="C13" s="6">
        <f>SQRT(((B4-C4)^2+(B5-C5)^2+(B6-C6)^2+(B7-C7)^2+(B8-C8)^2+(B9-C9)^2+(B10-C10)^2+(B11-C11)^2+(B12-C12)^2)/9)</f>
        <v>20.8139910209989</v>
      </c>
      <c r="D13" s="6">
        <f>SQRT(((D5-B5)^2+(D6-B6)^2+(D7-B7)^2+(D8-B8)^2+(D9-B9)^2+(D10-B10)^2+(D11-B11)^2+(D12-B12)^2)/8)</f>
        <v>35.8817502360183</v>
      </c>
      <c r="E13" s="6">
        <f>SQRT(((E5-B5)^2+(E6-B6)^2+(E7-B7)^2+(E8-B8)^2+(E9-B9)^2+(E10-B10)^2+(E11-B11)^2+(E12-B12)^2)/8)</f>
        <v>35.9192349849995</v>
      </c>
      <c r="F13">
        <f>SQRT(((F4-B4)^2+(F5-B5)^2+(F6-B6)^2+(F7-B7)^2+(F8-B8)^2+(F9-B9)^2+(F10-B10)^2+(F11-B11)^2+(F12-B12)^2)/9)</f>
        <v>18.2272322107642</v>
      </c>
    </row>
    <row r="14" spans="1:5">
      <c r="A14" s="7">
        <v>11</v>
      </c>
      <c r="B14" s="7"/>
      <c r="C14" s="7">
        <v>288</v>
      </c>
      <c r="D14" s="7">
        <f>B12+(B12-B11)</f>
        <v>312</v>
      </c>
      <c r="E14" s="7">
        <f>B12*(B12/B11)</f>
        <v>314.181818181818</v>
      </c>
    </row>
    <row r="15" spans="1:1">
      <c r="A15">
        <v>12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2024-01-23T00:14:00Z</dcterms:created>
  <dcterms:modified xsi:type="dcterms:W3CDTF">2024-03-04T10:44:37Z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C8976178E088430CB45F2C0956B69364_11</vt:lpwstr>
  </property>
  <property fmtid="{D5CDD505-2E9C-101B-9397-08002B2CF9AE}" pid="3" name="KSOProductBuildVer">
    <vt:lpwstr>1033-12.2.0.13489</vt:lpwstr>
  </property>
</Properties>
</file>