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erating Expense" sheetId="1" r:id="rId4"/>
    <sheet state="visible" name="Revenue" sheetId="2" r:id="rId5"/>
  </sheets>
  <definedNames/>
  <calcPr/>
</workbook>
</file>

<file path=xl/sharedStrings.xml><?xml version="1.0" encoding="utf-8"?>
<sst xmlns="http://schemas.openxmlformats.org/spreadsheetml/2006/main" count="144" uniqueCount="106">
  <si>
    <t>Operating Expense</t>
  </si>
  <si>
    <t>x</t>
  </si>
  <si>
    <t>Headcount</t>
  </si>
  <si>
    <t>Finance &amp; Operation</t>
  </si>
  <si>
    <t>Chief Executive Officer</t>
  </si>
  <si>
    <t>Chief Financial Officer</t>
  </si>
  <si>
    <t>Sales</t>
  </si>
  <si>
    <t>Account Executive</t>
  </si>
  <si>
    <t>Business Development Representative</t>
  </si>
  <si>
    <t>Marketing</t>
  </si>
  <si>
    <t xml:space="preserve">Chief Marketing Officer </t>
  </si>
  <si>
    <t>Head of Brand Marketing</t>
  </si>
  <si>
    <t>Head of Demand Generation</t>
  </si>
  <si>
    <t>Head of Content Marketing</t>
  </si>
  <si>
    <t>Customer Success</t>
  </si>
  <si>
    <t xml:space="preserve">Chief Customer Officer </t>
  </si>
  <si>
    <t>Customer Success Manager</t>
  </si>
  <si>
    <t>Product</t>
  </si>
  <si>
    <t xml:space="preserve">Product Manager </t>
  </si>
  <si>
    <t>Product Designer</t>
  </si>
  <si>
    <t>Engineering</t>
  </si>
  <si>
    <t xml:space="preserve">Chief Technology Officer </t>
  </si>
  <si>
    <t>Principal Engineer</t>
  </si>
  <si>
    <t>Software Engineers</t>
  </si>
  <si>
    <t>Salary</t>
  </si>
  <si>
    <t>Finance &amp; Operations</t>
  </si>
  <si>
    <t>Chief Executive Officier</t>
  </si>
  <si>
    <t xml:space="preserve">Chief Financial Officer </t>
  </si>
  <si>
    <t>Enterprise Account Executive</t>
  </si>
  <si>
    <t>Business Dev. Representative</t>
  </si>
  <si>
    <t>Chief Marketing Officer</t>
  </si>
  <si>
    <t>Chief Customer Officer</t>
  </si>
  <si>
    <t>Product Manager</t>
  </si>
  <si>
    <t xml:space="preserve">Engineering </t>
  </si>
  <si>
    <t>Employee Related</t>
  </si>
  <si>
    <t>Taxes &amp; Benefit</t>
  </si>
  <si>
    <t>Total Employee Related</t>
  </si>
  <si>
    <t>Other Operating Expense</t>
  </si>
  <si>
    <t>General &amp; Administrative</t>
  </si>
  <si>
    <t>Total Salary</t>
  </si>
  <si>
    <t>Business Insurance</t>
  </si>
  <si>
    <t>Banking Fees</t>
  </si>
  <si>
    <t>Total General &amp; Administration</t>
  </si>
  <si>
    <t>Facilities</t>
  </si>
  <si>
    <t>Total Headcount</t>
  </si>
  <si>
    <t>Coworking Headcount</t>
  </si>
  <si>
    <t>Coworking Stipend</t>
  </si>
  <si>
    <t>Total Facilities</t>
  </si>
  <si>
    <t>Professional Fees</t>
  </si>
  <si>
    <t>Legal Fees</t>
  </si>
  <si>
    <t>Bookkeeping Fees</t>
  </si>
  <si>
    <t>Total Professional Fees</t>
  </si>
  <si>
    <t>IT Expense</t>
  </si>
  <si>
    <t>Software</t>
  </si>
  <si>
    <t>New Headcount</t>
  </si>
  <si>
    <t>Computer Equipment</t>
  </si>
  <si>
    <t>Total IT Expense</t>
  </si>
  <si>
    <t>Sales &amp; Marketing</t>
  </si>
  <si>
    <t xml:space="preserve">Paid Advertising </t>
  </si>
  <si>
    <t>Events &amp; Conferences</t>
  </si>
  <si>
    <t>Brand Marketing</t>
  </si>
  <si>
    <t>Total Sales &amp; Marketing</t>
  </si>
  <si>
    <t>Travel &amp; Entertainment</t>
  </si>
  <si>
    <t>Sales &amp; Marketing Headcount</t>
  </si>
  <si>
    <t>Air Travel</t>
  </si>
  <si>
    <t>Lodging</t>
  </si>
  <si>
    <t>Ground Transportation</t>
  </si>
  <si>
    <t>Total Travel &amp; Entertainment</t>
  </si>
  <si>
    <t>Total Operating Expenses</t>
  </si>
  <si>
    <t>Payroll Taxes &amp; Employees Benefits</t>
  </si>
  <si>
    <t>Total Employees Related</t>
  </si>
  <si>
    <t>Travel</t>
  </si>
  <si>
    <t>Total Other Operating Expense</t>
  </si>
  <si>
    <t>Revenue</t>
  </si>
  <si>
    <t>Sales Funnel</t>
  </si>
  <si>
    <t>Account Executive Headcount</t>
  </si>
  <si>
    <t>Demos Per Account Executive</t>
  </si>
  <si>
    <t>Discovery</t>
  </si>
  <si>
    <t>Solution Overview</t>
  </si>
  <si>
    <t>Executive Validation</t>
  </si>
  <si>
    <t>Procurement</t>
  </si>
  <si>
    <t>Closed Won</t>
  </si>
  <si>
    <t>Customers</t>
  </si>
  <si>
    <t>Prior Period Customers</t>
  </si>
  <si>
    <t>New Customers</t>
  </si>
  <si>
    <t>Renewal Customers</t>
  </si>
  <si>
    <t>Churned Customers</t>
  </si>
  <si>
    <t>Total Customers</t>
  </si>
  <si>
    <t>Average ACV (New)</t>
  </si>
  <si>
    <t>New ARR</t>
  </si>
  <si>
    <t>Average ACV (Current)</t>
  </si>
  <si>
    <t>Wallet Expension</t>
  </si>
  <si>
    <t>Expension ARR</t>
  </si>
  <si>
    <t>Wallet Contraction</t>
  </si>
  <si>
    <t>Contraction ARR</t>
  </si>
  <si>
    <t>Churned ARR</t>
  </si>
  <si>
    <t>Total Revenue</t>
  </si>
  <si>
    <t>Prior Period ARR</t>
  </si>
  <si>
    <t>New</t>
  </si>
  <si>
    <t>Expension</t>
  </si>
  <si>
    <t>Contraction</t>
  </si>
  <si>
    <t>Churned</t>
  </si>
  <si>
    <t>Total ARR</t>
  </si>
  <si>
    <t>Cash Collections</t>
  </si>
  <si>
    <t>Renewing Customers</t>
  </si>
  <si>
    <t>Total Cash Calculations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</si>
</sst>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m yyyy"/>
    <numFmt numFmtId="165" formatCode="mmm&quot; &quot;yyyy"/>
    <numFmt numFmtId="166" formatCode="&quot;$&quot;#,##0"/>
    <numFmt numFmtId="167" formatCode="0.0%"/>
    <numFmt numFmtId="168" formatCode="&quot;$&quot;#,##0.00"/>
  </numFmts>
  <fonts count="15">
    <font>
      <sz val="10.0"/>
      <color rgb="FF000000"/>
      <name val="Arial"/>
      <scheme val="minor"/>
    </font>
    <font>
      <color theme="1"/>
      <name val="Arial"/>
      <scheme val="minor"/>
    </font>
    <font>
      <color rgb="FF0000FF"/>
      <name val="Arial"/>
      <scheme val="minor"/>
    </font>
    <font>
      <b/>
      <sz val="14.0"/>
      <color theme="1"/>
      <name val="Arial"/>
      <scheme val="minor"/>
    </font>
    <font>
      <color rgb="FF3C78D8"/>
      <name val="Arial"/>
      <scheme val="minor"/>
    </font>
    <font>
      <b/>
      <color theme="1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i/>
      <color rgb="FF0000FF"/>
      <name val="Arial"/>
      <scheme val="minor"/>
    </font>
    <font>
      <b/>
      <sz val="12.0"/>
      <color rgb="FF000000"/>
      <name val="Arial"/>
      <scheme val="minor"/>
    </font>
    <font>
      <b/>
      <sz val="14.0"/>
      <color rgb="FF000000"/>
      <name val="Arial"/>
      <scheme val="minor"/>
    </font>
    <font>
      <color rgb="FF6D9EEB"/>
      <name val="Arial"/>
      <scheme val="minor"/>
    </font>
    <font>
      <color rgb="FF999999"/>
      <name val="Arial"/>
      <scheme val="minor"/>
    </font>
    <font>
      <color rgb="FF93C47D"/>
      <name val="Arial"/>
      <scheme val="minor"/>
    </font>
    <font>
      <b/>
      <color rgb="FF0000FF"/>
      <name val="Arial"/>
      <scheme val="minor"/>
    </font>
  </fonts>
  <fills count="2">
    <fill>
      <patternFill patternType="none"/>
    </fill>
    <fill>
      <patternFill patternType="lightGray"/>
    </fill>
  </fills>
  <borders count="11">
    <border/>
    <border>
      <right style="thick">
        <color rgb="FF999999"/>
      </right>
    </border>
    <border>
      <bottom style="medium">
        <color rgb="FF666666"/>
      </bottom>
    </border>
    <border>
      <right style="thick">
        <color rgb="FF999999"/>
      </right>
      <bottom style="thick">
        <color rgb="FF999999"/>
      </bottom>
    </border>
    <border>
      <bottom style="thick">
        <color rgb="FF999999"/>
      </bottom>
    </border>
    <border>
      <right style="thick">
        <color rgb="FF999999"/>
      </right>
      <bottom style="medium">
        <color rgb="FF666666"/>
      </bottom>
    </border>
    <border>
      <top style="medium">
        <color rgb="FF666666"/>
      </top>
    </border>
    <border>
      <right style="medium">
        <color rgb="FF666666"/>
      </right>
    </border>
    <border>
      <right style="medium">
        <color rgb="FF666666"/>
      </right>
      <bottom style="medium">
        <color rgb="FF666666"/>
      </bottom>
    </border>
    <border>
      <bottom style="medium">
        <color rgb="FF000000"/>
      </bottom>
    </border>
    <border>
      <right style="medium">
        <color rgb="FF666666"/>
      </right>
      <bottom style="medium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2" fillId="0" fontId="1" numFmtId="0" xfId="0" applyBorder="1" applyFont="1"/>
    <xf borderId="3" fillId="0" fontId="1" numFmtId="0" xfId="0" applyBorder="1" applyFont="1"/>
    <xf borderId="4" fillId="0" fontId="1" numFmtId="164" xfId="0" applyAlignment="1" applyBorder="1" applyFont="1" applyNumberFormat="1">
      <alignment readingOrder="0"/>
    </xf>
    <xf borderId="4" fillId="0" fontId="5" numFmtId="165" xfId="0" applyAlignment="1" applyBorder="1" applyFont="1" applyNumberFormat="1">
      <alignment horizontal="right"/>
    </xf>
    <xf borderId="4" fillId="0" fontId="6" numFmtId="165" xfId="0" applyAlignment="1" applyBorder="1" applyFont="1" applyNumberFormat="1">
      <alignment horizontal="right"/>
    </xf>
    <xf borderId="0" fillId="0" fontId="5" numFmtId="165" xfId="0" applyAlignment="1" applyFont="1" applyNumberFormat="1">
      <alignment horizontal="right"/>
    </xf>
    <xf borderId="4" fillId="0" fontId="1" numFmtId="165" xfId="0" applyAlignment="1" applyBorder="1" applyFont="1" applyNumberFormat="1">
      <alignment horizontal="right"/>
    </xf>
    <xf borderId="0" fillId="0" fontId="5" numFmtId="0" xfId="0" applyAlignment="1" applyFont="1">
      <alignment readingOrder="0"/>
    </xf>
    <xf borderId="0" fillId="0" fontId="6" numFmtId="0" xfId="0" applyFont="1"/>
    <xf borderId="2" fillId="0" fontId="5" numFmtId="0" xfId="0" applyAlignment="1" applyBorder="1" applyFont="1">
      <alignment readingOrder="0"/>
    </xf>
    <xf borderId="5" fillId="0" fontId="1" numFmtId="0" xfId="0" applyBorder="1" applyFont="1"/>
    <xf borderId="2" fillId="0" fontId="6" numFmtId="0" xfId="0" applyBorder="1" applyFont="1"/>
    <xf borderId="0" fillId="0" fontId="2" numFmtId="0" xfId="0" applyAlignment="1" applyFont="1">
      <alignment readingOrder="0"/>
    </xf>
    <xf borderId="0" fillId="0" fontId="1" numFmtId="0" xfId="0" applyFont="1"/>
    <xf borderId="0" fillId="0" fontId="7" numFmtId="0" xfId="0" applyAlignment="1" applyFont="1">
      <alignment readingOrder="0"/>
    </xf>
    <xf borderId="0" fillId="0" fontId="7" numFmtId="0" xfId="0" applyFont="1"/>
    <xf borderId="0" fillId="0" fontId="6" numFmtId="44" xfId="0" applyFont="1" applyNumberFormat="1"/>
    <xf borderId="0" fillId="0" fontId="1" numFmtId="44" xfId="0" applyFont="1" applyNumberFormat="1"/>
    <xf borderId="2" fillId="0" fontId="5" numFmtId="44" xfId="0" applyBorder="1" applyFont="1" applyNumberFormat="1"/>
    <xf borderId="0" fillId="0" fontId="5" numFmtId="0" xfId="0" applyFont="1"/>
    <xf borderId="1" fillId="0" fontId="8" numFmtId="166" xfId="0" applyAlignment="1" applyBorder="1" applyFont="1" applyNumberFormat="1">
      <alignment readingOrder="0"/>
    </xf>
    <xf borderId="0" fillId="0" fontId="1" numFmtId="44" xfId="0" applyAlignment="1" applyFont="1" applyNumberFormat="1">
      <alignment readingOrder="0"/>
    </xf>
    <xf borderId="1" fillId="0" fontId="8" numFmtId="0" xfId="0" applyBorder="1" applyFont="1"/>
    <xf borderId="5" fillId="0" fontId="8" numFmtId="0" xfId="0" applyBorder="1" applyFont="1"/>
    <xf borderId="2" fillId="0" fontId="5" numFmtId="0" xfId="0" applyBorder="1" applyFont="1"/>
    <xf borderId="0" fillId="0" fontId="5" numFmtId="44" xfId="0" applyFont="1" applyNumberFormat="1"/>
    <xf borderId="2" fillId="0" fontId="1" numFmtId="0" xfId="0" applyAlignment="1" applyBorder="1" applyFont="1">
      <alignment readingOrder="0"/>
    </xf>
    <xf borderId="5" fillId="0" fontId="8" numFmtId="167" xfId="0" applyAlignment="1" applyBorder="1" applyFont="1" applyNumberFormat="1">
      <alignment readingOrder="0"/>
    </xf>
    <xf borderId="2" fillId="0" fontId="1" numFmtId="44" xfId="0" applyBorder="1" applyFont="1" applyNumberFormat="1"/>
    <xf borderId="1" fillId="0" fontId="8" numFmtId="9" xfId="0" applyAlignment="1" applyBorder="1" applyFont="1" applyNumberFormat="1">
      <alignment readingOrder="0"/>
    </xf>
    <xf borderId="0" fillId="0" fontId="1" numFmtId="168" xfId="0" applyFont="1" applyNumberFormat="1"/>
    <xf borderId="5" fillId="0" fontId="8" numFmtId="9" xfId="0" applyAlignment="1" applyBorder="1" applyFont="1" applyNumberFormat="1">
      <alignment readingOrder="0"/>
    </xf>
    <xf borderId="2" fillId="0" fontId="1" numFmtId="168" xfId="0" applyBorder="1" applyFont="1" applyNumberFormat="1"/>
    <xf borderId="0" fillId="0" fontId="5" numFmtId="168" xfId="0" applyFont="1" applyNumberFormat="1"/>
    <xf borderId="5" fillId="0" fontId="8" numFmtId="166" xfId="0" applyAlignment="1" applyBorder="1" applyFont="1" applyNumberFormat="1">
      <alignment readingOrder="0"/>
    </xf>
    <xf borderId="0" fillId="0" fontId="2" numFmtId="168" xfId="0" applyAlignment="1" applyFont="1" applyNumberFormat="1">
      <alignment readingOrder="0"/>
    </xf>
    <xf borderId="0" fillId="0" fontId="2" numFmtId="168" xfId="0" applyFont="1" applyNumberFormat="1"/>
    <xf borderId="0" fillId="0" fontId="1" numFmtId="166" xfId="0" applyFont="1" applyNumberFormat="1"/>
    <xf borderId="2" fillId="0" fontId="1" numFmtId="166" xfId="0" applyBorder="1" applyFont="1" applyNumberFormat="1"/>
    <xf borderId="0" fillId="0" fontId="5" numFmtId="166" xfId="0" applyFont="1" applyNumberFormat="1"/>
    <xf borderId="6" fillId="0" fontId="5" numFmtId="44" xfId="0" applyBorder="1" applyFont="1" applyNumberFormat="1"/>
    <xf borderId="0" fillId="0" fontId="9" numFmtId="0" xfId="0" applyAlignment="1" applyFont="1">
      <alignment readingOrder="0"/>
    </xf>
    <xf borderId="7" fillId="0" fontId="1" numFmtId="0" xfId="0" applyBorder="1" applyFont="1"/>
    <xf borderId="0" fillId="0" fontId="10" numFmtId="0" xfId="0" applyAlignment="1" applyFont="1">
      <alignment readingOrder="0"/>
    </xf>
    <xf borderId="7" fillId="0" fontId="11" numFmtId="0" xfId="0" applyAlignment="1" applyBorder="1" applyFont="1">
      <alignment readingOrder="0"/>
    </xf>
    <xf borderId="0" fillId="0" fontId="11" numFmtId="0" xfId="0" applyAlignment="1" applyFont="1">
      <alignment readingOrder="0"/>
    </xf>
    <xf borderId="2" fillId="0" fontId="12" numFmtId="0" xfId="0" applyBorder="1" applyFont="1"/>
    <xf borderId="8" fillId="0" fontId="5" numFmtId="164" xfId="0" applyAlignment="1" applyBorder="1" applyFont="1" applyNumberFormat="1">
      <alignment readingOrder="0"/>
    </xf>
    <xf borderId="2" fillId="0" fontId="5" numFmtId="165" xfId="0" applyAlignment="1" applyBorder="1" applyFont="1" applyNumberFormat="1">
      <alignment readingOrder="0"/>
    </xf>
    <xf borderId="2" fillId="0" fontId="5" numFmtId="165" xfId="0" applyBorder="1" applyFont="1" applyNumberFormat="1"/>
    <xf borderId="0" fillId="0" fontId="12" numFmtId="0" xfId="0" applyFont="1"/>
    <xf borderId="0" fillId="0" fontId="6" numFmtId="0" xfId="0" applyAlignment="1" applyFont="1">
      <alignment readingOrder="0"/>
    </xf>
    <xf borderId="0" fillId="0" fontId="13" numFmtId="0" xfId="0" applyFont="1"/>
    <xf borderId="7" fillId="0" fontId="2" numFmtId="9" xfId="0" applyAlignment="1" applyBorder="1" applyFont="1" applyNumberFormat="1">
      <alignment readingOrder="0"/>
    </xf>
    <xf borderId="0" fillId="0" fontId="0" numFmtId="0" xfId="0" applyAlignment="1" applyFont="1">
      <alignment readingOrder="0"/>
    </xf>
    <xf borderId="2" fillId="0" fontId="7" numFmtId="0" xfId="0" applyAlignment="1" applyBorder="1" applyFont="1">
      <alignment readingOrder="0"/>
    </xf>
    <xf borderId="8" fillId="0" fontId="2" numFmtId="9" xfId="0" applyAlignment="1" applyBorder="1" applyFont="1" applyNumberFormat="1">
      <alignment readingOrder="0"/>
    </xf>
    <xf borderId="0" fillId="0" fontId="14" numFmtId="0" xfId="0" applyAlignment="1" applyFont="1">
      <alignment readingOrder="0"/>
    </xf>
    <xf borderId="8" fillId="0" fontId="2" numFmtId="10" xfId="0" applyBorder="1" applyFont="1" applyNumberFormat="1"/>
    <xf borderId="2" fillId="0" fontId="2" numFmtId="0" xfId="0" applyAlignment="1" applyBorder="1" applyFont="1">
      <alignment readingOrder="0"/>
    </xf>
    <xf borderId="8" fillId="0" fontId="1" numFmtId="0" xfId="0" applyBorder="1" applyFont="1"/>
    <xf borderId="2" fillId="0" fontId="2" numFmtId="166" xfId="0" applyAlignment="1" applyBorder="1" applyFont="1" applyNumberFormat="1">
      <alignment readingOrder="0"/>
    </xf>
    <xf borderId="2" fillId="0" fontId="2" numFmtId="10" xfId="0" applyAlignment="1" applyBorder="1" applyFont="1" applyNumberFormat="1">
      <alignment readingOrder="0"/>
    </xf>
    <xf borderId="9" fillId="0" fontId="7" numFmtId="0" xfId="0" applyAlignment="1" applyBorder="1" applyFont="1">
      <alignment readingOrder="0"/>
    </xf>
    <xf borderId="10" fillId="0" fontId="1" numFmtId="0" xfId="0" applyBorder="1" applyFont="1"/>
    <xf borderId="9" fillId="0" fontId="1" numFmtId="0" xfId="0" applyBorder="1" applyFont="1"/>
    <xf borderId="9" fillId="0" fontId="2" numFmtId="10" xfId="0" applyAlignment="1" applyBorder="1" applyFont="1" applyNumberFormat="1">
      <alignment readingOrder="0"/>
    </xf>
    <xf borderId="0" fillId="0" fontId="14" numFmtId="166" xfId="0" applyAlignment="1" applyFont="1" applyNumberFormat="1">
      <alignment readingOrder="0"/>
    </xf>
    <xf borderId="0" fillId="0" fontId="6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75" outlineLevelCol="1"/>
  <cols>
    <col customWidth="1" min="1" max="1" width="2.63"/>
    <col customWidth="1" min="2" max="2" width="31.38"/>
    <col collapsed="1" customWidth="1" min="3" max="3" width="8.5"/>
    <col hidden="1" min="4" max="15" width="12.63" outlineLevel="1"/>
  </cols>
  <sheetData>
    <row r="1">
      <c r="C1" s="1"/>
      <c r="P1" s="2"/>
    </row>
    <row r="2">
      <c r="B2" s="3" t="s">
        <v>0</v>
      </c>
      <c r="C2" s="1"/>
      <c r="D2" s="4">
        <v>2024.0</v>
      </c>
      <c r="P2" s="5">
        <v>2025.0</v>
      </c>
      <c r="Q2" s="6">
        <f t="shared" ref="Q2:AA2" si="1">P2</f>
        <v>2025</v>
      </c>
      <c r="R2" s="6">
        <f t="shared" si="1"/>
        <v>2025</v>
      </c>
      <c r="S2" s="6">
        <f t="shared" si="1"/>
        <v>2025</v>
      </c>
      <c r="T2" s="6">
        <f t="shared" si="1"/>
        <v>2025</v>
      </c>
      <c r="U2" s="6">
        <f t="shared" si="1"/>
        <v>2025</v>
      </c>
      <c r="V2" s="6">
        <f t="shared" si="1"/>
        <v>2025</v>
      </c>
      <c r="W2" s="6">
        <f t="shared" si="1"/>
        <v>2025</v>
      </c>
      <c r="X2" s="6">
        <f t="shared" si="1"/>
        <v>2025</v>
      </c>
      <c r="Y2" s="6">
        <f t="shared" si="1"/>
        <v>2025</v>
      </c>
      <c r="Z2" s="6">
        <f t="shared" si="1"/>
        <v>2025</v>
      </c>
      <c r="AA2" s="6">
        <f t="shared" si="1"/>
        <v>2025</v>
      </c>
    </row>
    <row r="3">
      <c r="B3" s="7"/>
      <c r="C3" s="8"/>
      <c r="D3" s="9">
        <v>45292.0</v>
      </c>
      <c r="E3" s="10">
        <f t="shared" ref="E3:AA3" si="2">EDATE(D3,1)</f>
        <v>45323</v>
      </c>
      <c r="F3" s="10">
        <f t="shared" si="2"/>
        <v>45352</v>
      </c>
      <c r="G3" s="10">
        <f t="shared" si="2"/>
        <v>45383</v>
      </c>
      <c r="H3" s="10">
        <f t="shared" si="2"/>
        <v>45413</v>
      </c>
      <c r="I3" s="10">
        <f t="shared" si="2"/>
        <v>45444</v>
      </c>
      <c r="J3" s="10">
        <f t="shared" si="2"/>
        <v>45474</v>
      </c>
      <c r="K3" s="10">
        <f t="shared" si="2"/>
        <v>45505</v>
      </c>
      <c r="L3" s="10">
        <f t="shared" si="2"/>
        <v>45536</v>
      </c>
      <c r="M3" s="10">
        <f t="shared" si="2"/>
        <v>45566</v>
      </c>
      <c r="N3" s="10">
        <f t="shared" si="2"/>
        <v>45597</v>
      </c>
      <c r="O3" s="10">
        <f t="shared" si="2"/>
        <v>45627</v>
      </c>
      <c r="P3" s="11">
        <f t="shared" si="2"/>
        <v>45658</v>
      </c>
      <c r="Q3" s="10">
        <f t="shared" si="2"/>
        <v>45689</v>
      </c>
      <c r="R3" s="10">
        <f t="shared" si="2"/>
        <v>45717</v>
      </c>
      <c r="S3" s="10">
        <f t="shared" si="2"/>
        <v>45748</v>
      </c>
      <c r="T3" s="10">
        <f t="shared" si="2"/>
        <v>45778</v>
      </c>
      <c r="U3" s="10">
        <f t="shared" si="2"/>
        <v>45809</v>
      </c>
      <c r="V3" s="10">
        <f t="shared" si="2"/>
        <v>45839</v>
      </c>
      <c r="W3" s="10">
        <f t="shared" si="2"/>
        <v>45870</v>
      </c>
      <c r="X3" s="10">
        <f t="shared" si="2"/>
        <v>45901</v>
      </c>
      <c r="Y3" s="10">
        <f t="shared" si="2"/>
        <v>45931</v>
      </c>
      <c r="Z3" s="10">
        <f t="shared" si="2"/>
        <v>45962</v>
      </c>
      <c r="AA3" s="10">
        <f t="shared" si="2"/>
        <v>45992</v>
      </c>
      <c r="AB3" s="12"/>
      <c r="AC3" s="12"/>
    </row>
    <row r="4">
      <c r="C4" s="1"/>
      <c r="E4" s="13"/>
      <c r="P4" s="2"/>
    </row>
    <row r="5">
      <c r="A5" s="4" t="s">
        <v>1</v>
      </c>
      <c r="B5" s="14" t="s">
        <v>2</v>
      </c>
      <c r="C5" s="1"/>
      <c r="P5" s="15">
        <f t="shared" ref="P5:AA5" si="3">SUM(P7,P11,P15,P21,P25,P29)</f>
        <v>16</v>
      </c>
      <c r="Q5" s="15">
        <f t="shared" si="3"/>
        <v>16</v>
      </c>
      <c r="R5" s="15">
        <f t="shared" si="3"/>
        <v>16</v>
      </c>
      <c r="S5" s="15">
        <f t="shared" si="3"/>
        <v>19</v>
      </c>
      <c r="T5" s="15">
        <f t="shared" si="3"/>
        <v>19</v>
      </c>
      <c r="U5" s="15">
        <f t="shared" si="3"/>
        <v>19</v>
      </c>
      <c r="V5" s="15">
        <f t="shared" si="3"/>
        <v>19</v>
      </c>
      <c r="W5" s="15">
        <f t="shared" si="3"/>
        <v>19</v>
      </c>
      <c r="X5" s="15">
        <f t="shared" si="3"/>
        <v>19</v>
      </c>
      <c r="Y5" s="15">
        <f t="shared" si="3"/>
        <v>19</v>
      </c>
      <c r="Z5" s="15">
        <f t="shared" si="3"/>
        <v>19</v>
      </c>
      <c r="AA5" s="15">
        <f t="shared" si="3"/>
        <v>19</v>
      </c>
      <c r="AB5" s="15"/>
      <c r="AC5" s="15"/>
    </row>
    <row r="6">
      <c r="C6" s="1"/>
      <c r="P6" s="2"/>
    </row>
    <row r="7">
      <c r="B7" s="16" t="s">
        <v>3</v>
      </c>
      <c r="C7" s="1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18">
        <f t="shared" ref="P7:AA7" si="4">SUM(P8:P9)</f>
        <v>2</v>
      </c>
      <c r="Q7" s="18">
        <f t="shared" si="4"/>
        <v>2</v>
      </c>
      <c r="R7" s="18">
        <f t="shared" si="4"/>
        <v>2</v>
      </c>
      <c r="S7" s="18">
        <f t="shared" si="4"/>
        <v>2</v>
      </c>
      <c r="T7" s="18">
        <f t="shared" si="4"/>
        <v>2</v>
      </c>
      <c r="U7" s="18">
        <f t="shared" si="4"/>
        <v>2</v>
      </c>
      <c r="V7" s="18">
        <f t="shared" si="4"/>
        <v>2</v>
      </c>
      <c r="W7" s="18">
        <f t="shared" si="4"/>
        <v>2</v>
      </c>
      <c r="X7" s="18">
        <f t="shared" si="4"/>
        <v>2</v>
      </c>
      <c r="Y7" s="18">
        <f t="shared" si="4"/>
        <v>2</v>
      </c>
      <c r="Z7" s="18">
        <f t="shared" si="4"/>
        <v>2</v>
      </c>
      <c r="AA7" s="18">
        <f t="shared" si="4"/>
        <v>2</v>
      </c>
      <c r="AB7" s="15"/>
      <c r="AC7" s="15"/>
    </row>
    <row r="8">
      <c r="B8" s="4" t="s">
        <v>4</v>
      </c>
      <c r="C8" s="1"/>
      <c r="P8" s="19">
        <v>1.0</v>
      </c>
      <c r="Q8" s="20">
        <f t="shared" ref="Q8:AA8" si="5">P8</f>
        <v>1</v>
      </c>
      <c r="R8" s="20">
        <f t="shared" si="5"/>
        <v>1</v>
      </c>
      <c r="S8" s="20">
        <f t="shared" si="5"/>
        <v>1</v>
      </c>
      <c r="T8" s="20">
        <f t="shared" si="5"/>
        <v>1</v>
      </c>
      <c r="U8" s="20">
        <f t="shared" si="5"/>
        <v>1</v>
      </c>
      <c r="V8" s="20">
        <f t="shared" si="5"/>
        <v>1</v>
      </c>
      <c r="W8" s="20">
        <f t="shared" si="5"/>
        <v>1</v>
      </c>
      <c r="X8" s="20">
        <f t="shared" si="5"/>
        <v>1</v>
      </c>
      <c r="Y8" s="20">
        <f t="shared" si="5"/>
        <v>1</v>
      </c>
      <c r="Z8" s="20">
        <f t="shared" si="5"/>
        <v>1</v>
      </c>
      <c r="AA8" s="20">
        <f t="shared" si="5"/>
        <v>1</v>
      </c>
    </row>
    <row r="9">
      <c r="B9" s="4" t="s">
        <v>5</v>
      </c>
      <c r="C9" s="1"/>
      <c r="P9" s="19">
        <v>1.0</v>
      </c>
      <c r="Q9" s="20">
        <f t="shared" ref="Q9:AA9" si="6">P9</f>
        <v>1</v>
      </c>
      <c r="R9" s="20">
        <f t="shared" si="6"/>
        <v>1</v>
      </c>
      <c r="S9" s="20">
        <f t="shared" si="6"/>
        <v>1</v>
      </c>
      <c r="T9" s="20">
        <f t="shared" si="6"/>
        <v>1</v>
      </c>
      <c r="U9" s="20">
        <f t="shared" si="6"/>
        <v>1</v>
      </c>
      <c r="V9" s="20">
        <f t="shared" si="6"/>
        <v>1</v>
      </c>
      <c r="W9" s="20">
        <f t="shared" si="6"/>
        <v>1</v>
      </c>
      <c r="X9" s="20">
        <f t="shared" si="6"/>
        <v>1</v>
      </c>
      <c r="Y9" s="20">
        <f t="shared" si="6"/>
        <v>1</v>
      </c>
      <c r="Z9" s="20">
        <f t="shared" si="6"/>
        <v>1</v>
      </c>
      <c r="AA9" s="20">
        <f t="shared" si="6"/>
        <v>1</v>
      </c>
    </row>
    <row r="10">
      <c r="C10" s="1"/>
      <c r="P10" s="2"/>
    </row>
    <row r="11">
      <c r="B11" s="16" t="s">
        <v>6</v>
      </c>
      <c r="C11" s="1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18">
        <f t="shared" ref="P11:AA11" si="7">SUM(P12:P13)</f>
        <v>4</v>
      </c>
      <c r="Q11" s="18">
        <f t="shared" si="7"/>
        <v>4</v>
      </c>
      <c r="R11" s="18">
        <f t="shared" si="7"/>
        <v>4</v>
      </c>
      <c r="S11" s="18">
        <f t="shared" si="7"/>
        <v>6</v>
      </c>
      <c r="T11" s="18">
        <f t="shared" si="7"/>
        <v>6</v>
      </c>
      <c r="U11" s="18">
        <f t="shared" si="7"/>
        <v>6</v>
      </c>
      <c r="V11" s="18">
        <f t="shared" si="7"/>
        <v>6</v>
      </c>
      <c r="W11" s="18">
        <f t="shared" si="7"/>
        <v>6</v>
      </c>
      <c r="X11" s="18">
        <f t="shared" si="7"/>
        <v>6</v>
      </c>
      <c r="Y11" s="18">
        <f t="shared" si="7"/>
        <v>6</v>
      </c>
      <c r="Z11" s="18">
        <f t="shared" si="7"/>
        <v>6</v>
      </c>
      <c r="AA11" s="18">
        <f t="shared" si="7"/>
        <v>6</v>
      </c>
      <c r="AB11" s="15"/>
      <c r="AC11" s="15"/>
    </row>
    <row r="12">
      <c r="B12" s="4" t="s">
        <v>7</v>
      </c>
      <c r="C12" s="1"/>
      <c r="P12" s="19">
        <v>2.0</v>
      </c>
      <c r="Q12" s="21">
        <f t="shared" ref="Q12:R12" si="8">P12</f>
        <v>2</v>
      </c>
      <c r="R12" s="21">
        <f t="shared" si="8"/>
        <v>2</v>
      </c>
      <c r="S12" s="19">
        <v>4.0</v>
      </c>
      <c r="T12" s="21">
        <f t="shared" ref="T12:AA12" si="9">S12</f>
        <v>4</v>
      </c>
      <c r="U12" s="21">
        <f t="shared" si="9"/>
        <v>4</v>
      </c>
      <c r="V12" s="21">
        <f t="shared" si="9"/>
        <v>4</v>
      </c>
      <c r="W12" s="21">
        <f t="shared" si="9"/>
        <v>4</v>
      </c>
      <c r="X12" s="21">
        <f t="shared" si="9"/>
        <v>4</v>
      </c>
      <c r="Y12" s="21">
        <f t="shared" si="9"/>
        <v>4</v>
      </c>
      <c r="Z12" s="21">
        <f t="shared" si="9"/>
        <v>4</v>
      </c>
      <c r="AA12" s="21">
        <f t="shared" si="9"/>
        <v>4</v>
      </c>
      <c r="AB12" s="21"/>
      <c r="AC12" s="21"/>
    </row>
    <row r="13">
      <c r="B13" s="4" t="s">
        <v>8</v>
      </c>
      <c r="C13" s="1"/>
      <c r="P13" s="19">
        <v>2.0</v>
      </c>
      <c r="Q13" s="21">
        <f t="shared" ref="Q13:AA13" si="10">P13</f>
        <v>2</v>
      </c>
      <c r="R13" s="21">
        <f t="shared" si="10"/>
        <v>2</v>
      </c>
      <c r="S13" s="21">
        <f t="shared" si="10"/>
        <v>2</v>
      </c>
      <c r="T13" s="21">
        <f t="shared" si="10"/>
        <v>2</v>
      </c>
      <c r="U13" s="21">
        <f t="shared" si="10"/>
        <v>2</v>
      </c>
      <c r="V13" s="21">
        <f t="shared" si="10"/>
        <v>2</v>
      </c>
      <c r="W13" s="21">
        <f t="shared" si="10"/>
        <v>2</v>
      </c>
      <c r="X13" s="21">
        <f t="shared" si="10"/>
        <v>2</v>
      </c>
      <c r="Y13" s="21">
        <f t="shared" si="10"/>
        <v>2</v>
      </c>
      <c r="Z13" s="21">
        <f t="shared" si="10"/>
        <v>2</v>
      </c>
      <c r="AA13" s="21">
        <f t="shared" si="10"/>
        <v>2</v>
      </c>
      <c r="AB13" s="21"/>
      <c r="AC13" s="21"/>
    </row>
    <row r="14">
      <c r="C14" s="1"/>
      <c r="P14" s="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</row>
    <row r="15">
      <c r="B15" s="16" t="s">
        <v>9</v>
      </c>
      <c r="C15" s="1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18">
        <f t="shared" ref="P15:AA15" si="11">SUM(P16:P19)</f>
        <v>3</v>
      </c>
      <c r="Q15" s="18">
        <f t="shared" si="11"/>
        <v>3</v>
      </c>
      <c r="R15" s="18">
        <f t="shared" si="11"/>
        <v>3</v>
      </c>
      <c r="S15" s="18">
        <f t="shared" si="11"/>
        <v>3</v>
      </c>
      <c r="T15" s="18">
        <f t="shared" si="11"/>
        <v>3</v>
      </c>
      <c r="U15" s="18">
        <f t="shared" si="11"/>
        <v>3</v>
      </c>
      <c r="V15" s="18">
        <f t="shared" si="11"/>
        <v>3</v>
      </c>
      <c r="W15" s="18">
        <f t="shared" si="11"/>
        <v>3</v>
      </c>
      <c r="X15" s="18">
        <f t="shared" si="11"/>
        <v>3</v>
      </c>
      <c r="Y15" s="18">
        <f t="shared" si="11"/>
        <v>3</v>
      </c>
      <c r="Z15" s="18">
        <f t="shared" si="11"/>
        <v>3</v>
      </c>
      <c r="AA15" s="18">
        <f t="shared" si="11"/>
        <v>3</v>
      </c>
      <c r="AB15" s="15"/>
      <c r="AC15" s="15"/>
    </row>
    <row r="16">
      <c r="B16" s="4" t="s">
        <v>10</v>
      </c>
      <c r="C16" s="1"/>
      <c r="P16" s="19">
        <v>1.0</v>
      </c>
      <c r="Q16" s="21">
        <f t="shared" ref="Q16:U16" si="12">P16</f>
        <v>1</v>
      </c>
      <c r="R16" s="21">
        <f t="shared" si="12"/>
        <v>1</v>
      </c>
      <c r="S16" s="21">
        <f t="shared" si="12"/>
        <v>1</v>
      </c>
      <c r="T16" s="21">
        <f t="shared" si="12"/>
        <v>1</v>
      </c>
      <c r="U16" s="21">
        <f t="shared" si="12"/>
        <v>1</v>
      </c>
      <c r="V16" s="19">
        <v>1.0</v>
      </c>
      <c r="W16" s="21">
        <f t="shared" ref="W16:AA16" si="13">V16</f>
        <v>1</v>
      </c>
      <c r="X16" s="21">
        <f t="shared" si="13"/>
        <v>1</v>
      </c>
      <c r="Y16" s="21">
        <f t="shared" si="13"/>
        <v>1</v>
      </c>
      <c r="Z16" s="21">
        <f t="shared" si="13"/>
        <v>1</v>
      </c>
      <c r="AA16" s="21">
        <f t="shared" si="13"/>
        <v>1</v>
      </c>
      <c r="AB16" s="21"/>
      <c r="AC16" s="21"/>
    </row>
    <row r="17">
      <c r="B17" s="4" t="s">
        <v>11</v>
      </c>
      <c r="C17" s="1"/>
      <c r="P17" s="19">
        <v>1.0</v>
      </c>
      <c r="Q17" s="21">
        <f t="shared" ref="Q17:AA17" si="14">P17</f>
        <v>1</v>
      </c>
      <c r="R17" s="21">
        <f t="shared" si="14"/>
        <v>1</v>
      </c>
      <c r="S17" s="21">
        <f t="shared" si="14"/>
        <v>1</v>
      </c>
      <c r="T17" s="21">
        <f t="shared" si="14"/>
        <v>1</v>
      </c>
      <c r="U17" s="21">
        <f t="shared" si="14"/>
        <v>1</v>
      </c>
      <c r="V17" s="21">
        <f t="shared" si="14"/>
        <v>1</v>
      </c>
      <c r="W17" s="21">
        <f t="shared" si="14"/>
        <v>1</v>
      </c>
      <c r="X17" s="21">
        <f t="shared" si="14"/>
        <v>1</v>
      </c>
      <c r="Y17" s="21">
        <f t="shared" si="14"/>
        <v>1</v>
      </c>
      <c r="Z17" s="21">
        <f t="shared" si="14"/>
        <v>1</v>
      </c>
      <c r="AA17" s="21">
        <f t="shared" si="14"/>
        <v>1</v>
      </c>
      <c r="AB17" s="21"/>
      <c r="AC17" s="21"/>
    </row>
    <row r="18">
      <c r="B18" s="4" t="s">
        <v>12</v>
      </c>
      <c r="C18" s="1"/>
      <c r="P18" s="19">
        <v>1.0</v>
      </c>
      <c r="Q18" s="21">
        <f t="shared" ref="Q18:AA18" si="15">P18</f>
        <v>1</v>
      </c>
      <c r="R18" s="21">
        <f t="shared" si="15"/>
        <v>1</v>
      </c>
      <c r="S18" s="21">
        <f t="shared" si="15"/>
        <v>1</v>
      </c>
      <c r="T18" s="21">
        <f t="shared" si="15"/>
        <v>1</v>
      </c>
      <c r="U18" s="21">
        <f t="shared" si="15"/>
        <v>1</v>
      </c>
      <c r="V18" s="21">
        <f t="shared" si="15"/>
        <v>1</v>
      </c>
      <c r="W18" s="21">
        <f t="shared" si="15"/>
        <v>1</v>
      </c>
      <c r="X18" s="21">
        <f t="shared" si="15"/>
        <v>1</v>
      </c>
      <c r="Y18" s="21">
        <f t="shared" si="15"/>
        <v>1</v>
      </c>
      <c r="Z18" s="21">
        <f t="shared" si="15"/>
        <v>1</v>
      </c>
      <c r="AA18" s="21">
        <f t="shared" si="15"/>
        <v>1</v>
      </c>
      <c r="AB18" s="21"/>
      <c r="AC18" s="21"/>
    </row>
    <row r="19">
      <c r="B19" s="4" t="s">
        <v>13</v>
      </c>
      <c r="C19" s="1"/>
      <c r="P19" s="19">
        <v>0.0</v>
      </c>
      <c r="Q19" s="21">
        <f t="shared" ref="Q19:AA19" si="16">P19</f>
        <v>0</v>
      </c>
      <c r="R19" s="21">
        <f t="shared" si="16"/>
        <v>0</v>
      </c>
      <c r="S19" s="21">
        <f t="shared" si="16"/>
        <v>0</v>
      </c>
      <c r="T19" s="21">
        <f t="shared" si="16"/>
        <v>0</v>
      </c>
      <c r="U19" s="21">
        <f t="shared" si="16"/>
        <v>0</v>
      </c>
      <c r="V19" s="21">
        <f t="shared" si="16"/>
        <v>0</v>
      </c>
      <c r="W19" s="21">
        <f t="shared" si="16"/>
        <v>0</v>
      </c>
      <c r="X19" s="21">
        <f t="shared" si="16"/>
        <v>0</v>
      </c>
      <c r="Y19" s="21">
        <f t="shared" si="16"/>
        <v>0</v>
      </c>
      <c r="Z19" s="21">
        <f t="shared" si="16"/>
        <v>0</v>
      </c>
      <c r="AA19" s="21">
        <f t="shared" si="16"/>
        <v>0</v>
      </c>
      <c r="AB19" s="21"/>
      <c r="AC19" s="21"/>
    </row>
    <row r="20">
      <c r="C20" s="1"/>
      <c r="P20" s="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</row>
    <row r="21">
      <c r="B21" s="16" t="s">
        <v>14</v>
      </c>
      <c r="C21" s="1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18">
        <f t="shared" ref="P21:AA21" si="17">SUM(P22:P23)</f>
        <v>2</v>
      </c>
      <c r="Q21" s="18">
        <f t="shared" si="17"/>
        <v>2</v>
      </c>
      <c r="R21" s="18">
        <f t="shared" si="17"/>
        <v>2</v>
      </c>
      <c r="S21" s="18">
        <f t="shared" si="17"/>
        <v>3</v>
      </c>
      <c r="T21" s="18">
        <f t="shared" si="17"/>
        <v>3</v>
      </c>
      <c r="U21" s="18">
        <f t="shared" si="17"/>
        <v>3</v>
      </c>
      <c r="V21" s="18">
        <f t="shared" si="17"/>
        <v>4</v>
      </c>
      <c r="W21" s="18">
        <f t="shared" si="17"/>
        <v>4</v>
      </c>
      <c r="X21" s="18">
        <f t="shared" si="17"/>
        <v>4</v>
      </c>
      <c r="Y21" s="18">
        <f t="shared" si="17"/>
        <v>4</v>
      </c>
      <c r="Z21" s="18">
        <f t="shared" si="17"/>
        <v>4</v>
      </c>
      <c r="AA21" s="18">
        <f t="shared" si="17"/>
        <v>4</v>
      </c>
      <c r="AB21" s="15"/>
      <c r="AC21" s="15"/>
    </row>
    <row r="22">
      <c r="B22" s="4" t="s">
        <v>15</v>
      </c>
      <c r="C22" s="1"/>
      <c r="P22" s="19">
        <v>1.0</v>
      </c>
      <c r="Q22" s="21">
        <f t="shared" ref="Q22:AA22" si="18">P22</f>
        <v>1</v>
      </c>
      <c r="R22" s="21">
        <f t="shared" si="18"/>
        <v>1</v>
      </c>
      <c r="S22" s="21">
        <f t="shared" si="18"/>
        <v>1</v>
      </c>
      <c r="T22" s="21">
        <f t="shared" si="18"/>
        <v>1</v>
      </c>
      <c r="U22" s="21">
        <f t="shared" si="18"/>
        <v>1</v>
      </c>
      <c r="V22" s="21">
        <f t="shared" si="18"/>
        <v>1</v>
      </c>
      <c r="W22" s="21">
        <f t="shared" si="18"/>
        <v>1</v>
      </c>
      <c r="X22" s="21">
        <f t="shared" si="18"/>
        <v>1</v>
      </c>
      <c r="Y22" s="21">
        <f t="shared" si="18"/>
        <v>1</v>
      </c>
      <c r="Z22" s="21">
        <f t="shared" si="18"/>
        <v>1</v>
      </c>
      <c r="AA22" s="21">
        <f t="shared" si="18"/>
        <v>1</v>
      </c>
      <c r="AB22" s="21"/>
      <c r="AC22" s="21"/>
    </row>
    <row r="23">
      <c r="B23" s="4" t="s">
        <v>16</v>
      </c>
      <c r="C23" s="1"/>
      <c r="P23" s="19">
        <v>1.0</v>
      </c>
      <c r="Q23" s="21">
        <f t="shared" ref="Q23:R23" si="19">P23</f>
        <v>1</v>
      </c>
      <c r="R23" s="21">
        <f t="shared" si="19"/>
        <v>1</v>
      </c>
      <c r="S23" s="19">
        <v>2.0</v>
      </c>
      <c r="T23" s="21">
        <f t="shared" ref="T23:U23" si="20">S23</f>
        <v>2</v>
      </c>
      <c r="U23" s="21">
        <f t="shared" si="20"/>
        <v>2</v>
      </c>
      <c r="V23" s="19">
        <v>3.0</v>
      </c>
      <c r="W23" s="21">
        <f t="shared" ref="W23:AA23" si="21">V23</f>
        <v>3</v>
      </c>
      <c r="X23" s="21">
        <f t="shared" si="21"/>
        <v>3</v>
      </c>
      <c r="Y23" s="21">
        <f t="shared" si="21"/>
        <v>3</v>
      </c>
      <c r="Z23" s="21">
        <f t="shared" si="21"/>
        <v>3</v>
      </c>
      <c r="AA23" s="21">
        <f t="shared" si="21"/>
        <v>3</v>
      </c>
      <c r="AB23" s="21"/>
      <c r="AC23" s="21"/>
    </row>
    <row r="24">
      <c r="B24" s="14"/>
      <c r="C24" s="1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</row>
    <row r="25">
      <c r="B25" s="16" t="s">
        <v>17</v>
      </c>
      <c r="C25" s="1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18">
        <f t="shared" ref="P25:AA25" si="22">SUM(P26:P27)</f>
        <v>2</v>
      </c>
      <c r="Q25" s="18">
        <f t="shared" si="22"/>
        <v>2</v>
      </c>
      <c r="R25" s="18">
        <f t="shared" si="22"/>
        <v>2</v>
      </c>
      <c r="S25" s="18">
        <f t="shared" si="22"/>
        <v>2</v>
      </c>
      <c r="T25" s="18">
        <f t="shared" si="22"/>
        <v>2</v>
      </c>
      <c r="U25" s="18">
        <f t="shared" si="22"/>
        <v>2</v>
      </c>
      <c r="V25" s="18">
        <f t="shared" si="22"/>
        <v>1</v>
      </c>
      <c r="W25" s="18">
        <f t="shared" si="22"/>
        <v>1</v>
      </c>
      <c r="X25" s="18">
        <f t="shared" si="22"/>
        <v>1</v>
      </c>
      <c r="Y25" s="18">
        <f t="shared" si="22"/>
        <v>1</v>
      </c>
      <c r="Z25" s="18">
        <f t="shared" si="22"/>
        <v>1</v>
      </c>
      <c r="AA25" s="18">
        <f t="shared" si="22"/>
        <v>1</v>
      </c>
      <c r="AB25" s="15"/>
      <c r="AC25" s="15"/>
    </row>
    <row r="26">
      <c r="B26" s="4" t="s">
        <v>18</v>
      </c>
      <c r="C26" s="1"/>
      <c r="P26" s="19">
        <v>1.0</v>
      </c>
      <c r="Q26" s="21">
        <f t="shared" ref="Q26:U26" si="23">P26</f>
        <v>1</v>
      </c>
      <c r="R26" s="21">
        <f t="shared" si="23"/>
        <v>1</v>
      </c>
      <c r="S26" s="21">
        <f t="shared" si="23"/>
        <v>1</v>
      </c>
      <c r="T26" s="21">
        <f t="shared" si="23"/>
        <v>1</v>
      </c>
      <c r="U26" s="21">
        <f t="shared" si="23"/>
        <v>1</v>
      </c>
      <c r="V26" s="19">
        <v>0.0</v>
      </c>
      <c r="W26" s="21">
        <f t="shared" ref="W26:AA26" si="24">V26</f>
        <v>0</v>
      </c>
      <c r="X26" s="21">
        <f t="shared" si="24"/>
        <v>0</v>
      </c>
      <c r="Y26" s="21">
        <f t="shared" si="24"/>
        <v>0</v>
      </c>
      <c r="Z26" s="21">
        <f t="shared" si="24"/>
        <v>0</v>
      </c>
      <c r="AA26" s="21">
        <f t="shared" si="24"/>
        <v>0</v>
      </c>
      <c r="AB26" s="21"/>
      <c r="AC26" s="21"/>
    </row>
    <row r="27">
      <c r="B27" s="4" t="s">
        <v>19</v>
      </c>
      <c r="C27" s="1"/>
      <c r="P27" s="19">
        <v>1.0</v>
      </c>
      <c r="Q27" s="21">
        <f t="shared" ref="Q27:AA27" si="25">P27</f>
        <v>1</v>
      </c>
      <c r="R27" s="21">
        <f t="shared" si="25"/>
        <v>1</v>
      </c>
      <c r="S27" s="21">
        <f t="shared" si="25"/>
        <v>1</v>
      </c>
      <c r="T27" s="21">
        <f t="shared" si="25"/>
        <v>1</v>
      </c>
      <c r="U27" s="21">
        <f t="shared" si="25"/>
        <v>1</v>
      </c>
      <c r="V27" s="21">
        <f t="shared" si="25"/>
        <v>1</v>
      </c>
      <c r="W27" s="21">
        <f t="shared" si="25"/>
        <v>1</v>
      </c>
      <c r="X27" s="21">
        <f t="shared" si="25"/>
        <v>1</v>
      </c>
      <c r="Y27" s="21">
        <f t="shared" si="25"/>
        <v>1</v>
      </c>
      <c r="Z27" s="21">
        <f t="shared" si="25"/>
        <v>1</v>
      </c>
      <c r="AA27" s="21">
        <f t="shared" si="25"/>
        <v>1</v>
      </c>
      <c r="AB27" s="21"/>
      <c r="AC27" s="21"/>
    </row>
    <row r="28">
      <c r="C28" s="1"/>
      <c r="P28" s="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</row>
    <row r="29">
      <c r="B29" s="16" t="s">
        <v>20</v>
      </c>
      <c r="C29" s="1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18">
        <f t="shared" ref="P29:AA29" si="26">SUM(P30:P32)</f>
        <v>3</v>
      </c>
      <c r="Q29" s="18">
        <f t="shared" si="26"/>
        <v>3</v>
      </c>
      <c r="R29" s="18">
        <f t="shared" si="26"/>
        <v>3</v>
      </c>
      <c r="S29" s="18">
        <f t="shared" si="26"/>
        <v>3</v>
      </c>
      <c r="T29" s="18">
        <f t="shared" si="26"/>
        <v>3</v>
      </c>
      <c r="U29" s="18">
        <f t="shared" si="26"/>
        <v>3</v>
      </c>
      <c r="V29" s="18">
        <f t="shared" si="26"/>
        <v>3</v>
      </c>
      <c r="W29" s="18">
        <f t="shared" si="26"/>
        <v>3</v>
      </c>
      <c r="X29" s="18">
        <f t="shared" si="26"/>
        <v>3</v>
      </c>
      <c r="Y29" s="18">
        <f t="shared" si="26"/>
        <v>3</v>
      </c>
      <c r="Z29" s="18">
        <f t="shared" si="26"/>
        <v>3</v>
      </c>
      <c r="AA29" s="18">
        <f t="shared" si="26"/>
        <v>3</v>
      </c>
      <c r="AB29" s="15"/>
      <c r="AC29" s="15"/>
    </row>
    <row r="30">
      <c r="B30" s="4" t="s">
        <v>21</v>
      </c>
      <c r="C30" s="1"/>
      <c r="P30" s="19">
        <v>1.0</v>
      </c>
      <c r="Q30" s="21">
        <f t="shared" ref="Q30:AA30" si="27">P30</f>
        <v>1</v>
      </c>
      <c r="R30" s="21">
        <f t="shared" si="27"/>
        <v>1</v>
      </c>
      <c r="S30" s="21">
        <f t="shared" si="27"/>
        <v>1</v>
      </c>
      <c r="T30" s="21">
        <f t="shared" si="27"/>
        <v>1</v>
      </c>
      <c r="U30" s="21">
        <f t="shared" si="27"/>
        <v>1</v>
      </c>
      <c r="V30" s="21">
        <f t="shared" si="27"/>
        <v>1</v>
      </c>
      <c r="W30" s="21">
        <f t="shared" si="27"/>
        <v>1</v>
      </c>
      <c r="X30" s="21">
        <f t="shared" si="27"/>
        <v>1</v>
      </c>
      <c r="Y30" s="21">
        <f t="shared" si="27"/>
        <v>1</v>
      </c>
      <c r="Z30" s="21">
        <f t="shared" si="27"/>
        <v>1</v>
      </c>
      <c r="AA30" s="21">
        <f t="shared" si="27"/>
        <v>1</v>
      </c>
      <c r="AB30" s="21"/>
      <c r="AC30" s="21"/>
    </row>
    <row r="31">
      <c r="B31" s="4" t="s">
        <v>22</v>
      </c>
      <c r="C31" s="1"/>
      <c r="P31" s="19">
        <v>1.0</v>
      </c>
      <c r="Q31" s="21">
        <f t="shared" ref="Q31:AA31" si="28">P31</f>
        <v>1</v>
      </c>
      <c r="R31" s="21">
        <f t="shared" si="28"/>
        <v>1</v>
      </c>
      <c r="S31" s="21">
        <f t="shared" si="28"/>
        <v>1</v>
      </c>
      <c r="T31" s="21">
        <f t="shared" si="28"/>
        <v>1</v>
      </c>
      <c r="U31" s="21">
        <f t="shared" si="28"/>
        <v>1</v>
      </c>
      <c r="V31" s="21">
        <f t="shared" si="28"/>
        <v>1</v>
      </c>
      <c r="W31" s="21">
        <f t="shared" si="28"/>
        <v>1</v>
      </c>
      <c r="X31" s="21">
        <f t="shared" si="28"/>
        <v>1</v>
      </c>
      <c r="Y31" s="21">
        <f t="shared" si="28"/>
        <v>1</v>
      </c>
      <c r="Z31" s="21">
        <f t="shared" si="28"/>
        <v>1</v>
      </c>
      <c r="AA31" s="21">
        <f t="shared" si="28"/>
        <v>1</v>
      </c>
      <c r="AB31" s="21"/>
      <c r="AC31" s="21"/>
    </row>
    <row r="32">
      <c r="B32" s="4" t="s">
        <v>23</v>
      </c>
      <c r="C32" s="1"/>
      <c r="P32" s="19">
        <v>1.0</v>
      </c>
      <c r="Q32" s="21">
        <f t="shared" ref="Q32:AA32" si="29">P32</f>
        <v>1</v>
      </c>
      <c r="R32" s="21">
        <f t="shared" si="29"/>
        <v>1</v>
      </c>
      <c r="S32" s="21">
        <f t="shared" si="29"/>
        <v>1</v>
      </c>
      <c r="T32" s="21">
        <f t="shared" si="29"/>
        <v>1</v>
      </c>
      <c r="U32" s="21">
        <f t="shared" si="29"/>
        <v>1</v>
      </c>
      <c r="V32" s="21">
        <f t="shared" si="29"/>
        <v>1</v>
      </c>
      <c r="W32" s="21">
        <f t="shared" si="29"/>
        <v>1</v>
      </c>
      <c r="X32" s="21">
        <f t="shared" si="29"/>
        <v>1</v>
      </c>
      <c r="Y32" s="21">
        <f t="shared" si="29"/>
        <v>1</v>
      </c>
      <c r="Z32" s="21">
        <f t="shared" si="29"/>
        <v>1</v>
      </c>
      <c r="AA32" s="21">
        <f t="shared" si="29"/>
        <v>1</v>
      </c>
      <c r="AB32" s="21"/>
      <c r="AC32" s="21"/>
    </row>
    <row r="33">
      <c r="C33" s="1"/>
    </row>
    <row r="34">
      <c r="A34" s="4" t="s">
        <v>1</v>
      </c>
      <c r="B34" s="14" t="s">
        <v>24</v>
      </c>
      <c r="C34" s="1"/>
      <c r="P34" s="23">
        <f t="shared" ref="P34:AA34" si="30">SUM(P36,P40,P44,P50,P54,P58)</f>
        <v>182500</v>
      </c>
      <c r="Q34" s="23">
        <f t="shared" si="30"/>
        <v>182500</v>
      </c>
      <c r="R34" s="23">
        <f t="shared" si="30"/>
        <v>182500</v>
      </c>
      <c r="S34" s="23">
        <f t="shared" si="30"/>
        <v>214166.6667</v>
      </c>
      <c r="T34" s="23">
        <f t="shared" si="30"/>
        <v>214166.6667</v>
      </c>
      <c r="U34" s="23">
        <f t="shared" si="30"/>
        <v>214166.6667</v>
      </c>
      <c r="V34" s="23">
        <f t="shared" si="30"/>
        <v>215000</v>
      </c>
      <c r="W34" s="23">
        <f t="shared" si="30"/>
        <v>215000</v>
      </c>
      <c r="X34" s="23">
        <f t="shared" si="30"/>
        <v>215000</v>
      </c>
      <c r="Y34" s="23">
        <f t="shared" si="30"/>
        <v>215000</v>
      </c>
      <c r="Z34" s="23">
        <f t="shared" si="30"/>
        <v>215000</v>
      </c>
      <c r="AA34" s="23">
        <f t="shared" si="30"/>
        <v>215000</v>
      </c>
    </row>
    <row r="35">
      <c r="C35" s="1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>
      <c r="B36" s="16" t="s">
        <v>25</v>
      </c>
      <c r="C36" s="1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25">
        <f t="shared" ref="P36:AA36" si="31">SUM(P37:P38)</f>
        <v>25000</v>
      </c>
      <c r="Q36" s="25">
        <f t="shared" si="31"/>
        <v>25000</v>
      </c>
      <c r="R36" s="25">
        <f t="shared" si="31"/>
        <v>25000</v>
      </c>
      <c r="S36" s="25">
        <f t="shared" si="31"/>
        <v>25000</v>
      </c>
      <c r="T36" s="25">
        <f t="shared" si="31"/>
        <v>25000</v>
      </c>
      <c r="U36" s="25">
        <f t="shared" si="31"/>
        <v>25000</v>
      </c>
      <c r="V36" s="25">
        <f t="shared" si="31"/>
        <v>25000</v>
      </c>
      <c r="W36" s="25">
        <f t="shared" si="31"/>
        <v>25000</v>
      </c>
      <c r="X36" s="25">
        <f t="shared" si="31"/>
        <v>25000</v>
      </c>
      <c r="Y36" s="25">
        <f t="shared" si="31"/>
        <v>25000</v>
      </c>
      <c r="Z36" s="25">
        <f t="shared" si="31"/>
        <v>25000</v>
      </c>
      <c r="AA36" s="25">
        <f t="shared" si="31"/>
        <v>25000</v>
      </c>
      <c r="AB36" s="26"/>
      <c r="AC36" s="26"/>
    </row>
    <row r="37">
      <c r="B37" s="4" t="s">
        <v>26</v>
      </c>
      <c r="C37" s="27">
        <v>150000.0</v>
      </c>
      <c r="P37" s="28">
        <f t="shared" ref="P37:AA37" si="32">$C37/12*P8</f>
        <v>12500</v>
      </c>
      <c r="Q37" s="24">
        <f t="shared" si="32"/>
        <v>12500</v>
      </c>
      <c r="R37" s="24">
        <f t="shared" si="32"/>
        <v>12500</v>
      </c>
      <c r="S37" s="24">
        <f t="shared" si="32"/>
        <v>12500</v>
      </c>
      <c r="T37" s="24">
        <f t="shared" si="32"/>
        <v>12500</v>
      </c>
      <c r="U37" s="24">
        <f t="shared" si="32"/>
        <v>12500</v>
      </c>
      <c r="V37" s="24">
        <f t="shared" si="32"/>
        <v>12500</v>
      </c>
      <c r="W37" s="24">
        <f t="shared" si="32"/>
        <v>12500</v>
      </c>
      <c r="X37" s="24">
        <f t="shared" si="32"/>
        <v>12500</v>
      </c>
      <c r="Y37" s="24">
        <f t="shared" si="32"/>
        <v>12500</v>
      </c>
      <c r="Z37" s="24">
        <f t="shared" si="32"/>
        <v>12500</v>
      </c>
      <c r="AA37" s="24">
        <f t="shared" si="32"/>
        <v>12500</v>
      </c>
    </row>
    <row r="38">
      <c r="B38" s="4" t="s">
        <v>27</v>
      </c>
      <c r="C38" s="27">
        <v>150000.0</v>
      </c>
      <c r="P38" s="24">
        <f t="shared" ref="P38:AA38" si="33">$C38/12*P9</f>
        <v>12500</v>
      </c>
      <c r="Q38" s="24">
        <f t="shared" si="33"/>
        <v>12500</v>
      </c>
      <c r="R38" s="24">
        <f t="shared" si="33"/>
        <v>12500</v>
      </c>
      <c r="S38" s="24">
        <f t="shared" si="33"/>
        <v>12500</v>
      </c>
      <c r="T38" s="24">
        <f t="shared" si="33"/>
        <v>12500</v>
      </c>
      <c r="U38" s="24">
        <f t="shared" si="33"/>
        <v>12500</v>
      </c>
      <c r="V38" s="24">
        <f t="shared" si="33"/>
        <v>12500</v>
      </c>
      <c r="W38" s="24">
        <f t="shared" si="33"/>
        <v>12500</v>
      </c>
      <c r="X38" s="24">
        <f t="shared" si="33"/>
        <v>12500</v>
      </c>
      <c r="Y38" s="24">
        <f t="shared" si="33"/>
        <v>12500</v>
      </c>
      <c r="Z38" s="24">
        <f t="shared" si="33"/>
        <v>12500</v>
      </c>
      <c r="AA38" s="24">
        <f t="shared" si="33"/>
        <v>12500</v>
      </c>
    </row>
    <row r="39">
      <c r="C39" s="29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>
      <c r="B40" s="16" t="s">
        <v>6</v>
      </c>
      <c r="C40" s="30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25">
        <f t="shared" ref="P40:AC40" si="34">SUM(P41:P42)</f>
        <v>33333.33333</v>
      </c>
      <c r="Q40" s="25">
        <f t="shared" si="34"/>
        <v>33333.33333</v>
      </c>
      <c r="R40" s="25">
        <f t="shared" si="34"/>
        <v>33333.33333</v>
      </c>
      <c r="S40" s="25">
        <f t="shared" si="34"/>
        <v>53333.33333</v>
      </c>
      <c r="T40" s="25">
        <f t="shared" si="34"/>
        <v>53333.33333</v>
      </c>
      <c r="U40" s="25">
        <f t="shared" si="34"/>
        <v>53333.33333</v>
      </c>
      <c r="V40" s="25">
        <f t="shared" si="34"/>
        <v>53333.33333</v>
      </c>
      <c r="W40" s="25">
        <f t="shared" si="34"/>
        <v>53333.33333</v>
      </c>
      <c r="X40" s="25">
        <f t="shared" si="34"/>
        <v>53333.33333</v>
      </c>
      <c r="Y40" s="25">
        <f t="shared" si="34"/>
        <v>53333.33333</v>
      </c>
      <c r="Z40" s="25">
        <f t="shared" si="34"/>
        <v>53333.33333</v>
      </c>
      <c r="AA40" s="25">
        <f t="shared" si="34"/>
        <v>53333.33333</v>
      </c>
      <c r="AB40" s="31">
        <f t="shared" si="34"/>
        <v>0</v>
      </c>
      <c r="AC40" s="31">
        <f t="shared" si="34"/>
        <v>0</v>
      </c>
    </row>
    <row r="41">
      <c r="B41" s="4" t="s">
        <v>28</v>
      </c>
      <c r="C41" s="27">
        <v>120000.0</v>
      </c>
      <c r="P41" s="28">
        <f t="shared" ref="P41:AA41" si="35">$C41/12*P12</f>
        <v>20000</v>
      </c>
      <c r="Q41" s="24">
        <f t="shared" si="35"/>
        <v>20000</v>
      </c>
      <c r="R41" s="24">
        <f t="shared" si="35"/>
        <v>20000</v>
      </c>
      <c r="S41" s="24">
        <f t="shared" si="35"/>
        <v>40000</v>
      </c>
      <c r="T41" s="24">
        <f t="shared" si="35"/>
        <v>40000</v>
      </c>
      <c r="U41" s="24">
        <f t="shared" si="35"/>
        <v>40000</v>
      </c>
      <c r="V41" s="24">
        <f t="shared" si="35"/>
        <v>40000</v>
      </c>
      <c r="W41" s="24">
        <f t="shared" si="35"/>
        <v>40000</v>
      </c>
      <c r="X41" s="24">
        <f t="shared" si="35"/>
        <v>40000</v>
      </c>
      <c r="Y41" s="24">
        <f t="shared" si="35"/>
        <v>40000</v>
      </c>
      <c r="Z41" s="24">
        <f t="shared" si="35"/>
        <v>40000</v>
      </c>
      <c r="AA41" s="24">
        <f t="shared" si="35"/>
        <v>40000</v>
      </c>
    </row>
    <row r="42">
      <c r="B42" s="4" t="s">
        <v>29</v>
      </c>
      <c r="C42" s="27">
        <v>80000.0</v>
      </c>
      <c r="P42" s="24">
        <f t="shared" ref="P42:AA42" si="36">$C42/12*P13</f>
        <v>13333.33333</v>
      </c>
      <c r="Q42" s="24">
        <f t="shared" si="36"/>
        <v>13333.33333</v>
      </c>
      <c r="R42" s="24">
        <f t="shared" si="36"/>
        <v>13333.33333</v>
      </c>
      <c r="S42" s="24">
        <f t="shared" si="36"/>
        <v>13333.33333</v>
      </c>
      <c r="T42" s="24">
        <f t="shared" si="36"/>
        <v>13333.33333</v>
      </c>
      <c r="U42" s="24">
        <f t="shared" si="36"/>
        <v>13333.33333</v>
      </c>
      <c r="V42" s="24">
        <f t="shared" si="36"/>
        <v>13333.33333</v>
      </c>
      <c r="W42" s="24">
        <f t="shared" si="36"/>
        <v>13333.33333</v>
      </c>
      <c r="X42" s="24">
        <f t="shared" si="36"/>
        <v>13333.33333</v>
      </c>
      <c r="Y42" s="24">
        <f t="shared" si="36"/>
        <v>13333.33333</v>
      </c>
      <c r="Z42" s="24">
        <f t="shared" si="36"/>
        <v>13333.33333</v>
      </c>
      <c r="AA42" s="24">
        <f t="shared" si="36"/>
        <v>13333.33333</v>
      </c>
    </row>
    <row r="43">
      <c r="C43" s="29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>
      <c r="B44" s="16" t="s">
        <v>9</v>
      </c>
      <c r="C44" s="30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25">
        <f t="shared" ref="P44:AA44" si="37">SUM(P45:P48)</f>
        <v>32500</v>
      </c>
      <c r="Q44" s="25">
        <f t="shared" si="37"/>
        <v>32500</v>
      </c>
      <c r="R44" s="25">
        <f t="shared" si="37"/>
        <v>32500</v>
      </c>
      <c r="S44" s="25">
        <f t="shared" si="37"/>
        <v>32500</v>
      </c>
      <c r="T44" s="25">
        <f t="shared" si="37"/>
        <v>32500</v>
      </c>
      <c r="U44" s="25">
        <f t="shared" si="37"/>
        <v>32500</v>
      </c>
      <c r="V44" s="25">
        <f t="shared" si="37"/>
        <v>32500</v>
      </c>
      <c r="W44" s="25">
        <f t="shared" si="37"/>
        <v>32500</v>
      </c>
      <c r="X44" s="25">
        <f t="shared" si="37"/>
        <v>32500</v>
      </c>
      <c r="Y44" s="25">
        <f t="shared" si="37"/>
        <v>32500</v>
      </c>
      <c r="Z44" s="25">
        <f t="shared" si="37"/>
        <v>32500</v>
      </c>
      <c r="AA44" s="25">
        <f t="shared" si="37"/>
        <v>32500</v>
      </c>
    </row>
    <row r="45">
      <c r="B45" s="4" t="s">
        <v>30</v>
      </c>
      <c r="C45" s="27">
        <v>150000.0</v>
      </c>
      <c r="P45" s="28">
        <f t="shared" ref="P45:AA45" si="38">$C45/12*P16</f>
        <v>12500</v>
      </c>
      <c r="Q45" s="24">
        <f t="shared" si="38"/>
        <v>12500</v>
      </c>
      <c r="R45" s="24">
        <f t="shared" si="38"/>
        <v>12500</v>
      </c>
      <c r="S45" s="24">
        <f t="shared" si="38"/>
        <v>12500</v>
      </c>
      <c r="T45" s="24">
        <f t="shared" si="38"/>
        <v>12500</v>
      </c>
      <c r="U45" s="24">
        <f t="shared" si="38"/>
        <v>12500</v>
      </c>
      <c r="V45" s="24">
        <f t="shared" si="38"/>
        <v>12500</v>
      </c>
      <c r="W45" s="24">
        <f t="shared" si="38"/>
        <v>12500</v>
      </c>
      <c r="X45" s="24">
        <f t="shared" si="38"/>
        <v>12500</v>
      </c>
      <c r="Y45" s="24">
        <f t="shared" si="38"/>
        <v>12500</v>
      </c>
      <c r="Z45" s="24">
        <f t="shared" si="38"/>
        <v>12500</v>
      </c>
      <c r="AA45" s="24">
        <f t="shared" si="38"/>
        <v>12500</v>
      </c>
    </row>
    <row r="46">
      <c r="B46" s="4" t="s">
        <v>11</v>
      </c>
      <c r="C46" s="27">
        <v>120000.0</v>
      </c>
      <c r="P46" s="24">
        <f t="shared" ref="P46:AA46" si="39">$C46/12*P17</f>
        <v>10000</v>
      </c>
      <c r="Q46" s="24">
        <f t="shared" si="39"/>
        <v>10000</v>
      </c>
      <c r="R46" s="24">
        <f t="shared" si="39"/>
        <v>10000</v>
      </c>
      <c r="S46" s="24">
        <f t="shared" si="39"/>
        <v>10000</v>
      </c>
      <c r="T46" s="24">
        <f t="shared" si="39"/>
        <v>10000</v>
      </c>
      <c r="U46" s="24">
        <f t="shared" si="39"/>
        <v>10000</v>
      </c>
      <c r="V46" s="24">
        <f t="shared" si="39"/>
        <v>10000</v>
      </c>
      <c r="W46" s="24">
        <f t="shared" si="39"/>
        <v>10000</v>
      </c>
      <c r="X46" s="24">
        <f t="shared" si="39"/>
        <v>10000</v>
      </c>
      <c r="Y46" s="24">
        <f t="shared" si="39"/>
        <v>10000</v>
      </c>
      <c r="Z46" s="24">
        <f t="shared" si="39"/>
        <v>10000</v>
      </c>
      <c r="AA46" s="24">
        <f t="shared" si="39"/>
        <v>10000</v>
      </c>
    </row>
    <row r="47">
      <c r="B47" s="4" t="s">
        <v>12</v>
      </c>
      <c r="C47" s="27">
        <v>120000.0</v>
      </c>
      <c r="P47" s="28">
        <f t="shared" ref="P47:AA47" si="40">$C47/12*P18</f>
        <v>10000</v>
      </c>
      <c r="Q47" s="24">
        <f t="shared" si="40"/>
        <v>10000</v>
      </c>
      <c r="R47" s="24">
        <f t="shared" si="40"/>
        <v>10000</v>
      </c>
      <c r="S47" s="24">
        <f t="shared" si="40"/>
        <v>10000</v>
      </c>
      <c r="T47" s="24">
        <f t="shared" si="40"/>
        <v>10000</v>
      </c>
      <c r="U47" s="24">
        <f t="shared" si="40"/>
        <v>10000</v>
      </c>
      <c r="V47" s="24">
        <f t="shared" si="40"/>
        <v>10000</v>
      </c>
      <c r="W47" s="24">
        <f t="shared" si="40"/>
        <v>10000</v>
      </c>
      <c r="X47" s="24">
        <f t="shared" si="40"/>
        <v>10000</v>
      </c>
      <c r="Y47" s="24">
        <f t="shared" si="40"/>
        <v>10000</v>
      </c>
      <c r="Z47" s="24">
        <f t="shared" si="40"/>
        <v>10000</v>
      </c>
      <c r="AA47" s="24">
        <f t="shared" si="40"/>
        <v>10000</v>
      </c>
    </row>
    <row r="48">
      <c r="B48" s="4" t="s">
        <v>13</v>
      </c>
      <c r="C48" s="27">
        <v>120000.0</v>
      </c>
      <c r="P48" s="24">
        <f t="shared" ref="P48:AA48" si="41">$C48/12*P19</f>
        <v>0</v>
      </c>
      <c r="Q48" s="24">
        <f t="shared" si="41"/>
        <v>0</v>
      </c>
      <c r="R48" s="24">
        <f t="shared" si="41"/>
        <v>0</v>
      </c>
      <c r="S48" s="24">
        <f t="shared" si="41"/>
        <v>0</v>
      </c>
      <c r="T48" s="24">
        <f t="shared" si="41"/>
        <v>0</v>
      </c>
      <c r="U48" s="24">
        <f t="shared" si="41"/>
        <v>0</v>
      </c>
      <c r="V48" s="24">
        <f t="shared" si="41"/>
        <v>0</v>
      </c>
      <c r="W48" s="24">
        <f t="shared" si="41"/>
        <v>0</v>
      </c>
      <c r="X48" s="24">
        <f t="shared" si="41"/>
        <v>0</v>
      </c>
      <c r="Y48" s="24">
        <f t="shared" si="41"/>
        <v>0</v>
      </c>
      <c r="Z48" s="24">
        <f t="shared" si="41"/>
        <v>0</v>
      </c>
      <c r="AA48" s="24">
        <f t="shared" si="41"/>
        <v>0</v>
      </c>
    </row>
    <row r="49">
      <c r="C49" s="29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>
      <c r="B50" s="16" t="s">
        <v>14</v>
      </c>
      <c r="C50" s="30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25">
        <f t="shared" ref="P50:AA50" si="42">SUM(P51:P52)</f>
        <v>26666.66667</v>
      </c>
      <c r="Q50" s="25">
        <f t="shared" si="42"/>
        <v>26666.66667</v>
      </c>
      <c r="R50" s="25">
        <f t="shared" si="42"/>
        <v>26666.66667</v>
      </c>
      <c r="S50" s="25">
        <f t="shared" si="42"/>
        <v>38333.33333</v>
      </c>
      <c r="T50" s="25">
        <f t="shared" si="42"/>
        <v>38333.33333</v>
      </c>
      <c r="U50" s="25">
        <f t="shared" si="42"/>
        <v>38333.33333</v>
      </c>
      <c r="V50" s="25">
        <f t="shared" si="42"/>
        <v>50000</v>
      </c>
      <c r="W50" s="25">
        <f t="shared" si="42"/>
        <v>50000</v>
      </c>
      <c r="X50" s="25">
        <f t="shared" si="42"/>
        <v>50000</v>
      </c>
      <c r="Y50" s="25">
        <f t="shared" si="42"/>
        <v>50000</v>
      </c>
      <c r="Z50" s="25">
        <f t="shared" si="42"/>
        <v>50000</v>
      </c>
      <c r="AA50" s="25">
        <f t="shared" si="42"/>
        <v>50000</v>
      </c>
    </row>
    <row r="51">
      <c r="B51" s="4" t="s">
        <v>31</v>
      </c>
      <c r="C51" s="27">
        <v>180000.0</v>
      </c>
      <c r="P51" s="28">
        <f t="shared" ref="P51:AA51" si="43">$C51/12*P22</f>
        <v>15000</v>
      </c>
      <c r="Q51" s="24">
        <f t="shared" si="43"/>
        <v>15000</v>
      </c>
      <c r="R51" s="24">
        <f t="shared" si="43"/>
        <v>15000</v>
      </c>
      <c r="S51" s="24">
        <f t="shared" si="43"/>
        <v>15000</v>
      </c>
      <c r="T51" s="24">
        <f t="shared" si="43"/>
        <v>15000</v>
      </c>
      <c r="U51" s="24">
        <f t="shared" si="43"/>
        <v>15000</v>
      </c>
      <c r="V51" s="24">
        <f t="shared" si="43"/>
        <v>15000</v>
      </c>
      <c r="W51" s="24">
        <f t="shared" si="43"/>
        <v>15000</v>
      </c>
      <c r="X51" s="24">
        <f t="shared" si="43"/>
        <v>15000</v>
      </c>
      <c r="Y51" s="24">
        <f t="shared" si="43"/>
        <v>15000</v>
      </c>
      <c r="Z51" s="24">
        <f t="shared" si="43"/>
        <v>15000</v>
      </c>
      <c r="AA51" s="24">
        <f t="shared" si="43"/>
        <v>15000</v>
      </c>
    </row>
    <row r="52">
      <c r="B52" s="4" t="s">
        <v>16</v>
      </c>
      <c r="C52" s="27">
        <v>140000.0</v>
      </c>
      <c r="P52" s="24">
        <f t="shared" ref="P52:AA52" si="44">$C52/12*P23</f>
        <v>11666.66667</v>
      </c>
      <c r="Q52" s="24">
        <f t="shared" si="44"/>
        <v>11666.66667</v>
      </c>
      <c r="R52" s="24">
        <f t="shared" si="44"/>
        <v>11666.66667</v>
      </c>
      <c r="S52" s="24">
        <f t="shared" si="44"/>
        <v>23333.33333</v>
      </c>
      <c r="T52" s="24">
        <f t="shared" si="44"/>
        <v>23333.33333</v>
      </c>
      <c r="U52" s="24">
        <f t="shared" si="44"/>
        <v>23333.33333</v>
      </c>
      <c r="V52" s="24">
        <f t="shared" si="44"/>
        <v>35000</v>
      </c>
      <c r="W52" s="24">
        <f t="shared" si="44"/>
        <v>35000</v>
      </c>
      <c r="X52" s="24">
        <f t="shared" si="44"/>
        <v>35000</v>
      </c>
      <c r="Y52" s="24">
        <f t="shared" si="44"/>
        <v>35000</v>
      </c>
      <c r="Z52" s="24">
        <f t="shared" si="44"/>
        <v>35000</v>
      </c>
      <c r="AA52" s="24">
        <f t="shared" si="44"/>
        <v>35000</v>
      </c>
    </row>
    <row r="53">
      <c r="B53" s="14"/>
      <c r="C53" s="29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24"/>
    </row>
    <row r="54">
      <c r="B54" s="16" t="s">
        <v>17</v>
      </c>
      <c r="C54" s="30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25">
        <f t="shared" ref="P54:AA54" si="45">SUM(P55:P56)</f>
        <v>20000</v>
      </c>
      <c r="Q54" s="25">
        <f t="shared" si="45"/>
        <v>20000</v>
      </c>
      <c r="R54" s="25">
        <f t="shared" si="45"/>
        <v>20000</v>
      </c>
      <c r="S54" s="25">
        <f t="shared" si="45"/>
        <v>20000</v>
      </c>
      <c r="T54" s="25">
        <f t="shared" si="45"/>
        <v>20000</v>
      </c>
      <c r="U54" s="25">
        <f t="shared" si="45"/>
        <v>20000</v>
      </c>
      <c r="V54" s="25">
        <f t="shared" si="45"/>
        <v>9166.666667</v>
      </c>
      <c r="W54" s="25">
        <f t="shared" si="45"/>
        <v>9166.666667</v>
      </c>
      <c r="X54" s="25">
        <f t="shared" si="45"/>
        <v>9166.666667</v>
      </c>
      <c r="Y54" s="25">
        <f t="shared" si="45"/>
        <v>9166.666667</v>
      </c>
      <c r="Z54" s="25">
        <f t="shared" si="45"/>
        <v>9166.666667</v>
      </c>
      <c r="AA54" s="25">
        <f t="shared" si="45"/>
        <v>9166.666667</v>
      </c>
    </row>
    <row r="55">
      <c r="B55" s="4" t="s">
        <v>32</v>
      </c>
      <c r="C55" s="27">
        <v>130000.0</v>
      </c>
      <c r="P55" s="28">
        <f t="shared" ref="P55:AA55" si="46">$C55/12*P26</f>
        <v>10833.33333</v>
      </c>
      <c r="Q55" s="24">
        <f t="shared" si="46"/>
        <v>10833.33333</v>
      </c>
      <c r="R55" s="24">
        <f t="shared" si="46"/>
        <v>10833.33333</v>
      </c>
      <c r="S55" s="24">
        <f t="shared" si="46"/>
        <v>10833.33333</v>
      </c>
      <c r="T55" s="24">
        <f t="shared" si="46"/>
        <v>10833.33333</v>
      </c>
      <c r="U55" s="24">
        <f t="shared" si="46"/>
        <v>10833.33333</v>
      </c>
      <c r="V55" s="24">
        <f t="shared" si="46"/>
        <v>0</v>
      </c>
      <c r="W55" s="24">
        <f t="shared" si="46"/>
        <v>0</v>
      </c>
      <c r="X55" s="24">
        <f t="shared" si="46"/>
        <v>0</v>
      </c>
      <c r="Y55" s="24">
        <f t="shared" si="46"/>
        <v>0</v>
      </c>
      <c r="Z55" s="24">
        <f t="shared" si="46"/>
        <v>0</v>
      </c>
      <c r="AA55" s="24">
        <f t="shared" si="46"/>
        <v>0</v>
      </c>
    </row>
    <row r="56">
      <c r="B56" s="4" t="s">
        <v>19</v>
      </c>
      <c r="C56" s="27">
        <v>110000.0</v>
      </c>
      <c r="P56" s="24">
        <f t="shared" ref="P56:AA56" si="47">$C56/12*P27</f>
        <v>9166.666667</v>
      </c>
      <c r="Q56" s="24">
        <f t="shared" si="47"/>
        <v>9166.666667</v>
      </c>
      <c r="R56" s="24">
        <f t="shared" si="47"/>
        <v>9166.666667</v>
      </c>
      <c r="S56" s="24">
        <f t="shared" si="47"/>
        <v>9166.666667</v>
      </c>
      <c r="T56" s="24">
        <f t="shared" si="47"/>
        <v>9166.666667</v>
      </c>
      <c r="U56" s="24">
        <f t="shared" si="47"/>
        <v>9166.666667</v>
      </c>
      <c r="V56" s="24">
        <f t="shared" si="47"/>
        <v>9166.666667</v>
      </c>
      <c r="W56" s="24">
        <f t="shared" si="47"/>
        <v>9166.666667</v>
      </c>
      <c r="X56" s="24">
        <f t="shared" si="47"/>
        <v>9166.666667</v>
      </c>
      <c r="Y56" s="24">
        <f t="shared" si="47"/>
        <v>9166.666667</v>
      </c>
      <c r="Z56" s="24">
        <f t="shared" si="47"/>
        <v>9166.666667</v>
      </c>
      <c r="AA56" s="24">
        <f t="shared" si="47"/>
        <v>9166.666667</v>
      </c>
    </row>
    <row r="57">
      <c r="C57" s="29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>
      <c r="B58" s="16" t="s">
        <v>33</v>
      </c>
      <c r="C58" s="30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25">
        <f t="shared" ref="P58:AA58" si="48">SUM(P59:P61)</f>
        <v>45000</v>
      </c>
      <c r="Q58" s="25">
        <f t="shared" si="48"/>
        <v>45000</v>
      </c>
      <c r="R58" s="25">
        <f t="shared" si="48"/>
        <v>45000</v>
      </c>
      <c r="S58" s="25">
        <f t="shared" si="48"/>
        <v>45000</v>
      </c>
      <c r="T58" s="25">
        <f t="shared" si="48"/>
        <v>45000</v>
      </c>
      <c r="U58" s="25">
        <f t="shared" si="48"/>
        <v>45000</v>
      </c>
      <c r="V58" s="25">
        <f t="shared" si="48"/>
        <v>45000</v>
      </c>
      <c r="W58" s="25">
        <f t="shared" si="48"/>
        <v>45000</v>
      </c>
      <c r="X58" s="25">
        <f t="shared" si="48"/>
        <v>45000</v>
      </c>
      <c r="Y58" s="25">
        <f t="shared" si="48"/>
        <v>45000</v>
      </c>
      <c r="Z58" s="25">
        <f t="shared" si="48"/>
        <v>45000</v>
      </c>
      <c r="AA58" s="25">
        <f t="shared" si="48"/>
        <v>45000</v>
      </c>
    </row>
    <row r="59">
      <c r="B59" s="4" t="s">
        <v>21</v>
      </c>
      <c r="C59" s="27">
        <v>200000.0</v>
      </c>
      <c r="P59" s="28">
        <f t="shared" ref="P59:AA59" si="49">$C59/12*P30</f>
        <v>16666.66667</v>
      </c>
      <c r="Q59" s="24">
        <f t="shared" si="49"/>
        <v>16666.66667</v>
      </c>
      <c r="R59" s="24">
        <f t="shared" si="49"/>
        <v>16666.66667</v>
      </c>
      <c r="S59" s="24">
        <f t="shared" si="49"/>
        <v>16666.66667</v>
      </c>
      <c r="T59" s="24">
        <f t="shared" si="49"/>
        <v>16666.66667</v>
      </c>
      <c r="U59" s="24">
        <f t="shared" si="49"/>
        <v>16666.66667</v>
      </c>
      <c r="V59" s="24">
        <f t="shared" si="49"/>
        <v>16666.66667</v>
      </c>
      <c r="W59" s="24">
        <f t="shared" si="49"/>
        <v>16666.66667</v>
      </c>
      <c r="X59" s="24">
        <f t="shared" si="49"/>
        <v>16666.66667</v>
      </c>
      <c r="Y59" s="24">
        <f t="shared" si="49"/>
        <v>16666.66667</v>
      </c>
      <c r="Z59" s="24">
        <f t="shared" si="49"/>
        <v>16666.66667</v>
      </c>
      <c r="AA59" s="24">
        <f t="shared" si="49"/>
        <v>16666.66667</v>
      </c>
    </row>
    <row r="60">
      <c r="B60" s="4" t="s">
        <v>22</v>
      </c>
      <c r="C60" s="27">
        <v>180000.0</v>
      </c>
      <c r="P60" s="24">
        <f t="shared" ref="P60:AA60" si="50">$C60/12*P31</f>
        <v>15000</v>
      </c>
      <c r="Q60" s="24">
        <f t="shared" si="50"/>
        <v>15000</v>
      </c>
      <c r="R60" s="24">
        <f t="shared" si="50"/>
        <v>15000</v>
      </c>
      <c r="S60" s="24">
        <f t="shared" si="50"/>
        <v>15000</v>
      </c>
      <c r="T60" s="24">
        <f t="shared" si="50"/>
        <v>15000</v>
      </c>
      <c r="U60" s="24">
        <f t="shared" si="50"/>
        <v>15000</v>
      </c>
      <c r="V60" s="24">
        <f t="shared" si="50"/>
        <v>15000</v>
      </c>
      <c r="W60" s="24">
        <f t="shared" si="50"/>
        <v>15000</v>
      </c>
      <c r="X60" s="24">
        <f t="shared" si="50"/>
        <v>15000</v>
      </c>
      <c r="Y60" s="24">
        <f t="shared" si="50"/>
        <v>15000</v>
      </c>
      <c r="Z60" s="24">
        <f t="shared" si="50"/>
        <v>15000</v>
      </c>
      <c r="AA60" s="24">
        <f t="shared" si="50"/>
        <v>15000</v>
      </c>
    </row>
    <row r="61">
      <c r="B61" s="4" t="s">
        <v>23</v>
      </c>
      <c r="C61" s="27">
        <v>160000.0</v>
      </c>
      <c r="P61" s="28">
        <f t="shared" ref="P61:AA61" si="51">$C61/12*P32</f>
        <v>13333.33333</v>
      </c>
      <c r="Q61" s="24">
        <f t="shared" si="51"/>
        <v>13333.33333</v>
      </c>
      <c r="R61" s="24">
        <f t="shared" si="51"/>
        <v>13333.33333</v>
      </c>
      <c r="S61" s="24">
        <f t="shared" si="51"/>
        <v>13333.33333</v>
      </c>
      <c r="T61" s="24">
        <f t="shared" si="51"/>
        <v>13333.33333</v>
      </c>
      <c r="U61" s="24">
        <f t="shared" si="51"/>
        <v>13333.33333</v>
      </c>
      <c r="V61" s="24">
        <f t="shared" si="51"/>
        <v>13333.33333</v>
      </c>
      <c r="W61" s="24">
        <f t="shared" si="51"/>
        <v>13333.33333</v>
      </c>
      <c r="X61" s="24">
        <f t="shared" si="51"/>
        <v>13333.33333</v>
      </c>
      <c r="Y61" s="24">
        <f t="shared" si="51"/>
        <v>13333.33333</v>
      </c>
      <c r="Z61" s="24">
        <f t="shared" si="51"/>
        <v>13333.33333</v>
      </c>
      <c r="AA61" s="24">
        <f t="shared" si="51"/>
        <v>13333.33333</v>
      </c>
    </row>
    <row r="62">
      <c r="C62" s="29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>
      <c r="A63" s="4" t="s">
        <v>1</v>
      </c>
      <c r="B63" s="14" t="s">
        <v>34</v>
      </c>
      <c r="C63" s="29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>
      <c r="C64" s="29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>
      <c r="B65" s="4" t="s">
        <v>24</v>
      </c>
      <c r="C65" s="29"/>
      <c r="P65" s="24">
        <f t="shared" ref="P65:AC65" si="52">P34</f>
        <v>182500</v>
      </c>
      <c r="Q65" s="24">
        <f t="shared" si="52"/>
        <v>182500</v>
      </c>
      <c r="R65" s="24">
        <f t="shared" si="52"/>
        <v>182500</v>
      </c>
      <c r="S65" s="24">
        <f t="shared" si="52"/>
        <v>214166.6667</v>
      </c>
      <c r="T65" s="24">
        <f t="shared" si="52"/>
        <v>214166.6667</v>
      </c>
      <c r="U65" s="24">
        <f t="shared" si="52"/>
        <v>214166.6667</v>
      </c>
      <c r="V65" s="24">
        <f t="shared" si="52"/>
        <v>215000</v>
      </c>
      <c r="W65" s="24">
        <f t="shared" si="52"/>
        <v>215000</v>
      </c>
      <c r="X65" s="24">
        <f t="shared" si="52"/>
        <v>215000</v>
      </c>
      <c r="Y65" s="24">
        <f t="shared" si="52"/>
        <v>215000</v>
      </c>
      <c r="Z65" s="24">
        <f t="shared" si="52"/>
        <v>215000</v>
      </c>
      <c r="AA65" s="24">
        <f t="shared" si="52"/>
        <v>215000</v>
      </c>
      <c r="AB65" s="20" t="str">
        <f t="shared" si="52"/>
        <v/>
      </c>
      <c r="AC65" s="20" t="str">
        <f t="shared" si="52"/>
        <v/>
      </c>
    </row>
    <row r="66">
      <c r="B66" s="33" t="s">
        <v>35</v>
      </c>
      <c r="C66" s="34">
        <v>0.225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35">
        <f t="shared" ref="P66:AA66" si="53">P65*$C66</f>
        <v>41062.5</v>
      </c>
      <c r="Q66" s="35">
        <f t="shared" si="53"/>
        <v>41062.5</v>
      </c>
      <c r="R66" s="35">
        <f t="shared" si="53"/>
        <v>41062.5</v>
      </c>
      <c r="S66" s="35">
        <f t="shared" si="53"/>
        <v>48187.5</v>
      </c>
      <c r="T66" s="35">
        <f t="shared" si="53"/>
        <v>48187.5</v>
      </c>
      <c r="U66" s="35">
        <f t="shared" si="53"/>
        <v>48187.5</v>
      </c>
      <c r="V66" s="35">
        <f t="shared" si="53"/>
        <v>48375</v>
      </c>
      <c r="W66" s="35">
        <f t="shared" si="53"/>
        <v>48375</v>
      </c>
      <c r="X66" s="35">
        <f t="shared" si="53"/>
        <v>48375</v>
      </c>
      <c r="Y66" s="35">
        <f t="shared" si="53"/>
        <v>48375</v>
      </c>
      <c r="Z66" s="35">
        <f t="shared" si="53"/>
        <v>48375</v>
      </c>
      <c r="AA66" s="35">
        <f t="shared" si="53"/>
        <v>48375</v>
      </c>
    </row>
    <row r="67">
      <c r="B67" s="14" t="s">
        <v>36</v>
      </c>
      <c r="C67" s="29"/>
      <c r="P67" s="32">
        <f t="shared" ref="P67:AA67" si="54">SUM(P65,P66)</f>
        <v>223562.5</v>
      </c>
      <c r="Q67" s="32">
        <f t="shared" si="54"/>
        <v>223562.5</v>
      </c>
      <c r="R67" s="32">
        <f t="shared" si="54"/>
        <v>223562.5</v>
      </c>
      <c r="S67" s="32">
        <f t="shared" si="54"/>
        <v>262354.1667</v>
      </c>
      <c r="T67" s="32">
        <f t="shared" si="54"/>
        <v>262354.1667</v>
      </c>
      <c r="U67" s="32">
        <f t="shared" si="54"/>
        <v>262354.1667</v>
      </c>
      <c r="V67" s="32">
        <f t="shared" si="54"/>
        <v>263375</v>
      </c>
      <c r="W67" s="32">
        <f t="shared" si="54"/>
        <v>263375</v>
      </c>
      <c r="X67" s="32">
        <f t="shared" si="54"/>
        <v>263375</v>
      </c>
      <c r="Y67" s="32">
        <f t="shared" si="54"/>
        <v>263375</v>
      </c>
      <c r="Z67" s="32">
        <f t="shared" si="54"/>
        <v>263375</v>
      </c>
      <c r="AA67" s="32">
        <f t="shared" si="54"/>
        <v>263375</v>
      </c>
    </row>
    <row r="68">
      <c r="C68" s="29"/>
    </row>
    <row r="69">
      <c r="A69" s="4" t="s">
        <v>1</v>
      </c>
      <c r="B69" s="14" t="s">
        <v>37</v>
      </c>
      <c r="C69" s="29"/>
    </row>
    <row r="70">
      <c r="C70" s="29"/>
    </row>
    <row r="71">
      <c r="B71" s="14" t="s">
        <v>38</v>
      </c>
      <c r="C71" s="29"/>
    </row>
    <row r="72">
      <c r="B72" s="4" t="s">
        <v>39</v>
      </c>
      <c r="C72" s="29"/>
      <c r="P72" s="24">
        <f t="shared" ref="P72:AA72" si="55">P34</f>
        <v>182500</v>
      </c>
      <c r="Q72" s="24">
        <f t="shared" si="55"/>
        <v>182500</v>
      </c>
      <c r="R72" s="24">
        <f t="shared" si="55"/>
        <v>182500</v>
      </c>
      <c r="S72" s="24">
        <f t="shared" si="55"/>
        <v>214166.6667</v>
      </c>
      <c r="T72" s="24">
        <f t="shared" si="55"/>
        <v>214166.6667</v>
      </c>
      <c r="U72" s="24">
        <f t="shared" si="55"/>
        <v>214166.6667</v>
      </c>
      <c r="V72" s="24">
        <f t="shared" si="55"/>
        <v>215000</v>
      </c>
      <c r="W72" s="24">
        <f t="shared" si="55"/>
        <v>215000</v>
      </c>
      <c r="X72" s="24">
        <f t="shared" si="55"/>
        <v>215000</v>
      </c>
      <c r="Y72" s="24">
        <f t="shared" si="55"/>
        <v>215000</v>
      </c>
      <c r="Z72" s="24">
        <f t="shared" si="55"/>
        <v>215000</v>
      </c>
      <c r="AA72" s="24">
        <f t="shared" si="55"/>
        <v>215000</v>
      </c>
    </row>
    <row r="73">
      <c r="B73" s="4" t="s">
        <v>40</v>
      </c>
      <c r="C73" s="36">
        <v>0.01</v>
      </c>
      <c r="P73" s="37">
        <f>ROUNDUP(P$72*$C73,0)</f>
        <v>1825</v>
      </c>
      <c r="Q73" s="37">
        <f t="shared" ref="Q73:AA73" si="56">Q$72*$C73</f>
        <v>1825</v>
      </c>
      <c r="R73" s="37">
        <f t="shared" si="56"/>
        <v>1825</v>
      </c>
      <c r="S73" s="37">
        <f t="shared" si="56"/>
        <v>2141.666667</v>
      </c>
      <c r="T73" s="37">
        <f t="shared" si="56"/>
        <v>2141.666667</v>
      </c>
      <c r="U73" s="37">
        <f t="shared" si="56"/>
        <v>2141.666667</v>
      </c>
      <c r="V73" s="37">
        <f t="shared" si="56"/>
        <v>2150</v>
      </c>
      <c r="W73" s="37">
        <f t="shared" si="56"/>
        <v>2150</v>
      </c>
      <c r="X73" s="37">
        <f t="shared" si="56"/>
        <v>2150</v>
      </c>
      <c r="Y73" s="37">
        <f t="shared" si="56"/>
        <v>2150</v>
      </c>
      <c r="Z73" s="37">
        <f t="shared" si="56"/>
        <v>2150</v>
      </c>
      <c r="AA73" s="37">
        <f t="shared" si="56"/>
        <v>2150</v>
      </c>
    </row>
    <row r="74">
      <c r="B74" s="33" t="s">
        <v>41</v>
      </c>
      <c r="C74" s="38">
        <v>0.02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39">
        <f t="shared" ref="P74:AA74" si="57">P$72*$C74</f>
        <v>3650</v>
      </c>
      <c r="Q74" s="39">
        <f t="shared" si="57"/>
        <v>3650</v>
      </c>
      <c r="R74" s="39">
        <f t="shared" si="57"/>
        <v>3650</v>
      </c>
      <c r="S74" s="39">
        <f t="shared" si="57"/>
        <v>4283.333333</v>
      </c>
      <c r="T74" s="39">
        <f t="shared" si="57"/>
        <v>4283.333333</v>
      </c>
      <c r="U74" s="39">
        <f t="shared" si="57"/>
        <v>4283.333333</v>
      </c>
      <c r="V74" s="39">
        <f t="shared" si="57"/>
        <v>4300</v>
      </c>
      <c r="W74" s="39">
        <f t="shared" si="57"/>
        <v>4300</v>
      </c>
      <c r="X74" s="39">
        <f t="shared" si="57"/>
        <v>4300</v>
      </c>
      <c r="Y74" s="39">
        <f t="shared" si="57"/>
        <v>4300</v>
      </c>
      <c r="Z74" s="39">
        <f t="shared" si="57"/>
        <v>4300</v>
      </c>
      <c r="AA74" s="39">
        <f t="shared" si="57"/>
        <v>4300</v>
      </c>
    </row>
    <row r="75">
      <c r="B75" s="14" t="s">
        <v>42</v>
      </c>
      <c r="C75" s="29"/>
      <c r="P75" s="40">
        <f t="shared" ref="P75:AA75" si="58">SUM(P73:P74)</f>
        <v>5475</v>
      </c>
      <c r="Q75" s="40">
        <f t="shared" si="58"/>
        <v>5475</v>
      </c>
      <c r="R75" s="40">
        <f t="shared" si="58"/>
        <v>5475</v>
      </c>
      <c r="S75" s="40">
        <f t="shared" si="58"/>
        <v>6425</v>
      </c>
      <c r="T75" s="40">
        <f t="shared" si="58"/>
        <v>6425</v>
      </c>
      <c r="U75" s="40">
        <f t="shared" si="58"/>
        <v>6425</v>
      </c>
      <c r="V75" s="40">
        <f t="shared" si="58"/>
        <v>6450</v>
      </c>
      <c r="W75" s="40">
        <f t="shared" si="58"/>
        <v>6450</v>
      </c>
      <c r="X75" s="40">
        <f t="shared" si="58"/>
        <v>6450</v>
      </c>
      <c r="Y75" s="40">
        <f t="shared" si="58"/>
        <v>6450</v>
      </c>
      <c r="Z75" s="40">
        <f t="shared" si="58"/>
        <v>6450</v>
      </c>
      <c r="AA75" s="40">
        <f t="shared" si="58"/>
        <v>6450</v>
      </c>
    </row>
    <row r="76">
      <c r="C76" s="29"/>
    </row>
    <row r="77">
      <c r="B77" s="14" t="s">
        <v>43</v>
      </c>
      <c r="C77" s="29"/>
    </row>
    <row r="78">
      <c r="B78" s="4" t="s">
        <v>44</v>
      </c>
      <c r="C78" s="29"/>
      <c r="P78" s="20">
        <f t="shared" ref="P78:AA78" si="59">P5</f>
        <v>16</v>
      </c>
      <c r="Q78" s="20">
        <f t="shared" si="59"/>
        <v>16</v>
      </c>
      <c r="R78" s="20">
        <f t="shared" si="59"/>
        <v>16</v>
      </c>
      <c r="S78" s="20">
        <f t="shared" si="59"/>
        <v>19</v>
      </c>
      <c r="T78" s="20">
        <f t="shared" si="59"/>
        <v>19</v>
      </c>
      <c r="U78" s="20">
        <f t="shared" si="59"/>
        <v>19</v>
      </c>
      <c r="V78" s="20">
        <f t="shared" si="59"/>
        <v>19</v>
      </c>
      <c r="W78" s="20">
        <f t="shared" si="59"/>
        <v>19</v>
      </c>
      <c r="X78" s="20">
        <f t="shared" si="59"/>
        <v>19</v>
      </c>
      <c r="Y78" s="20">
        <f t="shared" si="59"/>
        <v>19</v>
      </c>
      <c r="Z78" s="20">
        <f t="shared" si="59"/>
        <v>19</v>
      </c>
      <c r="AA78" s="20">
        <f t="shared" si="59"/>
        <v>19</v>
      </c>
    </row>
    <row r="79">
      <c r="B79" s="4" t="s">
        <v>45</v>
      </c>
      <c r="C79" s="36">
        <v>0.25</v>
      </c>
      <c r="P79" s="20">
        <f t="shared" ref="P79:AA79" si="60">ROUNDUP($C79*P78,0)</f>
        <v>4</v>
      </c>
      <c r="Q79" s="20">
        <f t="shared" si="60"/>
        <v>4</v>
      </c>
      <c r="R79" s="20">
        <f t="shared" si="60"/>
        <v>4</v>
      </c>
      <c r="S79" s="20">
        <f t="shared" si="60"/>
        <v>5</v>
      </c>
      <c r="T79" s="20">
        <f t="shared" si="60"/>
        <v>5</v>
      </c>
      <c r="U79" s="20">
        <f t="shared" si="60"/>
        <v>5</v>
      </c>
      <c r="V79" s="20">
        <f t="shared" si="60"/>
        <v>5</v>
      </c>
      <c r="W79" s="20">
        <f t="shared" si="60"/>
        <v>5</v>
      </c>
      <c r="X79" s="20">
        <f t="shared" si="60"/>
        <v>5</v>
      </c>
      <c r="Y79" s="20">
        <f t="shared" si="60"/>
        <v>5</v>
      </c>
      <c r="Z79" s="20">
        <f t="shared" si="60"/>
        <v>5</v>
      </c>
      <c r="AA79" s="20">
        <f t="shared" si="60"/>
        <v>5</v>
      </c>
    </row>
    <row r="80">
      <c r="B80" s="33" t="s">
        <v>46</v>
      </c>
      <c r="C80" s="41">
        <v>300.0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39">
        <f t="shared" ref="P80:AA80" si="61">$C80*P79</f>
        <v>1200</v>
      </c>
      <c r="Q80" s="39">
        <f t="shared" si="61"/>
        <v>1200</v>
      </c>
      <c r="R80" s="39">
        <f t="shared" si="61"/>
        <v>1200</v>
      </c>
      <c r="S80" s="39">
        <f t="shared" si="61"/>
        <v>1500</v>
      </c>
      <c r="T80" s="39">
        <f t="shared" si="61"/>
        <v>1500</v>
      </c>
      <c r="U80" s="39">
        <f t="shared" si="61"/>
        <v>1500</v>
      </c>
      <c r="V80" s="39">
        <f t="shared" si="61"/>
        <v>1500</v>
      </c>
      <c r="W80" s="39">
        <f t="shared" si="61"/>
        <v>1500</v>
      </c>
      <c r="X80" s="39">
        <f t="shared" si="61"/>
        <v>1500</v>
      </c>
      <c r="Y80" s="39">
        <f t="shared" si="61"/>
        <v>1500</v>
      </c>
      <c r="Z80" s="39">
        <f t="shared" si="61"/>
        <v>1500</v>
      </c>
      <c r="AA80" s="39">
        <f t="shared" si="61"/>
        <v>1500</v>
      </c>
    </row>
    <row r="81">
      <c r="B81" s="14" t="s">
        <v>47</v>
      </c>
      <c r="C81" s="29"/>
      <c r="P81" s="40">
        <f t="shared" ref="P81:AA81" si="62">P80</f>
        <v>1200</v>
      </c>
      <c r="Q81" s="40">
        <f t="shared" si="62"/>
        <v>1200</v>
      </c>
      <c r="R81" s="40">
        <f t="shared" si="62"/>
        <v>1200</v>
      </c>
      <c r="S81" s="40">
        <f t="shared" si="62"/>
        <v>1500</v>
      </c>
      <c r="T81" s="40">
        <f t="shared" si="62"/>
        <v>1500</v>
      </c>
      <c r="U81" s="40">
        <f t="shared" si="62"/>
        <v>1500</v>
      </c>
      <c r="V81" s="40">
        <f t="shared" si="62"/>
        <v>1500</v>
      </c>
      <c r="W81" s="40">
        <f t="shared" si="62"/>
        <v>1500</v>
      </c>
      <c r="X81" s="40">
        <f t="shared" si="62"/>
        <v>1500</v>
      </c>
      <c r="Y81" s="40">
        <f t="shared" si="62"/>
        <v>1500</v>
      </c>
      <c r="Z81" s="40">
        <f t="shared" si="62"/>
        <v>1500</v>
      </c>
      <c r="AA81" s="40">
        <f t="shared" si="62"/>
        <v>1500</v>
      </c>
    </row>
    <row r="82">
      <c r="C82" s="29"/>
    </row>
    <row r="83">
      <c r="B83" s="14" t="s">
        <v>48</v>
      </c>
      <c r="C83" s="29"/>
    </row>
    <row r="84">
      <c r="B84" s="4" t="s">
        <v>39</v>
      </c>
      <c r="C84" s="29"/>
      <c r="P84" s="24">
        <f t="shared" ref="P84:AA84" si="63">P34</f>
        <v>182500</v>
      </c>
      <c r="Q84" s="24">
        <f t="shared" si="63"/>
        <v>182500</v>
      </c>
      <c r="R84" s="24">
        <f t="shared" si="63"/>
        <v>182500</v>
      </c>
      <c r="S84" s="24">
        <f t="shared" si="63"/>
        <v>214166.6667</v>
      </c>
      <c r="T84" s="24">
        <f t="shared" si="63"/>
        <v>214166.6667</v>
      </c>
      <c r="U84" s="24">
        <f t="shared" si="63"/>
        <v>214166.6667</v>
      </c>
      <c r="V84" s="24">
        <f t="shared" si="63"/>
        <v>215000</v>
      </c>
      <c r="W84" s="24">
        <f t="shared" si="63"/>
        <v>215000</v>
      </c>
      <c r="X84" s="24">
        <f t="shared" si="63"/>
        <v>215000</v>
      </c>
      <c r="Y84" s="24">
        <f t="shared" si="63"/>
        <v>215000</v>
      </c>
      <c r="Z84" s="24">
        <f t="shared" si="63"/>
        <v>215000</v>
      </c>
      <c r="AA84" s="24">
        <f t="shared" si="63"/>
        <v>215000</v>
      </c>
    </row>
    <row r="85">
      <c r="B85" s="4" t="s">
        <v>49</v>
      </c>
      <c r="C85" s="36">
        <v>0.02</v>
      </c>
      <c r="P85" s="37">
        <f t="shared" ref="P85:AA85" si="64">$C85*P$84</f>
        <v>3650</v>
      </c>
      <c r="Q85" s="37">
        <f t="shared" si="64"/>
        <v>3650</v>
      </c>
      <c r="R85" s="37">
        <f t="shared" si="64"/>
        <v>3650</v>
      </c>
      <c r="S85" s="37">
        <f t="shared" si="64"/>
        <v>4283.333333</v>
      </c>
      <c r="T85" s="37">
        <f t="shared" si="64"/>
        <v>4283.333333</v>
      </c>
      <c r="U85" s="37">
        <f t="shared" si="64"/>
        <v>4283.333333</v>
      </c>
      <c r="V85" s="37">
        <f t="shared" si="64"/>
        <v>4300</v>
      </c>
      <c r="W85" s="37">
        <f t="shared" si="64"/>
        <v>4300</v>
      </c>
      <c r="X85" s="37">
        <f t="shared" si="64"/>
        <v>4300</v>
      </c>
      <c r="Y85" s="37">
        <f t="shared" si="64"/>
        <v>4300</v>
      </c>
      <c r="Z85" s="37">
        <f t="shared" si="64"/>
        <v>4300</v>
      </c>
      <c r="AA85" s="37">
        <f t="shared" si="64"/>
        <v>4300</v>
      </c>
    </row>
    <row r="86">
      <c r="B86" s="33" t="s">
        <v>50</v>
      </c>
      <c r="C86" s="38">
        <v>0.01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39">
        <f t="shared" ref="P86:AA86" si="65">$C86*P$84</f>
        <v>1825</v>
      </c>
      <c r="Q86" s="39">
        <f t="shared" si="65"/>
        <v>1825</v>
      </c>
      <c r="R86" s="39">
        <f t="shared" si="65"/>
        <v>1825</v>
      </c>
      <c r="S86" s="39">
        <f t="shared" si="65"/>
        <v>2141.666667</v>
      </c>
      <c r="T86" s="39">
        <f t="shared" si="65"/>
        <v>2141.666667</v>
      </c>
      <c r="U86" s="39">
        <f t="shared" si="65"/>
        <v>2141.666667</v>
      </c>
      <c r="V86" s="39">
        <f t="shared" si="65"/>
        <v>2150</v>
      </c>
      <c r="W86" s="39">
        <f t="shared" si="65"/>
        <v>2150</v>
      </c>
      <c r="X86" s="39">
        <f t="shared" si="65"/>
        <v>2150</v>
      </c>
      <c r="Y86" s="39">
        <f t="shared" si="65"/>
        <v>2150</v>
      </c>
      <c r="Z86" s="39">
        <f t="shared" si="65"/>
        <v>2150</v>
      </c>
      <c r="AA86" s="39">
        <f t="shared" si="65"/>
        <v>2150</v>
      </c>
    </row>
    <row r="87">
      <c r="B87" s="14" t="s">
        <v>51</v>
      </c>
      <c r="C87" s="29"/>
      <c r="P87" s="40">
        <f t="shared" ref="P87:AA87" si="66">SUM(P85:P86)</f>
        <v>5475</v>
      </c>
      <c r="Q87" s="40">
        <f t="shared" si="66"/>
        <v>5475</v>
      </c>
      <c r="R87" s="40">
        <f t="shared" si="66"/>
        <v>5475</v>
      </c>
      <c r="S87" s="40">
        <f t="shared" si="66"/>
        <v>6425</v>
      </c>
      <c r="T87" s="40">
        <f t="shared" si="66"/>
        <v>6425</v>
      </c>
      <c r="U87" s="40">
        <f t="shared" si="66"/>
        <v>6425</v>
      </c>
      <c r="V87" s="40">
        <f t="shared" si="66"/>
        <v>6450</v>
      </c>
      <c r="W87" s="40">
        <f t="shared" si="66"/>
        <v>6450</v>
      </c>
      <c r="X87" s="40">
        <f t="shared" si="66"/>
        <v>6450</v>
      </c>
      <c r="Y87" s="40">
        <f t="shared" si="66"/>
        <v>6450</v>
      </c>
      <c r="Z87" s="40">
        <f t="shared" si="66"/>
        <v>6450</v>
      </c>
      <c r="AA87" s="40">
        <f t="shared" si="66"/>
        <v>6450</v>
      </c>
    </row>
    <row r="88">
      <c r="C88" s="29"/>
    </row>
    <row r="89">
      <c r="B89" s="14" t="s">
        <v>52</v>
      </c>
      <c r="C89" s="29"/>
    </row>
    <row r="90">
      <c r="B90" s="4" t="s">
        <v>44</v>
      </c>
      <c r="C90" s="29"/>
      <c r="P90" s="20">
        <f t="shared" ref="P90:AA90" si="67">P5</f>
        <v>16</v>
      </c>
      <c r="Q90" s="20">
        <f t="shared" si="67"/>
        <v>16</v>
      </c>
      <c r="R90" s="20">
        <f t="shared" si="67"/>
        <v>16</v>
      </c>
      <c r="S90" s="20">
        <f t="shared" si="67"/>
        <v>19</v>
      </c>
      <c r="T90" s="20">
        <f t="shared" si="67"/>
        <v>19</v>
      </c>
      <c r="U90" s="20">
        <f t="shared" si="67"/>
        <v>19</v>
      </c>
      <c r="V90" s="20">
        <f t="shared" si="67"/>
        <v>19</v>
      </c>
      <c r="W90" s="20">
        <f t="shared" si="67"/>
        <v>19</v>
      </c>
      <c r="X90" s="20">
        <f t="shared" si="67"/>
        <v>19</v>
      </c>
      <c r="Y90" s="20">
        <f t="shared" si="67"/>
        <v>19</v>
      </c>
      <c r="Z90" s="20">
        <f t="shared" si="67"/>
        <v>19</v>
      </c>
      <c r="AA90" s="20">
        <f t="shared" si="67"/>
        <v>19</v>
      </c>
    </row>
    <row r="91">
      <c r="B91" s="4" t="s">
        <v>53</v>
      </c>
      <c r="C91" s="27">
        <v>1000.0</v>
      </c>
      <c r="P91" s="37">
        <f t="shared" ref="P91:AA91" si="68">$C91*P90</f>
        <v>16000</v>
      </c>
      <c r="Q91" s="37">
        <f t="shared" si="68"/>
        <v>16000</v>
      </c>
      <c r="R91" s="37">
        <f t="shared" si="68"/>
        <v>16000</v>
      </c>
      <c r="S91" s="37">
        <f t="shared" si="68"/>
        <v>19000</v>
      </c>
      <c r="T91" s="37">
        <f t="shared" si="68"/>
        <v>19000</v>
      </c>
      <c r="U91" s="37">
        <f t="shared" si="68"/>
        <v>19000</v>
      </c>
      <c r="V91" s="37">
        <f t="shared" si="68"/>
        <v>19000</v>
      </c>
      <c r="W91" s="37">
        <f t="shared" si="68"/>
        <v>19000</v>
      </c>
      <c r="X91" s="37">
        <f t="shared" si="68"/>
        <v>19000</v>
      </c>
      <c r="Y91" s="37">
        <f t="shared" si="68"/>
        <v>19000</v>
      </c>
      <c r="Z91" s="37">
        <f t="shared" si="68"/>
        <v>19000</v>
      </c>
      <c r="AA91" s="37">
        <f t="shared" si="68"/>
        <v>19000</v>
      </c>
    </row>
    <row r="92">
      <c r="B92" s="4" t="s">
        <v>54</v>
      </c>
      <c r="C92" s="29"/>
      <c r="P92" s="19">
        <v>0.0</v>
      </c>
      <c r="Q92" s="20">
        <f t="shared" ref="Q92:AA92" si="69">Q5-P5</f>
        <v>0</v>
      </c>
      <c r="R92" s="20">
        <f t="shared" si="69"/>
        <v>0</v>
      </c>
      <c r="S92" s="20">
        <f t="shared" si="69"/>
        <v>3</v>
      </c>
      <c r="T92" s="20">
        <f t="shared" si="69"/>
        <v>0</v>
      </c>
      <c r="U92" s="20">
        <f t="shared" si="69"/>
        <v>0</v>
      </c>
      <c r="V92" s="20">
        <f t="shared" si="69"/>
        <v>0</v>
      </c>
      <c r="W92" s="20">
        <f t="shared" si="69"/>
        <v>0</v>
      </c>
      <c r="X92" s="20">
        <f t="shared" si="69"/>
        <v>0</v>
      </c>
      <c r="Y92" s="20">
        <f t="shared" si="69"/>
        <v>0</v>
      </c>
      <c r="Z92" s="20">
        <f t="shared" si="69"/>
        <v>0</v>
      </c>
      <c r="AA92" s="20">
        <f t="shared" si="69"/>
        <v>0</v>
      </c>
    </row>
    <row r="93">
      <c r="B93" s="33" t="s">
        <v>55</v>
      </c>
      <c r="C93" s="41">
        <v>1250.0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39">
        <f t="shared" ref="P93:AA93" si="70">$C93*P92</f>
        <v>0</v>
      </c>
      <c r="Q93" s="39">
        <f t="shared" si="70"/>
        <v>0</v>
      </c>
      <c r="R93" s="39">
        <f t="shared" si="70"/>
        <v>0</v>
      </c>
      <c r="S93" s="39">
        <f t="shared" si="70"/>
        <v>3750</v>
      </c>
      <c r="T93" s="39">
        <f t="shared" si="70"/>
        <v>0</v>
      </c>
      <c r="U93" s="39">
        <f t="shared" si="70"/>
        <v>0</v>
      </c>
      <c r="V93" s="39">
        <f t="shared" si="70"/>
        <v>0</v>
      </c>
      <c r="W93" s="39">
        <f t="shared" si="70"/>
        <v>0</v>
      </c>
      <c r="X93" s="39">
        <f t="shared" si="70"/>
        <v>0</v>
      </c>
      <c r="Y93" s="39">
        <f t="shared" si="70"/>
        <v>0</v>
      </c>
      <c r="Z93" s="39">
        <f t="shared" si="70"/>
        <v>0</v>
      </c>
      <c r="AA93" s="39">
        <f t="shared" si="70"/>
        <v>0</v>
      </c>
    </row>
    <row r="94">
      <c r="B94" s="14" t="s">
        <v>56</v>
      </c>
      <c r="C94" s="29"/>
      <c r="P94" s="40">
        <f t="shared" ref="P94:AA94" si="71">SUM(P91,P93)</f>
        <v>16000</v>
      </c>
      <c r="Q94" s="40">
        <f t="shared" si="71"/>
        <v>16000</v>
      </c>
      <c r="R94" s="40">
        <f t="shared" si="71"/>
        <v>16000</v>
      </c>
      <c r="S94" s="40">
        <f t="shared" si="71"/>
        <v>22750</v>
      </c>
      <c r="T94" s="40">
        <f t="shared" si="71"/>
        <v>19000</v>
      </c>
      <c r="U94" s="40">
        <f t="shared" si="71"/>
        <v>19000</v>
      </c>
      <c r="V94" s="40">
        <f t="shared" si="71"/>
        <v>19000</v>
      </c>
      <c r="W94" s="40">
        <f t="shared" si="71"/>
        <v>19000</v>
      </c>
      <c r="X94" s="40">
        <f t="shared" si="71"/>
        <v>19000</v>
      </c>
      <c r="Y94" s="40">
        <f t="shared" si="71"/>
        <v>19000</v>
      </c>
      <c r="Z94" s="40">
        <f t="shared" si="71"/>
        <v>19000</v>
      </c>
      <c r="AA94" s="40">
        <f t="shared" si="71"/>
        <v>19000</v>
      </c>
    </row>
    <row r="95">
      <c r="B95" s="14"/>
      <c r="C95" s="29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</row>
    <row r="96">
      <c r="B96" s="14" t="s">
        <v>57</v>
      </c>
      <c r="C96" s="29"/>
    </row>
    <row r="97">
      <c r="B97" s="4" t="s">
        <v>58</v>
      </c>
      <c r="C97" s="36">
        <v>0.3</v>
      </c>
      <c r="P97" s="37">
        <f t="shared" ref="P97:AA97" si="72">$C97*P$100</f>
        <v>22500</v>
      </c>
      <c r="Q97" s="37">
        <f t="shared" si="72"/>
        <v>22500</v>
      </c>
      <c r="R97" s="37">
        <f t="shared" si="72"/>
        <v>22500</v>
      </c>
      <c r="S97" s="37">
        <f t="shared" si="72"/>
        <v>22500</v>
      </c>
      <c r="T97" s="37">
        <f t="shared" si="72"/>
        <v>22500</v>
      </c>
      <c r="U97" s="37">
        <f t="shared" si="72"/>
        <v>22500</v>
      </c>
      <c r="V97" s="37">
        <f t="shared" si="72"/>
        <v>24750</v>
      </c>
      <c r="W97" s="37">
        <f t="shared" si="72"/>
        <v>27225</v>
      </c>
      <c r="X97" s="37">
        <f t="shared" si="72"/>
        <v>29947.5</v>
      </c>
      <c r="Y97" s="37">
        <f t="shared" si="72"/>
        <v>32942.25</v>
      </c>
      <c r="Z97" s="37">
        <f t="shared" si="72"/>
        <v>36236.475</v>
      </c>
      <c r="AA97" s="37">
        <f t="shared" si="72"/>
        <v>39860.1225</v>
      </c>
    </row>
    <row r="98">
      <c r="B98" s="4" t="s">
        <v>59</v>
      </c>
      <c r="C98" s="36">
        <v>0.35</v>
      </c>
      <c r="P98" s="37">
        <f t="shared" ref="P98:AA98" si="73">$C98*P$100</f>
        <v>26250</v>
      </c>
      <c r="Q98" s="37">
        <f t="shared" si="73"/>
        <v>26250</v>
      </c>
      <c r="R98" s="37">
        <f t="shared" si="73"/>
        <v>26250</v>
      </c>
      <c r="S98" s="37">
        <f t="shared" si="73"/>
        <v>26250</v>
      </c>
      <c r="T98" s="37">
        <f t="shared" si="73"/>
        <v>26250</v>
      </c>
      <c r="U98" s="37">
        <f t="shared" si="73"/>
        <v>26250</v>
      </c>
      <c r="V98" s="37">
        <f t="shared" si="73"/>
        <v>28875</v>
      </c>
      <c r="W98" s="37">
        <f t="shared" si="73"/>
        <v>31762.5</v>
      </c>
      <c r="X98" s="37">
        <f t="shared" si="73"/>
        <v>34938.75</v>
      </c>
      <c r="Y98" s="37">
        <f t="shared" si="73"/>
        <v>38432.625</v>
      </c>
      <c r="Z98" s="37">
        <f t="shared" si="73"/>
        <v>42275.8875</v>
      </c>
      <c r="AA98" s="37">
        <f t="shared" si="73"/>
        <v>46503.47625</v>
      </c>
    </row>
    <row r="99">
      <c r="B99" s="33" t="s">
        <v>60</v>
      </c>
      <c r="C99" s="38">
        <v>0.35</v>
      </c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39">
        <f t="shared" ref="P99:AA99" si="74">$C99*P$100</f>
        <v>26250</v>
      </c>
      <c r="Q99" s="39">
        <f t="shared" si="74"/>
        <v>26250</v>
      </c>
      <c r="R99" s="39">
        <f t="shared" si="74"/>
        <v>26250</v>
      </c>
      <c r="S99" s="39">
        <f t="shared" si="74"/>
        <v>26250</v>
      </c>
      <c r="T99" s="39">
        <f t="shared" si="74"/>
        <v>26250</v>
      </c>
      <c r="U99" s="39">
        <f t="shared" si="74"/>
        <v>26250</v>
      </c>
      <c r="V99" s="39">
        <f t="shared" si="74"/>
        <v>28875</v>
      </c>
      <c r="W99" s="39">
        <f t="shared" si="74"/>
        <v>31762.5</v>
      </c>
      <c r="X99" s="39">
        <f t="shared" si="74"/>
        <v>34938.75</v>
      </c>
      <c r="Y99" s="39">
        <f t="shared" si="74"/>
        <v>38432.625</v>
      </c>
      <c r="Z99" s="39">
        <f t="shared" si="74"/>
        <v>42275.8875</v>
      </c>
      <c r="AA99" s="39">
        <f t="shared" si="74"/>
        <v>46503.47625</v>
      </c>
    </row>
    <row r="100">
      <c r="B100" s="14" t="s">
        <v>61</v>
      </c>
      <c r="C100" s="29"/>
      <c r="P100" s="42">
        <v>75000.0</v>
      </c>
      <c r="Q100" s="42">
        <v>75000.0</v>
      </c>
      <c r="R100" s="42">
        <v>75000.0</v>
      </c>
      <c r="S100" s="42">
        <v>75000.0</v>
      </c>
      <c r="T100" s="42">
        <v>75000.0</v>
      </c>
      <c r="U100" s="42">
        <v>75000.0</v>
      </c>
      <c r="V100" s="43">
        <f t="shared" ref="V100:AA100" si="75">U100*1.1</f>
        <v>82500</v>
      </c>
      <c r="W100" s="43">
        <f t="shared" si="75"/>
        <v>90750</v>
      </c>
      <c r="X100" s="43">
        <f t="shared" si="75"/>
        <v>99825</v>
      </c>
      <c r="Y100" s="43">
        <f t="shared" si="75"/>
        <v>109807.5</v>
      </c>
      <c r="Z100" s="43">
        <f t="shared" si="75"/>
        <v>120788.25</v>
      </c>
      <c r="AA100" s="43">
        <f t="shared" si="75"/>
        <v>132867.075</v>
      </c>
    </row>
    <row r="101">
      <c r="C101" s="29"/>
    </row>
    <row r="102">
      <c r="B102" s="14" t="s">
        <v>62</v>
      </c>
      <c r="C102" s="29"/>
    </row>
    <row r="103">
      <c r="B103" s="4" t="s">
        <v>63</v>
      </c>
      <c r="C103" s="29"/>
      <c r="P103" s="20">
        <f t="shared" ref="P103:AA103" si="76">P11+P15</f>
        <v>7</v>
      </c>
      <c r="Q103" s="20">
        <f t="shared" si="76"/>
        <v>7</v>
      </c>
      <c r="R103" s="20">
        <f t="shared" si="76"/>
        <v>7</v>
      </c>
      <c r="S103" s="20">
        <f t="shared" si="76"/>
        <v>9</v>
      </c>
      <c r="T103" s="20">
        <f t="shared" si="76"/>
        <v>9</v>
      </c>
      <c r="U103" s="20">
        <f t="shared" si="76"/>
        <v>9</v>
      </c>
      <c r="V103" s="20">
        <f t="shared" si="76"/>
        <v>9</v>
      </c>
      <c r="W103" s="20">
        <f t="shared" si="76"/>
        <v>9</v>
      </c>
      <c r="X103" s="20">
        <f t="shared" si="76"/>
        <v>9</v>
      </c>
      <c r="Y103" s="20">
        <f t="shared" si="76"/>
        <v>9</v>
      </c>
      <c r="Z103" s="20">
        <f t="shared" si="76"/>
        <v>9</v>
      </c>
      <c r="AA103" s="20">
        <f t="shared" si="76"/>
        <v>9</v>
      </c>
    </row>
    <row r="104">
      <c r="B104" s="4" t="s">
        <v>64</v>
      </c>
      <c r="C104" s="27">
        <v>500.0</v>
      </c>
      <c r="P104" s="44">
        <f t="shared" ref="P104:W104" si="77">$C104*P$103</f>
        <v>3500</v>
      </c>
      <c r="Q104" s="44">
        <f t="shared" si="77"/>
        <v>3500</v>
      </c>
      <c r="R104" s="44">
        <f t="shared" si="77"/>
        <v>3500</v>
      </c>
      <c r="S104" s="44">
        <f t="shared" si="77"/>
        <v>4500</v>
      </c>
      <c r="T104" s="44">
        <f t="shared" si="77"/>
        <v>4500</v>
      </c>
      <c r="U104" s="44">
        <f t="shared" si="77"/>
        <v>4500</v>
      </c>
      <c r="V104" s="44">
        <f t="shared" si="77"/>
        <v>4500</v>
      </c>
      <c r="W104" s="44">
        <f t="shared" si="77"/>
        <v>4500</v>
      </c>
      <c r="X104" s="44">
        <f t="shared" ref="X104:AA104" si="78">$C104*X103</f>
        <v>4500</v>
      </c>
      <c r="Y104" s="44">
        <f t="shared" si="78"/>
        <v>4500</v>
      </c>
      <c r="Z104" s="44">
        <f t="shared" si="78"/>
        <v>4500</v>
      </c>
      <c r="AA104" s="44">
        <f t="shared" si="78"/>
        <v>4500</v>
      </c>
    </row>
    <row r="105">
      <c r="B105" s="4" t="s">
        <v>65</v>
      </c>
      <c r="C105" s="27">
        <v>500.0</v>
      </c>
      <c r="P105" s="44">
        <f t="shared" ref="P105:AA105" si="79">$C105*P$103</f>
        <v>3500</v>
      </c>
      <c r="Q105" s="44">
        <f t="shared" si="79"/>
        <v>3500</v>
      </c>
      <c r="R105" s="44">
        <f t="shared" si="79"/>
        <v>3500</v>
      </c>
      <c r="S105" s="44">
        <f t="shared" si="79"/>
        <v>4500</v>
      </c>
      <c r="T105" s="44">
        <f t="shared" si="79"/>
        <v>4500</v>
      </c>
      <c r="U105" s="44">
        <f t="shared" si="79"/>
        <v>4500</v>
      </c>
      <c r="V105" s="44">
        <f t="shared" si="79"/>
        <v>4500</v>
      </c>
      <c r="W105" s="44">
        <f t="shared" si="79"/>
        <v>4500</v>
      </c>
      <c r="X105" s="44">
        <f t="shared" si="79"/>
        <v>4500</v>
      </c>
      <c r="Y105" s="44">
        <f t="shared" si="79"/>
        <v>4500</v>
      </c>
      <c r="Z105" s="44">
        <f t="shared" si="79"/>
        <v>4500</v>
      </c>
      <c r="AA105" s="44">
        <f t="shared" si="79"/>
        <v>4500</v>
      </c>
    </row>
    <row r="106">
      <c r="B106" s="33" t="s">
        <v>66</v>
      </c>
      <c r="C106" s="41">
        <v>250.0</v>
      </c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45">
        <f t="shared" ref="P106:AA106" si="80">$C106*P$103</f>
        <v>1750</v>
      </c>
      <c r="Q106" s="45">
        <f t="shared" si="80"/>
        <v>1750</v>
      </c>
      <c r="R106" s="45">
        <f t="shared" si="80"/>
        <v>1750</v>
      </c>
      <c r="S106" s="45">
        <f t="shared" si="80"/>
        <v>2250</v>
      </c>
      <c r="T106" s="45">
        <f t="shared" si="80"/>
        <v>2250</v>
      </c>
      <c r="U106" s="45">
        <f t="shared" si="80"/>
        <v>2250</v>
      </c>
      <c r="V106" s="45">
        <f t="shared" si="80"/>
        <v>2250</v>
      </c>
      <c r="W106" s="45">
        <f t="shared" si="80"/>
        <v>2250</v>
      </c>
      <c r="X106" s="45">
        <f t="shared" si="80"/>
        <v>2250</v>
      </c>
      <c r="Y106" s="45">
        <f t="shared" si="80"/>
        <v>2250</v>
      </c>
      <c r="Z106" s="45">
        <f t="shared" si="80"/>
        <v>2250</v>
      </c>
      <c r="AA106" s="45">
        <f t="shared" si="80"/>
        <v>2250</v>
      </c>
    </row>
    <row r="107">
      <c r="B107" s="14" t="s">
        <v>67</v>
      </c>
      <c r="C107" s="29"/>
      <c r="P107" s="46">
        <f t="shared" ref="P107:AA107" si="81">SUM(P104,P105,P106)</f>
        <v>8750</v>
      </c>
      <c r="Q107" s="46">
        <f t="shared" si="81"/>
        <v>8750</v>
      </c>
      <c r="R107" s="46">
        <f t="shared" si="81"/>
        <v>8750</v>
      </c>
      <c r="S107" s="46">
        <f t="shared" si="81"/>
        <v>11250</v>
      </c>
      <c r="T107" s="46">
        <f t="shared" si="81"/>
        <v>11250</v>
      </c>
      <c r="U107" s="46">
        <f t="shared" si="81"/>
        <v>11250</v>
      </c>
      <c r="V107" s="46">
        <f t="shared" si="81"/>
        <v>11250</v>
      </c>
      <c r="W107" s="46">
        <f t="shared" si="81"/>
        <v>11250</v>
      </c>
      <c r="X107" s="46">
        <f t="shared" si="81"/>
        <v>11250</v>
      </c>
      <c r="Y107" s="46">
        <f t="shared" si="81"/>
        <v>11250</v>
      </c>
      <c r="Z107" s="46">
        <f t="shared" si="81"/>
        <v>11250</v>
      </c>
      <c r="AA107" s="46">
        <f t="shared" si="81"/>
        <v>11250</v>
      </c>
    </row>
    <row r="108">
      <c r="C108" s="29"/>
    </row>
    <row r="109">
      <c r="A109" s="4" t="s">
        <v>1</v>
      </c>
      <c r="B109" s="14" t="s">
        <v>68</v>
      </c>
      <c r="C109" s="29"/>
    </row>
    <row r="110">
      <c r="B110" s="4"/>
      <c r="C110" s="29"/>
    </row>
    <row r="111">
      <c r="B111" s="4" t="s">
        <v>24</v>
      </c>
      <c r="C111" s="29"/>
      <c r="P111" s="24">
        <f t="shared" ref="P111:AA111" si="82">P65</f>
        <v>182500</v>
      </c>
      <c r="Q111" s="24">
        <f t="shared" si="82"/>
        <v>182500</v>
      </c>
      <c r="R111" s="24">
        <f t="shared" si="82"/>
        <v>182500</v>
      </c>
      <c r="S111" s="24">
        <f t="shared" si="82"/>
        <v>214166.6667</v>
      </c>
      <c r="T111" s="24">
        <f t="shared" si="82"/>
        <v>214166.6667</v>
      </c>
      <c r="U111" s="24">
        <f t="shared" si="82"/>
        <v>214166.6667</v>
      </c>
      <c r="V111" s="24">
        <f t="shared" si="82"/>
        <v>215000</v>
      </c>
      <c r="W111" s="24">
        <f t="shared" si="82"/>
        <v>215000</v>
      </c>
      <c r="X111" s="24">
        <f t="shared" si="82"/>
        <v>215000</v>
      </c>
      <c r="Y111" s="24">
        <f t="shared" si="82"/>
        <v>215000</v>
      </c>
      <c r="Z111" s="24">
        <f t="shared" si="82"/>
        <v>215000</v>
      </c>
      <c r="AA111" s="24">
        <f t="shared" si="82"/>
        <v>215000</v>
      </c>
    </row>
    <row r="112">
      <c r="B112" s="33" t="s">
        <v>69</v>
      </c>
      <c r="C112" s="30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24">
        <f t="shared" ref="P112:AA112" si="83">P66</f>
        <v>41062.5</v>
      </c>
      <c r="Q112" s="24">
        <f t="shared" si="83"/>
        <v>41062.5</v>
      </c>
      <c r="R112" s="24">
        <f t="shared" si="83"/>
        <v>41062.5</v>
      </c>
      <c r="S112" s="24">
        <f t="shared" si="83"/>
        <v>48187.5</v>
      </c>
      <c r="T112" s="24">
        <f t="shared" si="83"/>
        <v>48187.5</v>
      </c>
      <c r="U112" s="24">
        <f t="shared" si="83"/>
        <v>48187.5</v>
      </c>
      <c r="V112" s="24">
        <f t="shared" si="83"/>
        <v>48375</v>
      </c>
      <c r="W112" s="24">
        <f t="shared" si="83"/>
        <v>48375</v>
      </c>
      <c r="X112" s="24">
        <f t="shared" si="83"/>
        <v>48375</v>
      </c>
      <c r="Y112" s="24">
        <f t="shared" si="83"/>
        <v>48375</v>
      </c>
      <c r="Z112" s="24">
        <f t="shared" si="83"/>
        <v>48375</v>
      </c>
      <c r="AA112" s="24">
        <f t="shared" si="83"/>
        <v>48375</v>
      </c>
    </row>
    <row r="113">
      <c r="B113" s="14" t="s">
        <v>70</v>
      </c>
      <c r="C113" s="29"/>
      <c r="P113" s="47">
        <f t="shared" ref="P113:AA113" si="84">P67</f>
        <v>223562.5</v>
      </c>
      <c r="Q113" s="47">
        <f t="shared" si="84"/>
        <v>223562.5</v>
      </c>
      <c r="R113" s="47">
        <f t="shared" si="84"/>
        <v>223562.5</v>
      </c>
      <c r="S113" s="47">
        <f t="shared" si="84"/>
        <v>262354.1667</v>
      </c>
      <c r="T113" s="47">
        <f t="shared" si="84"/>
        <v>262354.1667</v>
      </c>
      <c r="U113" s="47">
        <f t="shared" si="84"/>
        <v>262354.1667</v>
      </c>
      <c r="V113" s="47">
        <f t="shared" si="84"/>
        <v>263375</v>
      </c>
      <c r="W113" s="47">
        <f t="shared" si="84"/>
        <v>263375</v>
      </c>
      <c r="X113" s="47">
        <f t="shared" si="84"/>
        <v>263375</v>
      </c>
      <c r="Y113" s="47">
        <f t="shared" si="84"/>
        <v>263375</v>
      </c>
      <c r="Z113" s="47">
        <f t="shared" si="84"/>
        <v>263375</v>
      </c>
      <c r="AA113" s="47">
        <f t="shared" si="84"/>
        <v>263375</v>
      </c>
    </row>
    <row r="114">
      <c r="C114" s="29"/>
    </row>
    <row r="115">
      <c r="B115" s="4" t="s">
        <v>38</v>
      </c>
      <c r="C115" s="29"/>
      <c r="P115" s="37">
        <f t="shared" ref="P115:AA115" si="85">P75</f>
        <v>5475</v>
      </c>
      <c r="Q115" s="37">
        <f t="shared" si="85"/>
        <v>5475</v>
      </c>
      <c r="R115" s="37">
        <f t="shared" si="85"/>
        <v>5475</v>
      </c>
      <c r="S115" s="37">
        <f t="shared" si="85"/>
        <v>6425</v>
      </c>
      <c r="T115" s="37">
        <f t="shared" si="85"/>
        <v>6425</v>
      </c>
      <c r="U115" s="37">
        <f t="shared" si="85"/>
        <v>6425</v>
      </c>
      <c r="V115" s="37">
        <f t="shared" si="85"/>
        <v>6450</v>
      </c>
      <c r="W115" s="37">
        <f t="shared" si="85"/>
        <v>6450</v>
      </c>
      <c r="X115" s="37">
        <f t="shared" si="85"/>
        <v>6450</v>
      </c>
      <c r="Y115" s="37">
        <f t="shared" si="85"/>
        <v>6450</v>
      </c>
      <c r="Z115" s="37">
        <f t="shared" si="85"/>
        <v>6450</v>
      </c>
      <c r="AA115" s="37">
        <f t="shared" si="85"/>
        <v>6450</v>
      </c>
    </row>
    <row r="116">
      <c r="B116" s="4" t="s">
        <v>43</v>
      </c>
      <c r="C116" s="29"/>
      <c r="P116" s="37">
        <f t="shared" ref="P116:AA116" si="86">P81</f>
        <v>1200</v>
      </c>
      <c r="Q116" s="37">
        <f t="shared" si="86"/>
        <v>1200</v>
      </c>
      <c r="R116" s="37">
        <f t="shared" si="86"/>
        <v>1200</v>
      </c>
      <c r="S116" s="37">
        <f t="shared" si="86"/>
        <v>1500</v>
      </c>
      <c r="T116" s="37">
        <f t="shared" si="86"/>
        <v>1500</v>
      </c>
      <c r="U116" s="37">
        <f t="shared" si="86"/>
        <v>1500</v>
      </c>
      <c r="V116" s="37">
        <f t="shared" si="86"/>
        <v>1500</v>
      </c>
      <c r="W116" s="37">
        <f t="shared" si="86"/>
        <v>1500</v>
      </c>
      <c r="X116" s="37">
        <f t="shared" si="86"/>
        <v>1500</v>
      </c>
      <c r="Y116" s="37">
        <f t="shared" si="86"/>
        <v>1500</v>
      </c>
      <c r="Z116" s="37">
        <f t="shared" si="86"/>
        <v>1500</v>
      </c>
      <c r="AA116" s="37">
        <f t="shared" si="86"/>
        <v>1500</v>
      </c>
    </row>
    <row r="117">
      <c r="B117" s="4" t="s">
        <v>48</v>
      </c>
      <c r="C117" s="29"/>
      <c r="P117" s="37">
        <f t="shared" ref="P117:AA117" si="87">P87</f>
        <v>5475</v>
      </c>
      <c r="Q117" s="37">
        <f t="shared" si="87"/>
        <v>5475</v>
      </c>
      <c r="R117" s="37">
        <f t="shared" si="87"/>
        <v>5475</v>
      </c>
      <c r="S117" s="37">
        <f t="shared" si="87"/>
        <v>6425</v>
      </c>
      <c r="T117" s="37">
        <f t="shared" si="87"/>
        <v>6425</v>
      </c>
      <c r="U117" s="37">
        <f t="shared" si="87"/>
        <v>6425</v>
      </c>
      <c r="V117" s="37">
        <f t="shared" si="87"/>
        <v>6450</v>
      </c>
      <c r="W117" s="37">
        <f t="shared" si="87"/>
        <v>6450</v>
      </c>
      <c r="X117" s="37">
        <f t="shared" si="87"/>
        <v>6450</v>
      </c>
      <c r="Y117" s="37">
        <f t="shared" si="87"/>
        <v>6450</v>
      </c>
      <c r="Z117" s="37">
        <f t="shared" si="87"/>
        <v>6450</v>
      </c>
      <c r="AA117" s="37">
        <f t="shared" si="87"/>
        <v>6450</v>
      </c>
    </row>
    <row r="118">
      <c r="B118" s="4" t="s">
        <v>52</v>
      </c>
      <c r="C118" s="29"/>
      <c r="P118" s="37">
        <f t="shared" ref="P118:AA118" si="88">P94</f>
        <v>16000</v>
      </c>
      <c r="Q118" s="37">
        <f t="shared" si="88"/>
        <v>16000</v>
      </c>
      <c r="R118" s="37">
        <f t="shared" si="88"/>
        <v>16000</v>
      </c>
      <c r="S118" s="37">
        <f t="shared" si="88"/>
        <v>22750</v>
      </c>
      <c r="T118" s="37">
        <f t="shared" si="88"/>
        <v>19000</v>
      </c>
      <c r="U118" s="37">
        <f t="shared" si="88"/>
        <v>19000</v>
      </c>
      <c r="V118" s="37">
        <f t="shared" si="88"/>
        <v>19000</v>
      </c>
      <c r="W118" s="37">
        <f t="shared" si="88"/>
        <v>19000</v>
      </c>
      <c r="X118" s="37">
        <f t="shared" si="88"/>
        <v>19000</v>
      </c>
      <c r="Y118" s="37">
        <f t="shared" si="88"/>
        <v>19000</v>
      </c>
      <c r="Z118" s="37">
        <f t="shared" si="88"/>
        <v>19000</v>
      </c>
      <c r="AA118" s="37">
        <f t="shared" si="88"/>
        <v>19000</v>
      </c>
    </row>
    <row r="119">
      <c r="B119" s="4" t="s">
        <v>57</v>
      </c>
      <c r="C119" s="29"/>
      <c r="P119" s="37">
        <f t="shared" ref="P119:AA119" si="89">P100</f>
        <v>75000</v>
      </c>
      <c r="Q119" s="37">
        <f t="shared" si="89"/>
        <v>75000</v>
      </c>
      <c r="R119" s="37">
        <f t="shared" si="89"/>
        <v>75000</v>
      </c>
      <c r="S119" s="37">
        <f t="shared" si="89"/>
        <v>75000</v>
      </c>
      <c r="T119" s="37">
        <f t="shared" si="89"/>
        <v>75000</v>
      </c>
      <c r="U119" s="37">
        <f t="shared" si="89"/>
        <v>75000</v>
      </c>
      <c r="V119" s="37">
        <f t="shared" si="89"/>
        <v>82500</v>
      </c>
      <c r="W119" s="37">
        <f t="shared" si="89"/>
        <v>90750</v>
      </c>
      <c r="X119" s="37">
        <f t="shared" si="89"/>
        <v>99825</v>
      </c>
      <c r="Y119" s="37">
        <f t="shared" si="89"/>
        <v>109807.5</v>
      </c>
      <c r="Z119" s="37">
        <f t="shared" si="89"/>
        <v>120788.25</v>
      </c>
      <c r="AA119" s="37">
        <f t="shared" si="89"/>
        <v>132867.075</v>
      </c>
    </row>
    <row r="120">
      <c r="B120" s="33" t="s">
        <v>71</v>
      </c>
      <c r="C120" s="30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39">
        <f t="shared" ref="P120:AA120" si="90">P107</f>
        <v>8750</v>
      </c>
      <c r="Q120" s="39">
        <f t="shared" si="90"/>
        <v>8750</v>
      </c>
      <c r="R120" s="39">
        <f t="shared" si="90"/>
        <v>8750</v>
      </c>
      <c r="S120" s="39">
        <f t="shared" si="90"/>
        <v>11250</v>
      </c>
      <c r="T120" s="39">
        <f t="shared" si="90"/>
        <v>11250</v>
      </c>
      <c r="U120" s="39">
        <f t="shared" si="90"/>
        <v>11250</v>
      </c>
      <c r="V120" s="39">
        <f t="shared" si="90"/>
        <v>11250</v>
      </c>
      <c r="W120" s="39">
        <f t="shared" si="90"/>
        <v>11250</v>
      </c>
      <c r="X120" s="39">
        <f t="shared" si="90"/>
        <v>11250</v>
      </c>
      <c r="Y120" s="39">
        <f t="shared" si="90"/>
        <v>11250</v>
      </c>
      <c r="Z120" s="39">
        <f t="shared" si="90"/>
        <v>11250</v>
      </c>
      <c r="AA120" s="39">
        <f t="shared" si="90"/>
        <v>11250</v>
      </c>
    </row>
    <row r="121">
      <c r="B121" s="14" t="s">
        <v>72</v>
      </c>
      <c r="C121" s="29"/>
      <c r="P121" s="40">
        <f t="shared" ref="P121:AA121" si="91">SUM(P115:P120)</f>
        <v>111900</v>
      </c>
      <c r="Q121" s="40">
        <f t="shared" si="91"/>
        <v>111900</v>
      </c>
      <c r="R121" s="40">
        <f t="shared" si="91"/>
        <v>111900</v>
      </c>
      <c r="S121" s="40">
        <f t="shared" si="91"/>
        <v>123350</v>
      </c>
      <c r="T121" s="40">
        <f t="shared" si="91"/>
        <v>119600</v>
      </c>
      <c r="U121" s="40">
        <f t="shared" si="91"/>
        <v>119600</v>
      </c>
      <c r="V121" s="40">
        <f t="shared" si="91"/>
        <v>127150</v>
      </c>
      <c r="W121" s="40">
        <f t="shared" si="91"/>
        <v>135400</v>
      </c>
      <c r="X121" s="40">
        <f t="shared" si="91"/>
        <v>144475</v>
      </c>
      <c r="Y121" s="40">
        <f t="shared" si="91"/>
        <v>154457.5</v>
      </c>
      <c r="Z121" s="40">
        <f t="shared" si="91"/>
        <v>165438.25</v>
      </c>
      <c r="AA121" s="40">
        <f t="shared" si="91"/>
        <v>177517.075</v>
      </c>
    </row>
    <row r="122">
      <c r="C122" s="29"/>
    </row>
    <row r="123">
      <c r="C123" s="29"/>
    </row>
    <row r="124">
      <c r="C124" s="29"/>
    </row>
    <row r="125">
      <c r="C125" s="29"/>
    </row>
    <row r="126">
      <c r="C126" s="29"/>
    </row>
    <row r="127">
      <c r="C127" s="29"/>
    </row>
    <row r="128">
      <c r="C128" s="29"/>
    </row>
    <row r="129">
      <c r="C129" s="29"/>
    </row>
    <row r="130">
      <c r="C130" s="29"/>
    </row>
    <row r="131">
      <c r="C131" s="29"/>
    </row>
    <row r="132">
      <c r="C132" s="29"/>
    </row>
    <row r="133">
      <c r="C133" s="29"/>
    </row>
    <row r="134">
      <c r="C134" s="29"/>
    </row>
    <row r="135">
      <c r="C135" s="29"/>
    </row>
    <row r="136">
      <c r="C136" s="29"/>
    </row>
    <row r="137">
      <c r="C137" s="29"/>
    </row>
    <row r="138">
      <c r="C138" s="29"/>
    </row>
    <row r="139">
      <c r="C139" s="29"/>
    </row>
    <row r="140">
      <c r="C140" s="29"/>
    </row>
    <row r="141">
      <c r="C141" s="29"/>
    </row>
    <row r="142">
      <c r="C142" s="29"/>
    </row>
    <row r="143">
      <c r="C143" s="29"/>
    </row>
    <row r="144">
      <c r="C144" s="29"/>
    </row>
    <row r="145">
      <c r="C145" s="29"/>
    </row>
    <row r="146">
      <c r="C146" s="29"/>
    </row>
    <row r="147">
      <c r="C147" s="29"/>
    </row>
    <row r="148">
      <c r="C148" s="29"/>
    </row>
    <row r="149">
      <c r="C149" s="29"/>
    </row>
    <row r="150">
      <c r="C150" s="29"/>
    </row>
    <row r="151">
      <c r="C151" s="29"/>
    </row>
    <row r="152">
      <c r="C152" s="29"/>
    </row>
    <row r="153">
      <c r="C153" s="29"/>
    </row>
    <row r="154">
      <c r="C154" s="29"/>
    </row>
    <row r="155">
      <c r="C155" s="29"/>
    </row>
    <row r="156">
      <c r="C156" s="29"/>
    </row>
    <row r="157">
      <c r="C157" s="29"/>
    </row>
    <row r="158">
      <c r="C158" s="29"/>
    </row>
    <row r="159">
      <c r="C159" s="29"/>
    </row>
    <row r="160">
      <c r="C160" s="29"/>
    </row>
    <row r="161">
      <c r="C161" s="29"/>
    </row>
    <row r="162">
      <c r="C162" s="29"/>
    </row>
    <row r="163">
      <c r="C163" s="29"/>
    </row>
    <row r="164">
      <c r="C164" s="29"/>
    </row>
    <row r="165">
      <c r="C165" s="29"/>
    </row>
    <row r="166">
      <c r="C166" s="29"/>
    </row>
    <row r="167">
      <c r="C167" s="29"/>
    </row>
    <row r="168">
      <c r="C168" s="29"/>
    </row>
    <row r="169">
      <c r="C169" s="29"/>
    </row>
    <row r="170">
      <c r="C170" s="29"/>
    </row>
    <row r="171">
      <c r="C171" s="29"/>
    </row>
    <row r="172">
      <c r="C172" s="29"/>
    </row>
    <row r="173">
      <c r="C173" s="29"/>
    </row>
    <row r="174">
      <c r="C174" s="29"/>
    </row>
    <row r="175">
      <c r="C175" s="29"/>
    </row>
    <row r="176">
      <c r="C176" s="29"/>
    </row>
    <row r="177">
      <c r="C177" s="29"/>
    </row>
    <row r="178">
      <c r="C178" s="29"/>
    </row>
    <row r="179">
      <c r="C179" s="29"/>
    </row>
    <row r="180">
      <c r="C180" s="29"/>
    </row>
    <row r="181">
      <c r="C181" s="29"/>
    </row>
    <row r="182">
      <c r="C182" s="29"/>
    </row>
    <row r="183">
      <c r="C183" s="29"/>
    </row>
    <row r="184">
      <c r="C184" s="29"/>
    </row>
    <row r="185">
      <c r="C185" s="29"/>
    </row>
    <row r="186">
      <c r="C186" s="29"/>
    </row>
    <row r="187">
      <c r="C187" s="29"/>
    </row>
    <row r="188">
      <c r="C188" s="29"/>
    </row>
    <row r="189">
      <c r="C189" s="29"/>
    </row>
    <row r="190">
      <c r="C190" s="29"/>
    </row>
    <row r="191">
      <c r="C191" s="29"/>
    </row>
    <row r="192">
      <c r="C192" s="29"/>
    </row>
    <row r="193">
      <c r="C193" s="29"/>
    </row>
    <row r="194">
      <c r="C194" s="29"/>
    </row>
    <row r="195">
      <c r="C195" s="29"/>
    </row>
    <row r="196">
      <c r="C196" s="29"/>
    </row>
    <row r="197">
      <c r="C197" s="29"/>
    </row>
    <row r="198">
      <c r="C198" s="29"/>
    </row>
    <row r="199">
      <c r="C199" s="29"/>
    </row>
    <row r="200">
      <c r="C200" s="29"/>
    </row>
    <row r="201">
      <c r="C201" s="29"/>
    </row>
    <row r="202">
      <c r="C202" s="29"/>
    </row>
    <row r="203">
      <c r="C203" s="29"/>
    </row>
    <row r="204">
      <c r="C204" s="29"/>
    </row>
    <row r="205">
      <c r="C205" s="29"/>
    </row>
    <row r="206">
      <c r="C206" s="29"/>
    </row>
    <row r="207">
      <c r="C207" s="29"/>
    </row>
    <row r="208">
      <c r="C208" s="29"/>
    </row>
    <row r="209">
      <c r="C209" s="29"/>
    </row>
    <row r="210">
      <c r="C210" s="29"/>
    </row>
    <row r="211">
      <c r="C211" s="29"/>
    </row>
    <row r="212">
      <c r="C212" s="29"/>
    </row>
    <row r="213">
      <c r="C213" s="29"/>
    </row>
    <row r="214">
      <c r="C214" s="29"/>
    </row>
    <row r="215">
      <c r="C215" s="29"/>
    </row>
    <row r="216">
      <c r="C216" s="29"/>
    </row>
    <row r="217">
      <c r="C217" s="29"/>
    </row>
    <row r="218">
      <c r="C218" s="29"/>
    </row>
    <row r="219">
      <c r="C219" s="29"/>
    </row>
    <row r="220">
      <c r="C220" s="29"/>
    </row>
    <row r="221">
      <c r="C221" s="29"/>
    </row>
    <row r="222">
      <c r="C222" s="29"/>
    </row>
    <row r="223">
      <c r="C223" s="29"/>
    </row>
    <row r="224">
      <c r="C224" s="29"/>
    </row>
    <row r="225">
      <c r="C225" s="29"/>
    </row>
    <row r="226">
      <c r="C226" s="29"/>
    </row>
    <row r="227">
      <c r="C227" s="29"/>
    </row>
    <row r="228">
      <c r="C228" s="29"/>
    </row>
    <row r="229">
      <c r="C229" s="29"/>
    </row>
    <row r="230">
      <c r="C230" s="29"/>
    </row>
    <row r="231">
      <c r="C231" s="29"/>
    </row>
    <row r="232">
      <c r="C232" s="29"/>
    </row>
    <row r="233">
      <c r="C233" s="29"/>
    </row>
    <row r="234">
      <c r="C234" s="29"/>
    </row>
    <row r="235">
      <c r="C235" s="29"/>
    </row>
    <row r="236">
      <c r="C236" s="29"/>
    </row>
    <row r="237">
      <c r="C237" s="29"/>
    </row>
    <row r="238">
      <c r="C238" s="29"/>
    </row>
    <row r="239">
      <c r="C239" s="29"/>
    </row>
    <row r="240">
      <c r="C240" s="29"/>
    </row>
    <row r="241">
      <c r="C241" s="29"/>
    </row>
    <row r="242">
      <c r="C242" s="29"/>
    </row>
    <row r="243">
      <c r="C243" s="29"/>
    </row>
    <row r="244">
      <c r="C244" s="29"/>
    </row>
    <row r="245">
      <c r="C245" s="29"/>
    </row>
    <row r="246">
      <c r="C246" s="29"/>
    </row>
    <row r="247">
      <c r="C247" s="29"/>
    </row>
    <row r="248">
      <c r="C248" s="29"/>
    </row>
    <row r="249">
      <c r="C249" s="29"/>
    </row>
    <row r="250">
      <c r="C250" s="29"/>
    </row>
    <row r="251">
      <c r="C251" s="29"/>
    </row>
    <row r="252">
      <c r="C252" s="29"/>
    </row>
    <row r="253">
      <c r="C253" s="29"/>
    </row>
    <row r="254">
      <c r="C254" s="29"/>
    </row>
    <row r="255">
      <c r="C255" s="29"/>
    </row>
    <row r="256">
      <c r="C256" s="29"/>
    </row>
    <row r="257">
      <c r="C257" s="29"/>
    </row>
    <row r="258">
      <c r="C258" s="29"/>
    </row>
    <row r="259">
      <c r="C259" s="29"/>
    </row>
    <row r="260">
      <c r="C260" s="29"/>
    </row>
    <row r="261">
      <c r="C261" s="29"/>
    </row>
    <row r="262">
      <c r="C262" s="29"/>
    </row>
    <row r="263">
      <c r="C263" s="29"/>
    </row>
    <row r="264">
      <c r="C264" s="29"/>
    </row>
    <row r="265">
      <c r="C265" s="29"/>
    </row>
    <row r="266">
      <c r="C266" s="29"/>
    </row>
    <row r="267">
      <c r="C267" s="29"/>
    </row>
    <row r="268">
      <c r="C268" s="29"/>
    </row>
    <row r="269">
      <c r="C269" s="29"/>
    </row>
    <row r="270">
      <c r="C270" s="29"/>
    </row>
    <row r="271">
      <c r="C271" s="29"/>
    </row>
    <row r="272">
      <c r="C272" s="29"/>
    </row>
    <row r="273">
      <c r="C273" s="29"/>
    </row>
    <row r="274">
      <c r="C274" s="29"/>
    </row>
    <row r="275">
      <c r="C275" s="29"/>
    </row>
    <row r="276">
      <c r="C276" s="29"/>
    </row>
    <row r="277">
      <c r="C277" s="29"/>
    </row>
    <row r="278">
      <c r="C278" s="29"/>
    </row>
    <row r="279">
      <c r="C279" s="29"/>
    </row>
    <row r="280">
      <c r="C280" s="29"/>
    </row>
    <row r="281">
      <c r="C281" s="29"/>
    </row>
    <row r="282">
      <c r="C282" s="29"/>
    </row>
    <row r="283">
      <c r="C283" s="29"/>
    </row>
    <row r="284">
      <c r="C284" s="29"/>
    </row>
    <row r="285">
      <c r="C285" s="29"/>
    </row>
    <row r="286">
      <c r="C286" s="29"/>
    </row>
    <row r="287">
      <c r="C287" s="29"/>
    </row>
    <row r="288">
      <c r="C288" s="29"/>
    </row>
    <row r="289">
      <c r="C289" s="29"/>
    </row>
    <row r="290">
      <c r="C290" s="29"/>
    </row>
    <row r="291">
      <c r="C291" s="29"/>
    </row>
    <row r="292">
      <c r="C292" s="29"/>
    </row>
    <row r="293">
      <c r="C293" s="29"/>
    </row>
    <row r="294">
      <c r="C294" s="29"/>
    </row>
    <row r="295">
      <c r="C295" s="29"/>
    </row>
    <row r="296">
      <c r="C296" s="29"/>
    </row>
    <row r="297">
      <c r="C297" s="29"/>
    </row>
    <row r="298">
      <c r="C298" s="29"/>
    </row>
    <row r="299">
      <c r="C299" s="29"/>
    </row>
    <row r="300">
      <c r="C300" s="29"/>
    </row>
    <row r="301">
      <c r="C301" s="29"/>
    </row>
    <row r="302">
      <c r="C302" s="29"/>
    </row>
    <row r="303">
      <c r="C303" s="29"/>
    </row>
    <row r="304">
      <c r="C304" s="29"/>
    </row>
    <row r="305">
      <c r="C305" s="29"/>
    </row>
    <row r="306">
      <c r="C306" s="29"/>
    </row>
    <row r="307">
      <c r="C307" s="29"/>
    </row>
    <row r="308">
      <c r="C308" s="29"/>
    </row>
    <row r="309">
      <c r="C309" s="29"/>
    </row>
    <row r="310">
      <c r="C310" s="29"/>
    </row>
    <row r="311">
      <c r="C311" s="29"/>
    </row>
    <row r="312">
      <c r="C312" s="29"/>
    </row>
    <row r="313">
      <c r="C313" s="29"/>
    </row>
    <row r="314">
      <c r="C314" s="29"/>
    </row>
    <row r="315">
      <c r="C315" s="29"/>
    </row>
    <row r="316">
      <c r="C316" s="29"/>
    </row>
    <row r="317">
      <c r="C317" s="29"/>
    </row>
    <row r="318">
      <c r="C318" s="29"/>
    </row>
    <row r="319">
      <c r="C319" s="29"/>
    </row>
    <row r="320">
      <c r="C320" s="29"/>
    </row>
    <row r="321">
      <c r="C321" s="29"/>
    </row>
    <row r="322">
      <c r="C322" s="29"/>
    </row>
    <row r="323">
      <c r="C323" s="29"/>
    </row>
    <row r="324">
      <c r="C324" s="29"/>
    </row>
    <row r="325">
      <c r="C325" s="29"/>
    </row>
    <row r="326">
      <c r="C326" s="29"/>
    </row>
    <row r="327">
      <c r="C327" s="29"/>
    </row>
    <row r="328">
      <c r="C328" s="29"/>
    </row>
    <row r="329">
      <c r="C329" s="29"/>
    </row>
    <row r="330">
      <c r="C330" s="29"/>
    </row>
    <row r="331">
      <c r="C331" s="29"/>
    </row>
    <row r="332">
      <c r="C332" s="29"/>
    </row>
    <row r="333">
      <c r="C333" s="29"/>
    </row>
    <row r="334">
      <c r="C334" s="29"/>
    </row>
    <row r="335">
      <c r="C335" s="29"/>
    </row>
    <row r="336">
      <c r="C336" s="29"/>
    </row>
    <row r="337">
      <c r="C337" s="29"/>
    </row>
    <row r="338">
      <c r="C338" s="29"/>
    </row>
    <row r="339">
      <c r="C339" s="29"/>
    </row>
    <row r="340">
      <c r="C340" s="29"/>
    </row>
    <row r="341">
      <c r="C341" s="29"/>
    </row>
    <row r="342">
      <c r="C342" s="29"/>
    </row>
    <row r="343">
      <c r="C343" s="29"/>
    </row>
    <row r="344">
      <c r="C344" s="29"/>
    </row>
    <row r="345">
      <c r="C345" s="29"/>
    </row>
    <row r="346">
      <c r="C346" s="29"/>
    </row>
    <row r="347">
      <c r="C347" s="29"/>
    </row>
    <row r="348">
      <c r="C348" s="29"/>
    </row>
    <row r="349">
      <c r="C349" s="29"/>
    </row>
    <row r="350">
      <c r="C350" s="29"/>
    </row>
    <row r="351">
      <c r="C351" s="29"/>
    </row>
    <row r="352">
      <c r="C352" s="29"/>
    </row>
    <row r="353">
      <c r="C353" s="29"/>
    </row>
    <row r="354">
      <c r="C354" s="29"/>
    </row>
    <row r="355">
      <c r="C355" s="29"/>
    </row>
    <row r="356">
      <c r="C356" s="29"/>
    </row>
    <row r="357">
      <c r="C357" s="29"/>
    </row>
    <row r="358">
      <c r="C358" s="29"/>
    </row>
    <row r="359">
      <c r="C359" s="29"/>
    </row>
    <row r="360">
      <c r="C360" s="29"/>
    </row>
    <row r="361">
      <c r="C361" s="29"/>
    </row>
    <row r="362">
      <c r="C362" s="29"/>
    </row>
    <row r="363">
      <c r="C363" s="29"/>
    </row>
    <row r="364">
      <c r="C364" s="29"/>
    </row>
    <row r="365">
      <c r="C365" s="29"/>
    </row>
    <row r="366">
      <c r="C366" s="29"/>
    </row>
    <row r="367">
      <c r="C367" s="29"/>
    </row>
    <row r="368">
      <c r="C368" s="29"/>
    </row>
    <row r="369">
      <c r="C369" s="29"/>
    </row>
    <row r="370">
      <c r="C370" s="29"/>
    </row>
    <row r="371">
      <c r="C371" s="29"/>
    </row>
    <row r="372">
      <c r="C372" s="29"/>
    </row>
    <row r="373">
      <c r="C373" s="29"/>
    </row>
    <row r="374">
      <c r="C374" s="29"/>
    </row>
    <row r="375">
      <c r="C375" s="29"/>
    </row>
    <row r="376">
      <c r="C376" s="29"/>
    </row>
    <row r="377">
      <c r="C377" s="29"/>
    </row>
    <row r="378">
      <c r="C378" s="29"/>
    </row>
    <row r="379">
      <c r="C379" s="29"/>
    </row>
    <row r="380">
      <c r="C380" s="29"/>
    </row>
    <row r="381">
      <c r="C381" s="29"/>
    </row>
    <row r="382">
      <c r="C382" s="29"/>
    </row>
    <row r="383">
      <c r="C383" s="29"/>
    </row>
    <row r="384">
      <c r="C384" s="29"/>
    </row>
    <row r="385">
      <c r="C385" s="29"/>
    </row>
    <row r="386">
      <c r="C386" s="29"/>
    </row>
    <row r="387">
      <c r="C387" s="29"/>
    </row>
    <row r="388">
      <c r="C388" s="29"/>
    </row>
    <row r="389">
      <c r="C389" s="29"/>
    </row>
    <row r="390">
      <c r="C390" s="29"/>
    </row>
    <row r="391">
      <c r="C391" s="29"/>
    </row>
    <row r="392">
      <c r="C392" s="29"/>
    </row>
    <row r="393">
      <c r="C393" s="29"/>
    </row>
    <row r="394">
      <c r="C394" s="29"/>
    </row>
    <row r="395">
      <c r="C395" s="29"/>
    </row>
    <row r="396">
      <c r="C396" s="29"/>
    </row>
    <row r="397">
      <c r="C397" s="29"/>
    </row>
    <row r="398">
      <c r="C398" s="29"/>
    </row>
    <row r="399">
      <c r="C399" s="29"/>
    </row>
    <row r="400">
      <c r="C400" s="29"/>
    </row>
    <row r="401">
      <c r="C401" s="29"/>
    </row>
    <row r="402">
      <c r="C402" s="29"/>
    </row>
    <row r="403">
      <c r="C403" s="29"/>
    </row>
    <row r="404">
      <c r="C404" s="29"/>
    </row>
    <row r="405">
      <c r="C405" s="29"/>
    </row>
    <row r="406">
      <c r="C406" s="29"/>
    </row>
    <row r="407">
      <c r="C407" s="29"/>
    </row>
    <row r="408">
      <c r="C408" s="29"/>
    </row>
    <row r="409">
      <c r="C409" s="29"/>
    </row>
    <row r="410">
      <c r="C410" s="29"/>
    </row>
    <row r="411">
      <c r="C411" s="29"/>
    </row>
    <row r="412">
      <c r="C412" s="29"/>
    </row>
    <row r="413">
      <c r="C413" s="29"/>
    </row>
    <row r="414">
      <c r="C414" s="29"/>
    </row>
    <row r="415">
      <c r="C415" s="29"/>
    </row>
    <row r="416">
      <c r="C416" s="29"/>
    </row>
    <row r="417">
      <c r="C417" s="29"/>
    </row>
    <row r="418">
      <c r="C418" s="29"/>
    </row>
    <row r="419">
      <c r="C419" s="29"/>
    </row>
    <row r="420">
      <c r="C420" s="29"/>
    </row>
    <row r="421">
      <c r="C421" s="29"/>
    </row>
    <row r="422">
      <c r="C422" s="29"/>
    </row>
    <row r="423">
      <c r="C423" s="29"/>
    </row>
    <row r="424">
      <c r="C424" s="29"/>
    </row>
    <row r="425">
      <c r="C425" s="29"/>
    </row>
    <row r="426">
      <c r="C426" s="29"/>
    </row>
    <row r="427">
      <c r="C427" s="29"/>
    </row>
    <row r="428">
      <c r="C428" s="29"/>
    </row>
    <row r="429">
      <c r="C429" s="29"/>
    </row>
    <row r="430">
      <c r="C430" s="29"/>
    </row>
    <row r="431">
      <c r="C431" s="29"/>
    </row>
    <row r="432">
      <c r="C432" s="29"/>
    </row>
    <row r="433">
      <c r="C433" s="29"/>
    </row>
    <row r="434">
      <c r="C434" s="29"/>
    </row>
    <row r="435">
      <c r="C435" s="29"/>
    </row>
    <row r="436">
      <c r="C436" s="29"/>
    </row>
    <row r="437">
      <c r="C437" s="29"/>
    </row>
    <row r="438">
      <c r="C438" s="29"/>
    </row>
    <row r="439">
      <c r="C439" s="29"/>
    </row>
    <row r="440">
      <c r="C440" s="29"/>
    </row>
    <row r="441">
      <c r="C441" s="29"/>
    </row>
    <row r="442">
      <c r="C442" s="29"/>
    </row>
    <row r="443">
      <c r="C443" s="29"/>
    </row>
    <row r="444">
      <c r="C444" s="29"/>
    </row>
    <row r="445">
      <c r="C445" s="29"/>
    </row>
    <row r="446">
      <c r="C446" s="29"/>
    </row>
    <row r="447">
      <c r="C447" s="29"/>
    </row>
    <row r="448">
      <c r="C448" s="29"/>
    </row>
    <row r="449">
      <c r="C449" s="29"/>
    </row>
    <row r="450">
      <c r="C450" s="29"/>
    </row>
    <row r="451">
      <c r="C451" s="29"/>
    </row>
    <row r="452">
      <c r="C452" s="29"/>
    </row>
    <row r="453">
      <c r="C453" s="29"/>
    </row>
    <row r="454">
      <c r="C454" s="29"/>
    </row>
    <row r="455">
      <c r="C455" s="29"/>
    </row>
    <row r="456">
      <c r="C456" s="29"/>
    </row>
    <row r="457">
      <c r="C457" s="29"/>
    </row>
    <row r="458">
      <c r="C458" s="29"/>
    </row>
    <row r="459">
      <c r="C459" s="29"/>
    </row>
    <row r="460">
      <c r="C460" s="29"/>
    </row>
    <row r="461">
      <c r="C461" s="29"/>
    </row>
    <row r="462">
      <c r="C462" s="29"/>
    </row>
    <row r="463">
      <c r="C463" s="29"/>
    </row>
    <row r="464">
      <c r="C464" s="29"/>
    </row>
    <row r="465">
      <c r="C465" s="29"/>
    </row>
    <row r="466">
      <c r="C466" s="29"/>
    </row>
    <row r="467">
      <c r="C467" s="29"/>
    </row>
    <row r="468">
      <c r="C468" s="29"/>
    </row>
    <row r="469">
      <c r="C469" s="29"/>
    </row>
    <row r="470">
      <c r="C470" s="29"/>
    </row>
    <row r="471">
      <c r="C471" s="29"/>
    </row>
    <row r="472">
      <c r="C472" s="29"/>
    </row>
    <row r="473">
      <c r="C473" s="29"/>
    </row>
    <row r="474">
      <c r="C474" s="29"/>
    </row>
    <row r="475">
      <c r="C475" s="29"/>
    </row>
    <row r="476">
      <c r="C476" s="29"/>
    </row>
    <row r="477">
      <c r="C477" s="29"/>
    </row>
    <row r="478">
      <c r="C478" s="29"/>
    </row>
    <row r="479">
      <c r="C479" s="29"/>
    </row>
    <row r="480">
      <c r="C480" s="29"/>
    </row>
    <row r="481">
      <c r="C481" s="29"/>
    </row>
    <row r="482">
      <c r="C482" s="29"/>
    </row>
    <row r="483">
      <c r="C483" s="29"/>
    </row>
    <row r="484">
      <c r="C484" s="29"/>
    </row>
    <row r="485">
      <c r="C485" s="29"/>
    </row>
    <row r="486">
      <c r="C486" s="29"/>
    </row>
    <row r="487">
      <c r="C487" s="29"/>
    </row>
    <row r="488">
      <c r="C488" s="29"/>
    </row>
    <row r="489">
      <c r="C489" s="29"/>
    </row>
    <row r="490">
      <c r="C490" s="29"/>
    </row>
    <row r="491">
      <c r="C491" s="29"/>
    </row>
    <row r="492">
      <c r="C492" s="29"/>
    </row>
    <row r="493">
      <c r="C493" s="29"/>
    </row>
    <row r="494">
      <c r="C494" s="29"/>
    </row>
    <row r="495">
      <c r="C495" s="29"/>
    </row>
    <row r="496">
      <c r="C496" s="29"/>
    </row>
    <row r="497">
      <c r="C497" s="29"/>
    </row>
    <row r="498">
      <c r="C498" s="29"/>
    </row>
    <row r="499">
      <c r="C499" s="29"/>
    </row>
    <row r="500">
      <c r="C500" s="29"/>
    </row>
    <row r="501">
      <c r="C501" s="29"/>
    </row>
    <row r="502">
      <c r="C502" s="29"/>
    </row>
    <row r="503">
      <c r="C503" s="29"/>
    </row>
    <row r="504">
      <c r="C504" s="29"/>
    </row>
    <row r="505">
      <c r="C505" s="29"/>
    </row>
    <row r="506">
      <c r="C506" s="29"/>
    </row>
    <row r="507">
      <c r="C507" s="29"/>
    </row>
    <row r="508">
      <c r="C508" s="29"/>
    </row>
    <row r="509">
      <c r="C509" s="29"/>
    </row>
    <row r="510">
      <c r="C510" s="29"/>
    </row>
    <row r="511">
      <c r="C511" s="29"/>
    </row>
    <row r="512">
      <c r="C512" s="29"/>
    </row>
    <row r="513">
      <c r="C513" s="29"/>
    </row>
    <row r="514">
      <c r="C514" s="29"/>
    </row>
    <row r="515">
      <c r="C515" s="29"/>
    </row>
    <row r="516">
      <c r="C516" s="29"/>
    </row>
    <row r="517">
      <c r="C517" s="29"/>
    </row>
    <row r="518">
      <c r="C518" s="29"/>
    </row>
    <row r="519">
      <c r="C519" s="29"/>
    </row>
    <row r="520">
      <c r="C520" s="29"/>
    </row>
    <row r="521">
      <c r="C521" s="29"/>
    </row>
    <row r="522">
      <c r="C522" s="29"/>
    </row>
    <row r="523">
      <c r="C523" s="29"/>
    </row>
    <row r="524">
      <c r="C524" s="29"/>
    </row>
    <row r="525">
      <c r="C525" s="29"/>
    </row>
    <row r="526">
      <c r="C526" s="29"/>
    </row>
    <row r="527">
      <c r="C527" s="29"/>
    </row>
    <row r="528">
      <c r="C528" s="29"/>
    </row>
    <row r="529">
      <c r="C529" s="29"/>
    </row>
    <row r="530">
      <c r="C530" s="29"/>
    </row>
    <row r="531">
      <c r="C531" s="29"/>
    </row>
    <row r="532">
      <c r="C532" s="29"/>
    </row>
    <row r="533">
      <c r="C533" s="29"/>
    </row>
    <row r="534">
      <c r="C534" s="29"/>
    </row>
    <row r="535">
      <c r="C535" s="29"/>
    </row>
    <row r="536">
      <c r="C536" s="29"/>
    </row>
    <row r="537">
      <c r="C537" s="29"/>
    </row>
    <row r="538">
      <c r="C538" s="29"/>
    </row>
    <row r="539">
      <c r="C539" s="29"/>
    </row>
    <row r="540">
      <c r="C540" s="29"/>
    </row>
    <row r="541">
      <c r="C541" s="29"/>
    </row>
    <row r="542">
      <c r="C542" s="29"/>
    </row>
    <row r="543">
      <c r="C543" s="29"/>
    </row>
    <row r="544">
      <c r="C544" s="29"/>
    </row>
    <row r="545">
      <c r="C545" s="29"/>
    </row>
    <row r="546">
      <c r="C546" s="29"/>
    </row>
    <row r="547">
      <c r="C547" s="29"/>
    </row>
    <row r="548">
      <c r="C548" s="29"/>
    </row>
    <row r="549">
      <c r="C549" s="29"/>
    </row>
    <row r="550">
      <c r="C550" s="29"/>
    </row>
    <row r="551">
      <c r="C551" s="29"/>
    </row>
    <row r="552">
      <c r="C552" s="29"/>
    </row>
    <row r="553">
      <c r="C553" s="29"/>
    </row>
    <row r="554">
      <c r="C554" s="29"/>
    </row>
    <row r="555">
      <c r="C555" s="29"/>
    </row>
    <row r="556">
      <c r="C556" s="29"/>
    </row>
    <row r="557">
      <c r="C557" s="29"/>
    </row>
    <row r="558">
      <c r="C558" s="29"/>
    </row>
    <row r="559">
      <c r="C559" s="29"/>
    </row>
    <row r="560">
      <c r="C560" s="29"/>
    </row>
    <row r="561">
      <c r="C561" s="29"/>
    </row>
    <row r="562">
      <c r="C562" s="29"/>
    </row>
    <row r="563">
      <c r="C563" s="29"/>
    </row>
    <row r="564">
      <c r="C564" s="29"/>
    </row>
    <row r="565">
      <c r="C565" s="29"/>
    </row>
    <row r="566">
      <c r="C566" s="29"/>
    </row>
    <row r="567">
      <c r="C567" s="29"/>
    </row>
    <row r="568">
      <c r="C568" s="29"/>
    </row>
    <row r="569">
      <c r="C569" s="29"/>
    </row>
    <row r="570">
      <c r="C570" s="29"/>
    </row>
    <row r="571">
      <c r="C571" s="29"/>
    </row>
    <row r="572">
      <c r="C572" s="29"/>
    </row>
    <row r="573">
      <c r="C573" s="29"/>
    </row>
    <row r="574">
      <c r="C574" s="29"/>
    </row>
    <row r="575">
      <c r="C575" s="29"/>
    </row>
    <row r="576">
      <c r="C576" s="29"/>
    </row>
    <row r="577">
      <c r="C577" s="29"/>
    </row>
    <row r="578">
      <c r="C578" s="29"/>
    </row>
    <row r="579">
      <c r="C579" s="29"/>
    </row>
    <row r="580">
      <c r="C580" s="29"/>
    </row>
    <row r="581">
      <c r="C581" s="29"/>
    </row>
    <row r="582">
      <c r="C582" s="29"/>
    </row>
    <row r="583">
      <c r="C583" s="29"/>
    </row>
    <row r="584">
      <c r="C584" s="29"/>
    </row>
    <row r="585">
      <c r="C585" s="29"/>
    </row>
    <row r="586">
      <c r="C586" s="29"/>
    </row>
    <row r="587">
      <c r="C587" s="29"/>
    </row>
    <row r="588">
      <c r="C588" s="29"/>
    </row>
    <row r="589">
      <c r="C589" s="29"/>
    </row>
    <row r="590">
      <c r="C590" s="29"/>
    </row>
    <row r="591">
      <c r="C591" s="29"/>
    </row>
    <row r="592">
      <c r="C592" s="29"/>
    </row>
    <row r="593">
      <c r="C593" s="29"/>
    </row>
    <row r="594">
      <c r="C594" s="29"/>
    </row>
    <row r="595">
      <c r="C595" s="29"/>
    </row>
    <row r="596">
      <c r="C596" s="29"/>
    </row>
    <row r="597">
      <c r="C597" s="29"/>
    </row>
    <row r="598">
      <c r="C598" s="29"/>
    </row>
    <row r="599">
      <c r="C599" s="29"/>
    </row>
    <row r="600">
      <c r="C600" s="29"/>
    </row>
    <row r="601">
      <c r="C601" s="29"/>
    </row>
    <row r="602">
      <c r="C602" s="29"/>
    </row>
    <row r="603">
      <c r="C603" s="29"/>
    </row>
    <row r="604">
      <c r="C604" s="29"/>
    </row>
    <row r="605">
      <c r="C605" s="29"/>
    </row>
    <row r="606">
      <c r="C606" s="29"/>
    </row>
    <row r="607">
      <c r="C607" s="29"/>
    </row>
    <row r="608">
      <c r="C608" s="29"/>
    </row>
    <row r="609">
      <c r="C609" s="29"/>
    </row>
    <row r="610">
      <c r="C610" s="29"/>
    </row>
    <row r="611">
      <c r="C611" s="29"/>
    </row>
    <row r="612">
      <c r="C612" s="29"/>
    </row>
    <row r="613">
      <c r="C613" s="29"/>
    </row>
    <row r="614">
      <c r="C614" s="29"/>
    </row>
    <row r="615">
      <c r="C615" s="29"/>
    </row>
    <row r="616">
      <c r="C616" s="29"/>
    </row>
    <row r="617">
      <c r="C617" s="29"/>
    </row>
    <row r="618">
      <c r="C618" s="29"/>
    </row>
    <row r="619">
      <c r="C619" s="29"/>
    </row>
    <row r="620">
      <c r="C620" s="29"/>
    </row>
    <row r="621">
      <c r="C621" s="29"/>
    </row>
    <row r="622">
      <c r="C622" s="29"/>
    </row>
    <row r="623">
      <c r="C623" s="29"/>
    </row>
    <row r="624">
      <c r="C624" s="29"/>
    </row>
    <row r="625">
      <c r="C625" s="29"/>
    </row>
    <row r="626">
      <c r="C626" s="29"/>
    </row>
    <row r="627">
      <c r="C627" s="29"/>
    </row>
    <row r="628">
      <c r="C628" s="29"/>
    </row>
    <row r="629">
      <c r="C629" s="29"/>
    </row>
    <row r="630">
      <c r="C630" s="29"/>
    </row>
    <row r="631">
      <c r="C631" s="29"/>
    </row>
    <row r="632">
      <c r="C632" s="29"/>
    </row>
    <row r="633">
      <c r="C633" s="29"/>
    </row>
    <row r="634">
      <c r="C634" s="29"/>
    </row>
    <row r="635">
      <c r="C635" s="29"/>
    </row>
    <row r="636">
      <c r="C636" s="29"/>
    </row>
    <row r="637">
      <c r="C637" s="29"/>
    </row>
    <row r="638">
      <c r="C638" s="29"/>
    </row>
    <row r="639">
      <c r="C639" s="29"/>
    </row>
    <row r="640">
      <c r="C640" s="29"/>
    </row>
    <row r="641">
      <c r="C641" s="29"/>
    </row>
    <row r="642">
      <c r="C642" s="29"/>
    </row>
    <row r="643">
      <c r="C643" s="29"/>
    </row>
    <row r="644">
      <c r="C644" s="29"/>
    </row>
    <row r="645">
      <c r="C645" s="29"/>
    </row>
    <row r="646">
      <c r="C646" s="29"/>
    </row>
    <row r="647">
      <c r="C647" s="29"/>
    </row>
    <row r="648">
      <c r="C648" s="29"/>
    </row>
    <row r="649">
      <c r="C649" s="29"/>
    </row>
    <row r="650">
      <c r="C650" s="29"/>
    </row>
    <row r="651">
      <c r="C651" s="29"/>
    </row>
    <row r="652">
      <c r="C652" s="29"/>
    </row>
    <row r="653">
      <c r="C653" s="29"/>
    </row>
    <row r="654">
      <c r="C654" s="29"/>
    </row>
    <row r="655">
      <c r="C655" s="29"/>
    </row>
    <row r="656">
      <c r="C656" s="29"/>
    </row>
    <row r="657">
      <c r="C657" s="29"/>
    </row>
    <row r="658">
      <c r="C658" s="29"/>
    </row>
    <row r="659">
      <c r="C659" s="29"/>
    </row>
    <row r="660">
      <c r="C660" s="29"/>
    </row>
    <row r="661">
      <c r="C661" s="29"/>
    </row>
    <row r="662">
      <c r="C662" s="29"/>
    </row>
    <row r="663">
      <c r="C663" s="29"/>
    </row>
    <row r="664">
      <c r="C664" s="29"/>
    </row>
    <row r="665">
      <c r="C665" s="29"/>
    </row>
    <row r="666">
      <c r="C666" s="29"/>
    </row>
    <row r="667">
      <c r="C667" s="29"/>
    </row>
    <row r="668">
      <c r="C668" s="29"/>
    </row>
    <row r="669">
      <c r="C669" s="29"/>
    </row>
    <row r="670">
      <c r="C670" s="29"/>
    </row>
    <row r="671">
      <c r="C671" s="29"/>
    </row>
    <row r="672">
      <c r="C672" s="29"/>
    </row>
    <row r="673">
      <c r="C673" s="29"/>
    </row>
    <row r="674">
      <c r="C674" s="29"/>
    </row>
    <row r="675">
      <c r="C675" s="29"/>
    </row>
    <row r="676">
      <c r="C676" s="29"/>
    </row>
    <row r="677">
      <c r="C677" s="29"/>
    </row>
    <row r="678">
      <c r="C678" s="29"/>
    </row>
    <row r="679">
      <c r="C679" s="29"/>
    </row>
    <row r="680">
      <c r="C680" s="29"/>
    </row>
    <row r="681">
      <c r="C681" s="29"/>
    </row>
    <row r="682">
      <c r="C682" s="29"/>
    </row>
    <row r="683">
      <c r="C683" s="29"/>
    </row>
    <row r="684">
      <c r="C684" s="29"/>
    </row>
    <row r="685">
      <c r="C685" s="29"/>
    </row>
    <row r="686">
      <c r="C686" s="29"/>
    </row>
    <row r="687">
      <c r="C687" s="29"/>
    </row>
    <row r="688">
      <c r="C688" s="29"/>
    </row>
    <row r="689">
      <c r="C689" s="29"/>
    </row>
    <row r="690">
      <c r="C690" s="29"/>
    </row>
    <row r="691">
      <c r="C691" s="29"/>
    </row>
    <row r="692">
      <c r="C692" s="29"/>
    </row>
    <row r="693">
      <c r="C693" s="29"/>
    </row>
    <row r="694">
      <c r="C694" s="29"/>
    </row>
    <row r="695">
      <c r="C695" s="29"/>
    </row>
    <row r="696">
      <c r="C696" s="29"/>
    </row>
    <row r="697">
      <c r="C697" s="29"/>
    </row>
    <row r="698">
      <c r="C698" s="29"/>
    </row>
    <row r="699">
      <c r="C699" s="29"/>
    </row>
    <row r="700">
      <c r="C700" s="29"/>
    </row>
    <row r="701">
      <c r="C701" s="29"/>
    </row>
    <row r="702">
      <c r="C702" s="29"/>
    </row>
    <row r="703">
      <c r="C703" s="29"/>
    </row>
    <row r="704">
      <c r="C704" s="29"/>
    </row>
    <row r="705">
      <c r="C705" s="29"/>
    </row>
    <row r="706">
      <c r="C706" s="29"/>
    </row>
    <row r="707">
      <c r="C707" s="29"/>
    </row>
    <row r="708">
      <c r="C708" s="29"/>
    </row>
    <row r="709">
      <c r="C709" s="29"/>
    </row>
    <row r="710">
      <c r="C710" s="29"/>
    </row>
    <row r="711">
      <c r="C711" s="29"/>
    </row>
    <row r="712">
      <c r="C712" s="29"/>
    </row>
    <row r="713">
      <c r="C713" s="29"/>
    </row>
    <row r="714">
      <c r="C714" s="29"/>
    </row>
    <row r="715">
      <c r="C715" s="29"/>
    </row>
    <row r="716">
      <c r="C716" s="29"/>
    </row>
    <row r="717">
      <c r="C717" s="29"/>
    </row>
    <row r="718">
      <c r="C718" s="29"/>
    </row>
    <row r="719">
      <c r="C719" s="29"/>
    </row>
    <row r="720">
      <c r="C720" s="29"/>
    </row>
    <row r="721">
      <c r="C721" s="29"/>
    </row>
    <row r="722">
      <c r="C722" s="29"/>
    </row>
    <row r="723">
      <c r="C723" s="29"/>
    </row>
    <row r="724">
      <c r="C724" s="29"/>
    </row>
    <row r="725">
      <c r="C725" s="29"/>
    </row>
    <row r="726">
      <c r="C726" s="29"/>
    </row>
    <row r="727">
      <c r="C727" s="29"/>
    </row>
    <row r="728">
      <c r="C728" s="29"/>
    </row>
    <row r="729">
      <c r="C729" s="29"/>
    </row>
    <row r="730">
      <c r="C730" s="29"/>
    </row>
    <row r="731">
      <c r="C731" s="29"/>
    </row>
    <row r="732">
      <c r="C732" s="29"/>
    </row>
    <row r="733">
      <c r="C733" s="29"/>
    </row>
    <row r="734">
      <c r="C734" s="29"/>
    </row>
    <row r="735">
      <c r="C735" s="29"/>
    </row>
    <row r="736">
      <c r="C736" s="29"/>
    </row>
    <row r="737">
      <c r="C737" s="29"/>
    </row>
    <row r="738">
      <c r="C738" s="29"/>
    </row>
    <row r="739">
      <c r="C739" s="29"/>
    </row>
    <row r="740">
      <c r="C740" s="29"/>
    </row>
    <row r="741">
      <c r="C741" s="29"/>
    </row>
    <row r="742">
      <c r="C742" s="29"/>
    </row>
    <row r="743">
      <c r="C743" s="29"/>
    </row>
    <row r="744">
      <c r="C744" s="29"/>
    </row>
    <row r="745">
      <c r="C745" s="29"/>
    </row>
    <row r="746">
      <c r="C746" s="29"/>
    </row>
    <row r="747">
      <c r="C747" s="29"/>
    </row>
    <row r="748">
      <c r="C748" s="29"/>
    </row>
    <row r="749">
      <c r="C749" s="29"/>
    </row>
    <row r="750">
      <c r="C750" s="29"/>
    </row>
    <row r="751">
      <c r="C751" s="29"/>
    </row>
    <row r="752">
      <c r="C752" s="29"/>
    </row>
    <row r="753">
      <c r="C753" s="29"/>
    </row>
    <row r="754">
      <c r="C754" s="29"/>
    </row>
    <row r="755">
      <c r="C755" s="29"/>
    </row>
    <row r="756">
      <c r="C756" s="29"/>
    </row>
    <row r="757">
      <c r="C757" s="29"/>
    </row>
    <row r="758">
      <c r="C758" s="29"/>
    </row>
    <row r="759">
      <c r="C759" s="29"/>
    </row>
    <row r="760">
      <c r="C760" s="29"/>
    </row>
    <row r="761">
      <c r="C761" s="29"/>
    </row>
    <row r="762">
      <c r="C762" s="29"/>
    </row>
    <row r="763">
      <c r="C763" s="29"/>
    </row>
    <row r="764">
      <c r="C764" s="29"/>
    </row>
    <row r="765">
      <c r="C765" s="29"/>
    </row>
    <row r="766">
      <c r="C766" s="29"/>
    </row>
    <row r="767">
      <c r="C767" s="29"/>
    </row>
    <row r="768">
      <c r="C768" s="29"/>
    </row>
    <row r="769">
      <c r="C769" s="29"/>
    </row>
    <row r="770">
      <c r="C770" s="29"/>
    </row>
    <row r="771">
      <c r="C771" s="29"/>
    </row>
    <row r="772">
      <c r="C772" s="29"/>
    </row>
    <row r="773">
      <c r="C773" s="29"/>
    </row>
    <row r="774">
      <c r="C774" s="29"/>
    </row>
    <row r="775">
      <c r="C775" s="29"/>
    </row>
    <row r="776">
      <c r="C776" s="29"/>
    </row>
    <row r="777">
      <c r="C777" s="29"/>
    </row>
    <row r="778">
      <c r="C778" s="29"/>
    </row>
    <row r="779">
      <c r="C779" s="29"/>
    </row>
    <row r="780">
      <c r="C780" s="29"/>
    </row>
    <row r="781">
      <c r="C781" s="29"/>
    </row>
    <row r="782">
      <c r="C782" s="29"/>
    </row>
    <row r="783">
      <c r="C783" s="29"/>
    </row>
    <row r="784">
      <c r="C784" s="29"/>
    </row>
    <row r="785">
      <c r="C785" s="29"/>
    </row>
    <row r="786">
      <c r="C786" s="29"/>
    </row>
    <row r="787">
      <c r="C787" s="29"/>
    </row>
    <row r="788">
      <c r="C788" s="29"/>
    </row>
    <row r="789">
      <c r="C789" s="29"/>
    </row>
    <row r="790">
      <c r="C790" s="29"/>
    </row>
    <row r="791">
      <c r="C791" s="29"/>
    </row>
    <row r="792">
      <c r="C792" s="29"/>
    </row>
    <row r="793">
      <c r="C793" s="29"/>
    </row>
    <row r="794">
      <c r="C794" s="29"/>
    </row>
    <row r="795">
      <c r="C795" s="29"/>
    </row>
    <row r="796">
      <c r="C796" s="29"/>
    </row>
    <row r="797">
      <c r="C797" s="29"/>
    </row>
    <row r="798">
      <c r="C798" s="29"/>
    </row>
    <row r="799">
      <c r="C799" s="29"/>
    </row>
    <row r="800">
      <c r="C800" s="29"/>
    </row>
    <row r="801">
      <c r="C801" s="29"/>
    </row>
    <row r="802">
      <c r="C802" s="29"/>
    </row>
    <row r="803">
      <c r="C803" s="29"/>
    </row>
    <row r="804">
      <c r="C804" s="29"/>
    </row>
    <row r="805">
      <c r="C805" s="29"/>
    </row>
    <row r="806">
      <c r="C806" s="29"/>
    </row>
    <row r="807">
      <c r="C807" s="29"/>
    </row>
    <row r="808">
      <c r="C808" s="29"/>
    </row>
    <row r="809">
      <c r="C809" s="29"/>
    </row>
    <row r="810">
      <c r="C810" s="29"/>
    </row>
    <row r="811">
      <c r="C811" s="29"/>
    </row>
    <row r="812">
      <c r="C812" s="29"/>
    </row>
    <row r="813">
      <c r="C813" s="29"/>
    </row>
    <row r="814">
      <c r="C814" s="29"/>
    </row>
    <row r="815">
      <c r="C815" s="29"/>
    </row>
    <row r="816">
      <c r="C816" s="29"/>
    </row>
    <row r="817">
      <c r="C817" s="29"/>
    </row>
    <row r="818">
      <c r="C818" s="29"/>
    </row>
    <row r="819">
      <c r="C819" s="29"/>
    </row>
    <row r="820">
      <c r="C820" s="29"/>
    </row>
    <row r="821">
      <c r="C821" s="29"/>
    </row>
    <row r="822">
      <c r="C822" s="29"/>
    </row>
    <row r="823">
      <c r="C823" s="29"/>
    </row>
    <row r="824">
      <c r="C824" s="29"/>
    </row>
    <row r="825">
      <c r="C825" s="29"/>
    </row>
    <row r="826">
      <c r="C826" s="29"/>
    </row>
    <row r="827">
      <c r="C827" s="29"/>
    </row>
    <row r="828">
      <c r="C828" s="29"/>
    </row>
    <row r="829">
      <c r="C829" s="29"/>
    </row>
    <row r="830">
      <c r="C830" s="29"/>
    </row>
    <row r="831">
      <c r="C831" s="29"/>
    </row>
    <row r="832">
      <c r="C832" s="29"/>
    </row>
    <row r="833">
      <c r="C833" s="29"/>
    </row>
    <row r="834">
      <c r="C834" s="29"/>
    </row>
    <row r="835">
      <c r="C835" s="29"/>
    </row>
    <row r="836">
      <c r="C836" s="29"/>
    </row>
    <row r="837">
      <c r="C837" s="29"/>
    </row>
    <row r="838">
      <c r="C838" s="29"/>
    </row>
    <row r="839">
      <c r="C839" s="29"/>
    </row>
    <row r="840">
      <c r="C840" s="29"/>
    </row>
    <row r="841">
      <c r="C841" s="29"/>
    </row>
    <row r="842">
      <c r="C842" s="29"/>
    </row>
    <row r="843">
      <c r="C843" s="29"/>
    </row>
    <row r="844">
      <c r="C844" s="29"/>
    </row>
    <row r="845">
      <c r="C845" s="29"/>
    </row>
    <row r="846">
      <c r="C846" s="29"/>
    </row>
    <row r="847">
      <c r="C847" s="29"/>
    </row>
    <row r="848">
      <c r="C848" s="29"/>
    </row>
    <row r="849">
      <c r="C849" s="29"/>
    </row>
    <row r="850">
      <c r="C850" s="29"/>
    </row>
    <row r="851">
      <c r="C851" s="29"/>
    </row>
    <row r="852">
      <c r="C852" s="29"/>
    </row>
    <row r="853">
      <c r="C853" s="29"/>
    </row>
    <row r="854">
      <c r="C854" s="29"/>
    </row>
    <row r="855">
      <c r="C855" s="29"/>
    </row>
    <row r="856">
      <c r="C856" s="29"/>
    </row>
    <row r="857">
      <c r="C857" s="29"/>
    </row>
    <row r="858">
      <c r="C858" s="29"/>
    </row>
    <row r="859">
      <c r="C859" s="29"/>
    </row>
    <row r="860">
      <c r="C860" s="29"/>
    </row>
    <row r="861">
      <c r="C861" s="29"/>
    </row>
    <row r="862">
      <c r="C862" s="29"/>
    </row>
    <row r="863">
      <c r="C863" s="29"/>
    </row>
    <row r="864">
      <c r="C864" s="29"/>
    </row>
    <row r="865">
      <c r="C865" s="29"/>
    </row>
    <row r="866">
      <c r="C866" s="29"/>
    </row>
    <row r="867">
      <c r="C867" s="29"/>
    </row>
    <row r="868">
      <c r="C868" s="29"/>
    </row>
    <row r="869">
      <c r="C869" s="29"/>
    </row>
    <row r="870">
      <c r="C870" s="29"/>
    </row>
    <row r="871">
      <c r="C871" s="29"/>
    </row>
    <row r="872">
      <c r="C872" s="29"/>
    </row>
    <row r="873">
      <c r="C873" s="29"/>
    </row>
    <row r="874">
      <c r="C874" s="29"/>
    </row>
    <row r="875">
      <c r="C875" s="29"/>
    </row>
    <row r="876">
      <c r="C876" s="29"/>
    </row>
    <row r="877">
      <c r="C877" s="29"/>
    </row>
    <row r="878">
      <c r="C878" s="29"/>
    </row>
    <row r="879">
      <c r="C879" s="29"/>
    </row>
    <row r="880">
      <c r="C880" s="29"/>
    </row>
    <row r="881">
      <c r="C881" s="29"/>
    </row>
    <row r="882">
      <c r="C882" s="29"/>
    </row>
    <row r="883">
      <c r="C883" s="29"/>
    </row>
    <row r="884">
      <c r="C884" s="29"/>
    </row>
    <row r="885">
      <c r="C885" s="29"/>
    </row>
    <row r="886">
      <c r="C886" s="29"/>
    </row>
    <row r="887">
      <c r="C887" s="29"/>
    </row>
    <row r="888">
      <c r="C888" s="29"/>
    </row>
    <row r="889">
      <c r="C889" s="29"/>
    </row>
    <row r="890">
      <c r="C890" s="29"/>
    </row>
    <row r="891">
      <c r="C891" s="29"/>
    </row>
    <row r="892">
      <c r="C892" s="29"/>
    </row>
    <row r="893">
      <c r="C893" s="29"/>
    </row>
    <row r="894">
      <c r="C894" s="29"/>
    </row>
    <row r="895">
      <c r="C895" s="29"/>
    </row>
    <row r="896">
      <c r="C896" s="29"/>
    </row>
    <row r="897">
      <c r="C897" s="29"/>
    </row>
    <row r="898">
      <c r="C898" s="29"/>
    </row>
    <row r="899">
      <c r="C899" s="29"/>
    </row>
    <row r="900">
      <c r="C900" s="29"/>
    </row>
    <row r="901">
      <c r="C901" s="29"/>
    </row>
    <row r="902">
      <c r="C902" s="29"/>
    </row>
    <row r="903">
      <c r="C903" s="29"/>
    </row>
    <row r="904">
      <c r="C904" s="29"/>
    </row>
    <row r="905">
      <c r="C905" s="29"/>
    </row>
    <row r="906">
      <c r="C906" s="29"/>
    </row>
    <row r="907">
      <c r="C907" s="29"/>
    </row>
    <row r="908">
      <c r="C908" s="29"/>
    </row>
    <row r="909">
      <c r="C909" s="29"/>
    </row>
    <row r="910">
      <c r="C910" s="29"/>
    </row>
    <row r="911">
      <c r="C911" s="29"/>
    </row>
    <row r="912">
      <c r="C912" s="29"/>
    </row>
    <row r="913">
      <c r="C913" s="29"/>
    </row>
    <row r="914">
      <c r="C914" s="29"/>
    </row>
    <row r="915">
      <c r="C915" s="29"/>
    </row>
    <row r="916">
      <c r="C916" s="29"/>
    </row>
    <row r="917">
      <c r="C917" s="29"/>
    </row>
    <row r="918">
      <c r="C918" s="29"/>
    </row>
    <row r="919">
      <c r="C919" s="29"/>
    </row>
    <row r="920">
      <c r="C920" s="29"/>
    </row>
    <row r="921">
      <c r="C921" s="29"/>
    </row>
    <row r="922">
      <c r="C922" s="29"/>
    </row>
    <row r="923">
      <c r="C923" s="29"/>
    </row>
    <row r="924">
      <c r="C924" s="29"/>
    </row>
    <row r="925">
      <c r="C925" s="29"/>
    </row>
    <row r="926">
      <c r="C926" s="29"/>
    </row>
    <row r="927">
      <c r="C927" s="29"/>
    </row>
    <row r="928">
      <c r="C928" s="29"/>
    </row>
    <row r="929">
      <c r="C929" s="29"/>
    </row>
    <row r="930">
      <c r="C930" s="29"/>
    </row>
    <row r="931">
      <c r="C931" s="29"/>
    </row>
    <row r="932">
      <c r="C932" s="29"/>
    </row>
    <row r="933">
      <c r="C933" s="29"/>
    </row>
    <row r="934">
      <c r="C934" s="29"/>
    </row>
    <row r="935">
      <c r="C935" s="29"/>
    </row>
    <row r="936">
      <c r="C936" s="29"/>
    </row>
    <row r="937">
      <c r="C937" s="29"/>
    </row>
    <row r="938">
      <c r="C938" s="29"/>
    </row>
    <row r="939">
      <c r="C939" s="29"/>
    </row>
    <row r="940">
      <c r="C940" s="29"/>
    </row>
    <row r="941">
      <c r="C941" s="29"/>
    </row>
    <row r="942">
      <c r="C942" s="29"/>
    </row>
    <row r="943">
      <c r="C943" s="29"/>
    </row>
    <row r="944">
      <c r="C944" s="29"/>
    </row>
    <row r="945">
      <c r="C945" s="29"/>
    </row>
    <row r="946">
      <c r="C946" s="29"/>
    </row>
    <row r="947">
      <c r="C947" s="29"/>
    </row>
    <row r="948">
      <c r="C948" s="29"/>
    </row>
    <row r="949">
      <c r="C949" s="29"/>
    </row>
    <row r="950">
      <c r="C950" s="29"/>
    </row>
    <row r="951">
      <c r="C951" s="29"/>
    </row>
    <row r="952">
      <c r="C952" s="29"/>
    </row>
    <row r="953">
      <c r="C953" s="29"/>
    </row>
    <row r="954">
      <c r="C954" s="29"/>
    </row>
    <row r="955">
      <c r="C955" s="29"/>
    </row>
    <row r="956">
      <c r="C956" s="29"/>
    </row>
    <row r="957">
      <c r="C957" s="29"/>
    </row>
    <row r="958">
      <c r="C958" s="29"/>
    </row>
    <row r="959">
      <c r="C959" s="29"/>
    </row>
    <row r="960">
      <c r="C960" s="29"/>
    </row>
    <row r="961">
      <c r="C961" s="29"/>
    </row>
    <row r="962">
      <c r="C962" s="29"/>
    </row>
    <row r="963">
      <c r="C963" s="29"/>
    </row>
    <row r="964">
      <c r="C964" s="29"/>
    </row>
    <row r="965">
      <c r="C965" s="29"/>
    </row>
    <row r="966">
      <c r="C966" s="29"/>
    </row>
    <row r="967">
      <c r="C967" s="29"/>
    </row>
    <row r="968">
      <c r="C968" s="29"/>
    </row>
    <row r="969">
      <c r="C969" s="29"/>
    </row>
    <row r="970">
      <c r="C970" s="29"/>
    </row>
    <row r="971">
      <c r="C971" s="29"/>
    </row>
    <row r="972">
      <c r="C972" s="29"/>
    </row>
    <row r="973">
      <c r="C973" s="29"/>
    </row>
    <row r="974">
      <c r="C974" s="29"/>
    </row>
    <row r="975">
      <c r="C975" s="29"/>
    </row>
    <row r="976">
      <c r="C976" s="29"/>
    </row>
    <row r="977">
      <c r="C977" s="29"/>
    </row>
    <row r="978">
      <c r="C978" s="29"/>
    </row>
    <row r="979">
      <c r="C979" s="29"/>
    </row>
    <row r="980">
      <c r="C980" s="29"/>
    </row>
    <row r="981">
      <c r="C981" s="29"/>
    </row>
    <row r="982">
      <c r="C982" s="29"/>
    </row>
    <row r="983">
      <c r="C983" s="29"/>
    </row>
    <row r="984">
      <c r="C984" s="29"/>
    </row>
    <row r="985">
      <c r="C985" s="29"/>
    </row>
    <row r="986">
      <c r="C986" s="29"/>
    </row>
    <row r="987">
      <c r="C987" s="29"/>
    </row>
    <row r="988">
      <c r="C988" s="29"/>
    </row>
    <row r="989">
      <c r="C989" s="29"/>
    </row>
    <row r="990">
      <c r="C990" s="29"/>
    </row>
    <row r="991">
      <c r="C991" s="29"/>
    </row>
    <row r="992">
      <c r="C992" s="29"/>
    </row>
    <row r="993">
      <c r="C993" s="29"/>
    </row>
    <row r="994">
      <c r="C994" s="29"/>
    </row>
    <row r="995">
      <c r="C995" s="29"/>
    </row>
    <row r="996">
      <c r="C996" s="29"/>
    </row>
    <row r="997">
      <c r="C997" s="29"/>
    </row>
    <row r="998">
      <c r="C998" s="29"/>
    </row>
    <row r="999">
      <c r="C999" s="29"/>
    </row>
    <row r="1000">
      <c r="C1000" s="29"/>
    </row>
    <row r="1001">
      <c r="C1001" s="29"/>
    </row>
    <row r="1002">
      <c r="C1002" s="29"/>
    </row>
    <row r="1003">
      <c r="C1003" s="29"/>
    </row>
    <row r="1004">
      <c r="C1004" s="29"/>
    </row>
    <row r="1005">
      <c r="C1005" s="29"/>
    </row>
    <row r="1006">
      <c r="C1006" s="29"/>
    </row>
    <row r="1007">
      <c r="C1007" s="29"/>
    </row>
    <row r="1008">
      <c r="C1008" s="29"/>
    </row>
    <row r="1009">
      <c r="C1009" s="2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75" outlineLevelCol="1"/>
  <cols>
    <col customWidth="1" min="1" max="1" width="2.63"/>
    <col customWidth="1" min="2" max="2" width="31.38"/>
    <col collapsed="1" customWidth="1" min="3" max="3" width="8.5"/>
    <col hidden="1" min="4" max="15" width="12.63" outlineLevel="1"/>
  </cols>
  <sheetData>
    <row r="1">
      <c r="B1" s="48"/>
      <c r="C1" s="49"/>
    </row>
    <row r="2">
      <c r="B2" s="50" t="s">
        <v>73</v>
      </c>
      <c r="C2" s="51"/>
      <c r="D2" s="52">
        <v>2024.0</v>
      </c>
      <c r="E2" s="52">
        <v>2024.0</v>
      </c>
      <c r="F2" s="52">
        <v>2024.0</v>
      </c>
      <c r="G2" s="52">
        <v>2024.0</v>
      </c>
      <c r="H2" s="52">
        <v>2024.0</v>
      </c>
      <c r="I2" s="52">
        <v>2024.0</v>
      </c>
      <c r="J2" s="52">
        <v>2024.0</v>
      </c>
      <c r="K2" s="52">
        <v>2024.0</v>
      </c>
      <c r="L2" s="52">
        <v>2024.0</v>
      </c>
      <c r="M2" s="52">
        <v>2024.0</v>
      </c>
      <c r="N2" s="52">
        <v>2024.0</v>
      </c>
      <c r="O2" s="52">
        <v>2024.0</v>
      </c>
      <c r="P2" s="52">
        <v>2025.0</v>
      </c>
      <c r="Q2" s="52">
        <v>2025.0</v>
      </c>
      <c r="R2" s="52">
        <v>2025.0</v>
      </c>
      <c r="S2" s="52">
        <v>2025.0</v>
      </c>
      <c r="T2" s="52">
        <v>2025.0</v>
      </c>
      <c r="U2" s="52">
        <v>2025.0</v>
      </c>
      <c r="V2" s="52">
        <v>2025.0</v>
      </c>
      <c r="W2" s="52">
        <v>2025.0</v>
      </c>
      <c r="X2" s="52">
        <v>2025.0</v>
      </c>
      <c r="Y2" s="52">
        <v>2025.0</v>
      </c>
      <c r="Z2" s="52">
        <v>2025.0</v>
      </c>
      <c r="AA2" s="52">
        <v>2025.0</v>
      </c>
    </row>
    <row r="3">
      <c r="A3" s="7"/>
      <c r="B3" s="53"/>
      <c r="C3" s="54"/>
      <c r="D3" s="55">
        <v>45292.0</v>
      </c>
      <c r="E3" s="56">
        <f t="shared" ref="E3:AA3" si="1">EDATE(D3,1)</f>
        <v>45323</v>
      </c>
      <c r="F3" s="56">
        <f t="shared" si="1"/>
        <v>45352</v>
      </c>
      <c r="G3" s="56">
        <f t="shared" si="1"/>
        <v>45383</v>
      </c>
      <c r="H3" s="56">
        <f t="shared" si="1"/>
        <v>45413</v>
      </c>
      <c r="I3" s="56">
        <f t="shared" si="1"/>
        <v>45444</v>
      </c>
      <c r="J3" s="56">
        <f t="shared" si="1"/>
        <v>45474</v>
      </c>
      <c r="K3" s="56">
        <f t="shared" si="1"/>
        <v>45505</v>
      </c>
      <c r="L3" s="56">
        <f t="shared" si="1"/>
        <v>45536</v>
      </c>
      <c r="M3" s="56">
        <f t="shared" si="1"/>
        <v>45566</v>
      </c>
      <c r="N3" s="56">
        <f t="shared" si="1"/>
        <v>45597</v>
      </c>
      <c r="O3" s="56">
        <f t="shared" si="1"/>
        <v>45627</v>
      </c>
      <c r="P3" s="56">
        <f t="shared" si="1"/>
        <v>45658</v>
      </c>
      <c r="Q3" s="56">
        <f t="shared" si="1"/>
        <v>45689</v>
      </c>
      <c r="R3" s="56">
        <f t="shared" si="1"/>
        <v>45717</v>
      </c>
      <c r="S3" s="56">
        <f t="shared" si="1"/>
        <v>45748</v>
      </c>
      <c r="T3" s="56">
        <f t="shared" si="1"/>
        <v>45778</v>
      </c>
      <c r="U3" s="56">
        <f t="shared" si="1"/>
        <v>45809</v>
      </c>
      <c r="V3" s="56">
        <f t="shared" si="1"/>
        <v>45839</v>
      </c>
      <c r="W3" s="56">
        <f t="shared" si="1"/>
        <v>45870</v>
      </c>
      <c r="X3" s="56">
        <f t="shared" si="1"/>
        <v>45901</v>
      </c>
      <c r="Y3" s="56">
        <f t="shared" si="1"/>
        <v>45931</v>
      </c>
      <c r="Z3" s="56">
        <f t="shared" si="1"/>
        <v>45962</v>
      </c>
      <c r="AA3" s="56">
        <f t="shared" si="1"/>
        <v>45992</v>
      </c>
    </row>
    <row r="4">
      <c r="B4" s="57"/>
      <c r="C4" s="49"/>
    </row>
    <row r="5">
      <c r="A5" s="4" t="s">
        <v>1</v>
      </c>
      <c r="B5" s="58" t="s">
        <v>74</v>
      </c>
      <c r="C5" s="49"/>
    </row>
    <row r="6">
      <c r="B6" s="57"/>
      <c r="C6" s="49"/>
    </row>
    <row r="7">
      <c r="B7" s="21" t="s">
        <v>75</v>
      </c>
      <c r="C7" s="49"/>
      <c r="P7" s="59">
        <f>'Operating Expense'!P12</f>
        <v>2</v>
      </c>
      <c r="Q7" s="59">
        <f>'Operating Expense'!Q12</f>
        <v>2</v>
      </c>
      <c r="R7" s="59">
        <f>'Operating Expense'!R12</f>
        <v>2</v>
      </c>
      <c r="S7" s="59">
        <f>'Operating Expense'!S12</f>
        <v>4</v>
      </c>
      <c r="T7" s="59">
        <f>'Operating Expense'!T12</f>
        <v>4</v>
      </c>
      <c r="U7" s="59">
        <f>'Operating Expense'!U12</f>
        <v>4</v>
      </c>
      <c r="V7" s="59">
        <f>'Operating Expense'!V12</f>
        <v>4</v>
      </c>
      <c r="W7" s="59">
        <f>'Operating Expense'!W12</f>
        <v>4</v>
      </c>
      <c r="X7" s="59">
        <f>'Operating Expense'!X12</f>
        <v>4</v>
      </c>
      <c r="Y7" s="59">
        <f>'Operating Expense'!Y12</f>
        <v>4</v>
      </c>
      <c r="Z7" s="59">
        <f>'Operating Expense'!Z12</f>
        <v>4</v>
      </c>
      <c r="AA7" s="59">
        <f>'Operating Expense'!AA12</f>
        <v>4</v>
      </c>
    </row>
    <row r="8">
      <c r="B8" s="21" t="s">
        <v>76</v>
      </c>
      <c r="C8" s="49"/>
      <c r="P8" s="19">
        <v>20.0</v>
      </c>
      <c r="Q8" s="20">
        <f t="shared" ref="Q8:AA8" si="2">ROUNDUP(P8*(1+0.05),0)</f>
        <v>21</v>
      </c>
      <c r="R8" s="20">
        <f t="shared" si="2"/>
        <v>23</v>
      </c>
      <c r="S8" s="20">
        <f t="shared" si="2"/>
        <v>25</v>
      </c>
      <c r="T8" s="20">
        <f t="shared" si="2"/>
        <v>27</v>
      </c>
      <c r="U8" s="20">
        <f t="shared" si="2"/>
        <v>29</v>
      </c>
      <c r="V8" s="20">
        <f t="shared" si="2"/>
        <v>31</v>
      </c>
      <c r="W8" s="20">
        <f t="shared" si="2"/>
        <v>33</v>
      </c>
      <c r="X8" s="20">
        <f t="shared" si="2"/>
        <v>35</v>
      </c>
      <c r="Y8" s="20">
        <f t="shared" si="2"/>
        <v>37</v>
      </c>
      <c r="Z8" s="20">
        <f t="shared" si="2"/>
        <v>39</v>
      </c>
      <c r="AA8" s="20">
        <f t="shared" si="2"/>
        <v>41</v>
      </c>
    </row>
    <row r="9">
      <c r="B9" s="57"/>
      <c r="C9" s="49"/>
    </row>
    <row r="10">
      <c r="B10" s="21" t="s">
        <v>77</v>
      </c>
      <c r="C10" s="60">
        <v>0.8</v>
      </c>
      <c r="P10" s="20">
        <f t="shared" ref="P10:AA10" si="3">P8*P7</f>
        <v>40</v>
      </c>
      <c r="Q10" s="20">
        <f t="shared" si="3"/>
        <v>42</v>
      </c>
      <c r="R10" s="20">
        <f t="shared" si="3"/>
        <v>46</v>
      </c>
      <c r="S10" s="20">
        <f t="shared" si="3"/>
        <v>100</v>
      </c>
      <c r="T10" s="20">
        <f t="shared" si="3"/>
        <v>108</v>
      </c>
      <c r="U10" s="20">
        <f t="shared" si="3"/>
        <v>116</v>
      </c>
      <c r="V10" s="20">
        <f t="shared" si="3"/>
        <v>124</v>
      </c>
      <c r="W10" s="20">
        <f t="shared" si="3"/>
        <v>132</v>
      </c>
      <c r="X10" s="20">
        <f t="shared" si="3"/>
        <v>140</v>
      </c>
      <c r="Y10" s="20">
        <f t="shared" si="3"/>
        <v>148</v>
      </c>
      <c r="Z10" s="20">
        <f t="shared" si="3"/>
        <v>156</v>
      </c>
      <c r="AA10" s="20">
        <f t="shared" si="3"/>
        <v>164</v>
      </c>
    </row>
    <row r="11">
      <c r="B11" s="4" t="s">
        <v>78</v>
      </c>
      <c r="C11" s="60">
        <v>0.6</v>
      </c>
      <c r="P11" s="4">
        <f t="shared" ref="P11:AA11" si="4">ROUNDUP(P10*$C10,0)</f>
        <v>32</v>
      </c>
      <c r="Q11" s="4">
        <f t="shared" si="4"/>
        <v>34</v>
      </c>
      <c r="R11" s="4">
        <f t="shared" si="4"/>
        <v>37</v>
      </c>
      <c r="S11" s="4">
        <f t="shared" si="4"/>
        <v>80</v>
      </c>
      <c r="T11" s="4">
        <f t="shared" si="4"/>
        <v>87</v>
      </c>
      <c r="U11" s="4">
        <f t="shared" si="4"/>
        <v>93</v>
      </c>
      <c r="V11" s="4">
        <f t="shared" si="4"/>
        <v>100</v>
      </c>
      <c r="W11" s="4">
        <f t="shared" si="4"/>
        <v>106</v>
      </c>
      <c r="X11" s="4">
        <f t="shared" si="4"/>
        <v>112</v>
      </c>
      <c r="Y11" s="4">
        <f t="shared" si="4"/>
        <v>119</v>
      </c>
      <c r="Z11" s="4">
        <f t="shared" si="4"/>
        <v>125</v>
      </c>
      <c r="AA11" s="4">
        <f t="shared" si="4"/>
        <v>132</v>
      </c>
    </row>
    <row r="12">
      <c r="B12" s="61" t="s">
        <v>79</v>
      </c>
      <c r="C12" s="60">
        <v>0.4</v>
      </c>
      <c r="P12" s="4">
        <f t="shared" ref="P12:AA12" si="5">ROUNDUP(P11*$C11,0)</f>
        <v>20</v>
      </c>
      <c r="Q12" s="4">
        <f t="shared" si="5"/>
        <v>21</v>
      </c>
      <c r="R12" s="4">
        <f t="shared" si="5"/>
        <v>23</v>
      </c>
      <c r="S12" s="4">
        <f t="shared" si="5"/>
        <v>48</v>
      </c>
      <c r="T12" s="4">
        <f t="shared" si="5"/>
        <v>53</v>
      </c>
      <c r="U12" s="4">
        <f t="shared" si="5"/>
        <v>56</v>
      </c>
      <c r="V12" s="4">
        <f t="shared" si="5"/>
        <v>60</v>
      </c>
      <c r="W12" s="4">
        <f t="shared" si="5"/>
        <v>64</v>
      </c>
      <c r="X12" s="4">
        <f t="shared" si="5"/>
        <v>68</v>
      </c>
      <c r="Y12" s="4">
        <f t="shared" si="5"/>
        <v>72</v>
      </c>
      <c r="Z12" s="4">
        <f t="shared" si="5"/>
        <v>75</v>
      </c>
      <c r="AA12" s="4">
        <f t="shared" si="5"/>
        <v>80</v>
      </c>
    </row>
    <row r="13">
      <c r="B13" s="62" t="s">
        <v>80</v>
      </c>
      <c r="C13" s="63">
        <v>0.2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33">
        <f t="shared" ref="P13:AA13" si="6">ROUNDUP(P12*$C12,0)</f>
        <v>8</v>
      </c>
      <c r="Q13" s="33">
        <f t="shared" si="6"/>
        <v>9</v>
      </c>
      <c r="R13" s="33">
        <f t="shared" si="6"/>
        <v>10</v>
      </c>
      <c r="S13" s="33">
        <f t="shared" si="6"/>
        <v>20</v>
      </c>
      <c r="T13" s="33">
        <f t="shared" si="6"/>
        <v>22</v>
      </c>
      <c r="U13" s="33">
        <f t="shared" si="6"/>
        <v>23</v>
      </c>
      <c r="V13" s="33">
        <f t="shared" si="6"/>
        <v>24</v>
      </c>
      <c r="W13" s="33">
        <f t="shared" si="6"/>
        <v>26</v>
      </c>
      <c r="X13" s="33">
        <f t="shared" si="6"/>
        <v>28</v>
      </c>
      <c r="Y13" s="33">
        <f t="shared" si="6"/>
        <v>29</v>
      </c>
      <c r="Z13" s="33">
        <f t="shared" si="6"/>
        <v>30</v>
      </c>
      <c r="AA13" s="33">
        <f t="shared" si="6"/>
        <v>32</v>
      </c>
    </row>
    <row r="14">
      <c r="B14" s="58" t="s">
        <v>81</v>
      </c>
      <c r="C14" s="49"/>
      <c r="P14" s="4">
        <f t="shared" ref="P14:AA14" si="7">ROUNDUP(P13*$C13,0)</f>
        <v>2</v>
      </c>
      <c r="Q14" s="4">
        <f t="shared" si="7"/>
        <v>2</v>
      </c>
      <c r="R14" s="4">
        <f t="shared" si="7"/>
        <v>2</v>
      </c>
      <c r="S14" s="4">
        <f t="shared" si="7"/>
        <v>4</v>
      </c>
      <c r="T14" s="4">
        <f t="shared" si="7"/>
        <v>5</v>
      </c>
      <c r="U14" s="4">
        <f t="shared" si="7"/>
        <v>5</v>
      </c>
      <c r="V14" s="4">
        <f t="shared" si="7"/>
        <v>5</v>
      </c>
      <c r="W14" s="4">
        <f t="shared" si="7"/>
        <v>6</v>
      </c>
      <c r="X14" s="4">
        <f t="shared" si="7"/>
        <v>6</v>
      </c>
      <c r="Y14" s="4">
        <f t="shared" si="7"/>
        <v>6</v>
      </c>
      <c r="Z14" s="4">
        <f t="shared" si="7"/>
        <v>6</v>
      </c>
      <c r="AA14" s="4">
        <f t="shared" si="7"/>
        <v>7</v>
      </c>
    </row>
    <row r="15">
      <c r="B15" s="57"/>
      <c r="C15" s="49"/>
    </row>
    <row r="16">
      <c r="A16" s="4" t="s">
        <v>1</v>
      </c>
      <c r="B16" s="58" t="s">
        <v>82</v>
      </c>
      <c r="C16" s="49"/>
      <c r="P16" s="20">
        <f t="shared" ref="P16:AA16" si="8">P14</f>
        <v>2</v>
      </c>
      <c r="Q16" s="20">
        <f t="shared" si="8"/>
        <v>2</v>
      </c>
      <c r="R16" s="20">
        <f t="shared" si="8"/>
        <v>2</v>
      </c>
      <c r="S16" s="20">
        <f t="shared" si="8"/>
        <v>4</v>
      </c>
      <c r="T16" s="20">
        <f t="shared" si="8"/>
        <v>5</v>
      </c>
      <c r="U16" s="20">
        <f t="shared" si="8"/>
        <v>5</v>
      </c>
      <c r="V16" s="20">
        <f t="shared" si="8"/>
        <v>5</v>
      </c>
      <c r="W16" s="20">
        <f t="shared" si="8"/>
        <v>6</v>
      </c>
      <c r="X16" s="20">
        <f t="shared" si="8"/>
        <v>6</v>
      </c>
      <c r="Y16" s="20">
        <f t="shared" si="8"/>
        <v>6</v>
      </c>
      <c r="Z16" s="20">
        <f t="shared" si="8"/>
        <v>6</v>
      </c>
      <c r="AA16" s="20">
        <f t="shared" si="8"/>
        <v>7</v>
      </c>
    </row>
    <row r="17">
      <c r="B17" s="57"/>
      <c r="C17" s="49"/>
    </row>
    <row r="18">
      <c r="B18" s="58" t="s">
        <v>83</v>
      </c>
      <c r="C18" s="49"/>
      <c r="D18" s="64">
        <v>20.0</v>
      </c>
      <c r="E18" s="15">
        <f t="shared" ref="E18:AA18" si="9">D22</f>
        <v>20</v>
      </c>
      <c r="F18" s="15">
        <f t="shared" si="9"/>
        <v>21</v>
      </c>
      <c r="G18" s="15">
        <f t="shared" si="9"/>
        <v>21</v>
      </c>
      <c r="H18" s="15">
        <f t="shared" si="9"/>
        <v>21</v>
      </c>
      <c r="I18" s="15">
        <f t="shared" si="9"/>
        <v>22</v>
      </c>
      <c r="J18" s="15">
        <f t="shared" si="9"/>
        <v>22</v>
      </c>
      <c r="K18" s="15">
        <f t="shared" si="9"/>
        <v>24</v>
      </c>
      <c r="L18" s="15">
        <f t="shared" si="9"/>
        <v>26</v>
      </c>
      <c r="M18" s="15">
        <f t="shared" si="9"/>
        <v>28</v>
      </c>
      <c r="N18" s="15">
        <f t="shared" si="9"/>
        <v>29</v>
      </c>
      <c r="O18" s="15">
        <f t="shared" si="9"/>
        <v>31</v>
      </c>
      <c r="P18" s="15">
        <f t="shared" si="9"/>
        <v>32</v>
      </c>
      <c r="Q18" s="15">
        <f t="shared" si="9"/>
        <v>33</v>
      </c>
      <c r="R18" s="15">
        <f t="shared" si="9"/>
        <v>34</v>
      </c>
      <c r="S18" s="15">
        <f t="shared" si="9"/>
        <v>35</v>
      </c>
      <c r="T18" s="15">
        <f t="shared" si="9"/>
        <v>38</v>
      </c>
      <c r="U18" s="15">
        <f t="shared" si="9"/>
        <v>42</v>
      </c>
      <c r="V18" s="15">
        <f t="shared" si="9"/>
        <v>46</v>
      </c>
      <c r="W18" s="15">
        <f t="shared" si="9"/>
        <v>50</v>
      </c>
      <c r="X18" s="15">
        <f t="shared" si="9"/>
        <v>55</v>
      </c>
      <c r="Y18" s="15">
        <f t="shared" si="9"/>
        <v>60</v>
      </c>
      <c r="Z18" s="15">
        <f t="shared" si="9"/>
        <v>65</v>
      </c>
      <c r="AA18" s="15">
        <f t="shared" si="9"/>
        <v>69</v>
      </c>
    </row>
    <row r="19">
      <c r="B19" s="21" t="s">
        <v>84</v>
      </c>
      <c r="C19" s="49"/>
      <c r="D19" s="19">
        <v>1.0</v>
      </c>
      <c r="E19" s="19">
        <v>1.0</v>
      </c>
      <c r="F19" s="19">
        <v>1.0</v>
      </c>
      <c r="G19" s="19">
        <v>1.0</v>
      </c>
      <c r="H19" s="19">
        <v>1.0</v>
      </c>
      <c r="I19" s="19">
        <v>1.0</v>
      </c>
      <c r="J19" s="19">
        <v>2.0</v>
      </c>
      <c r="K19" s="19">
        <v>2.0</v>
      </c>
      <c r="L19" s="19">
        <v>2.0</v>
      </c>
      <c r="M19" s="19">
        <v>2.0</v>
      </c>
      <c r="N19" s="19">
        <v>2.0</v>
      </c>
      <c r="O19" s="19">
        <v>2.0</v>
      </c>
      <c r="P19" s="21">
        <f t="shared" ref="P19:AA19" si="10">P14</f>
        <v>2</v>
      </c>
      <c r="Q19" s="21">
        <f t="shared" si="10"/>
        <v>2</v>
      </c>
      <c r="R19" s="21">
        <f t="shared" si="10"/>
        <v>2</v>
      </c>
      <c r="S19" s="21">
        <f t="shared" si="10"/>
        <v>4</v>
      </c>
      <c r="T19" s="21">
        <f t="shared" si="10"/>
        <v>5</v>
      </c>
      <c r="U19" s="21">
        <f t="shared" si="10"/>
        <v>5</v>
      </c>
      <c r="V19" s="21">
        <f t="shared" si="10"/>
        <v>5</v>
      </c>
      <c r="W19" s="21">
        <f t="shared" si="10"/>
        <v>6</v>
      </c>
      <c r="X19" s="21">
        <f t="shared" si="10"/>
        <v>6</v>
      </c>
      <c r="Y19" s="21">
        <f t="shared" si="10"/>
        <v>6</v>
      </c>
      <c r="Z19" s="21">
        <f t="shared" si="10"/>
        <v>6</v>
      </c>
      <c r="AA19" s="21">
        <f t="shared" si="10"/>
        <v>7</v>
      </c>
    </row>
    <row r="20">
      <c r="B20" s="21" t="s">
        <v>85</v>
      </c>
      <c r="C20" s="49"/>
      <c r="D20" s="19">
        <v>3.0</v>
      </c>
      <c r="E20" s="19">
        <v>1.0</v>
      </c>
      <c r="F20" s="19">
        <v>3.0</v>
      </c>
      <c r="G20" s="19">
        <v>2.0</v>
      </c>
      <c r="H20" s="19">
        <v>2.0</v>
      </c>
      <c r="I20" s="19">
        <v>2.0</v>
      </c>
      <c r="J20" s="19">
        <v>1.0</v>
      </c>
      <c r="K20" s="19">
        <v>1.0</v>
      </c>
      <c r="L20" s="19">
        <v>1.0</v>
      </c>
      <c r="M20" s="19">
        <v>3.0</v>
      </c>
      <c r="N20" s="19">
        <v>3.0</v>
      </c>
      <c r="O20" s="19">
        <v>4.0</v>
      </c>
      <c r="P20" s="21">
        <f t="shared" ref="P20:AA20" si="11">D20+D21+D19</f>
        <v>3</v>
      </c>
      <c r="Q20" s="21">
        <f t="shared" si="11"/>
        <v>2</v>
      </c>
      <c r="R20" s="21">
        <f t="shared" si="11"/>
        <v>3</v>
      </c>
      <c r="S20" s="21">
        <f t="shared" si="11"/>
        <v>2</v>
      </c>
      <c r="T20" s="21">
        <f t="shared" si="11"/>
        <v>3</v>
      </c>
      <c r="U20" s="21">
        <f t="shared" si="11"/>
        <v>2</v>
      </c>
      <c r="V20" s="21">
        <f t="shared" si="11"/>
        <v>3</v>
      </c>
      <c r="W20" s="21">
        <f t="shared" si="11"/>
        <v>3</v>
      </c>
      <c r="X20" s="21">
        <f t="shared" si="11"/>
        <v>3</v>
      </c>
      <c r="Y20" s="21">
        <f t="shared" si="11"/>
        <v>4</v>
      </c>
      <c r="Z20" s="21">
        <f t="shared" si="11"/>
        <v>5</v>
      </c>
      <c r="AA20" s="21">
        <f t="shared" si="11"/>
        <v>5</v>
      </c>
    </row>
    <row r="21">
      <c r="B21" s="62" t="s">
        <v>86</v>
      </c>
      <c r="C21" s="65">
        <f>sum(D21:O21)/SUM(D20:O20)</f>
        <v>-0.2307692308</v>
      </c>
      <c r="D21" s="66">
        <v>-1.0</v>
      </c>
      <c r="E21" s="66">
        <v>0.0</v>
      </c>
      <c r="F21" s="66">
        <v>-1.0</v>
      </c>
      <c r="G21" s="66">
        <v>-1.0</v>
      </c>
      <c r="H21" s="66">
        <v>0.0</v>
      </c>
      <c r="I21" s="66">
        <v>-1.0</v>
      </c>
      <c r="J21" s="66">
        <v>0.0</v>
      </c>
      <c r="K21" s="66">
        <v>0.0</v>
      </c>
      <c r="L21" s="66">
        <v>0.0</v>
      </c>
      <c r="M21" s="66">
        <v>-1.0</v>
      </c>
      <c r="N21" s="66">
        <v>0.0</v>
      </c>
      <c r="O21" s="66">
        <v>-1.0</v>
      </c>
      <c r="P21" s="62">
        <f t="shared" ref="P21:AA21" si="12">ROUNDUP($C$21*P20,0)</f>
        <v>-1</v>
      </c>
      <c r="Q21" s="62">
        <f t="shared" si="12"/>
        <v>-1</v>
      </c>
      <c r="R21" s="62">
        <f t="shared" si="12"/>
        <v>-1</v>
      </c>
      <c r="S21" s="62">
        <f t="shared" si="12"/>
        <v>-1</v>
      </c>
      <c r="T21" s="62">
        <f t="shared" si="12"/>
        <v>-1</v>
      </c>
      <c r="U21" s="62">
        <f t="shared" si="12"/>
        <v>-1</v>
      </c>
      <c r="V21" s="62">
        <f t="shared" si="12"/>
        <v>-1</v>
      </c>
      <c r="W21" s="62">
        <f t="shared" si="12"/>
        <v>-1</v>
      </c>
      <c r="X21" s="62">
        <f t="shared" si="12"/>
        <v>-1</v>
      </c>
      <c r="Y21" s="62">
        <f t="shared" si="12"/>
        <v>-1</v>
      </c>
      <c r="Z21" s="62">
        <f t="shared" si="12"/>
        <v>-2</v>
      </c>
      <c r="AA21" s="62">
        <f t="shared" si="12"/>
        <v>-2</v>
      </c>
    </row>
    <row r="22">
      <c r="B22" s="58" t="s">
        <v>87</v>
      </c>
      <c r="C22" s="49"/>
      <c r="D22" s="26">
        <f t="shared" ref="D22:AA22" si="13">D18+D19+D21</f>
        <v>20</v>
      </c>
      <c r="E22" s="26">
        <f t="shared" si="13"/>
        <v>21</v>
      </c>
      <c r="F22" s="26">
        <f t="shared" si="13"/>
        <v>21</v>
      </c>
      <c r="G22" s="26">
        <f t="shared" si="13"/>
        <v>21</v>
      </c>
      <c r="H22" s="26">
        <f t="shared" si="13"/>
        <v>22</v>
      </c>
      <c r="I22" s="26">
        <f t="shared" si="13"/>
        <v>22</v>
      </c>
      <c r="J22" s="26">
        <f t="shared" si="13"/>
        <v>24</v>
      </c>
      <c r="K22" s="26">
        <f t="shared" si="13"/>
        <v>26</v>
      </c>
      <c r="L22" s="26">
        <f t="shared" si="13"/>
        <v>28</v>
      </c>
      <c r="M22" s="26">
        <f t="shared" si="13"/>
        <v>29</v>
      </c>
      <c r="N22" s="26">
        <f t="shared" si="13"/>
        <v>31</v>
      </c>
      <c r="O22" s="26">
        <f t="shared" si="13"/>
        <v>32</v>
      </c>
      <c r="P22" s="26">
        <f t="shared" si="13"/>
        <v>33</v>
      </c>
      <c r="Q22" s="26">
        <f t="shared" si="13"/>
        <v>34</v>
      </c>
      <c r="R22" s="26">
        <f t="shared" si="13"/>
        <v>35</v>
      </c>
      <c r="S22" s="26">
        <f t="shared" si="13"/>
        <v>38</v>
      </c>
      <c r="T22" s="26">
        <f t="shared" si="13"/>
        <v>42</v>
      </c>
      <c r="U22" s="26">
        <f t="shared" si="13"/>
        <v>46</v>
      </c>
      <c r="V22" s="26">
        <f t="shared" si="13"/>
        <v>50</v>
      </c>
      <c r="W22" s="26">
        <f t="shared" si="13"/>
        <v>55</v>
      </c>
      <c r="X22" s="26">
        <f t="shared" si="13"/>
        <v>60</v>
      </c>
      <c r="Y22" s="26">
        <f t="shared" si="13"/>
        <v>65</v>
      </c>
      <c r="Z22" s="26">
        <f t="shared" si="13"/>
        <v>69</v>
      </c>
      <c r="AA22" s="26">
        <f t="shared" si="13"/>
        <v>74</v>
      </c>
    </row>
    <row r="23">
      <c r="B23" s="57"/>
      <c r="C23" s="49"/>
    </row>
    <row r="24">
      <c r="A24" s="4" t="s">
        <v>1</v>
      </c>
      <c r="B24" s="58" t="s">
        <v>73</v>
      </c>
      <c r="C24" s="49"/>
    </row>
    <row r="25">
      <c r="C25" s="49"/>
    </row>
    <row r="26">
      <c r="B26" s="21" t="s">
        <v>84</v>
      </c>
      <c r="C26" s="49"/>
      <c r="P26" s="20">
        <f t="shared" ref="P26:AA26" si="14">P16</f>
        <v>2</v>
      </c>
      <c r="Q26" s="20">
        <f t="shared" si="14"/>
        <v>2</v>
      </c>
      <c r="R26" s="20">
        <f t="shared" si="14"/>
        <v>2</v>
      </c>
      <c r="S26" s="20">
        <f t="shared" si="14"/>
        <v>4</v>
      </c>
      <c r="T26" s="20">
        <f t="shared" si="14"/>
        <v>5</v>
      </c>
      <c r="U26" s="20">
        <f t="shared" si="14"/>
        <v>5</v>
      </c>
      <c r="V26" s="20">
        <f t="shared" si="14"/>
        <v>5</v>
      </c>
      <c r="W26" s="20">
        <f t="shared" si="14"/>
        <v>6</v>
      </c>
      <c r="X26" s="20">
        <f t="shared" si="14"/>
        <v>6</v>
      </c>
      <c r="Y26" s="20">
        <f t="shared" si="14"/>
        <v>6</v>
      </c>
      <c r="Z26" s="20">
        <f t="shared" si="14"/>
        <v>6</v>
      </c>
      <c r="AA26" s="20">
        <f t="shared" si="14"/>
        <v>7</v>
      </c>
    </row>
    <row r="27">
      <c r="B27" s="62" t="s">
        <v>88</v>
      </c>
      <c r="C27" s="6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68">
        <v>8.0E7</v>
      </c>
      <c r="Q27" s="45">
        <f t="shared" ref="Q27:Z27" si="15">($AA$27-$P$27)/11+P27</f>
        <v>80909090.91</v>
      </c>
      <c r="R27" s="45">
        <f t="shared" si="15"/>
        <v>81818181.82</v>
      </c>
      <c r="S27" s="45">
        <f t="shared" si="15"/>
        <v>82727272.73</v>
      </c>
      <c r="T27" s="45">
        <f t="shared" si="15"/>
        <v>83636363.64</v>
      </c>
      <c r="U27" s="45">
        <f t="shared" si="15"/>
        <v>84545454.55</v>
      </c>
      <c r="V27" s="45">
        <f t="shared" si="15"/>
        <v>85454545.45</v>
      </c>
      <c r="W27" s="45">
        <f t="shared" si="15"/>
        <v>86363636.36</v>
      </c>
      <c r="X27" s="45">
        <f t="shared" si="15"/>
        <v>87272727.27</v>
      </c>
      <c r="Y27" s="45">
        <f t="shared" si="15"/>
        <v>88181818.18</v>
      </c>
      <c r="Z27" s="45">
        <f t="shared" si="15"/>
        <v>89090909.09</v>
      </c>
      <c r="AA27" s="68">
        <v>9.0E7</v>
      </c>
    </row>
    <row r="28">
      <c r="B28" s="58" t="s">
        <v>89</v>
      </c>
      <c r="C28" s="49"/>
      <c r="P28" s="44">
        <f t="shared" ref="P28:AA28" si="16">P27*P26</f>
        <v>160000000</v>
      </c>
      <c r="Q28" s="44">
        <f t="shared" si="16"/>
        <v>161818181.8</v>
      </c>
      <c r="R28" s="44">
        <f t="shared" si="16"/>
        <v>163636363.6</v>
      </c>
      <c r="S28" s="44">
        <f t="shared" si="16"/>
        <v>330909090.9</v>
      </c>
      <c r="T28" s="44">
        <f t="shared" si="16"/>
        <v>418181818.2</v>
      </c>
      <c r="U28" s="44">
        <f t="shared" si="16"/>
        <v>422727272.7</v>
      </c>
      <c r="V28" s="44">
        <f t="shared" si="16"/>
        <v>427272727.3</v>
      </c>
      <c r="W28" s="44">
        <f t="shared" si="16"/>
        <v>518181818.2</v>
      </c>
      <c r="X28" s="44">
        <f t="shared" si="16"/>
        <v>523636363.6</v>
      </c>
      <c r="Y28" s="44">
        <f t="shared" si="16"/>
        <v>529090909.1</v>
      </c>
      <c r="Z28" s="44">
        <f t="shared" si="16"/>
        <v>534545454.5</v>
      </c>
      <c r="AA28" s="44">
        <f t="shared" si="16"/>
        <v>630000000</v>
      </c>
    </row>
    <row r="29">
      <c r="B29" s="57"/>
      <c r="C29" s="49"/>
    </row>
    <row r="30">
      <c r="B30" s="21" t="s">
        <v>85</v>
      </c>
      <c r="C30" s="49"/>
      <c r="P30" s="20">
        <f t="shared" ref="P30:AA30" si="17">P20</f>
        <v>3</v>
      </c>
      <c r="Q30" s="20">
        <f t="shared" si="17"/>
        <v>2</v>
      </c>
      <c r="R30" s="20">
        <f t="shared" si="17"/>
        <v>3</v>
      </c>
      <c r="S30" s="20">
        <f t="shared" si="17"/>
        <v>2</v>
      </c>
      <c r="T30" s="20">
        <f t="shared" si="17"/>
        <v>3</v>
      </c>
      <c r="U30" s="20">
        <f t="shared" si="17"/>
        <v>2</v>
      </c>
      <c r="V30" s="20">
        <f t="shared" si="17"/>
        <v>3</v>
      </c>
      <c r="W30" s="20">
        <f t="shared" si="17"/>
        <v>3</v>
      </c>
      <c r="X30" s="20">
        <f t="shared" si="17"/>
        <v>3</v>
      </c>
      <c r="Y30" s="20">
        <f t="shared" si="17"/>
        <v>4</v>
      </c>
      <c r="Z30" s="20">
        <f t="shared" si="17"/>
        <v>5</v>
      </c>
      <c r="AA30" s="20">
        <f t="shared" si="17"/>
        <v>5</v>
      </c>
    </row>
    <row r="31">
      <c r="B31" s="21" t="s">
        <v>90</v>
      </c>
      <c r="C31" s="49"/>
      <c r="P31" s="44">
        <f t="shared" ref="P31:AA31" si="18">P41</f>
        <v>70000000</v>
      </c>
      <c r="Q31" s="44">
        <f t="shared" si="18"/>
        <v>70909090.91</v>
      </c>
      <c r="R31" s="44">
        <f t="shared" si="18"/>
        <v>71818181.82</v>
      </c>
      <c r="S31" s="44">
        <f t="shared" si="18"/>
        <v>72727272.73</v>
      </c>
      <c r="T31" s="44">
        <f t="shared" si="18"/>
        <v>73636363.64</v>
      </c>
      <c r="U31" s="44">
        <f t="shared" si="18"/>
        <v>74545454.55</v>
      </c>
      <c r="V31" s="44">
        <f t="shared" si="18"/>
        <v>75454545.45</v>
      </c>
      <c r="W31" s="44">
        <f t="shared" si="18"/>
        <v>76363636.36</v>
      </c>
      <c r="X31" s="44">
        <f t="shared" si="18"/>
        <v>77272727.27</v>
      </c>
      <c r="Y31" s="44">
        <f t="shared" si="18"/>
        <v>78181818.18</v>
      </c>
      <c r="Z31" s="44">
        <f t="shared" si="18"/>
        <v>79090909.09</v>
      </c>
      <c r="AA31" s="44">
        <f t="shared" si="18"/>
        <v>80000000</v>
      </c>
    </row>
    <row r="32">
      <c r="B32" s="62" t="s">
        <v>91</v>
      </c>
      <c r="C32" s="6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69">
        <v>0.05</v>
      </c>
      <c r="Q32" s="69">
        <v>0.05</v>
      </c>
      <c r="R32" s="69">
        <v>0.05</v>
      </c>
      <c r="S32" s="69">
        <v>0.05</v>
      </c>
      <c r="T32" s="69">
        <v>0.05</v>
      </c>
      <c r="U32" s="69">
        <v>0.05</v>
      </c>
      <c r="V32" s="69">
        <v>0.05</v>
      </c>
      <c r="W32" s="69">
        <v>0.05</v>
      </c>
      <c r="X32" s="69">
        <v>0.05</v>
      </c>
      <c r="Y32" s="69">
        <v>0.05</v>
      </c>
      <c r="Z32" s="69">
        <v>0.05</v>
      </c>
      <c r="AA32" s="69">
        <v>0.05</v>
      </c>
    </row>
    <row r="33">
      <c r="B33" s="58" t="s">
        <v>92</v>
      </c>
      <c r="C33" s="49"/>
      <c r="P33" s="40">
        <f t="shared" ref="P33:AA33" si="19">P30*P31*P32</f>
        <v>10500000</v>
      </c>
      <c r="Q33" s="40">
        <f t="shared" si="19"/>
        <v>7090909.091</v>
      </c>
      <c r="R33" s="40">
        <f t="shared" si="19"/>
        <v>10772727.27</v>
      </c>
      <c r="S33" s="40">
        <f t="shared" si="19"/>
        <v>7272727.273</v>
      </c>
      <c r="T33" s="40">
        <f t="shared" si="19"/>
        <v>11045454.55</v>
      </c>
      <c r="U33" s="40">
        <f t="shared" si="19"/>
        <v>7454545.455</v>
      </c>
      <c r="V33" s="40">
        <f t="shared" si="19"/>
        <v>11318181.82</v>
      </c>
      <c r="W33" s="40">
        <f t="shared" si="19"/>
        <v>11454545.45</v>
      </c>
      <c r="X33" s="40">
        <f t="shared" si="19"/>
        <v>11590909.09</v>
      </c>
      <c r="Y33" s="40">
        <f t="shared" si="19"/>
        <v>15636363.64</v>
      </c>
      <c r="Z33" s="40">
        <f t="shared" si="19"/>
        <v>19772727.27</v>
      </c>
      <c r="AA33" s="40">
        <f t="shared" si="19"/>
        <v>20000000</v>
      </c>
    </row>
    <row r="34">
      <c r="B34" s="57"/>
      <c r="C34" s="49"/>
    </row>
    <row r="35">
      <c r="B35" s="21" t="s">
        <v>85</v>
      </c>
      <c r="C35" s="49"/>
      <c r="P35" s="20">
        <f t="shared" ref="P35:AA35" si="20">P30</f>
        <v>3</v>
      </c>
      <c r="Q35" s="20">
        <f t="shared" si="20"/>
        <v>2</v>
      </c>
      <c r="R35" s="20">
        <f t="shared" si="20"/>
        <v>3</v>
      </c>
      <c r="S35" s="20">
        <f t="shared" si="20"/>
        <v>2</v>
      </c>
      <c r="T35" s="20">
        <f t="shared" si="20"/>
        <v>3</v>
      </c>
      <c r="U35" s="20">
        <f t="shared" si="20"/>
        <v>2</v>
      </c>
      <c r="V35" s="20">
        <f t="shared" si="20"/>
        <v>3</v>
      </c>
      <c r="W35" s="20">
        <f t="shared" si="20"/>
        <v>3</v>
      </c>
      <c r="X35" s="20">
        <f t="shared" si="20"/>
        <v>3</v>
      </c>
      <c r="Y35" s="20">
        <f t="shared" si="20"/>
        <v>4</v>
      </c>
      <c r="Z35" s="20">
        <f t="shared" si="20"/>
        <v>5</v>
      </c>
      <c r="AA35" s="20">
        <f t="shared" si="20"/>
        <v>5</v>
      </c>
    </row>
    <row r="36">
      <c r="B36" s="21" t="s">
        <v>90</v>
      </c>
      <c r="C36" s="49"/>
      <c r="P36" s="44">
        <f t="shared" ref="P36:AA36" si="21">P41</f>
        <v>70000000</v>
      </c>
      <c r="Q36" s="44">
        <f t="shared" si="21"/>
        <v>70909090.91</v>
      </c>
      <c r="R36" s="44">
        <f t="shared" si="21"/>
        <v>71818181.82</v>
      </c>
      <c r="S36" s="44">
        <f t="shared" si="21"/>
        <v>72727272.73</v>
      </c>
      <c r="T36" s="44">
        <f t="shared" si="21"/>
        <v>73636363.64</v>
      </c>
      <c r="U36" s="44">
        <f t="shared" si="21"/>
        <v>74545454.55</v>
      </c>
      <c r="V36" s="44">
        <f t="shared" si="21"/>
        <v>75454545.45</v>
      </c>
      <c r="W36" s="44">
        <f t="shared" si="21"/>
        <v>76363636.36</v>
      </c>
      <c r="X36" s="44">
        <f t="shared" si="21"/>
        <v>77272727.27</v>
      </c>
      <c r="Y36" s="44">
        <f t="shared" si="21"/>
        <v>78181818.18</v>
      </c>
      <c r="Z36" s="44">
        <f t="shared" si="21"/>
        <v>79090909.09</v>
      </c>
      <c r="AA36" s="44">
        <f t="shared" si="21"/>
        <v>80000000</v>
      </c>
    </row>
    <row r="37">
      <c r="B37" s="70" t="s">
        <v>93</v>
      </c>
      <c r="C37" s="71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3">
        <v>-0.02</v>
      </c>
      <c r="Q37" s="73">
        <v>-0.02</v>
      </c>
      <c r="R37" s="73">
        <v>-0.02</v>
      </c>
      <c r="S37" s="73">
        <v>-0.02</v>
      </c>
      <c r="T37" s="73">
        <v>-0.02</v>
      </c>
      <c r="U37" s="73">
        <v>-0.02</v>
      </c>
      <c r="V37" s="73">
        <v>-0.02</v>
      </c>
      <c r="W37" s="73">
        <v>-0.02</v>
      </c>
      <c r="X37" s="73">
        <v>-0.02</v>
      </c>
      <c r="Y37" s="73">
        <v>-0.02</v>
      </c>
      <c r="Z37" s="73">
        <v>-0.02</v>
      </c>
      <c r="AA37" s="73">
        <v>-0.02</v>
      </c>
    </row>
    <row r="38">
      <c r="B38" s="58" t="s">
        <v>94</v>
      </c>
      <c r="C38" s="49"/>
      <c r="P38" s="44">
        <f t="shared" ref="P38:AA38" si="22">P35*P36*P37</f>
        <v>-4200000</v>
      </c>
      <c r="Q38" s="44">
        <f t="shared" si="22"/>
        <v>-2836363.636</v>
      </c>
      <c r="R38" s="44">
        <f t="shared" si="22"/>
        <v>-4309090.909</v>
      </c>
      <c r="S38" s="44">
        <f t="shared" si="22"/>
        <v>-2909090.909</v>
      </c>
      <c r="T38" s="44">
        <f t="shared" si="22"/>
        <v>-4418181.818</v>
      </c>
      <c r="U38" s="44">
        <f t="shared" si="22"/>
        <v>-2981818.182</v>
      </c>
      <c r="V38" s="44">
        <f t="shared" si="22"/>
        <v>-4527272.727</v>
      </c>
      <c r="W38" s="44">
        <f t="shared" si="22"/>
        <v>-4581818.182</v>
      </c>
      <c r="X38" s="44">
        <f t="shared" si="22"/>
        <v>-4636363.636</v>
      </c>
      <c r="Y38" s="44">
        <f t="shared" si="22"/>
        <v>-6254545.455</v>
      </c>
      <c r="Z38" s="44">
        <f t="shared" si="22"/>
        <v>-7909090.909</v>
      </c>
      <c r="AA38" s="44">
        <f t="shared" si="22"/>
        <v>-8000000</v>
      </c>
    </row>
    <row r="39">
      <c r="B39" s="57"/>
      <c r="C39" s="49"/>
    </row>
    <row r="40">
      <c r="B40" s="21" t="s">
        <v>86</v>
      </c>
      <c r="C40" s="49"/>
      <c r="P40" s="20">
        <f t="shared" ref="P40:AA40" si="23">P21</f>
        <v>-1</v>
      </c>
      <c r="Q40" s="20">
        <f t="shared" si="23"/>
        <v>-1</v>
      </c>
      <c r="R40" s="20">
        <f t="shared" si="23"/>
        <v>-1</v>
      </c>
      <c r="S40" s="20">
        <f t="shared" si="23"/>
        <v>-1</v>
      </c>
      <c r="T40" s="20">
        <f t="shared" si="23"/>
        <v>-1</v>
      </c>
      <c r="U40" s="20">
        <f t="shared" si="23"/>
        <v>-1</v>
      </c>
      <c r="V40" s="20">
        <f t="shared" si="23"/>
        <v>-1</v>
      </c>
      <c r="W40" s="20">
        <f t="shared" si="23"/>
        <v>-1</v>
      </c>
      <c r="X40" s="20">
        <f t="shared" si="23"/>
        <v>-1</v>
      </c>
      <c r="Y40" s="20">
        <f t="shared" si="23"/>
        <v>-1</v>
      </c>
      <c r="Z40" s="20">
        <f t="shared" si="23"/>
        <v>-2</v>
      </c>
      <c r="AA40" s="20">
        <f t="shared" si="23"/>
        <v>-2</v>
      </c>
    </row>
    <row r="41">
      <c r="B41" s="62" t="s">
        <v>90</v>
      </c>
      <c r="C41" s="6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68">
        <v>7.0E7</v>
      </c>
      <c r="Q41" s="45">
        <f t="shared" ref="Q41:Z41" si="24">($AA$41-$P$41)/11+P41</f>
        <v>70909090.91</v>
      </c>
      <c r="R41" s="45">
        <f t="shared" si="24"/>
        <v>71818181.82</v>
      </c>
      <c r="S41" s="45">
        <f t="shared" si="24"/>
        <v>72727272.73</v>
      </c>
      <c r="T41" s="45">
        <f t="shared" si="24"/>
        <v>73636363.64</v>
      </c>
      <c r="U41" s="45">
        <f t="shared" si="24"/>
        <v>74545454.55</v>
      </c>
      <c r="V41" s="45">
        <f t="shared" si="24"/>
        <v>75454545.45</v>
      </c>
      <c r="W41" s="45">
        <f t="shared" si="24"/>
        <v>76363636.36</v>
      </c>
      <c r="X41" s="45">
        <f t="shared" si="24"/>
        <v>77272727.27</v>
      </c>
      <c r="Y41" s="45">
        <f t="shared" si="24"/>
        <v>78181818.18</v>
      </c>
      <c r="Z41" s="45">
        <f t="shared" si="24"/>
        <v>79090909.09</v>
      </c>
      <c r="AA41" s="68">
        <v>8.0E7</v>
      </c>
    </row>
    <row r="42">
      <c r="B42" s="58" t="s">
        <v>95</v>
      </c>
      <c r="C42" s="49"/>
      <c r="P42" s="46">
        <f t="shared" ref="P42:AA42" si="25">P41*P40</f>
        <v>-70000000</v>
      </c>
      <c r="Q42" s="46">
        <f t="shared" si="25"/>
        <v>-70909090.91</v>
      </c>
      <c r="R42" s="46">
        <f t="shared" si="25"/>
        <v>-71818181.82</v>
      </c>
      <c r="S42" s="46">
        <f t="shared" si="25"/>
        <v>-72727272.73</v>
      </c>
      <c r="T42" s="46">
        <f t="shared" si="25"/>
        <v>-73636363.64</v>
      </c>
      <c r="U42" s="46">
        <f t="shared" si="25"/>
        <v>-74545454.55</v>
      </c>
      <c r="V42" s="46">
        <f t="shared" si="25"/>
        <v>-75454545.45</v>
      </c>
      <c r="W42" s="46">
        <f t="shared" si="25"/>
        <v>-76363636.36</v>
      </c>
      <c r="X42" s="46">
        <f t="shared" si="25"/>
        <v>-77272727.27</v>
      </c>
      <c r="Y42" s="46">
        <f t="shared" si="25"/>
        <v>-78181818.18</v>
      </c>
      <c r="Z42" s="46">
        <f t="shared" si="25"/>
        <v>-158181818.2</v>
      </c>
      <c r="AA42" s="46">
        <f t="shared" si="25"/>
        <v>-160000000</v>
      </c>
    </row>
    <row r="43">
      <c r="B43" s="57"/>
      <c r="C43" s="49"/>
    </row>
    <row r="44">
      <c r="A44" s="4" t="s">
        <v>1</v>
      </c>
      <c r="B44" s="58" t="s">
        <v>96</v>
      </c>
      <c r="C44" s="49"/>
    </row>
    <row r="45">
      <c r="B45" s="57"/>
      <c r="C45" s="49"/>
    </row>
    <row r="46">
      <c r="B46" s="58" t="s">
        <v>97</v>
      </c>
      <c r="C46" s="49"/>
      <c r="P46" s="74">
        <v>1.0E9</v>
      </c>
      <c r="Q46" s="75">
        <f t="shared" ref="Q46:AA46" si="26">P51</f>
        <v>1096300000</v>
      </c>
      <c r="R46" s="75">
        <f t="shared" si="26"/>
        <v>1191463636</v>
      </c>
      <c r="S46" s="75">
        <f t="shared" si="26"/>
        <v>1289745455</v>
      </c>
      <c r="T46" s="75">
        <f t="shared" si="26"/>
        <v>1552290909</v>
      </c>
      <c r="U46" s="75">
        <f t="shared" si="26"/>
        <v>1903463636</v>
      </c>
      <c r="V46" s="75">
        <f t="shared" si="26"/>
        <v>2256118182</v>
      </c>
      <c r="W46" s="75">
        <f t="shared" si="26"/>
        <v>2614727273</v>
      </c>
      <c r="X46" s="75">
        <f t="shared" si="26"/>
        <v>3063418182</v>
      </c>
      <c r="Y46" s="75">
        <f t="shared" si="26"/>
        <v>3516736364</v>
      </c>
      <c r="Z46" s="75">
        <f t="shared" si="26"/>
        <v>3977027273</v>
      </c>
      <c r="AA46" s="75">
        <f t="shared" si="26"/>
        <v>4365254545</v>
      </c>
    </row>
    <row r="47">
      <c r="B47" s="21" t="s">
        <v>98</v>
      </c>
      <c r="C47" s="49"/>
      <c r="P47" s="44">
        <f t="shared" ref="P47:AA47" si="27">P28</f>
        <v>160000000</v>
      </c>
      <c r="Q47" s="44">
        <f t="shared" si="27"/>
        <v>161818181.8</v>
      </c>
      <c r="R47" s="44">
        <f t="shared" si="27"/>
        <v>163636363.6</v>
      </c>
      <c r="S47" s="44">
        <f t="shared" si="27"/>
        <v>330909090.9</v>
      </c>
      <c r="T47" s="44">
        <f t="shared" si="27"/>
        <v>418181818.2</v>
      </c>
      <c r="U47" s="44">
        <f t="shared" si="27"/>
        <v>422727272.7</v>
      </c>
      <c r="V47" s="44">
        <f t="shared" si="27"/>
        <v>427272727.3</v>
      </c>
      <c r="W47" s="44">
        <f t="shared" si="27"/>
        <v>518181818.2</v>
      </c>
      <c r="X47" s="44">
        <f t="shared" si="27"/>
        <v>523636363.6</v>
      </c>
      <c r="Y47" s="44">
        <f t="shared" si="27"/>
        <v>529090909.1</v>
      </c>
      <c r="Z47" s="44">
        <f t="shared" si="27"/>
        <v>534545454.5</v>
      </c>
      <c r="AA47" s="44">
        <f t="shared" si="27"/>
        <v>630000000</v>
      </c>
    </row>
    <row r="48">
      <c r="B48" s="21" t="s">
        <v>99</v>
      </c>
      <c r="C48" s="49"/>
      <c r="P48" s="37">
        <f t="shared" ref="P48:AA48" si="28">P33</f>
        <v>10500000</v>
      </c>
      <c r="Q48" s="37">
        <f t="shared" si="28"/>
        <v>7090909.091</v>
      </c>
      <c r="R48" s="37">
        <f t="shared" si="28"/>
        <v>10772727.27</v>
      </c>
      <c r="S48" s="37">
        <f t="shared" si="28"/>
        <v>7272727.273</v>
      </c>
      <c r="T48" s="37">
        <f t="shared" si="28"/>
        <v>11045454.55</v>
      </c>
      <c r="U48" s="37">
        <f t="shared" si="28"/>
        <v>7454545.455</v>
      </c>
      <c r="V48" s="37">
        <f t="shared" si="28"/>
        <v>11318181.82</v>
      </c>
      <c r="W48" s="37">
        <f t="shared" si="28"/>
        <v>11454545.45</v>
      </c>
      <c r="X48" s="37">
        <f t="shared" si="28"/>
        <v>11590909.09</v>
      </c>
      <c r="Y48" s="37">
        <f t="shared" si="28"/>
        <v>15636363.64</v>
      </c>
      <c r="Z48" s="37">
        <f t="shared" si="28"/>
        <v>19772727.27</v>
      </c>
      <c r="AA48" s="37">
        <f t="shared" si="28"/>
        <v>20000000</v>
      </c>
    </row>
    <row r="49">
      <c r="B49" s="21" t="s">
        <v>100</v>
      </c>
      <c r="C49" s="49"/>
      <c r="P49" s="44">
        <f t="shared" ref="P49:AA49" si="29">P38</f>
        <v>-4200000</v>
      </c>
      <c r="Q49" s="44">
        <f t="shared" si="29"/>
        <v>-2836363.636</v>
      </c>
      <c r="R49" s="44">
        <f t="shared" si="29"/>
        <v>-4309090.909</v>
      </c>
      <c r="S49" s="44">
        <f t="shared" si="29"/>
        <v>-2909090.909</v>
      </c>
      <c r="T49" s="44">
        <f t="shared" si="29"/>
        <v>-4418181.818</v>
      </c>
      <c r="U49" s="44">
        <f t="shared" si="29"/>
        <v>-2981818.182</v>
      </c>
      <c r="V49" s="44">
        <f t="shared" si="29"/>
        <v>-4527272.727</v>
      </c>
      <c r="W49" s="44">
        <f t="shared" si="29"/>
        <v>-4581818.182</v>
      </c>
      <c r="X49" s="44">
        <f t="shared" si="29"/>
        <v>-4636363.636</v>
      </c>
      <c r="Y49" s="44">
        <f t="shared" si="29"/>
        <v>-6254545.455</v>
      </c>
      <c r="Z49" s="44">
        <f t="shared" si="29"/>
        <v>-7909090.909</v>
      </c>
      <c r="AA49" s="44">
        <f t="shared" si="29"/>
        <v>-8000000</v>
      </c>
    </row>
    <row r="50">
      <c r="B50" s="62" t="s">
        <v>101</v>
      </c>
      <c r="C50" s="6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45">
        <f t="shared" ref="P50:AA50" si="30">P42</f>
        <v>-70000000</v>
      </c>
      <c r="Q50" s="45">
        <f t="shared" si="30"/>
        <v>-70909090.91</v>
      </c>
      <c r="R50" s="45">
        <f t="shared" si="30"/>
        <v>-71818181.82</v>
      </c>
      <c r="S50" s="45">
        <f t="shared" si="30"/>
        <v>-72727272.73</v>
      </c>
      <c r="T50" s="45">
        <f t="shared" si="30"/>
        <v>-73636363.64</v>
      </c>
      <c r="U50" s="45">
        <f t="shared" si="30"/>
        <v>-74545454.55</v>
      </c>
      <c r="V50" s="45">
        <f t="shared" si="30"/>
        <v>-75454545.45</v>
      </c>
      <c r="W50" s="45">
        <f t="shared" si="30"/>
        <v>-76363636.36</v>
      </c>
      <c r="X50" s="45">
        <f t="shared" si="30"/>
        <v>-77272727.27</v>
      </c>
      <c r="Y50" s="45">
        <f t="shared" si="30"/>
        <v>-78181818.18</v>
      </c>
      <c r="Z50" s="45">
        <f t="shared" si="30"/>
        <v>-158181818.2</v>
      </c>
      <c r="AA50" s="45">
        <f t="shared" si="30"/>
        <v>-160000000</v>
      </c>
    </row>
    <row r="51">
      <c r="B51" s="58" t="s">
        <v>102</v>
      </c>
      <c r="C51" s="49"/>
      <c r="P51" s="40">
        <f t="shared" ref="P51:AA51" si="31">sum(P46:P50)</f>
        <v>1096300000</v>
      </c>
      <c r="Q51" s="40">
        <f t="shared" si="31"/>
        <v>1191463636</v>
      </c>
      <c r="R51" s="40">
        <f t="shared" si="31"/>
        <v>1289745455</v>
      </c>
      <c r="S51" s="40">
        <f t="shared" si="31"/>
        <v>1552290909</v>
      </c>
      <c r="T51" s="40">
        <f t="shared" si="31"/>
        <v>1903463636</v>
      </c>
      <c r="U51" s="40">
        <f t="shared" si="31"/>
        <v>2256118182</v>
      </c>
      <c r="V51" s="40">
        <f t="shared" si="31"/>
        <v>2614727273</v>
      </c>
      <c r="W51" s="40">
        <f t="shared" si="31"/>
        <v>3063418182</v>
      </c>
      <c r="X51" s="40">
        <f t="shared" si="31"/>
        <v>3516736364</v>
      </c>
      <c r="Y51" s="40">
        <f t="shared" si="31"/>
        <v>3977027273</v>
      </c>
      <c r="Z51" s="40">
        <f t="shared" si="31"/>
        <v>4365254545</v>
      </c>
      <c r="AA51" s="40">
        <f t="shared" si="31"/>
        <v>4847254545</v>
      </c>
    </row>
    <row r="52">
      <c r="B52" s="57"/>
      <c r="C52" s="49"/>
      <c r="P52" s="37"/>
    </row>
    <row r="53">
      <c r="A53" s="4" t="s">
        <v>1</v>
      </c>
      <c r="B53" s="58" t="s">
        <v>103</v>
      </c>
      <c r="C53" s="49"/>
    </row>
    <row r="54">
      <c r="B54" s="57"/>
      <c r="C54" s="49"/>
    </row>
    <row r="55">
      <c r="B55" s="21" t="s">
        <v>84</v>
      </c>
      <c r="C55" s="49"/>
      <c r="P55" s="44">
        <f t="shared" ref="P55:AA55" si="32">P28</f>
        <v>160000000</v>
      </c>
      <c r="Q55" s="44">
        <f t="shared" si="32"/>
        <v>161818181.8</v>
      </c>
      <c r="R55" s="44">
        <f t="shared" si="32"/>
        <v>163636363.6</v>
      </c>
      <c r="S55" s="44">
        <f t="shared" si="32"/>
        <v>330909090.9</v>
      </c>
      <c r="T55" s="44">
        <f t="shared" si="32"/>
        <v>418181818.2</v>
      </c>
      <c r="U55" s="44">
        <f t="shared" si="32"/>
        <v>422727272.7</v>
      </c>
      <c r="V55" s="44">
        <f t="shared" si="32"/>
        <v>427272727.3</v>
      </c>
      <c r="W55" s="44">
        <f t="shared" si="32"/>
        <v>518181818.2</v>
      </c>
      <c r="X55" s="44">
        <f t="shared" si="32"/>
        <v>523636363.6</v>
      </c>
      <c r="Y55" s="44">
        <f t="shared" si="32"/>
        <v>529090909.1</v>
      </c>
      <c r="Z55" s="44">
        <f t="shared" si="32"/>
        <v>534545454.5</v>
      </c>
      <c r="AA55" s="44">
        <f t="shared" si="32"/>
        <v>630000000</v>
      </c>
    </row>
    <row r="56">
      <c r="B56" s="62" t="s">
        <v>104</v>
      </c>
      <c r="C56" s="6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45">
        <f t="shared" ref="P56:AA56" si="33">(P30*P31)+P33+P38</f>
        <v>216300000</v>
      </c>
      <c r="Q56" s="45">
        <f t="shared" si="33"/>
        <v>146072727.3</v>
      </c>
      <c r="R56" s="45">
        <f t="shared" si="33"/>
        <v>221918181.8</v>
      </c>
      <c r="S56" s="45">
        <f t="shared" si="33"/>
        <v>149818181.8</v>
      </c>
      <c r="T56" s="45">
        <f t="shared" si="33"/>
        <v>227536363.6</v>
      </c>
      <c r="U56" s="45">
        <f t="shared" si="33"/>
        <v>153563636.4</v>
      </c>
      <c r="V56" s="45">
        <f t="shared" si="33"/>
        <v>233154545.5</v>
      </c>
      <c r="W56" s="45">
        <f t="shared" si="33"/>
        <v>235963636.4</v>
      </c>
      <c r="X56" s="45">
        <f t="shared" si="33"/>
        <v>238772727.3</v>
      </c>
      <c r="Y56" s="45">
        <f t="shared" si="33"/>
        <v>322109090.9</v>
      </c>
      <c r="Z56" s="45">
        <f t="shared" si="33"/>
        <v>407318181.8</v>
      </c>
      <c r="AA56" s="45">
        <f t="shared" si="33"/>
        <v>412000000</v>
      </c>
    </row>
    <row r="57">
      <c r="B57" s="58" t="s">
        <v>105</v>
      </c>
      <c r="C57" s="49"/>
      <c r="P57" s="46">
        <f t="shared" ref="P57:AA57" si="34">sum(P55:P56)</f>
        <v>376300000</v>
      </c>
      <c r="Q57" s="46">
        <f t="shared" si="34"/>
        <v>307890909.1</v>
      </c>
      <c r="R57" s="46">
        <f t="shared" si="34"/>
        <v>385554545.5</v>
      </c>
      <c r="S57" s="46">
        <f t="shared" si="34"/>
        <v>480727272.7</v>
      </c>
      <c r="T57" s="46">
        <f t="shared" si="34"/>
        <v>645718181.8</v>
      </c>
      <c r="U57" s="46">
        <f t="shared" si="34"/>
        <v>576290909.1</v>
      </c>
      <c r="V57" s="46">
        <f t="shared" si="34"/>
        <v>660427272.7</v>
      </c>
      <c r="W57" s="46">
        <f t="shared" si="34"/>
        <v>754145454.5</v>
      </c>
      <c r="X57" s="46">
        <f t="shared" si="34"/>
        <v>762409090.9</v>
      </c>
      <c r="Y57" s="46">
        <f t="shared" si="34"/>
        <v>851200000</v>
      </c>
      <c r="Z57" s="46">
        <f t="shared" si="34"/>
        <v>941863636.4</v>
      </c>
      <c r="AA57" s="46">
        <f t="shared" si="34"/>
        <v>1042000000</v>
      </c>
    </row>
    <row r="58">
      <c r="B58" s="57"/>
      <c r="C58" s="49"/>
    </row>
    <row r="59">
      <c r="B59" s="57"/>
      <c r="C59" s="49"/>
    </row>
    <row r="60">
      <c r="B60" s="57"/>
      <c r="C60" s="49"/>
    </row>
    <row r="61">
      <c r="B61" s="57"/>
      <c r="C61" s="49"/>
    </row>
    <row r="62">
      <c r="B62" s="57"/>
      <c r="C62" s="49"/>
    </row>
    <row r="63">
      <c r="B63" s="57"/>
      <c r="C63" s="49"/>
    </row>
    <row r="64">
      <c r="B64" s="57"/>
      <c r="C64" s="49"/>
    </row>
    <row r="65">
      <c r="B65" s="57"/>
      <c r="C65" s="49"/>
    </row>
    <row r="66">
      <c r="B66" s="57"/>
      <c r="C66" s="49"/>
    </row>
    <row r="67">
      <c r="B67" s="57"/>
      <c r="C67" s="49"/>
    </row>
    <row r="68">
      <c r="B68" s="57"/>
      <c r="C68" s="49"/>
    </row>
    <row r="69">
      <c r="B69" s="57"/>
      <c r="C69" s="49"/>
    </row>
    <row r="70">
      <c r="B70" s="57"/>
      <c r="C70" s="49"/>
    </row>
    <row r="71">
      <c r="B71" s="57"/>
      <c r="C71" s="49"/>
    </row>
    <row r="72">
      <c r="B72" s="57"/>
      <c r="C72" s="49"/>
    </row>
    <row r="73">
      <c r="B73" s="57"/>
      <c r="C73" s="49"/>
    </row>
    <row r="74">
      <c r="B74" s="57"/>
      <c r="C74" s="49"/>
    </row>
    <row r="75">
      <c r="B75" s="57"/>
      <c r="C75" s="49"/>
    </row>
    <row r="76">
      <c r="B76" s="57"/>
      <c r="C76" s="49"/>
    </row>
    <row r="77">
      <c r="B77" s="57"/>
      <c r="C77" s="49"/>
    </row>
    <row r="78">
      <c r="B78" s="57"/>
      <c r="C78" s="49"/>
    </row>
    <row r="79">
      <c r="B79" s="57"/>
      <c r="C79" s="49"/>
    </row>
    <row r="80">
      <c r="B80" s="57"/>
      <c r="C80" s="49"/>
    </row>
    <row r="81">
      <c r="B81" s="57"/>
      <c r="C81" s="49"/>
    </row>
    <row r="82">
      <c r="B82" s="57"/>
      <c r="C82" s="49"/>
    </row>
    <row r="83">
      <c r="B83" s="57"/>
      <c r="C83" s="49"/>
    </row>
    <row r="84">
      <c r="B84" s="57"/>
      <c r="C84" s="49"/>
    </row>
    <row r="85">
      <c r="B85" s="57"/>
      <c r="C85" s="49"/>
    </row>
    <row r="86">
      <c r="B86" s="57"/>
      <c r="C86" s="49"/>
    </row>
    <row r="87">
      <c r="B87" s="57"/>
      <c r="C87" s="49"/>
    </row>
    <row r="88">
      <c r="B88" s="57"/>
      <c r="C88" s="49"/>
    </row>
    <row r="89">
      <c r="B89" s="57"/>
      <c r="C89" s="49"/>
    </row>
    <row r="90">
      <c r="B90" s="57"/>
      <c r="C90" s="49"/>
    </row>
    <row r="91">
      <c r="B91" s="57"/>
      <c r="C91" s="49"/>
    </row>
    <row r="92">
      <c r="B92" s="57"/>
      <c r="C92" s="49"/>
    </row>
    <row r="93">
      <c r="B93" s="57"/>
      <c r="C93" s="49"/>
    </row>
    <row r="94">
      <c r="B94" s="57"/>
      <c r="C94" s="49"/>
    </row>
    <row r="95">
      <c r="B95" s="57"/>
      <c r="C95" s="49"/>
    </row>
    <row r="96">
      <c r="B96" s="57"/>
      <c r="C96" s="49"/>
    </row>
    <row r="97">
      <c r="B97" s="57"/>
      <c r="C97" s="49"/>
    </row>
    <row r="98">
      <c r="B98" s="57"/>
      <c r="C98" s="49"/>
    </row>
    <row r="99">
      <c r="B99" s="57"/>
      <c r="C99" s="49"/>
    </row>
    <row r="100">
      <c r="B100" s="57"/>
      <c r="C100" s="49"/>
    </row>
    <row r="101">
      <c r="B101" s="57"/>
      <c r="C101" s="49"/>
    </row>
    <row r="102">
      <c r="B102" s="57"/>
      <c r="C102" s="49"/>
    </row>
    <row r="103">
      <c r="B103" s="57"/>
      <c r="C103" s="49"/>
    </row>
    <row r="104">
      <c r="B104" s="57"/>
      <c r="C104" s="49"/>
    </row>
    <row r="105">
      <c r="B105" s="57"/>
      <c r="C105" s="49"/>
    </row>
    <row r="106">
      <c r="B106" s="57"/>
      <c r="C106" s="49"/>
    </row>
    <row r="107">
      <c r="B107" s="57"/>
      <c r="C107" s="49"/>
    </row>
    <row r="108">
      <c r="B108" s="57"/>
      <c r="C108" s="49"/>
    </row>
    <row r="109">
      <c r="B109" s="57"/>
      <c r="C109" s="49"/>
    </row>
    <row r="110">
      <c r="B110" s="57"/>
      <c r="C110" s="49"/>
    </row>
    <row r="111">
      <c r="B111" s="57"/>
      <c r="C111" s="49"/>
    </row>
    <row r="112">
      <c r="B112" s="57"/>
      <c r="C112" s="49"/>
    </row>
    <row r="113">
      <c r="B113" s="57"/>
      <c r="C113" s="49"/>
    </row>
    <row r="114">
      <c r="B114" s="57"/>
      <c r="C114" s="49"/>
    </row>
    <row r="115">
      <c r="B115" s="57"/>
      <c r="C115" s="49"/>
    </row>
    <row r="116">
      <c r="B116" s="57"/>
      <c r="C116" s="49"/>
    </row>
    <row r="117">
      <c r="B117" s="57"/>
      <c r="C117" s="49"/>
    </row>
    <row r="118">
      <c r="B118" s="57"/>
      <c r="C118" s="49"/>
    </row>
    <row r="119">
      <c r="B119" s="57"/>
      <c r="C119" s="49"/>
    </row>
    <row r="120">
      <c r="B120" s="57"/>
      <c r="C120" s="49"/>
    </row>
    <row r="121">
      <c r="B121" s="57"/>
      <c r="C121" s="49"/>
    </row>
    <row r="122">
      <c r="B122" s="57"/>
      <c r="C122" s="49"/>
    </row>
    <row r="123">
      <c r="B123" s="57"/>
      <c r="C123" s="49"/>
    </row>
    <row r="124">
      <c r="B124" s="57"/>
      <c r="C124" s="49"/>
    </row>
    <row r="125">
      <c r="B125" s="57"/>
      <c r="C125" s="49"/>
    </row>
    <row r="126">
      <c r="B126" s="57"/>
      <c r="C126" s="49"/>
    </row>
    <row r="127">
      <c r="B127" s="57"/>
      <c r="C127" s="49"/>
    </row>
    <row r="128">
      <c r="B128" s="57"/>
      <c r="C128" s="49"/>
    </row>
    <row r="129">
      <c r="B129" s="57"/>
      <c r="C129" s="49"/>
    </row>
    <row r="130">
      <c r="B130" s="57"/>
      <c r="C130" s="49"/>
    </row>
    <row r="131">
      <c r="B131" s="57"/>
      <c r="C131" s="49"/>
    </row>
    <row r="132">
      <c r="B132" s="57"/>
      <c r="C132" s="49"/>
    </row>
    <row r="133">
      <c r="B133" s="57"/>
      <c r="C133" s="49"/>
    </row>
    <row r="134">
      <c r="B134" s="57"/>
      <c r="C134" s="49"/>
    </row>
    <row r="135">
      <c r="B135" s="57"/>
      <c r="C135" s="49"/>
    </row>
    <row r="136">
      <c r="B136" s="57"/>
      <c r="C136" s="49"/>
    </row>
    <row r="137">
      <c r="B137" s="57"/>
      <c r="C137" s="49"/>
    </row>
    <row r="138">
      <c r="B138" s="57"/>
      <c r="C138" s="49"/>
    </row>
    <row r="139">
      <c r="B139" s="57"/>
      <c r="C139" s="49"/>
    </row>
    <row r="140">
      <c r="B140" s="57"/>
      <c r="C140" s="49"/>
    </row>
    <row r="141">
      <c r="B141" s="57"/>
      <c r="C141" s="49"/>
    </row>
    <row r="142">
      <c r="B142" s="57"/>
      <c r="C142" s="49"/>
    </row>
    <row r="143">
      <c r="B143" s="57"/>
      <c r="C143" s="49"/>
    </row>
    <row r="144">
      <c r="B144" s="57"/>
      <c r="C144" s="49"/>
    </row>
    <row r="145">
      <c r="B145" s="57"/>
      <c r="C145" s="49"/>
    </row>
    <row r="146">
      <c r="B146" s="57"/>
      <c r="C146" s="49"/>
    </row>
    <row r="147">
      <c r="B147" s="57"/>
      <c r="C147" s="49"/>
    </row>
    <row r="148">
      <c r="B148" s="57"/>
      <c r="C148" s="49"/>
    </row>
    <row r="149">
      <c r="B149" s="57"/>
      <c r="C149" s="49"/>
    </row>
    <row r="150">
      <c r="B150" s="57"/>
      <c r="C150" s="49"/>
    </row>
    <row r="151">
      <c r="B151" s="57"/>
      <c r="C151" s="49"/>
    </row>
    <row r="152">
      <c r="B152" s="57"/>
      <c r="C152" s="49"/>
    </row>
    <row r="153">
      <c r="B153" s="57"/>
      <c r="C153" s="49"/>
    </row>
    <row r="154">
      <c r="B154" s="57"/>
      <c r="C154" s="49"/>
    </row>
    <row r="155">
      <c r="B155" s="57"/>
      <c r="C155" s="49"/>
    </row>
    <row r="156">
      <c r="B156" s="57"/>
      <c r="C156" s="49"/>
    </row>
    <row r="157">
      <c r="B157" s="57"/>
      <c r="C157" s="49"/>
    </row>
    <row r="158">
      <c r="B158" s="57"/>
      <c r="C158" s="49"/>
    </row>
    <row r="159">
      <c r="B159" s="57"/>
      <c r="C159" s="49"/>
    </row>
    <row r="160">
      <c r="B160" s="57"/>
      <c r="C160" s="49"/>
    </row>
    <row r="161">
      <c r="B161" s="57"/>
      <c r="C161" s="49"/>
    </row>
    <row r="162">
      <c r="B162" s="57"/>
      <c r="C162" s="49"/>
    </row>
    <row r="163">
      <c r="B163" s="57"/>
      <c r="C163" s="49"/>
    </row>
    <row r="164">
      <c r="B164" s="57"/>
      <c r="C164" s="49"/>
    </row>
    <row r="165">
      <c r="B165" s="57"/>
      <c r="C165" s="49"/>
    </row>
    <row r="166">
      <c r="B166" s="57"/>
      <c r="C166" s="49"/>
    </row>
    <row r="167">
      <c r="B167" s="57"/>
      <c r="C167" s="49"/>
    </row>
    <row r="168">
      <c r="B168" s="57"/>
      <c r="C168" s="49"/>
    </row>
    <row r="169">
      <c r="B169" s="57"/>
      <c r="C169" s="49"/>
    </row>
    <row r="170">
      <c r="B170" s="57"/>
      <c r="C170" s="49"/>
    </row>
    <row r="171">
      <c r="B171" s="57"/>
      <c r="C171" s="49"/>
    </row>
    <row r="172">
      <c r="B172" s="57"/>
      <c r="C172" s="49"/>
    </row>
    <row r="173">
      <c r="B173" s="57"/>
      <c r="C173" s="49"/>
    </row>
    <row r="174">
      <c r="B174" s="57"/>
      <c r="C174" s="49"/>
    </row>
    <row r="175">
      <c r="B175" s="57"/>
      <c r="C175" s="49"/>
    </row>
    <row r="176">
      <c r="B176" s="57"/>
      <c r="C176" s="49"/>
    </row>
    <row r="177">
      <c r="B177" s="57"/>
      <c r="C177" s="49"/>
    </row>
    <row r="178">
      <c r="B178" s="57"/>
      <c r="C178" s="49"/>
    </row>
    <row r="179">
      <c r="B179" s="57"/>
      <c r="C179" s="49"/>
    </row>
    <row r="180">
      <c r="B180" s="57"/>
      <c r="C180" s="49"/>
    </row>
    <row r="181">
      <c r="B181" s="57"/>
      <c r="C181" s="49"/>
    </row>
    <row r="182">
      <c r="B182" s="57"/>
      <c r="C182" s="49"/>
    </row>
    <row r="183">
      <c r="B183" s="57"/>
      <c r="C183" s="49"/>
    </row>
    <row r="184">
      <c r="B184" s="57"/>
      <c r="C184" s="49"/>
    </row>
    <row r="185">
      <c r="B185" s="57"/>
      <c r="C185" s="49"/>
    </row>
    <row r="186">
      <c r="B186" s="57"/>
      <c r="C186" s="49"/>
    </row>
    <row r="187">
      <c r="B187" s="57"/>
      <c r="C187" s="49"/>
    </row>
    <row r="188">
      <c r="B188" s="57"/>
      <c r="C188" s="49"/>
    </row>
    <row r="189">
      <c r="B189" s="57"/>
      <c r="C189" s="49"/>
    </row>
    <row r="190">
      <c r="B190" s="57"/>
      <c r="C190" s="49"/>
    </row>
    <row r="191">
      <c r="B191" s="57"/>
      <c r="C191" s="49"/>
    </row>
    <row r="192">
      <c r="B192" s="57"/>
      <c r="C192" s="49"/>
    </row>
    <row r="193">
      <c r="B193" s="57"/>
      <c r="C193" s="49"/>
    </row>
    <row r="194">
      <c r="B194" s="57"/>
      <c r="C194" s="49"/>
    </row>
    <row r="195">
      <c r="B195" s="57"/>
      <c r="C195" s="49"/>
    </row>
    <row r="196">
      <c r="B196" s="57"/>
      <c r="C196" s="49"/>
    </row>
    <row r="197">
      <c r="B197" s="57"/>
      <c r="C197" s="49"/>
    </row>
    <row r="198">
      <c r="B198" s="57"/>
      <c r="C198" s="49"/>
    </row>
    <row r="199">
      <c r="B199" s="57"/>
      <c r="C199" s="49"/>
    </row>
    <row r="200">
      <c r="B200" s="57"/>
      <c r="C200" s="49"/>
    </row>
    <row r="201">
      <c r="B201" s="57"/>
      <c r="C201" s="49"/>
    </row>
    <row r="202">
      <c r="B202" s="57"/>
      <c r="C202" s="49"/>
    </row>
    <row r="203">
      <c r="B203" s="57"/>
      <c r="C203" s="49"/>
    </row>
    <row r="204">
      <c r="B204" s="57"/>
      <c r="C204" s="49"/>
    </row>
    <row r="205">
      <c r="B205" s="57"/>
      <c r="C205" s="49"/>
    </row>
    <row r="206">
      <c r="B206" s="57"/>
      <c r="C206" s="49"/>
    </row>
    <row r="207">
      <c r="B207" s="57"/>
      <c r="C207" s="49"/>
    </row>
    <row r="208">
      <c r="B208" s="57"/>
      <c r="C208" s="49"/>
    </row>
    <row r="209">
      <c r="B209" s="57"/>
      <c r="C209" s="49"/>
    </row>
    <row r="210">
      <c r="B210" s="57"/>
      <c r="C210" s="49"/>
    </row>
    <row r="211">
      <c r="B211" s="57"/>
      <c r="C211" s="49"/>
    </row>
    <row r="212">
      <c r="B212" s="57"/>
      <c r="C212" s="49"/>
    </row>
    <row r="213">
      <c r="B213" s="57"/>
      <c r="C213" s="49"/>
    </row>
    <row r="214">
      <c r="B214" s="57"/>
      <c r="C214" s="49"/>
    </row>
    <row r="215">
      <c r="B215" s="57"/>
      <c r="C215" s="49"/>
    </row>
    <row r="216">
      <c r="B216" s="57"/>
      <c r="C216" s="49"/>
    </row>
    <row r="217">
      <c r="B217" s="57"/>
      <c r="C217" s="49"/>
    </row>
    <row r="218">
      <c r="B218" s="57"/>
      <c r="C218" s="49"/>
    </row>
    <row r="219">
      <c r="B219" s="57"/>
      <c r="C219" s="49"/>
    </row>
    <row r="220">
      <c r="B220" s="57"/>
      <c r="C220" s="49"/>
    </row>
    <row r="221">
      <c r="B221" s="57"/>
      <c r="C221" s="49"/>
    </row>
    <row r="222">
      <c r="B222" s="57"/>
      <c r="C222" s="49"/>
    </row>
    <row r="223">
      <c r="B223" s="57"/>
      <c r="C223" s="49"/>
    </row>
    <row r="224">
      <c r="B224" s="57"/>
      <c r="C224" s="49"/>
    </row>
    <row r="225">
      <c r="B225" s="57"/>
      <c r="C225" s="49"/>
    </row>
    <row r="226">
      <c r="B226" s="57"/>
      <c r="C226" s="49"/>
    </row>
    <row r="227">
      <c r="B227" s="57"/>
      <c r="C227" s="49"/>
    </row>
    <row r="228">
      <c r="B228" s="57"/>
      <c r="C228" s="49"/>
    </row>
    <row r="229">
      <c r="B229" s="57"/>
      <c r="C229" s="49"/>
    </row>
    <row r="230">
      <c r="B230" s="57"/>
      <c r="C230" s="49"/>
    </row>
    <row r="231">
      <c r="B231" s="57"/>
      <c r="C231" s="49"/>
    </row>
    <row r="232">
      <c r="B232" s="57"/>
      <c r="C232" s="49"/>
    </row>
    <row r="233">
      <c r="B233" s="57"/>
      <c r="C233" s="49"/>
    </row>
    <row r="234">
      <c r="B234" s="57"/>
      <c r="C234" s="49"/>
    </row>
    <row r="235">
      <c r="B235" s="57"/>
      <c r="C235" s="49"/>
    </row>
    <row r="236">
      <c r="B236" s="57"/>
      <c r="C236" s="49"/>
    </row>
    <row r="237">
      <c r="B237" s="57"/>
      <c r="C237" s="49"/>
    </row>
    <row r="238">
      <c r="B238" s="57"/>
      <c r="C238" s="49"/>
    </row>
    <row r="239">
      <c r="B239" s="57"/>
      <c r="C239" s="49"/>
    </row>
    <row r="240">
      <c r="B240" s="57"/>
      <c r="C240" s="49"/>
    </row>
    <row r="241">
      <c r="B241" s="57"/>
      <c r="C241" s="49"/>
    </row>
    <row r="242">
      <c r="B242" s="57"/>
      <c r="C242" s="49"/>
    </row>
    <row r="243">
      <c r="B243" s="57"/>
      <c r="C243" s="49"/>
    </row>
    <row r="244">
      <c r="B244" s="57"/>
      <c r="C244" s="49"/>
    </row>
    <row r="245">
      <c r="B245" s="57"/>
      <c r="C245" s="49"/>
    </row>
    <row r="246">
      <c r="B246" s="57"/>
      <c r="C246" s="49"/>
    </row>
    <row r="247">
      <c r="B247" s="57"/>
      <c r="C247" s="49"/>
    </row>
    <row r="248">
      <c r="B248" s="57"/>
      <c r="C248" s="49"/>
    </row>
    <row r="249">
      <c r="B249" s="57"/>
      <c r="C249" s="49"/>
    </row>
    <row r="250">
      <c r="B250" s="57"/>
      <c r="C250" s="49"/>
    </row>
    <row r="251">
      <c r="B251" s="57"/>
      <c r="C251" s="49"/>
    </row>
    <row r="252">
      <c r="B252" s="57"/>
      <c r="C252" s="49"/>
    </row>
    <row r="253">
      <c r="B253" s="57"/>
      <c r="C253" s="49"/>
    </row>
    <row r="254">
      <c r="B254" s="57"/>
      <c r="C254" s="49"/>
    </row>
    <row r="255">
      <c r="B255" s="57"/>
      <c r="C255" s="49"/>
    </row>
    <row r="256">
      <c r="B256" s="57"/>
      <c r="C256" s="49"/>
    </row>
    <row r="257">
      <c r="B257" s="57"/>
      <c r="C257" s="49"/>
    </row>
    <row r="258">
      <c r="B258" s="57"/>
      <c r="C258" s="49"/>
    </row>
    <row r="259">
      <c r="B259" s="57"/>
      <c r="C259" s="49"/>
    </row>
    <row r="260">
      <c r="B260" s="57"/>
      <c r="C260" s="49"/>
    </row>
    <row r="261">
      <c r="B261" s="57"/>
      <c r="C261" s="49"/>
    </row>
    <row r="262">
      <c r="B262" s="57"/>
      <c r="C262" s="49"/>
    </row>
    <row r="263">
      <c r="B263" s="57"/>
      <c r="C263" s="49"/>
    </row>
    <row r="264">
      <c r="B264" s="57"/>
      <c r="C264" s="49"/>
    </row>
    <row r="265">
      <c r="B265" s="57"/>
      <c r="C265" s="49"/>
    </row>
    <row r="266">
      <c r="B266" s="57"/>
      <c r="C266" s="49"/>
    </row>
    <row r="267">
      <c r="B267" s="57"/>
      <c r="C267" s="49"/>
    </row>
    <row r="268">
      <c r="B268" s="57"/>
      <c r="C268" s="49"/>
    </row>
    <row r="269">
      <c r="B269" s="57"/>
      <c r="C269" s="49"/>
    </row>
    <row r="270">
      <c r="B270" s="57"/>
      <c r="C270" s="49"/>
    </row>
    <row r="271">
      <c r="B271" s="57"/>
      <c r="C271" s="49"/>
    </row>
    <row r="272">
      <c r="B272" s="57"/>
      <c r="C272" s="49"/>
    </row>
    <row r="273">
      <c r="B273" s="57"/>
      <c r="C273" s="49"/>
    </row>
    <row r="274">
      <c r="B274" s="57"/>
      <c r="C274" s="49"/>
    </row>
    <row r="275">
      <c r="B275" s="57"/>
      <c r="C275" s="49"/>
    </row>
    <row r="276">
      <c r="B276" s="57"/>
      <c r="C276" s="49"/>
    </row>
    <row r="277">
      <c r="B277" s="57"/>
      <c r="C277" s="49"/>
    </row>
    <row r="278">
      <c r="B278" s="57"/>
      <c r="C278" s="49"/>
    </row>
    <row r="279">
      <c r="B279" s="57"/>
      <c r="C279" s="49"/>
    </row>
    <row r="280">
      <c r="B280" s="57"/>
      <c r="C280" s="49"/>
    </row>
    <row r="281">
      <c r="B281" s="57"/>
      <c r="C281" s="49"/>
    </row>
    <row r="282">
      <c r="B282" s="57"/>
      <c r="C282" s="49"/>
    </row>
    <row r="283">
      <c r="B283" s="57"/>
      <c r="C283" s="49"/>
    </row>
    <row r="284">
      <c r="B284" s="57"/>
      <c r="C284" s="49"/>
    </row>
    <row r="285">
      <c r="B285" s="57"/>
      <c r="C285" s="49"/>
    </row>
    <row r="286">
      <c r="B286" s="57"/>
      <c r="C286" s="49"/>
    </row>
    <row r="287">
      <c r="B287" s="57"/>
      <c r="C287" s="49"/>
    </row>
    <row r="288">
      <c r="B288" s="57"/>
      <c r="C288" s="49"/>
    </row>
    <row r="289">
      <c r="B289" s="57"/>
      <c r="C289" s="49"/>
    </row>
    <row r="290">
      <c r="B290" s="57"/>
      <c r="C290" s="49"/>
    </row>
    <row r="291">
      <c r="B291" s="57"/>
      <c r="C291" s="49"/>
    </row>
    <row r="292">
      <c r="B292" s="57"/>
      <c r="C292" s="49"/>
    </row>
    <row r="293">
      <c r="B293" s="57"/>
      <c r="C293" s="49"/>
    </row>
    <row r="294">
      <c r="B294" s="57"/>
      <c r="C294" s="49"/>
    </row>
    <row r="295">
      <c r="B295" s="57"/>
      <c r="C295" s="49"/>
    </row>
    <row r="296">
      <c r="B296" s="57"/>
      <c r="C296" s="49"/>
    </row>
    <row r="297">
      <c r="B297" s="57"/>
      <c r="C297" s="49"/>
    </row>
    <row r="298">
      <c r="B298" s="57"/>
      <c r="C298" s="49"/>
    </row>
    <row r="299">
      <c r="B299" s="57"/>
      <c r="C299" s="49"/>
    </row>
    <row r="300">
      <c r="B300" s="57"/>
      <c r="C300" s="49"/>
    </row>
    <row r="301">
      <c r="B301" s="57"/>
      <c r="C301" s="49"/>
    </row>
    <row r="302">
      <c r="B302" s="57"/>
      <c r="C302" s="49"/>
    </row>
    <row r="303">
      <c r="B303" s="57"/>
      <c r="C303" s="49"/>
    </row>
    <row r="304">
      <c r="B304" s="57"/>
      <c r="C304" s="49"/>
    </row>
    <row r="305">
      <c r="B305" s="57"/>
      <c r="C305" s="49"/>
    </row>
    <row r="306">
      <c r="B306" s="57"/>
      <c r="C306" s="49"/>
    </row>
    <row r="307">
      <c r="B307" s="57"/>
      <c r="C307" s="49"/>
    </row>
    <row r="308">
      <c r="B308" s="57"/>
      <c r="C308" s="49"/>
    </row>
    <row r="309">
      <c r="B309" s="57"/>
      <c r="C309" s="49"/>
    </row>
    <row r="310">
      <c r="B310" s="57"/>
      <c r="C310" s="49"/>
    </row>
    <row r="311">
      <c r="B311" s="57"/>
      <c r="C311" s="49"/>
    </row>
    <row r="312">
      <c r="B312" s="57"/>
      <c r="C312" s="49"/>
    </row>
    <row r="313">
      <c r="B313" s="57"/>
      <c r="C313" s="49"/>
    </row>
    <row r="314">
      <c r="B314" s="57"/>
      <c r="C314" s="49"/>
    </row>
    <row r="315">
      <c r="B315" s="57"/>
      <c r="C315" s="49"/>
    </row>
    <row r="316">
      <c r="B316" s="57"/>
      <c r="C316" s="49"/>
    </row>
    <row r="317">
      <c r="B317" s="57"/>
      <c r="C317" s="49"/>
    </row>
    <row r="318">
      <c r="B318" s="57"/>
      <c r="C318" s="49"/>
    </row>
    <row r="319">
      <c r="B319" s="57"/>
      <c r="C319" s="49"/>
    </row>
    <row r="320">
      <c r="B320" s="57"/>
      <c r="C320" s="49"/>
    </row>
    <row r="321">
      <c r="B321" s="57"/>
      <c r="C321" s="49"/>
    </row>
    <row r="322">
      <c r="B322" s="57"/>
      <c r="C322" s="49"/>
    </row>
    <row r="323">
      <c r="B323" s="57"/>
      <c r="C323" s="49"/>
    </row>
    <row r="324">
      <c r="B324" s="57"/>
      <c r="C324" s="49"/>
    </row>
    <row r="325">
      <c r="B325" s="57"/>
      <c r="C325" s="49"/>
    </row>
    <row r="326">
      <c r="B326" s="57"/>
      <c r="C326" s="49"/>
    </row>
    <row r="327">
      <c r="B327" s="57"/>
      <c r="C327" s="49"/>
    </row>
    <row r="328">
      <c r="B328" s="57"/>
      <c r="C328" s="49"/>
    </row>
    <row r="329">
      <c r="B329" s="57"/>
      <c r="C329" s="49"/>
    </row>
    <row r="330">
      <c r="B330" s="57"/>
      <c r="C330" s="49"/>
    </row>
    <row r="331">
      <c r="B331" s="57"/>
      <c r="C331" s="49"/>
    </row>
    <row r="332">
      <c r="B332" s="57"/>
      <c r="C332" s="49"/>
    </row>
    <row r="333">
      <c r="B333" s="57"/>
      <c r="C333" s="49"/>
    </row>
    <row r="334">
      <c r="B334" s="57"/>
      <c r="C334" s="49"/>
    </row>
    <row r="335">
      <c r="B335" s="57"/>
      <c r="C335" s="49"/>
    </row>
    <row r="336">
      <c r="B336" s="57"/>
      <c r="C336" s="49"/>
    </row>
    <row r="337">
      <c r="B337" s="57"/>
      <c r="C337" s="49"/>
    </row>
    <row r="338">
      <c r="B338" s="57"/>
      <c r="C338" s="49"/>
    </row>
    <row r="339">
      <c r="B339" s="57"/>
      <c r="C339" s="49"/>
    </row>
    <row r="340">
      <c r="B340" s="57"/>
      <c r="C340" s="49"/>
    </row>
    <row r="341">
      <c r="B341" s="57"/>
      <c r="C341" s="49"/>
    </row>
    <row r="342">
      <c r="B342" s="57"/>
      <c r="C342" s="49"/>
    </row>
    <row r="343">
      <c r="B343" s="57"/>
      <c r="C343" s="49"/>
    </row>
    <row r="344">
      <c r="B344" s="57"/>
      <c r="C344" s="49"/>
    </row>
    <row r="345">
      <c r="B345" s="57"/>
      <c r="C345" s="49"/>
    </row>
    <row r="346">
      <c r="B346" s="57"/>
      <c r="C346" s="49"/>
    </row>
    <row r="347">
      <c r="B347" s="57"/>
      <c r="C347" s="49"/>
    </row>
    <row r="348">
      <c r="B348" s="57"/>
      <c r="C348" s="49"/>
    </row>
    <row r="349">
      <c r="B349" s="57"/>
      <c r="C349" s="49"/>
    </row>
    <row r="350">
      <c r="B350" s="57"/>
      <c r="C350" s="49"/>
    </row>
    <row r="351">
      <c r="B351" s="57"/>
      <c r="C351" s="49"/>
    </row>
    <row r="352">
      <c r="B352" s="57"/>
      <c r="C352" s="49"/>
    </row>
    <row r="353">
      <c r="B353" s="57"/>
      <c r="C353" s="49"/>
    </row>
    <row r="354">
      <c r="B354" s="57"/>
      <c r="C354" s="49"/>
    </row>
    <row r="355">
      <c r="B355" s="57"/>
      <c r="C355" s="49"/>
    </row>
    <row r="356">
      <c r="B356" s="57"/>
      <c r="C356" s="49"/>
    </row>
    <row r="357">
      <c r="B357" s="57"/>
      <c r="C357" s="49"/>
    </row>
    <row r="358">
      <c r="B358" s="57"/>
      <c r="C358" s="49"/>
    </row>
    <row r="359">
      <c r="B359" s="57"/>
      <c r="C359" s="49"/>
    </row>
    <row r="360">
      <c r="B360" s="57"/>
      <c r="C360" s="49"/>
    </row>
    <row r="361">
      <c r="B361" s="57"/>
      <c r="C361" s="49"/>
    </row>
    <row r="362">
      <c r="B362" s="57"/>
      <c r="C362" s="49"/>
    </row>
    <row r="363">
      <c r="B363" s="57"/>
      <c r="C363" s="49"/>
    </row>
    <row r="364">
      <c r="B364" s="57"/>
      <c r="C364" s="49"/>
    </row>
    <row r="365">
      <c r="B365" s="57"/>
      <c r="C365" s="49"/>
    </row>
    <row r="366">
      <c r="B366" s="57"/>
      <c r="C366" s="49"/>
    </row>
    <row r="367">
      <c r="B367" s="57"/>
      <c r="C367" s="49"/>
    </row>
    <row r="368">
      <c r="B368" s="57"/>
      <c r="C368" s="49"/>
    </row>
    <row r="369">
      <c r="B369" s="57"/>
      <c r="C369" s="49"/>
    </row>
    <row r="370">
      <c r="B370" s="57"/>
      <c r="C370" s="49"/>
    </row>
    <row r="371">
      <c r="B371" s="57"/>
      <c r="C371" s="49"/>
    </row>
    <row r="372">
      <c r="B372" s="57"/>
      <c r="C372" s="49"/>
    </row>
    <row r="373">
      <c r="B373" s="57"/>
      <c r="C373" s="49"/>
    </row>
    <row r="374">
      <c r="B374" s="57"/>
      <c r="C374" s="49"/>
    </row>
    <row r="375">
      <c r="B375" s="57"/>
      <c r="C375" s="49"/>
    </row>
    <row r="376">
      <c r="B376" s="57"/>
      <c r="C376" s="49"/>
    </row>
    <row r="377">
      <c r="B377" s="57"/>
      <c r="C377" s="49"/>
    </row>
    <row r="378">
      <c r="B378" s="57"/>
      <c r="C378" s="49"/>
    </row>
    <row r="379">
      <c r="B379" s="57"/>
      <c r="C379" s="49"/>
    </row>
    <row r="380">
      <c r="B380" s="57"/>
      <c r="C380" s="49"/>
    </row>
    <row r="381">
      <c r="B381" s="57"/>
      <c r="C381" s="49"/>
    </row>
    <row r="382">
      <c r="B382" s="57"/>
      <c r="C382" s="49"/>
    </row>
    <row r="383">
      <c r="B383" s="57"/>
      <c r="C383" s="49"/>
    </row>
    <row r="384">
      <c r="B384" s="57"/>
      <c r="C384" s="49"/>
    </row>
    <row r="385">
      <c r="B385" s="57"/>
      <c r="C385" s="49"/>
    </row>
    <row r="386">
      <c r="B386" s="57"/>
      <c r="C386" s="49"/>
    </row>
    <row r="387">
      <c r="B387" s="57"/>
      <c r="C387" s="49"/>
    </row>
    <row r="388">
      <c r="B388" s="57"/>
      <c r="C388" s="49"/>
    </row>
    <row r="389">
      <c r="B389" s="57"/>
      <c r="C389" s="49"/>
    </row>
    <row r="390">
      <c r="B390" s="57"/>
      <c r="C390" s="49"/>
    </row>
    <row r="391">
      <c r="B391" s="57"/>
      <c r="C391" s="49"/>
    </row>
    <row r="392">
      <c r="B392" s="57"/>
      <c r="C392" s="49"/>
    </row>
    <row r="393">
      <c r="B393" s="57"/>
      <c r="C393" s="49"/>
    </row>
    <row r="394">
      <c r="B394" s="57"/>
      <c r="C394" s="49"/>
    </row>
    <row r="395">
      <c r="B395" s="57"/>
      <c r="C395" s="49"/>
    </row>
    <row r="396">
      <c r="B396" s="57"/>
      <c r="C396" s="49"/>
    </row>
    <row r="397">
      <c r="B397" s="57"/>
      <c r="C397" s="49"/>
    </row>
    <row r="398">
      <c r="B398" s="57"/>
      <c r="C398" s="49"/>
    </row>
    <row r="399">
      <c r="B399" s="57"/>
      <c r="C399" s="49"/>
    </row>
    <row r="400">
      <c r="B400" s="57"/>
      <c r="C400" s="49"/>
    </row>
    <row r="401">
      <c r="B401" s="57"/>
      <c r="C401" s="49"/>
    </row>
    <row r="402">
      <c r="B402" s="57"/>
      <c r="C402" s="49"/>
    </row>
    <row r="403">
      <c r="B403" s="57"/>
      <c r="C403" s="49"/>
    </row>
    <row r="404">
      <c r="B404" s="57"/>
      <c r="C404" s="49"/>
    </row>
    <row r="405">
      <c r="B405" s="57"/>
      <c r="C405" s="49"/>
    </row>
    <row r="406">
      <c r="B406" s="57"/>
      <c r="C406" s="49"/>
    </row>
    <row r="407">
      <c r="B407" s="57"/>
      <c r="C407" s="49"/>
    </row>
    <row r="408">
      <c r="B408" s="57"/>
      <c r="C408" s="49"/>
    </row>
    <row r="409">
      <c r="B409" s="57"/>
      <c r="C409" s="49"/>
    </row>
    <row r="410">
      <c r="B410" s="57"/>
      <c r="C410" s="49"/>
    </row>
    <row r="411">
      <c r="B411" s="57"/>
      <c r="C411" s="49"/>
    </row>
    <row r="412">
      <c r="B412" s="57"/>
      <c r="C412" s="49"/>
    </row>
    <row r="413">
      <c r="B413" s="57"/>
      <c r="C413" s="49"/>
    </row>
    <row r="414">
      <c r="B414" s="57"/>
      <c r="C414" s="49"/>
    </row>
    <row r="415">
      <c r="B415" s="57"/>
      <c r="C415" s="49"/>
    </row>
    <row r="416">
      <c r="B416" s="57"/>
      <c r="C416" s="49"/>
    </row>
    <row r="417">
      <c r="B417" s="57"/>
      <c r="C417" s="49"/>
    </row>
    <row r="418">
      <c r="B418" s="57"/>
      <c r="C418" s="49"/>
    </row>
    <row r="419">
      <c r="B419" s="57"/>
      <c r="C419" s="49"/>
    </row>
    <row r="420">
      <c r="B420" s="57"/>
      <c r="C420" s="49"/>
    </row>
    <row r="421">
      <c r="B421" s="57"/>
      <c r="C421" s="49"/>
    </row>
    <row r="422">
      <c r="B422" s="57"/>
      <c r="C422" s="49"/>
    </row>
    <row r="423">
      <c r="B423" s="57"/>
      <c r="C423" s="49"/>
    </row>
    <row r="424">
      <c r="B424" s="57"/>
      <c r="C424" s="49"/>
    </row>
    <row r="425">
      <c r="B425" s="57"/>
      <c r="C425" s="49"/>
    </row>
    <row r="426">
      <c r="B426" s="57"/>
      <c r="C426" s="49"/>
    </row>
    <row r="427">
      <c r="B427" s="57"/>
      <c r="C427" s="49"/>
    </row>
    <row r="428">
      <c r="B428" s="57"/>
      <c r="C428" s="49"/>
    </row>
    <row r="429">
      <c r="B429" s="57"/>
      <c r="C429" s="49"/>
    </row>
    <row r="430">
      <c r="B430" s="57"/>
      <c r="C430" s="49"/>
    </row>
    <row r="431">
      <c r="B431" s="57"/>
      <c r="C431" s="49"/>
    </row>
    <row r="432">
      <c r="B432" s="57"/>
      <c r="C432" s="49"/>
    </row>
    <row r="433">
      <c r="B433" s="57"/>
      <c r="C433" s="49"/>
    </row>
    <row r="434">
      <c r="B434" s="57"/>
      <c r="C434" s="49"/>
    </row>
    <row r="435">
      <c r="B435" s="57"/>
      <c r="C435" s="49"/>
    </row>
    <row r="436">
      <c r="B436" s="57"/>
      <c r="C436" s="49"/>
    </row>
    <row r="437">
      <c r="B437" s="57"/>
      <c r="C437" s="49"/>
    </row>
    <row r="438">
      <c r="B438" s="57"/>
      <c r="C438" s="49"/>
    </row>
    <row r="439">
      <c r="B439" s="57"/>
      <c r="C439" s="49"/>
    </row>
    <row r="440">
      <c r="B440" s="57"/>
      <c r="C440" s="49"/>
    </row>
    <row r="441">
      <c r="B441" s="57"/>
      <c r="C441" s="49"/>
    </row>
    <row r="442">
      <c r="B442" s="57"/>
      <c r="C442" s="49"/>
    </row>
    <row r="443">
      <c r="B443" s="57"/>
      <c r="C443" s="49"/>
    </row>
    <row r="444">
      <c r="B444" s="57"/>
      <c r="C444" s="49"/>
    </row>
    <row r="445">
      <c r="B445" s="57"/>
      <c r="C445" s="49"/>
    </row>
    <row r="446">
      <c r="B446" s="57"/>
      <c r="C446" s="49"/>
    </row>
    <row r="447">
      <c r="B447" s="57"/>
      <c r="C447" s="49"/>
    </row>
    <row r="448">
      <c r="B448" s="57"/>
      <c r="C448" s="49"/>
    </row>
    <row r="449">
      <c r="B449" s="57"/>
      <c r="C449" s="49"/>
    </row>
    <row r="450">
      <c r="B450" s="57"/>
      <c r="C450" s="49"/>
    </row>
    <row r="451">
      <c r="B451" s="57"/>
      <c r="C451" s="49"/>
    </row>
    <row r="452">
      <c r="B452" s="57"/>
      <c r="C452" s="49"/>
    </row>
    <row r="453">
      <c r="B453" s="57"/>
      <c r="C453" s="49"/>
    </row>
    <row r="454">
      <c r="B454" s="57"/>
      <c r="C454" s="49"/>
    </row>
    <row r="455">
      <c r="B455" s="57"/>
      <c r="C455" s="49"/>
    </row>
    <row r="456">
      <c r="B456" s="57"/>
      <c r="C456" s="49"/>
    </row>
    <row r="457">
      <c r="B457" s="57"/>
      <c r="C457" s="49"/>
    </row>
    <row r="458">
      <c r="B458" s="57"/>
      <c r="C458" s="49"/>
    </row>
    <row r="459">
      <c r="B459" s="57"/>
      <c r="C459" s="49"/>
    </row>
    <row r="460">
      <c r="B460" s="57"/>
      <c r="C460" s="49"/>
    </row>
    <row r="461">
      <c r="B461" s="57"/>
      <c r="C461" s="49"/>
    </row>
    <row r="462">
      <c r="B462" s="57"/>
      <c r="C462" s="49"/>
    </row>
    <row r="463">
      <c r="B463" s="57"/>
      <c r="C463" s="49"/>
    </row>
    <row r="464">
      <c r="B464" s="57"/>
      <c r="C464" s="49"/>
    </row>
    <row r="465">
      <c r="B465" s="57"/>
      <c r="C465" s="49"/>
    </row>
    <row r="466">
      <c r="B466" s="57"/>
      <c r="C466" s="49"/>
    </row>
    <row r="467">
      <c r="B467" s="57"/>
      <c r="C467" s="49"/>
    </row>
    <row r="468">
      <c r="B468" s="57"/>
      <c r="C468" s="49"/>
    </row>
    <row r="469">
      <c r="B469" s="57"/>
      <c r="C469" s="49"/>
    </row>
    <row r="470">
      <c r="B470" s="57"/>
      <c r="C470" s="49"/>
    </row>
    <row r="471">
      <c r="B471" s="57"/>
      <c r="C471" s="49"/>
    </row>
    <row r="472">
      <c r="B472" s="57"/>
      <c r="C472" s="49"/>
    </row>
    <row r="473">
      <c r="B473" s="57"/>
      <c r="C473" s="49"/>
    </row>
    <row r="474">
      <c r="B474" s="57"/>
      <c r="C474" s="49"/>
    </row>
    <row r="475">
      <c r="B475" s="57"/>
      <c r="C475" s="49"/>
    </row>
    <row r="476">
      <c r="B476" s="57"/>
      <c r="C476" s="49"/>
    </row>
    <row r="477">
      <c r="B477" s="57"/>
      <c r="C477" s="49"/>
    </row>
    <row r="478">
      <c r="B478" s="57"/>
      <c r="C478" s="49"/>
    </row>
    <row r="479">
      <c r="B479" s="57"/>
      <c r="C479" s="49"/>
    </row>
    <row r="480">
      <c r="B480" s="57"/>
      <c r="C480" s="49"/>
    </row>
    <row r="481">
      <c r="B481" s="57"/>
      <c r="C481" s="49"/>
    </row>
    <row r="482">
      <c r="B482" s="57"/>
      <c r="C482" s="49"/>
    </row>
    <row r="483">
      <c r="B483" s="57"/>
      <c r="C483" s="49"/>
    </row>
    <row r="484">
      <c r="B484" s="57"/>
      <c r="C484" s="49"/>
    </row>
    <row r="485">
      <c r="B485" s="57"/>
      <c r="C485" s="49"/>
    </row>
    <row r="486">
      <c r="B486" s="57"/>
      <c r="C486" s="49"/>
    </row>
    <row r="487">
      <c r="B487" s="57"/>
      <c r="C487" s="49"/>
    </row>
    <row r="488">
      <c r="B488" s="57"/>
      <c r="C488" s="49"/>
    </row>
    <row r="489">
      <c r="B489" s="57"/>
      <c r="C489" s="49"/>
    </row>
    <row r="490">
      <c r="B490" s="57"/>
      <c r="C490" s="49"/>
    </row>
    <row r="491">
      <c r="B491" s="57"/>
      <c r="C491" s="49"/>
    </row>
    <row r="492">
      <c r="B492" s="57"/>
      <c r="C492" s="49"/>
    </row>
    <row r="493">
      <c r="B493" s="57"/>
      <c r="C493" s="49"/>
    </row>
    <row r="494">
      <c r="B494" s="57"/>
      <c r="C494" s="49"/>
    </row>
    <row r="495">
      <c r="B495" s="57"/>
      <c r="C495" s="49"/>
    </row>
    <row r="496">
      <c r="B496" s="57"/>
      <c r="C496" s="49"/>
    </row>
    <row r="497">
      <c r="B497" s="57"/>
      <c r="C497" s="49"/>
    </row>
    <row r="498">
      <c r="B498" s="57"/>
      <c r="C498" s="49"/>
    </row>
    <row r="499">
      <c r="B499" s="57"/>
      <c r="C499" s="49"/>
    </row>
    <row r="500">
      <c r="B500" s="57"/>
      <c r="C500" s="49"/>
    </row>
    <row r="501">
      <c r="B501" s="57"/>
      <c r="C501" s="49"/>
    </row>
    <row r="502">
      <c r="B502" s="57"/>
      <c r="C502" s="49"/>
    </row>
    <row r="503">
      <c r="B503" s="57"/>
      <c r="C503" s="49"/>
    </row>
    <row r="504">
      <c r="B504" s="57"/>
      <c r="C504" s="49"/>
    </row>
    <row r="505">
      <c r="B505" s="57"/>
      <c r="C505" s="49"/>
    </row>
    <row r="506">
      <c r="B506" s="57"/>
      <c r="C506" s="49"/>
    </row>
    <row r="507">
      <c r="B507" s="57"/>
      <c r="C507" s="49"/>
    </row>
    <row r="508">
      <c r="B508" s="57"/>
      <c r="C508" s="49"/>
    </row>
    <row r="509">
      <c r="B509" s="57"/>
      <c r="C509" s="49"/>
    </row>
    <row r="510">
      <c r="B510" s="57"/>
      <c r="C510" s="49"/>
    </row>
    <row r="511">
      <c r="B511" s="57"/>
      <c r="C511" s="49"/>
    </row>
    <row r="512">
      <c r="B512" s="57"/>
      <c r="C512" s="49"/>
    </row>
    <row r="513">
      <c r="B513" s="57"/>
      <c r="C513" s="49"/>
    </row>
    <row r="514">
      <c r="B514" s="57"/>
      <c r="C514" s="49"/>
    </row>
    <row r="515">
      <c r="B515" s="57"/>
      <c r="C515" s="49"/>
    </row>
    <row r="516">
      <c r="B516" s="57"/>
      <c r="C516" s="49"/>
    </row>
    <row r="517">
      <c r="B517" s="57"/>
      <c r="C517" s="49"/>
    </row>
    <row r="518">
      <c r="B518" s="57"/>
      <c r="C518" s="49"/>
    </row>
    <row r="519">
      <c r="B519" s="57"/>
      <c r="C519" s="49"/>
    </row>
    <row r="520">
      <c r="B520" s="57"/>
      <c r="C520" s="49"/>
    </row>
    <row r="521">
      <c r="B521" s="57"/>
      <c r="C521" s="49"/>
    </row>
    <row r="522">
      <c r="B522" s="57"/>
      <c r="C522" s="49"/>
    </row>
    <row r="523">
      <c r="B523" s="57"/>
      <c r="C523" s="49"/>
    </row>
    <row r="524">
      <c r="B524" s="57"/>
      <c r="C524" s="49"/>
    </row>
    <row r="525">
      <c r="B525" s="57"/>
      <c r="C525" s="49"/>
    </row>
    <row r="526">
      <c r="B526" s="57"/>
      <c r="C526" s="49"/>
    </row>
    <row r="527">
      <c r="B527" s="57"/>
      <c r="C527" s="49"/>
    </row>
    <row r="528">
      <c r="B528" s="57"/>
      <c r="C528" s="49"/>
    </row>
    <row r="529">
      <c r="B529" s="57"/>
      <c r="C529" s="49"/>
    </row>
    <row r="530">
      <c r="B530" s="57"/>
      <c r="C530" s="49"/>
    </row>
    <row r="531">
      <c r="B531" s="57"/>
      <c r="C531" s="49"/>
    </row>
    <row r="532">
      <c r="B532" s="57"/>
      <c r="C532" s="49"/>
    </row>
    <row r="533">
      <c r="B533" s="57"/>
      <c r="C533" s="49"/>
    </row>
    <row r="534">
      <c r="B534" s="57"/>
      <c r="C534" s="49"/>
    </row>
    <row r="535">
      <c r="B535" s="57"/>
      <c r="C535" s="49"/>
    </row>
    <row r="536">
      <c r="B536" s="57"/>
      <c r="C536" s="49"/>
    </row>
    <row r="537">
      <c r="B537" s="57"/>
      <c r="C537" s="49"/>
    </row>
    <row r="538">
      <c r="B538" s="57"/>
      <c r="C538" s="49"/>
    </row>
    <row r="539">
      <c r="B539" s="57"/>
      <c r="C539" s="49"/>
    </row>
    <row r="540">
      <c r="B540" s="57"/>
      <c r="C540" s="49"/>
    </row>
    <row r="541">
      <c r="B541" s="57"/>
      <c r="C541" s="49"/>
    </row>
    <row r="542">
      <c r="B542" s="57"/>
      <c r="C542" s="49"/>
    </row>
    <row r="543">
      <c r="B543" s="57"/>
      <c r="C543" s="49"/>
    </row>
    <row r="544">
      <c r="B544" s="57"/>
      <c r="C544" s="49"/>
    </row>
    <row r="545">
      <c r="B545" s="57"/>
      <c r="C545" s="49"/>
    </row>
    <row r="546">
      <c r="B546" s="57"/>
      <c r="C546" s="49"/>
    </row>
    <row r="547">
      <c r="B547" s="57"/>
      <c r="C547" s="49"/>
    </row>
    <row r="548">
      <c r="B548" s="57"/>
      <c r="C548" s="49"/>
    </row>
    <row r="549">
      <c r="B549" s="57"/>
      <c r="C549" s="49"/>
    </row>
    <row r="550">
      <c r="B550" s="57"/>
      <c r="C550" s="49"/>
    </row>
    <row r="551">
      <c r="B551" s="57"/>
      <c r="C551" s="49"/>
    </row>
    <row r="552">
      <c r="B552" s="57"/>
      <c r="C552" s="49"/>
    </row>
    <row r="553">
      <c r="B553" s="57"/>
      <c r="C553" s="49"/>
    </row>
    <row r="554">
      <c r="B554" s="57"/>
      <c r="C554" s="49"/>
    </row>
    <row r="555">
      <c r="B555" s="57"/>
      <c r="C555" s="49"/>
    </row>
    <row r="556">
      <c r="B556" s="57"/>
      <c r="C556" s="49"/>
    </row>
    <row r="557">
      <c r="B557" s="57"/>
      <c r="C557" s="49"/>
    </row>
    <row r="558">
      <c r="B558" s="57"/>
      <c r="C558" s="49"/>
    </row>
    <row r="559">
      <c r="B559" s="57"/>
      <c r="C559" s="49"/>
    </row>
    <row r="560">
      <c r="B560" s="57"/>
      <c r="C560" s="49"/>
    </row>
    <row r="561">
      <c r="B561" s="57"/>
      <c r="C561" s="49"/>
    </row>
    <row r="562">
      <c r="B562" s="57"/>
      <c r="C562" s="49"/>
    </row>
    <row r="563">
      <c r="B563" s="57"/>
      <c r="C563" s="49"/>
    </row>
    <row r="564">
      <c r="B564" s="57"/>
      <c r="C564" s="49"/>
    </row>
    <row r="565">
      <c r="B565" s="57"/>
      <c r="C565" s="49"/>
    </row>
    <row r="566">
      <c r="B566" s="57"/>
      <c r="C566" s="49"/>
    </row>
    <row r="567">
      <c r="B567" s="57"/>
      <c r="C567" s="49"/>
    </row>
    <row r="568">
      <c r="B568" s="57"/>
      <c r="C568" s="49"/>
    </row>
    <row r="569">
      <c r="B569" s="57"/>
      <c r="C569" s="49"/>
    </row>
    <row r="570">
      <c r="B570" s="57"/>
      <c r="C570" s="49"/>
    </row>
    <row r="571">
      <c r="B571" s="57"/>
      <c r="C571" s="49"/>
    </row>
    <row r="572">
      <c r="B572" s="57"/>
      <c r="C572" s="49"/>
    </row>
    <row r="573">
      <c r="B573" s="57"/>
      <c r="C573" s="49"/>
    </row>
    <row r="574">
      <c r="B574" s="57"/>
      <c r="C574" s="49"/>
    </row>
    <row r="575">
      <c r="B575" s="57"/>
      <c r="C575" s="49"/>
    </row>
    <row r="576">
      <c r="B576" s="57"/>
      <c r="C576" s="49"/>
    </row>
    <row r="577">
      <c r="B577" s="57"/>
      <c r="C577" s="49"/>
    </row>
    <row r="578">
      <c r="B578" s="57"/>
      <c r="C578" s="49"/>
    </row>
    <row r="579">
      <c r="B579" s="57"/>
      <c r="C579" s="49"/>
    </row>
    <row r="580">
      <c r="B580" s="57"/>
      <c r="C580" s="49"/>
    </row>
    <row r="581">
      <c r="B581" s="57"/>
      <c r="C581" s="49"/>
    </row>
    <row r="582">
      <c r="B582" s="57"/>
      <c r="C582" s="49"/>
    </row>
    <row r="583">
      <c r="B583" s="57"/>
      <c r="C583" s="49"/>
    </row>
    <row r="584">
      <c r="B584" s="57"/>
      <c r="C584" s="49"/>
    </row>
    <row r="585">
      <c r="B585" s="57"/>
      <c r="C585" s="49"/>
    </row>
    <row r="586">
      <c r="B586" s="57"/>
      <c r="C586" s="49"/>
    </row>
    <row r="587">
      <c r="B587" s="57"/>
      <c r="C587" s="49"/>
    </row>
    <row r="588">
      <c r="B588" s="57"/>
      <c r="C588" s="49"/>
    </row>
    <row r="589">
      <c r="B589" s="57"/>
      <c r="C589" s="49"/>
    </row>
    <row r="590">
      <c r="B590" s="57"/>
      <c r="C590" s="49"/>
    </row>
    <row r="591">
      <c r="B591" s="57"/>
      <c r="C591" s="49"/>
    </row>
    <row r="592">
      <c r="B592" s="57"/>
      <c r="C592" s="49"/>
    </row>
    <row r="593">
      <c r="B593" s="57"/>
      <c r="C593" s="49"/>
    </row>
    <row r="594">
      <c r="B594" s="57"/>
      <c r="C594" s="49"/>
    </row>
    <row r="595">
      <c r="B595" s="57"/>
      <c r="C595" s="49"/>
    </row>
    <row r="596">
      <c r="B596" s="57"/>
      <c r="C596" s="49"/>
    </row>
    <row r="597">
      <c r="B597" s="57"/>
      <c r="C597" s="49"/>
    </row>
    <row r="598">
      <c r="B598" s="57"/>
      <c r="C598" s="49"/>
    </row>
    <row r="599">
      <c r="B599" s="57"/>
      <c r="C599" s="49"/>
    </row>
    <row r="600">
      <c r="B600" s="57"/>
      <c r="C600" s="49"/>
    </row>
    <row r="601">
      <c r="B601" s="57"/>
      <c r="C601" s="49"/>
    </row>
    <row r="602">
      <c r="B602" s="57"/>
      <c r="C602" s="49"/>
    </row>
    <row r="603">
      <c r="B603" s="57"/>
      <c r="C603" s="49"/>
    </row>
    <row r="604">
      <c r="B604" s="57"/>
      <c r="C604" s="49"/>
    </row>
    <row r="605">
      <c r="B605" s="57"/>
      <c r="C605" s="49"/>
    </row>
    <row r="606">
      <c r="B606" s="57"/>
      <c r="C606" s="49"/>
    </row>
    <row r="607">
      <c r="B607" s="57"/>
      <c r="C607" s="49"/>
    </row>
    <row r="608">
      <c r="B608" s="57"/>
      <c r="C608" s="49"/>
    </row>
    <row r="609">
      <c r="B609" s="57"/>
      <c r="C609" s="49"/>
    </row>
    <row r="610">
      <c r="B610" s="57"/>
      <c r="C610" s="49"/>
    </row>
    <row r="611">
      <c r="B611" s="57"/>
      <c r="C611" s="49"/>
    </row>
    <row r="612">
      <c r="B612" s="57"/>
      <c r="C612" s="49"/>
    </row>
    <row r="613">
      <c r="B613" s="57"/>
      <c r="C613" s="49"/>
    </row>
    <row r="614">
      <c r="B614" s="57"/>
      <c r="C614" s="49"/>
    </row>
    <row r="615">
      <c r="B615" s="57"/>
      <c r="C615" s="49"/>
    </row>
    <row r="616">
      <c r="B616" s="57"/>
      <c r="C616" s="49"/>
    </row>
    <row r="617">
      <c r="B617" s="57"/>
      <c r="C617" s="49"/>
    </row>
    <row r="618">
      <c r="B618" s="57"/>
      <c r="C618" s="49"/>
    </row>
    <row r="619">
      <c r="B619" s="57"/>
      <c r="C619" s="49"/>
    </row>
    <row r="620">
      <c r="B620" s="57"/>
      <c r="C620" s="49"/>
    </row>
    <row r="621">
      <c r="B621" s="57"/>
      <c r="C621" s="49"/>
    </row>
    <row r="622">
      <c r="B622" s="57"/>
      <c r="C622" s="49"/>
    </row>
    <row r="623">
      <c r="B623" s="57"/>
      <c r="C623" s="49"/>
    </row>
    <row r="624">
      <c r="B624" s="57"/>
      <c r="C624" s="49"/>
    </row>
    <row r="625">
      <c r="B625" s="57"/>
      <c r="C625" s="49"/>
    </row>
    <row r="626">
      <c r="B626" s="57"/>
      <c r="C626" s="49"/>
    </row>
    <row r="627">
      <c r="B627" s="57"/>
      <c r="C627" s="49"/>
    </row>
    <row r="628">
      <c r="B628" s="57"/>
      <c r="C628" s="49"/>
    </row>
    <row r="629">
      <c r="B629" s="57"/>
      <c r="C629" s="49"/>
    </row>
    <row r="630">
      <c r="B630" s="57"/>
      <c r="C630" s="49"/>
    </row>
    <row r="631">
      <c r="B631" s="57"/>
      <c r="C631" s="49"/>
    </row>
    <row r="632">
      <c r="B632" s="57"/>
      <c r="C632" s="49"/>
    </row>
    <row r="633">
      <c r="B633" s="57"/>
      <c r="C633" s="49"/>
    </row>
    <row r="634">
      <c r="B634" s="57"/>
      <c r="C634" s="49"/>
    </row>
    <row r="635">
      <c r="B635" s="57"/>
      <c r="C635" s="49"/>
    </row>
    <row r="636">
      <c r="B636" s="57"/>
      <c r="C636" s="49"/>
    </row>
    <row r="637">
      <c r="B637" s="57"/>
      <c r="C637" s="49"/>
    </row>
    <row r="638">
      <c r="B638" s="57"/>
      <c r="C638" s="49"/>
    </row>
    <row r="639">
      <c r="B639" s="57"/>
      <c r="C639" s="49"/>
    </row>
    <row r="640">
      <c r="B640" s="57"/>
      <c r="C640" s="49"/>
    </row>
    <row r="641">
      <c r="B641" s="57"/>
      <c r="C641" s="49"/>
    </row>
    <row r="642">
      <c r="B642" s="57"/>
      <c r="C642" s="49"/>
    </row>
    <row r="643">
      <c r="B643" s="57"/>
      <c r="C643" s="49"/>
    </row>
    <row r="644">
      <c r="B644" s="57"/>
      <c r="C644" s="49"/>
    </row>
    <row r="645">
      <c r="B645" s="57"/>
      <c r="C645" s="49"/>
    </row>
    <row r="646">
      <c r="B646" s="57"/>
      <c r="C646" s="49"/>
    </row>
    <row r="647">
      <c r="B647" s="57"/>
      <c r="C647" s="49"/>
    </row>
    <row r="648">
      <c r="B648" s="57"/>
      <c r="C648" s="49"/>
    </row>
    <row r="649">
      <c r="B649" s="57"/>
      <c r="C649" s="49"/>
    </row>
    <row r="650">
      <c r="B650" s="57"/>
      <c r="C650" s="49"/>
    </row>
    <row r="651">
      <c r="B651" s="57"/>
      <c r="C651" s="49"/>
    </row>
    <row r="652">
      <c r="B652" s="57"/>
      <c r="C652" s="49"/>
    </row>
    <row r="653">
      <c r="B653" s="57"/>
      <c r="C653" s="49"/>
    </row>
    <row r="654">
      <c r="B654" s="57"/>
      <c r="C654" s="49"/>
    </row>
    <row r="655">
      <c r="B655" s="57"/>
      <c r="C655" s="49"/>
    </row>
    <row r="656">
      <c r="B656" s="57"/>
      <c r="C656" s="49"/>
    </row>
    <row r="657">
      <c r="B657" s="57"/>
      <c r="C657" s="49"/>
    </row>
    <row r="658">
      <c r="B658" s="57"/>
      <c r="C658" s="49"/>
    </row>
    <row r="659">
      <c r="B659" s="57"/>
      <c r="C659" s="49"/>
    </row>
    <row r="660">
      <c r="B660" s="57"/>
      <c r="C660" s="49"/>
    </row>
    <row r="661">
      <c r="B661" s="57"/>
      <c r="C661" s="49"/>
    </row>
    <row r="662">
      <c r="B662" s="57"/>
      <c r="C662" s="49"/>
    </row>
    <row r="663">
      <c r="B663" s="57"/>
      <c r="C663" s="49"/>
    </row>
    <row r="664">
      <c r="B664" s="57"/>
      <c r="C664" s="49"/>
    </row>
    <row r="665">
      <c r="B665" s="57"/>
      <c r="C665" s="49"/>
    </row>
    <row r="666">
      <c r="B666" s="57"/>
      <c r="C666" s="49"/>
    </row>
    <row r="667">
      <c r="B667" s="57"/>
      <c r="C667" s="49"/>
    </row>
    <row r="668">
      <c r="B668" s="57"/>
      <c r="C668" s="49"/>
    </row>
    <row r="669">
      <c r="B669" s="57"/>
      <c r="C669" s="49"/>
    </row>
    <row r="670">
      <c r="B670" s="57"/>
      <c r="C670" s="49"/>
    </row>
    <row r="671">
      <c r="B671" s="57"/>
      <c r="C671" s="49"/>
    </row>
    <row r="672">
      <c r="B672" s="57"/>
      <c r="C672" s="49"/>
    </row>
    <row r="673">
      <c r="B673" s="57"/>
      <c r="C673" s="49"/>
    </row>
    <row r="674">
      <c r="B674" s="57"/>
      <c r="C674" s="49"/>
    </row>
    <row r="675">
      <c r="B675" s="57"/>
      <c r="C675" s="49"/>
    </row>
    <row r="676">
      <c r="B676" s="57"/>
      <c r="C676" s="49"/>
    </row>
    <row r="677">
      <c r="B677" s="57"/>
      <c r="C677" s="49"/>
    </row>
    <row r="678">
      <c r="B678" s="57"/>
      <c r="C678" s="49"/>
    </row>
    <row r="679">
      <c r="B679" s="57"/>
      <c r="C679" s="49"/>
    </row>
    <row r="680">
      <c r="B680" s="57"/>
      <c r="C680" s="49"/>
    </row>
    <row r="681">
      <c r="B681" s="57"/>
      <c r="C681" s="49"/>
    </row>
    <row r="682">
      <c r="B682" s="57"/>
      <c r="C682" s="49"/>
    </row>
    <row r="683">
      <c r="B683" s="57"/>
      <c r="C683" s="49"/>
    </row>
    <row r="684">
      <c r="B684" s="57"/>
      <c r="C684" s="49"/>
    </row>
    <row r="685">
      <c r="B685" s="57"/>
      <c r="C685" s="49"/>
    </row>
    <row r="686">
      <c r="B686" s="57"/>
      <c r="C686" s="49"/>
    </row>
    <row r="687">
      <c r="B687" s="57"/>
      <c r="C687" s="49"/>
    </row>
    <row r="688">
      <c r="B688" s="57"/>
      <c r="C688" s="49"/>
    </row>
    <row r="689">
      <c r="B689" s="57"/>
      <c r="C689" s="49"/>
    </row>
    <row r="690">
      <c r="B690" s="57"/>
      <c r="C690" s="49"/>
    </row>
    <row r="691">
      <c r="B691" s="57"/>
      <c r="C691" s="49"/>
    </row>
    <row r="692">
      <c r="B692" s="57"/>
      <c r="C692" s="49"/>
    </row>
    <row r="693">
      <c r="B693" s="57"/>
      <c r="C693" s="49"/>
    </row>
    <row r="694">
      <c r="B694" s="57"/>
      <c r="C694" s="49"/>
    </row>
    <row r="695">
      <c r="B695" s="57"/>
      <c r="C695" s="49"/>
    </row>
    <row r="696">
      <c r="B696" s="57"/>
      <c r="C696" s="49"/>
    </row>
    <row r="697">
      <c r="B697" s="57"/>
      <c r="C697" s="49"/>
    </row>
    <row r="698">
      <c r="B698" s="57"/>
      <c r="C698" s="49"/>
    </row>
    <row r="699">
      <c r="B699" s="57"/>
      <c r="C699" s="49"/>
    </row>
    <row r="700">
      <c r="B700" s="57"/>
      <c r="C700" s="49"/>
    </row>
    <row r="701">
      <c r="B701" s="57"/>
      <c r="C701" s="49"/>
    </row>
    <row r="702">
      <c r="B702" s="57"/>
      <c r="C702" s="49"/>
    </row>
    <row r="703">
      <c r="B703" s="57"/>
      <c r="C703" s="49"/>
    </row>
    <row r="704">
      <c r="B704" s="57"/>
      <c r="C704" s="49"/>
    </row>
    <row r="705">
      <c r="B705" s="57"/>
      <c r="C705" s="49"/>
    </row>
    <row r="706">
      <c r="B706" s="57"/>
      <c r="C706" s="49"/>
    </row>
    <row r="707">
      <c r="B707" s="57"/>
      <c r="C707" s="49"/>
    </row>
    <row r="708">
      <c r="B708" s="57"/>
      <c r="C708" s="49"/>
    </row>
    <row r="709">
      <c r="B709" s="57"/>
      <c r="C709" s="49"/>
    </row>
    <row r="710">
      <c r="B710" s="57"/>
      <c r="C710" s="49"/>
    </row>
    <row r="711">
      <c r="B711" s="57"/>
      <c r="C711" s="49"/>
    </row>
    <row r="712">
      <c r="B712" s="57"/>
      <c r="C712" s="49"/>
    </row>
    <row r="713">
      <c r="B713" s="57"/>
      <c r="C713" s="49"/>
    </row>
    <row r="714">
      <c r="B714" s="57"/>
      <c r="C714" s="49"/>
    </row>
    <row r="715">
      <c r="B715" s="57"/>
      <c r="C715" s="49"/>
    </row>
    <row r="716">
      <c r="B716" s="57"/>
      <c r="C716" s="49"/>
    </row>
    <row r="717">
      <c r="B717" s="57"/>
      <c r="C717" s="49"/>
    </row>
    <row r="718">
      <c r="B718" s="57"/>
      <c r="C718" s="49"/>
    </row>
    <row r="719">
      <c r="B719" s="57"/>
      <c r="C719" s="49"/>
    </row>
    <row r="720">
      <c r="B720" s="57"/>
      <c r="C720" s="49"/>
    </row>
    <row r="721">
      <c r="B721" s="57"/>
      <c r="C721" s="49"/>
    </row>
    <row r="722">
      <c r="B722" s="57"/>
      <c r="C722" s="49"/>
    </row>
    <row r="723">
      <c r="B723" s="57"/>
      <c r="C723" s="49"/>
    </row>
    <row r="724">
      <c r="B724" s="57"/>
      <c r="C724" s="49"/>
    </row>
    <row r="725">
      <c r="B725" s="57"/>
      <c r="C725" s="49"/>
    </row>
    <row r="726">
      <c r="B726" s="57"/>
      <c r="C726" s="49"/>
    </row>
    <row r="727">
      <c r="B727" s="57"/>
      <c r="C727" s="49"/>
    </row>
    <row r="728">
      <c r="B728" s="57"/>
      <c r="C728" s="49"/>
    </row>
    <row r="729">
      <c r="B729" s="57"/>
      <c r="C729" s="49"/>
    </row>
    <row r="730">
      <c r="B730" s="57"/>
      <c r="C730" s="49"/>
    </row>
    <row r="731">
      <c r="B731" s="57"/>
      <c r="C731" s="49"/>
    </row>
    <row r="732">
      <c r="B732" s="57"/>
      <c r="C732" s="49"/>
    </row>
    <row r="733">
      <c r="B733" s="57"/>
      <c r="C733" s="49"/>
    </row>
    <row r="734">
      <c r="B734" s="57"/>
      <c r="C734" s="49"/>
    </row>
    <row r="735">
      <c r="B735" s="57"/>
      <c r="C735" s="49"/>
    </row>
    <row r="736">
      <c r="B736" s="57"/>
      <c r="C736" s="49"/>
    </row>
    <row r="737">
      <c r="B737" s="57"/>
      <c r="C737" s="49"/>
    </row>
    <row r="738">
      <c r="B738" s="57"/>
      <c r="C738" s="49"/>
    </row>
    <row r="739">
      <c r="B739" s="57"/>
      <c r="C739" s="49"/>
    </row>
    <row r="740">
      <c r="B740" s="57"/>
      <c r="C740" s="49"/>
    </row>
    <row r="741">
      <c r="B741" s="57"/>
      <c r="C741" s="49"/>
    </row>
    <row r="742">
      <c r="B742" s="57"/>
      <c r="C742" s="49"/>
    </row>
    <row r="743">
      <c r="B743" s="57"/>
      <c r="C743" s="49"/>
    </row>
    <row r="744">
      <c r="B744" s="57"/>
      <c r="C744" s="49"/>
    </row>
    <row r="745">
      <c r="B745" s="57"/>
      <c r="C745" s="49"/>
    </row>
    <row r="746">
      <c r="B746" s="57"/>
      <c r="C746" s="49"/>
    </row>
    <row r="747">
      <c r="B747" s="57"/>
      <c r="C747" s="49"/>
    </row>
    <row r="748">
      <c r="B748" s="57"/>
      <c r="C748" s="49"/>
    </row>
    <row r="749">
      <c r="B749" s="57"/>
      <c r="C749" s="49"/>
    </row>
    <row r="750">
      <c r="B750" s="57"/>
      <c r="C750" s="49"/>
    </row>
    <row r="751">
      <c r="B751" s="57"/>
      <c r="C751" s="49"/>
    </row>
    <row r="752">
      <c r="B752" s="57"/>
      <c r="C752" s="49"/>
    </row>
    <row r="753">
      <c r="B753" s="57"/>
      <c r="C753" s="49"/>
    </row>
    <row r="754">
      <c r="B754" s="57"/>
      <c r="C754" s="49"/>
    </row>
    <row r="755">
      <c r="B755" s="57"/>
      <c r="C755" s="49"/>
    </row>
    <row r="756">
      <c r="B756" s="57"/>
      <c r="C756" s="49"/>
    </row>
    <row r="757">
      <c r="B757" s="57"/>
      <c r="C757" s="49"/>
    </row>
    <row r="758">
      <c r="B758" s="57"/>
      <c r="C758" s="49"/>
    </row>
    <row r="759">
      <c r="B759" s="57"/>
      <c r="C759" s="49"/>
    </row>
    <row r="760">
      <c r="B760" s="57"/>
      <c r="C760" s="49"/>
    </row>
    <row r="761">
      <c r="B761" s="57"/>
      <c r="C761" s="49"/>
    </row>
    <row r="762">
      <c r="B762" s="57"/>
      <c r="C762" s="49"/>
    </row>
    <row r="763">
      <c r="B763" s="57"/>
      <c r="C763" s="49"/>
    </row>
    <row r="764">
      <c r="B764" s="57"/>
      <c r="C764" s="49"/>
    </row>
    <row r="765">
      <c r="B765" s="57"/>
      <c r="C765" s="49"/>
    </row>
    <row r="766">
      <c r="B766" s="57"/>
      <c r="C766" s="49"/>
    </row>
    <row r="767">
      <c r="B767" s="57"/>
      <c r="C767" s="49"/>
    </row>
    <row r="768">
      <c r="B768" s="57"/>
      <c r="C768" s="49"/>
    </row>
    <row r="769">
      <c r="B769" s="57"/>
      <c r="C769" s="49"/>
    </row>
    <row r="770">
      <c r="B770" s="57"/>
      <c r="C770" s="49"/>
    </row>
    <row r="771">
      <c r="B771" s="57"/>
      <c r="C771" s="49"/>
    </row>
    <row r="772">
      <c r="B772" s="57"/>
      <c r="C772" s="49"/>
    </row>
    <row r="773">
      <c r="B773" s="57"/>
      <c r="C773" s="49"/>
    </row>
    <row r="774">
      <c r="B774" s="57"/>
      <c r="C774" s="49"/>
    </row>
    <row r="775">
      <c r="B775" s="57"/>
      <c r="C775" s="49"/>
    </row>
    <row r="776">
      <c r="B776" s="57"/>
      <c r="C776" s="49"/>
    </row>
    <row r="777">
      <c r="B777" s="57"/>
      <c r="C777" s="49"/>
    </row>
    <row r="778">
      <c r="B778" s="57"/>
      <c r="C778" s="49"/>
    </row>
    <row r="779">
      <c r="B779" s="57"/>
      <c r="C779" s="49"/>
    </row>
    <row r="780">
      <c r="B780" s="57"/>
      <c r="C780" s="49"/>
    </row>
    <row r="781">
      <c r="B781" s="57"/>
      <c r="C781" s="49"/>
    </row>
    <row r="782">
      <c r="B782" s="57"/>
      <c r="C782" s="49"/>
    </row>
    <row r="783">
      <c r="B783" s="57"/>
      <c r="C783" s="49"/>
    </row>
    <row r="784">
      <c r="B784" s="57"/>
      <c r="C784" s="49"/>
    </row>
    <row r="785">
      <c r="B785" s="57"/>
      <c r="C785" s="49"/>
    </row>
    <row r="786">
      <c r="B786" s="57"/>
      <c r="C786" s="49"/>
    </row>
    <row r="787">
      <c r="B787" s="57"/>
      <c r="C787" s="49"/>
    </row>
    <row r="788">
      <c r="B788" s="57"/>
      <c r="C788" s="49"/>
    </row>
    <row r="789">
      <c r="B789" s="57"/>
      <c r="C789" s="49"/>
    </row>
    <row r="790">
      <c r="B790" s="57"/>
      <c r="C790" s="49"/>
    </row>
    <row r="791">
      <c r="B791" s="57"/>
      <c r="C791" s="49"/>
    </row>
    <row r="792">
      <c r="B792" s="57"/>
      <c r="C792" s="49"/>
    </row>
    <row r="793">
      <c r="B793" s="57"/>
      <c r="C793" s="49"/>
    </row>
    <row r="794">
      <c r="B794" s="57"/>
      <c r="C794" s="49"/>
    </row>
    <row r="795">
      <c r="B795" s="57"/>
      <c r="C795" s="49"/>
    </row>
    <row r="796">
      <c r="B796" s="57"/>
      <c r="C796" s="49"/>
    </row>
    <row r="797">
      <c r="B797" s="57"/>
      <c r="C797" s="49"/>
    </row>
    <row r="798">
      <c r="B798" s="57"/>
      <c r="C798" s="49"/>
    </row>
    <row r="799">
      <c r="B799" s="57"/>
      <c r="C799" s="49"/>
    </row>
    <row r="800">
      <c r="B800" s="57"/>
      <c r="C800" s="49"/>
    </row>
    <row r="801">
      <c r="B801" s="57"/>
      <c r="C801" s="49"/>
    </row>
    <row r="802">
      <c r="B802" s="57"/>
      <c r="C802" s="49"/>
    </row>
    <row r="803">
      <c r="B803" s="57"/>
      <c r="C803" s="49"/>
    </row>
    <row r="804">
      <c r="B804" s="57"/>
      <c r="C804" s="49"/>
    </row>
    <row r="805">
      <c r="B805" s="57"/>
      <c r="C805" s="49"/>
    </row>
    <row r="806">
      <c r="B806" s="57"/>
      <c r="C806" s="49"/>
    </row>
    <row r="807">
      <c r="B807" s="57"/>
      <c r="C807" s="49"/>
    </row>
    <row r="808">
      <c r="B808" s="57"/>
      <c r="C808" s="49"/>
    </row>
    <row r="809">
      <c r="B809" s="57"/>
      <c r="C809" s="49"/>
    </row>
    <row r="810">
      <c r="B810" s="57"/>
      <c r="C810" s="49"/>
    </row>
    <row r="811">
      <c r="B811" s="57"/>
      <c r="C811" s="49"/>
    </row>
    <row r="812">
      <c r="B812" s="57"/>
      <c r="C812" s="49"/>
    </row>
    <row r="813">
      <c r="B813" s="57"/>
      <c r="C813" s="49"/>
    </row>
    <row r="814">
      <c r="B814" s="57"/>
      <c r="C814" s="49"/>
    </row>
    <row r="815">
      <c r="B815" s="57"/>
      <c r="C815" s="49"/>
    </row>
    <row r="816">
      <c r="B816" s="57"/>
      <c r="C816" s="49"/>
    </row>
    <row r="817">
      <c r="B817" s="57"/>
      <c r="C817" s="49"/>
    </row>
    <row r="818">
      <c r="B818" s="57"/>
      <c r="C818" s="49"/>
    </row>
    <row r="819">
      <c r="B819" s="57"/>
      <c r="C819" s="49"/>
    </row>
    <row r="820">
      <c r="B820" s="57"/>
      <c r="C820" s="49"/>
    </row>
    <row r="821">
      <c r="B821" s="57"/>
      <c r="C821" s="49"/>
    </row>
    <row r="822">
      <c r="B822" s="57"/>
      <c r="C822" s="49"/>
    </row>
    <row r="823">
      <c r="B823" s="57"/>
      <c r="C823" s="49"/>
    </row>
    <row r="824">
      <c r="B824" s="57"/>
      <c r="C824" s="49"/>
    </row>
    <row r="825">
      <c r="B825" s="57"/>
      <c r="C825" s="49"/>
    </row>
    <row r="826">
      <c r="B826" s="57"/>
      <c r="C826" s="49"/>
    </row>
    <row r="827">
      <c r="B827" s="57"/>
      <c r="C827" s="49"/>
    </row>
    <row r="828">
      <c r="B828" s="57"/>
      <c r="C828" s="49"/>
    </row>
    <row r="829">
      <c r="B829" s="57"/>
      <c r="C829" s="49"/>
    </row>
    <row r="830">
      <c r="B830" s="57"/>
      <c r="C830" s="49"/>
    </row>
    <row r="831">
      <c r="B831" s="57"/>
      <c r="C831" s="49"/>
    </row>
    <row r="832">
      <c r="B832" s="57"/>
      <c r="C832" s="49"/>
    </row>
    <row r="833">
      <c r="B833" s="57"/>
      <c r="C833" s="49"/>
    </row>
    <row r="834">
      <c r="B834" s="57"/>
      <c r="C834" s="49"/>
    </row>
    <row r="835">
      <c r="B835" s="57"/>
      <c r="C835" s="49"/>
    </row>
    <row r="836">
      <c r="B836" s="57"/>
      <c r="C836" s="49"/>
    </row>
    <row r="837">
      <c r="B837" s="57"/>
      <c r="C837" s="49"/>
    </row>
    <row r="838">
      <c r="B838" s="57"/>
      <c r="C838" s="49"/>
    </row>
    <row r="839">
      <c r="B839" s="57"/>
      <c r="C839" s="49"/>
    </row>
    <row r="840">
      <c r="B840" s="57"/>
      <c r="C840" s="49"/>
    </row>
    <row r="841">
      <c r="B841" s="57"/>
      <c r="C841" s="49"/>
    </row>
    <row r="842">
      <c r="B842" s="57"/>
      <c r="C842" s="49"/>
    </row>
    <row r="843">
      <c r="B843" s="57"/>
      <c r="C843" s="49"/>
    </row>
    <row r="844">
      <c r="B844" s="57"/>
      <c r="C844" s="49"/>
    </row>
    <row r="845">
      <c r="B845" s="57"/>
      <c r="C845" s="49"/>
    </row>
    <row r="846">
      <c r="B846" s="57"/>
      <c r="C846" s="49"/>
    </row>
    <row r="847">
      <c r="B847" s="57"/>
      <c r="C847" s="49"/>
    </row>
    <row r="848">
      <c r="B848" s="57"/>
      <c r="C848" s="49"/>
    </row>
    <row r="849">
      <c r="B849" s="57"/>
      <c r="C849" s="49"/>
    </row>
    <row r="850">
      <c r="B850" s="57"/>
      <c r="C850" s="49"/>
    </row>
    <row r="851">
      <c r="B851" s="57"/>
      <c r="C851" s="49"/>
    </row>
    <row r="852">
      <c r="B852" s="57"/>
      <c r="C852" s="49"/>
    </row>
    <row r="853">
      <c r="B853" s="57"/>
      <c r="C853" s="49"/>
    </row>
    <row r="854">
      <c r="B854" s="57"/>
      <c r="C854" s="49"/>
    </row>
    <row r="855">
      <c r="B855" s="57"/>
      <c r="C855" s="49"/>
    </row>
    <row r="856">
      <c r="B856" s="57"/>
      <c r="C856" s="49"/>
    </row>
    <row r="857">
      <c r="B857" s="57"/>
      <c r="C857" s="49"/>
    </row>
    <row r="858">
      <c r="B858" s="57"/>
      <c r="C858" s="49"/>
    </row>
    <row r="859">
      <c r="B859" s="57"/>
      <c r="C859" s="49"/>
    </row>
    <row r="860">
      <c r="B860" s="57"/>
      <c r="C860" s="49"/>
    </row>
    <row r="861">
      <c r="B861" s="57"/>
      <c r="C861" s="49"/>
    </row>
    <row r="862">
      <c r="B862" s="57"/>
      <c r="C862" s="49"/>
    </row>
    <row r="863">
      <c r="B863" s="57"/>
      <c r="C863" s="49"/>
    </row>
    <row r="864">
      <c r="B864" s="57"/>
      <c r="C864" s="49"/>
    </row>
    <row r="865">
      <c r="B865" s="57"/>
      <c r="C865" s="49"/>
    </row>
    <row r="866">
      <c r="B866" s="57"/>
      <c r="C866" s="49"/>
    </row>
    <row r="867">
      <c r="B867" s="57"/>
      <c r="C867" s="49"/>
    </row>
    <row r="868">
      <c r="B868" s="57"/>
      <c r="C868" s="49"/>
    </row>
    <row r="869">
      <c r="B869" s="57"/>
      <c r="C869" s="49"/>
    </row>
    <row r="870">
      <c r="B870" s="57"/>
      <c r="C870" s="49"/>
    </row>
    <row r="871">
      <c r="B871" s="57"/>
      <c r="C871" s="49"/>
    </row>
    <row r="872">
      <c r="B872" s="57"/>
      <c r="C872" s="49"/>
    </row>
    <row r="873">
      <c r="B873" s="57"/>
      <c r="C873" s="49"/>
    </row>
    <row r="874">
      <c r="B874" s="57"/>
      <c r="C874" s="49"/>
    </row>
    <row r="875">
      <c r="B875" s="57"/>
      <c r="C875" s="49"/>
    </row>
    <row r="876">
      <c r="B876" s="57"/>
      <c r="C876" s="49"/>
    </row>
    <row r="877">
      <c r="B877" s="57"/>
      <c r="C877" s="49"/>
    </row>
    <row r="878">
      <c r="B878" s="57"/>
      <c r="C878" s="49"/>
    </row>
    <row r="879">
      <c r="B879" s="57"/>
      <c r="C879" s="49"/>
    </row>
    <row r="880">
      <c r="B880" s="57"/>
      <c r="C880" s="49"/>
    </row>
    <row r="881">
      <c r="B881" s="57"/>
      <c r="C881" s="49"/>
    </row>
    <row r="882">
      <c r="B882" s="57"/>
      <c r="C882" s="49"/>
    </row>
    <row r="883">
      <c r="B883" s="57"/>
      <c r="C883" s="49"/>
    </row>
    <row r="884">
      <c r="B884" s="57"/>
      <c r="C884" s="49"/>
    </row>
    <row r="885">
      <c r="B885" s="57"/>
      <c r="C885" s="49"/>
    </row>
    <row r="886">
      <c r="B886" s="57"/>
      <c r="C886" s="49"/>
    </row>
    <row r="887">
      <c r="B887" s="57"/>
      <c r="C887" s="49"/>
    </row>
    <row r="888">
      <c r="B888" s="57"/>
      <c r="C888" s="49"/>
    </row>
    <row r="889">
      <c r="B889" s="57"/>
      <c r="C889" s="49"/>
    </row>
    <row r="890">
      <c r="B890" s="57"/>
      <c r="C890" s="49"/>
    </row>
    <row r="891">
      <c r="B891" s="57"/>
      <c r="C891" s="49"/>
    </row>
    <row r="892">
      <c r="B892" s="57"/>
      <c r="C892" s="49"/>
    </row>
    <row r="893">
      <c r="B893" s="57"/>
      <c r="C893" s="49"/>
    </row>
    <row r="894">
      <c r="B894" s="57"/>
      <c r="C894" s="49"/>
    </row>
    <row r="895">
      <c r="B895" s="57"/>
      <c r="C895" s="49"/>
    </row>
    <row r="896">
      <c r="B896" s="57"/>
      <c r="C896" s="49"/>
    </row>
    <row r="897">
      <c r="B897" s="57"/>
      <c r="C897" s="49"/>
    </row>
    <row r="898">
      <c r="B898" s="57"/>
      <c r="C898" s="49"/>
    </row>
    <row r="899">
      <c r="B899" s="57"/>
      <c r="C899" s="49"/>
    </row>
    <row r="900">
      <c r="B900" s="57"/>
      <c r="C900" s="49"/>
    </row>
    <row r="901">
      <c r="B901" s="57"/>
      <c r="C901" s="49"/>
    </row>
    <row r="902">
      <c r="B902" s="57"/>
      <c r="C902" s="49"/>
    </row>
    <row r="903">
      <c r="B903" s="57"/>
      <c r="C903" s="49"/>
    </row>
    <row r="904">
      <c r="B904" s="57"/>
      <c r="C904" s="49"/>
    </row>
    <row r="905">
      <c r="B905" s="57"/>
      <c r="C905" s="49"/>
    </row>
    <row r="906">
      <c r="B906" s="57"/>
      <c r="C906" s="49"/>
    </row>
    <row r="907">
      <c r="B907" s="57"/>
      <c r="C907" s="49"/>
    </row>
    <row r="908">
      <c r="B908" s="57"/>
      <c r="C908" s="49"/>
    </row>
    <row r="909">
      <c r="B909" s="57"/>
      <c r="C909" s="49"/>
    </row>
    <row r="910">
      <c r="B910" s="57"/>
      <c r="C910" s="49"/>
    </row>
    <row r="911">
      <c r="B911" s="57"/>
      <c r="C911" s="49"/>
    </row>
    <row r="912">
      <c r="B912" s="57"/>
      <c r="C912" s="49"/>
    </row>
    <row r="913">
      <c r="B913" s="57"/>
      <c r="C913" s="49"/>
    </row>
    <row r="914">
      <c r="B914" s="57"/>
      <c r="C914" s="49"/>
    </row>
    <row r="915">
      <c r="B915" s="57"/>
      <c r="C915" s="49"/>
    </row>
    <row r="916">
      <c r="B916" s="57"/>
      <c r="C916" s="49"/>
    </row>
    <row r="917">
      <c r="B917" s="57"/>
      <c r="C917" s="49"/>
    </row>
    <row r="918">
      <c r="B918" s="57"/>
      <c r="C918" s="49"/>
    </row>
    <row r="919">
      <c r="B919" s="57"/>
      <c r="C919" s="49"/>
    </row>
    <row r="920">
      <c r="B920" s="57"/>
      <c r="C920" s="49"/>
    </row>
    <row r="921">
      <c r="B921" s="57"/>
      <c r="C921" s="49"/>
    </row>
    <row r="922">
      <c r="B922" s="57"/>
      <c r="C922" s="49"/>
    </row>
    <row r="923">
      <c r="B923" s="57"/>
      <c r="C923" s="49"/>
    </row>
    <row r="924">
      <c r="B924" s="57"/>
      <c r="C924" s="49"/>
    </row>
    <row r="925">
      <c r="B925" s="57"/>
      <c r="C925" s="49"/>
    </row>
    <row r="926">
      <c r="B926" s="57"/>
      <c r="C926" s="49"/>
    </row>
    <row r="927">
      <c r="B927" s="57"/>
      <c r="C927" s="49"/>
    </row>
    <row r="928">
      <c r="B928" s="57"/>
      <c r="C928" s="49"/>
    </row>
    <row r="929">
      <c r="B929" s="57"/>
      <c r="C929" s="49"/>
    </row>
    <row r="930">
      <c r="B930" s="57"/>
      <c r="C930" s="49"/>
    </row>
    <row r="931">
      <c r="B931" s="57"/>
      <c r="C931" s="49"/>
    </row>
    <row r="932">
      <c r="B932" s="57"/>
      <c r="C932" s="49"/>
    </row>
    <row r="933">
      <c r="B933" s="57"/>
      <c r="C933" s="49"/>
    </row>
    <row r="934">
      <c r="B934" s="57"/>
      <c r="C934" s="49"/>
    </row>
    <row r="935">
      <c r="B935" s="57"/>
      <c r="C935" s="49"/>
    </row>
    <row r="936">
      <c r="B936" s="57"/>
      <c r="C936" s="49"/>
    </row>
    <row r="937">
      <c r="B937" s="57"/>
      <c r="C937" s="49"/>
    </row>
    <row r="938">
      <c r="B938" s="57"/>
      <c r="C938" s="49"/>
    </row>
    <row r="939">
      <c r="B939" s="57"/>
      <c r="C939" s="49"/>
    </row>
    <row r="940">
      <c r="B940" s="57"/>
      <c r="C940" s="49"/>
    </row>
    <row r="941">
      <c r="B941" s="57"/>
      <c r="C941" s="49"/>
    </row>
    <row r="942">
      <c r="B942" s="57"/>
      <c r="C942" s="49"/>
    </row>
    <row r="943">
      <c r="B943" s="57"/>
      <c r="C943" s="49"/>
    </row>
    <row r="944">
      <c r="B944" s="57"/>
      <c r="C944" s="49"/>
    </row>
    <row r="945">
      <c r="B945" s="57"/>
      <c r="C945" s="49"/>
    </row>
    <row r="946">
      <c r="B946" s="57"/>
      <c r="C946" s="49"/>
    </row>
    <row r="947">
      <c r="B947" s="57"/>
      <c r="C947" s="49"/>
    </row>
    <row r="948">
      <c r="B948" s="57"/>
      <c r="C948" s="49"/>
    </row>
    <row r="949">
      <c r="B949" s="57"/>
      <c r="C949" s="49"/>
    </row>
    <row r="950">
      <c r="B950" s="57"/>
      <c r="C950" s="49"/>
    </row>
    <row r="951">
      <c r="B951" s="57"/>
      <c r="C951" s="49"/>
    </row>
    <row r="952">
      <c r="B952" s="57"/>
      <c r="C952" s="49"/>
    </row>
    <row r="953">
      <c r="B953" s="57"/>
      <c r="C953" s="49"/>
    </row>
    <row r="954">
      <c r="B954" s="57"/>
      <c r="C954" s="49"/>
    </row>
    <row r="955">
      <c r="B955" s="57"/>
      <c r="C955" s="49"/>
    </row>
    <row r="956">
      <c r="B956" s="57"/>
      <c r="C956" s="49"/>
    </row>
    <row r="957">
      <c r="B957" s="57"/>
      <c r="C957" s="49"/>
    </row>
    <row r="958">
      <c r="B958" s="57"/>
      <c r="C958" s="49"/>
    </row>
    <row r="959">
      <c r="B959" s="57"/>
      <c r="C959" s="49"/>
    </row>
    <row r="960">
      <c r="B960" s="57"/>
      <c r="C960" s="49"/>
    </row>
    <row r="961">
      <c r="B961" s="57"/>
      <c r="C961" s="49"/>
    </row>
    <row r="962">
      <c r="B962" s="57"/>
      <c r="C962" s="49"/>
    </row>
    <row r="963">
      <c r="B963" s="57"/>
      <c r="C963" s="49"/>
    </row>
    <row r="964">
      <c r="B964" s="57"/>
      <c r="C964" s="49"/>
    </row>
    <row r="965">
      <c r="B965" s="57"/>
      <c r="C965" s="49"/>
    </row>
    <row r="966">
      <c r="B966" s="57"/>
      <c r="C966" s="49"/>
    </row>
    <row r="967">
      <c r="B967" s="57"/>
      <c r="C967" s="49"/>
    </row>
    <row r="968">
      <c r="B968" s="57"/>
      <c r="C968" s="49"/>
    </row>
    <row r="969">
      <c r="B969" s="57"/>
      <c r="C969" s="49"/>
    </row>
    <row r="970">
      <c r="B970" s="57"/>
      <c r="C970" s="49"/>
    </row>
    <row r="971">
      <c r="B971" s="57"/>
      <c r="C971" s="49"/>
    </row>
    <row r="972">
      <c r="B972" s="57"/>
      <c r="C972" s="49"/>
    </row>
    <row r="973">
      <c r="B973" s="57"/>
      <c r="C973" s="49"/>
    </row>
    <row r="974">
      <c r="B974" s="57"/>
      <c r="C974" s="49"/>
    </row>
    <row r="975">
      <c r="B975" s="57"/>
      <c r="C975" s="49"/>
    </row>
    <row r="976">
      <c r="B976" s="57"/>
      <c r="C976" s="49"/>
    </row>
    <row r="977">
      <c r="B977" s="57"/>
      <c r="C977" s="49"/>
    </row>
    <row r="978">
      <c r="B978" s="57"/>
      <c r="C978" s="49"/>
    </row>
    <row r="979">
      <c r="B979" s="57"/>
      <c r="C979" s="49"/>
    </row>
    <row r="980">
      <c r="B980" s="57"/>
      <c r="C980" s="49"/>
    </row>
    <row r="981">
      <c r="B981" s="57"/>
      <c r="C981" s="49"/>
    </row>
    <row r="982">
      <c r="B982" s="57"/>
      <c r="C982" s="49"/>
    </row>
    <row r="983">
      <c r="B983" s="57"/>
      <c r="C983" s="49"/>
    </row>
    <row r="984">
      <c r="B984" s="57"/>
      <c r="C984" s="49"/>
    </row>
    <row r="985">
      <c r="B985" s="57"/>
      <c r="C985" s="49"/>
    </row>
    <row r="986">
      <c r="B986" s="57"/>
      <c r="C986" s="49"/>
    </row>
    <row r="987">
      <c r="B987" s="57"/>
      <c r="C987" s="49"/>
    </row>
    <row r="988">
      <c r="B988" s="57"/>
      <c r="C988" s="49"/>
    </row>
    <row r="989">
      <c r="B989" s="57"/>
      <c r="C989" s="49"/>
    </row>
    <row r="990">
      <c r="B990" s="57"/>
      <c r="C990" s="49"/>
    </row>
    <row r="991">
      <c r="B991" s="57"/>
      <c r="C991" s="49"/>
    </row>
    <row r="992">
      <c r="B992" s="57"/>
      <c r="C992" s="49"/>
    </row>
    <row r="993">
      <c r="B993" s="57"/>
      <c r="C993" s="49"/>
    </row>
    <row r="994">
      <c r="B994" s="57"/>
      <c r="C994" s="49"/>
    </row>
    <row r="995">
      <c r="B995" s="57"/>
      <c r="C995" s="49"/>
    </row>
    <row r="996">
      <c r="B996" s="57"/>
      <c r="C996" s="49"/>
    </row>
    <row r="997">
      <c r="B997" s="57"/>
      <c r="C997" s="49"/>
    </row>
    <row r="998">
      <c r="B998" s="57"/>
      <c r="C998" s="49"/>
    </row>
    <row r="999">
      <c r="B999" s="57"/>
      <c r="C999" s="49"/>
    </row>
    <row r="1000">
      <c r="B1000" s="57"/>
      <c r="C1000" s="49"/>
    </row>
  </sheetData>
  <drawing r:id="rId1"/>
</worksheet>
</file>