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D:\backup\Documents\Kỹ thuật phân tích yêu cầu\Final Report\Templates\4. Meeting Minutes\"/>
    </mc:Choice>
  </mc:AlternateContent>
  <xr:revisionPtr revIDLastSave="0" documentId="13_ncr:1_{6E00B8B7-AD57-4C59-ADA7-A05065018F6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ime Estimation" sheetId="1" r:id="rId1"/>
    <sheet name="Resources" sheetId="2" r:id="rId2"/>
    <sheet name="Data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12" i="1"/>
  <c r="G14" i="1"/>
  <c r="G15" i="1" s="1"/>
  <c r="G16" i="1" s="1"/>
  <c r="F14" i="1"/>
  <c r="F15" i="1" s="1"/>
  <c r="F16" i="1" s="1"/>
  <c r="E14" i="1"/>
  <c r="E15" i="1" s="1"/>
  <c r="E16" i="1" s="1"/>
  <c r="D14" i="1"/>
  <c r="D15" i="1" s="1"/>
  <c r="D16" i="1" s="1"/>
  <c r="H11" i="1"/>
  <c r="H10" i="1"/>
  <c r="H9" i="1"/>
  <c r="H8" i="1"/>
  <c r="H7" i="1"/>
  <c r="H6" i="1"/>
  <c r="H5" i="1"/>
  <c r="H4" i="1"/>
  <c r="H14" i="1" l="1"/>
  <c r="L19" i="1" s="1"/>
  <c r="L20" i="1" s="1"/>
  <c r="H15" i="1"/>
  <c r="H16" i="1" s="1"/>
  <c r="L21" i="1" l="1"/>
  <c r="L22" i="1" s="1"/>
  <c r="L24" i="1" s="1"/>
  <c r="L23" i="1" l="1"/>
</calcChain>
</file>

<file path=xl/sharedStrings.xml><?xml version="1.0" encoding="utf-8"?>
<sst xmlns="http://schemas.openxmlformats.org/spreadsheetml/2006/main" count="49" uniqueCount="46">
  <si>
    <t>Time to conduct</t>
  </si>
  <si>
    <t>No</t>
  </si>
  <si>
    <t>Form</t>
  </si>
  <si>
    <t>BA</t>
  </si>
  <si>
    <t>Designer</t>
  </si>
  <si>
    <t>DEV</t>
  </si>
  <si>
    <t>QC</t>
  </si>
  <si>
    <t>Estimation(hours)</t>
  </si>
  <si>
    <t>Remark</t>
  </si>
  <si>
    <t>Manage account</t>
  </si>
  <si>
    <t>Manage notification</t>
  </si>
  <si>
    <t>Mange entertainment room</t>
  </si>
  <si>
    <t>Manage report</t>
  </si>
  <si>
    <t>Optimize</t>
  </si>
  <si>
    <t>Deployment</t>
  </si>
  <si>
    <t>Total (hours) (BA -&gt; Designer -&gt; Dev &amp; QC)</t>
  </si>
  <si>
    <t>Estimate Cost ($)</t>
  </si>
  <si>
    <t>Cost with performance</t>
  </si>
  <si>
    <t>Summary</t>
  </si>
  <si>
    <t>Performance</t>
  </si>
  <si>
    <t>Total time (hours)</t>
  </si>
  <si>
    <t>PM cost</t>
  </si>
  <si>
    <t>Total cost</t>
  </si>
  <si>
    <t>Manday (average)</t>
  </si>
  <si>
    <t>Manweek (average)</t>
  </si>
  <si>
    <t>Manmonth (average)</t>
  </si>
  <si>
    <t xml:space="preserve">* PM uses 1/3 of a day's time to work on the project.
* The spreadsheet does not include operating and maintenance costs.
</t>
  </si>
  <si>
    <t xml:space="preserve">Human </t>
  </si>
  <si>
    <t>Positions</t>
  </si>
  <si>
    <t>Quantity</t>
  </si>
  <si>
    <t>Salary/hour ($)</t>
  </si>
  <si>
    <t>Project manager</t>
  </si>
  <si>
    <t>Business analyst</t>
  </si>
  <si>
    <t>Developer</t>
  </si>
  <si>
    <t>Quality controller</t>
  </si>
  <si>
    <t>System service</t>
  </si>
  <si>
    <t>Name</t>
  </si>
  <si>
    <t>Quote</t>
  </si>
  <si>
    <t xml:space="preserve">AWS account </t>
  </si>
  <si>
    <t>Optional</t>
  </si>
  <si>
    <t xml:space="preserve">Heroku </t>
  </si>
  <si>
    <t>SNDA - Estimation</t>
  </si>
  <si>
    <t>Manage digital wallet</t>
  </si>
  <si>
    <t>Manage post</t>
  </si>
  <si>
    <t>Manage matching</t>
  </si>
  <si>
    <t>Manage user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</si>
</sst>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164" formatCode="0.00_);[Red]\(0.00\)"/>
    <numFmt numFmtId="165" formatCode="0_);[Red]\(0\)"/>
    <numFmt numFmtId="166" formatCode="&quot;$&quot;#,##0;\-&quot;$&quot;#,##0"/>
  </numFmts>
  <fonts count="8">
    <font>
      <sz val="11"/>
      <color theme="1"/>
      <name val="Calibri"/>
      <charset val="134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4" xfId="0" applyFont="1" applyBorder="1"/>
    <xf numFmtId="0" fontId="2" fillId="0" borderId="4" xfId="0" applyFont="1" applyBorder="1" applyAlignment="1">
      <alignment horizontal="center" vertical="top"/>
    </xf>
    <xf numFmtId="0" fontId="0" fillId="0" borderId="4" xfId="0" applyFont="1" applyBorder="1"/>
    <xf numFmtId="0" fontId="0" fillId="0" borderId="4" xfId="0" applyFont="1" applyBorder="1" applyAlignment="1">
      <alignment horizontal="right" vertical="top"/>
    </xf>
    <xf numFmtId="0" fontId="0" fillId="0" borderId="4" xfId="0" applyBorder="1"/>
    <xf numFmtId="0" fontId="0" fillId="0" borderId="4" xfId="0" applyBorder="1" applyAlignment="1">
      <alignment vertical="top"/>
    </xf>
    <xf numFmtId="0" fontId="2" fillId="0" borderId="4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top"/>
    </xf>
    <xf numFmtId="0" fontId="5" fillId="0" borderId="4" xfId="0" applyFont="1" applyBorder="1" applyAlignment="1">
      <alignment horizontal="right" vertical="center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166" fontId="5" fillId="0" borderId="4" xfId="0" applyNumberFormat="1" applyFont="1" applyBorder="1" applyAlignment="1">
      <alignment vertical="center"/>
    </xf>
    <xf numFmtId="166" fontId="5" fillId="0" borderId="4" xfId="0" applyNumberFormat="1" applyFont="1" applyBorder="1" applyAlignment="1">
      <alignment vertical="center"/>
    </xf>
    <xf numFmtId="0" fontId="5" fillId="0" borderId="0" xfId="0" applyFont="1"/>
    <xf numFmtId="0" fontId="4" fillId="0" borderId="0" xfId="0" applyFont="1" applyAlignment="1">
      <alignment horizontal="center"/>
    </xf>
    <xf numFmtId="165" fontId="6" fillId="0" borderId="4" xfId="0" applyNumberFormat="1" applyFont="1" applyBorder="1" applyAlignment="1">
      <alignment horizontal="right" vertical="center"/>
    </xf>
    <xf numFmtId="0" fontId="5" fillId="0" borderId="0" xfId="0" applyFont="1" applyAlignment="1">
      <alignment vertical="center"/>
    </xf>
    <xf numFmtId="166" fontId="6" fillId="0" borderId="4" xfId="0" applyNumberFormat="1" applyFont="1" applyBorder="1" applyAlignment="1">
      <alignment vertical="center"/>
    </xf>
    <xf numFmtId="166" fontId="6" fillId="0" borderId="4" xfId="0" applyNumberFormat="1" applyFont="1" applyBorder="1" applyAlignment="1">
      <alignment vertical="center"/>
    </xf>
    <xf numFmtId="0" fontId="6" fillId="0" borderId="4" xfId="0" applyFont="1" applyBorder="1" applyAlignment="1">
      <alignment horizontal="center" vertical="top"/>
    </xf>
    <xf numFmtId="0" fontId="5" fillId="0" borderId="4" xfId="0" applyFont="1" applyBorder="1"/>
    <xf numFmtId="0" fontId="5" fillId="0" borderId="4" xfId="0" applyFont="1" applyBorder="1"/>
    <xf numFmtId="0" fontId="5" fillId="0" borderId="4" xfId="0" applyFont="1" applyBorder="1"/>
    <xf numFmtId="0" fontId="6" fillId="0" borderId="4" xfId="0" applyFont="1" applyBorder="1" applyAlignment="1">
      <alignment vertical="center"/>
    </xf>
    <xf numFmtId="164" fontId="6" fillId="0" borderId="4" xfId="0" applyNumberFormat="1" applyFont="1" applyBorder="1" applyAlignment="1">
      <alignment vertical="center"/>
    </xf>
    <xf numFmtId="6" fontId="6" fillId="0" borderId="4" xfId="0" applyNumberFormat="1" applyFont="1" applyBorder="1" applyAlignment="1">
      <alignment vertical="center"/>
    </xf>
    <xf numFmtId="166" fontId="6" fillId="0" borderId="4" xfId="0" applyNumberFormat="1" applyFont="1" applyBorder="1" applyAlignment="1">
      <alignment vertical="center"/>
    </xf>
    <xf numFmtId="0" fontId="5" fillId="0" borderId="4" xfId="0" applyFont="1" applyBorder="1" applyAlignment="1">
      <alignment horizontal="center" vertical="top"/>
    </xf>
    <xf numFmtId="0" fontId="5" fillId="0" borderId="4" xfId="0" applyFont="1" applyBorder="1" applyAlignment="1">
      <alignment vertical="top"/>
    </xf>
    <xf numFmtId="0" fontId="5" fillId="0" borderId="4" xfId="0" applyFont="1" applyBorder="1" applyAlignment="1">
      <alignment horizontal="left" vertical="top"/>
    </xf>
    <xf numFmtId="0" fontId="3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E15" sqref="E15"/>
    </sheetView>
  </sheetViews>
  <sheetFormatPr defaultColWidth="9" defaultRowHeight="14.5"/>
  <cols>
    <col min="1" max="1" width="3.81640625" customWidth="1"/>
    <col min="2" max="2" width="28.81640625" customWidth="1"/>
    <col min="3" max="3" width="46.36328125" customWidth="1"/>
    <col min="4" max="4" width="6.6328125" customWidth="1"/>
    <col min="5" max="5" width="9.81640625" customWidth="1"/>
    <col min="6" max="6" width="8.6328125" customWidth="1"/>
    <col min="7" max="7" width="7.36328125" customWidth="1"/>
    <col min="8" max="8" width="21.08984375" customWidth="1"/>
    <col min="9" max="9" width="20" customWidth="1"/>
    <col min="11" max="11" width="22.1796875" customWidth="1"/>
    <col min="12" max="12" width="20.08984375" customWidth="1"/>
  </cols>
  <sheetData>
    <row r="1" spans="1:12" ht="15.5">
      <c r="A1" s="37" t="s">
        <v>41</v>
      </c>
      <c r="B1" s="37"/>
      <c r="C1" s="37"/>
      <c r="D1" s="37"/>
      <c r="E1" s="37"/>
      <c r="F1" s="37"/>
      <c r="G1" s="37"/>
      <c r="H1" s="37"/>
      <c r="I1" s="37"/>
      <c r="J1" s="20"/>
      <c r="K1" s="20"/>
      <c r="L1" s="20"/>
    </row>
    <row r="2" spans="1:12" ht="15.5">
      <c r="A2" s="8"/>
      <c r="B2" s="9" t="s">
        <v>0</v>
      </c>
      <c r="C2" s="8"/>
      <c r="D2" s="8"/>
      <c r="E2" s="8"/>
      <c r="F2" s="8"/>
      <c r="G2" s="8"/>
      <c r="H2" s="21"/>
      <c r="I2" s="8"/>
      <c r="J2" s="20"/>
      <c r="K2" s="20"/>
      <c r="L2" s="20"/>
    </row>
    <row r="3" spans="1:12" ht="21" customHeight="1">
      <c r="A3" s="10" t="s">
        <v>1</v>
      </c>
      <c r="B3" s="38" t="s">
        <v>2</v>
      </c>
      <c r="C3" s="38"/>
      <c r="D3" s="11" t="s">
        <v>3</v>
      </c>
      <c r="E3" s="11" t="s">
        <v>4</v>
      </c>
      <c r="F3" s="11" t="s">
        <v>5</v>
      </c>
      <c r="G3" s="11" t="s">
        <v>6</v>
      </c>
      <c r="H3" s="10" t="s">
        <v>7</v>
      </c>
      <c r="I3" s="10" t="s">
        <v>8</v>
      </c>
      <c r="J3" s="20"/>
      <c r="K3" s="20"/>
      <c r="L3" s="20"/>
    </row>
    <row r="4" spans="1:12">
      <c r="A4" s="34">
        <v>1</v>
      </c>
      <c r="B4" s="36" t="s">
        <v>9</v>
      </c>
      <c r="C4" s="12"/>
      <c r="D4" s="13">
        <v>4</v>
      </c>
      <c r="E4" s="13">
        <v>16</v>
      </c>
      <c r="F4" s="13">
        <v>188</v>
      </c>
      <c r="G4" s="13">
        <v>38</v>
      </c>
      <c r="H4" s="22">
        <f>SUM(D4:G4)</f>
        <v>246</v>
      </c>
      <c r="I4" s="26"/>
      <c r="J4" s="20"/>
      <c r="K4" s="20"/>
      <c r="L4" s="20"/>
    </row>
    <row r="5" spans="1:12">
      <c r="A5" s="35">
        <v>2</v>
      </c>
      <c r="B5" s="36" t="s">
        <v>45</v>
      </c>
      <c r="C5" s="12"/>
      <c r="D5" s="13">
        <v>4</v>
      </c>
      <c r="E5" s="13">
        <v>8</v>
      </c>
      <c r="F5" s="13">
        <v>32</v>
      </c>
      <c r="G5" s="13">
        <v>16</v>
      </c>
      <c r="H5" s="22">
        <f t="shared" ref="H5:H11" si="0">SUM(D5:G5)</f>
        <v>60</v>
      </c>
      <c r="I5" s="14"/>
      <c r="J5" s="20"/>
      <c r="K5" s="20"/>
      <c r="L5" s="20"/>
    </row>
    <row r="6" spans="1:12">
      <c r="A6" s="14">
        <v>3</v>
      </c>
      <c r="B6" s="14" t="s">
        <v>42</v>
      </c>
      <c r="C6" s="12"/>
      <c r="D6" s="13">
        <v>4</v>
      </c>
      <c r="E6" s="13">
        <v>8</v>
      </c>
      <c r="F6" s="13">
        <v>32</v>
      </c>
      <c r="G6" s="13">
        <v>18</v>
      </c>
      <c r="H6" s="22">
        <f t="shared" si="0"/>
        <v>62</v>
      </c>
      <c r="I6" s="14"/>
      <c r="J6" s="20"/>
      <c r="K6" s="20"/>
      <c r="L6" s="20"/>
    </row>
    <row r="7" spans="1:12">
      <c r="A7" s="14">
        <v>4</v>
      </c>
      <c r="B7" s="14" t="s">
        <v>10</v>
      </c>
      <c r="C7" s="12"/>
      <c r="D7" s="13">
        <v>4</v>
      </c>
      <c r="E7" s="13">
        <v>4</v>
      </c>
      <c r="F7" s="13">
        <v>24</v>
      </c>
      <c r="G7" s="13">
        <v>12</v>
      </c>
      <c r="H7" s="22">
        <f t="shared" si="0"/>
        <v>44</v>
      </c>
      <c r="I7" s="14"/>
      <c r="J7" s="20"/>
      <c r="K7" s="20"/>
      <c r="L7" s="20"/>
    </row>
    <row r="8" spans="1:12">
      <c r="A8" s="14">
        <v>5</v>
      </c>
      <c r="B8" s="14" t="s">
        <v>11</v>
      </c>
      <c r="C8" s="12"/>
      <c r="D8" s="13">
        <v>4</v>
      </c>
      <c r="E8" s="13">
        <v>8</v>
      </c>
      <c r="F8" s="13">
        <v>100</v>
      </c>
      <c r="G8" s="13">
        <v>30</v>
      </c>
      <c r="H8" s="22">
        <f t="shared" si="0"/>
        <v>142</v>
      </c>
      <c r="I8" s="14"/>
      <c r="J8" s="20"/>
      <c r="K8" s="20"/>
      <c r="L8" s="20"/>
    </row>
    <row r="9" spans="1:12">
      <c r="A9" s="14">
        <v>6</v>
      </c>
      <c r="B9" s="14" t="s">
        <v>12</v>
      </c>
      <c r="C9" s="12"/>
      <c r="D9" s="13">
        <v>4</v>
      </c>
      <c r="E9" s="13">
        <v>4</v>
      </c>
      <c r="F9" s="13">
        <v>32</v>
      </c>
      <c r="G9" s="13">
        <v>16</v>
      </c>
      <c r="H9" s="22">
        <f t="shared" si="0"/>
        <v>56</v>
      </c>
      <c r="I9" s="14"/>
      <c r="J9" s="20"/>
      <c r="K9" s="20"/>
      <c r="L9" s="20"/>
    </row>
    <row r="10" spans="1:12">
      <c r="A10" s="14">
        <v>7</v>
      </c>
      <c r="B10" s="15" t="s">
        <v>43</v>
      </c>
      <c r="C10" s="12"/>
      <c r="D10" s="16">
        <v>4</v>
      </c>
      <c r="E10" s="13">
        <v>8</v>
      </c>
      <c r="F10" s="23">
        <v>80</v>
      </c>
      <c r="G10" s="16">
        <v>20</v>
      </c>
      <c r="H10" s="22">
        <f t="shared" si="0"/>
        <v>112</v>
      </c>
      <c r="I10" s="14"/>
      <c r="J10" s="20"/>
      <c r="K10" s="20"/>
      <c r="L10" s="20"/>
    </row>
    <row r="11" spans="1:12">
      <c r="A11" s="14">
        <v>8</v>
      </c>
      <c r="B11" s="14" t="s">
        <v>44</v>
      </c>
      <c r="C11" s="12"/>
      <c r="D11" s="16">
        <v>4</v>
      </c>
      <c r="E11" s="13">
        <v>8</v>
      </c>
      <c r="F11" s="16">
        <v>40</v>
      </c>
      <c r="G11" s="16">
        <v>18</v>
      </c>
      <c r="H11" s="22">
        <f t="shared" si="0"/>
        <v>70</v>
      </c>
      <c r="I11" s="14"/>
      <c r="J11" s="20"/>
      <c r="K11" s="20"/>
      <c r="L11" s="20"/>
    </row>
    <row r="12" spans="1:12">
      <c r="A12" s="14">
        <v>9</v>
      </c>
      <c r="B12" s="15" t="s">
        <v>13</v>
      </c>
      <c r="C12" s="36"/>
      <c r="D12" s="17"/>
      <c r="E12" s="13"/>
      <c r="F12" s="23">
        <v>40</v>
      </c>
      <c r="G12" s="17"/>
      <c r="H12" s="22">
        <f t="shared" ref="H12:H13" si="1">SUM(D12:G12)</f>
        <v>40</v>
      </c>
      <c r="I12" s="14"/>
      <c r="J12" s="20"/>
      <c r="K12" s="20"/>
      <c r="L12" s="20"/>
    </row>
    <row r="13" spans="1:12">
      <c r="A13" s="14">
        <v>10</v>
      </c>
      <c r="B13" s="35" t="s">
        <v>14</v>
      </c>
      <c r="C13" s="36"/>
      <c r="D13" s="17"/>
      <c r="E13" s="13"/>
      <c r="F13" s="17">
        <v>4</v>
      </c>
      <c r="G13" s="17"/>
      <c r="H13" s="22">
        <f t="shared" si="1"/>
        <v>4</v>
      </c>
      <c r="I13" s="14"/>
      <c r="J13" s="20"/>
      <c r="K13" s="20"/>
      <c r="L13" s="20"/>
    </row>
    <row r="14" spans="1:12">
      <c r="A14" s="39" t="s">
        <v>15</v>
      </c>
      <c r="B14" s="40"/>
      <c r="C14" s="41"/>
      <c r="D14" s="16">
        <f>SUM(D4:D13)</f>
        <v>32</v>
      </c>
      <c r="E14" s="16">
        <f>SUM(E4:E13)</f>
        <v>64</v>
      </c>
      <c r="F14" s="16">
        <f>SUM(F4:F13)</f>
        <v>572</v>
      </c>
      <c r="G14" s="16">
        <f>SUM(G4:G13)</f>
        <v>168</v>
      </c>
      <c r="H14" s="22">
        <f>SUM(H5:H13)</f>
        <v>590</v>
      </c>
      <c r="I14" s="27"/>
      <c r="J14" s="20"/>
      <c r="K14" s="20"/>
      <c r="L14" s="20"/>
    </row>
    <row r="15" spans="1:12">
      <c r="A15" s="39" t="s">
        <v>16</v>
      </c>
      <c r="B15" s="40"/>
      <c r="C15" s="41"/>
      <c r="D15" s="18">
        <f>Resources!C4*D14*Resources!B4</f>
        <v>192</v>
      </c>
      <c r="E15" s="18">
        <f>E14*Resources!C5*Resources!B5</f>
        <v>416</v>
      </c>
      <c r="F15" s="18">
        <f>F14*Resources!C6*Resources!B6</f>
        <v>12870</v>
      </c>
      <c r="G15" s="18">
        <f>G14*Resources!C7*Resources!B7</f>
        <v>1092</v>
      </c>
      <c r="H15" s="24">
        <f>SUM(D15:G15)</f>
        <v>14570</v>
      </c>
      <c r="I15" s="28"/>
      <c r="J15" s="20"/>
      <c r="K15" s="20"/>
      <c r="L15" s="20"/>
    </row>
    <row r="16" spans="1:12">
      <c r="A16" s="39" t="s">
        <v>17</v>
      </c>
      <c r="B16" s="40"/>
      <c r="C16" s="41"/>
      <c r="D16" s="19">
        <f>D15/L18</f>
        <v>240</v>
      </c>
      <c r="E16" s="19">
        <f>E15/L18</f>
        <v>520</v>
      </c>
      <c r="F16" s="19">
        <f>F15/L18</f>
        <v>16087.5</v>
      </c>
      <c r="G16" s="19">
        <f>G15/L18</f>
        <v>1365</v>
      </c>
      <c r="H16" s="25">
        <f>H15/L18</f>
        <v>18212.5</v>
      </c>
      <c r="I16" s="29"/>
      <c r="J16" s="20"/>
      <c r="K16" s="20"/>
      <c r="L16" s="20"/>
    </row>
    <row r="17" spans="1:12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38" t="s">
        <v>18</v>
      </c>
      <c r="L17" s="38"/>
    </row>
    <row r="18" spans="1:12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30" t="s">
        <v>19</v>
      </c>
      <c r="L18" s="31">
        <v>0.8</v>
      </c>
    </row>
    <row r="19" spans="1:1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30" t="s">
        <v>20</v>
      </c>
      <c r="L19" s="22">
        <f>H14/L18</f>
        <v>737.5</v>
      </c>
    </row>
    <row r="20" spans="1:12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30" t="s">
        <v>21</v>
      </c>
      <c r="L20" s="32">
        <f>(L19/3)*Resources!C3*Resources!B3</f>
        <v>1966.6666666666667</v>
      </c>
    </row>
    <row r="21" spans="1:12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30" t="s">
        <v>22</v>
      </c>
      <c r="L21" s="25">
        <f>L20+H16</f>
        <v>20179.166666666668</v>
      </c>
    </row>
    <row r="22" spans="1:1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30" t="s">
        <v>23</v>
      </c>
      <c r="L22" s="33">
        <f>L21/L19*8</f>
        <v>218.89265536723164</v>
      </c>
    </row>
    <row r="23" spans="1:12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30" t="s">
        <v>24</v>
      </c>
      <c r="L23" s="25">
        <f>L22*5</f>
        <v>1094.4632768361582</v>
      </c>
    </row>
    <row r="24" spans="1:12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30" t="s">
        <v>25</v>
      </c>
      <c r="L24" s="25">
        <f>L22*22</f>
        <v>4815.6384180790965</v>
      </c>
    </row>
    <row r="25" spans="1:12" ht="50" customHeight="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42" t="s">
        <v>26</v>
      </c>
      <c r="L25" s="43"/>
    </row>
    <row r="26" spans="1:12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</row>
  </sheetData>
  <mergeCells count="7">
    <mergeCell ref="K17:L17"/>
    <mergeCell ref="K25:L25"/>
    <mergeCell ref="A1:I1"/>
    <mergeCell ref="B3:C3"/>
    <mergeCell ref="A14:C14"/>
    <mergeCell ref="A15:C15"/>
    <mergeCell ref="A16:C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C4" sqref="C4"/>
    </sheetView>
  </sheetViews>
  <sheetFormatPr defaultColWidth="9" defaultRowHeight="14.5"/>
  <cols>
    <col min="1" max="1" width="14.81640625" customWidth="1"/>
    <col min="2" max="2" width="9.6328125" customWidth="1"/>
    <col min="3" max="3" width="16" customWidth="1"/>
  </cols>
  <sheetData>
    <row r="1" spans="1:3" ht="18.5">
      <c r="A1" s="44" t="s">
        <v>27</v>
      </c>
      <c r="B1" s="45"/>
      <c r="C1" s="46"/>
    </row>
    <row r="2" spans="1:3">
      <c r="A2" s="1" t="s">
        <v>28</v>
      </c>
      <c r="B2" s="1" t="s">
        <v>29</v>
      </c>
      <c r="C2" s="2" t="s">
        <v>30</v>
      </c>
    </row>
    <row r="3" spans="1:3">
      <c r="A3" s="3" t="s">
        <v>31</v>
      </c>
      <c r="B3" s="3">
        <v>1</v>
      </c>
      <c r="C3" s="4">
        <v>8</v>
      </c>
    </row>
    <row r="4" spans="1:3">
      <c r="A4" s="5" t="s">
        <v>32</v>
      </c>
      <c r="B4" s="5">
        <v>1</v>
      </c>
      <c r="C4" s="5">
        <v>6</v>
      </c>
    </row>
    <row r="5" spans="1:3">
      <c r="A5" s="5" t="s">
        <v>4</v>
      </c>
      <c r="B5" s="5">
        <v>1</v>
      </c>
      <c r="C5" s="6">
        <v>6.5</v>
      </c>
    </row>
    <row r="6" spans="1:3">
      <c r="A6" s="5" t="s">
        <v>33</v>
      </c>
      <c r="B6" s="5">
        <v>3</v>
      </c>
      <c r="C6" s="5">
        <v>7.5</v>
      </c>
    </row>
    <row r="7" spans="1:3">
      <c r="A7" s="5" t="s">
        <v>34</v>
      </c>
      <c r="B7" s="5">
        <v>1</v>
      </c>
      <c r="C7" s="5">
        <v>6.5</v>
      </c>
    </row>
    <row r="9" spans="1:3" ht="18.5">
      <c r="A9" s="47" t="s">
        <v>35</v>
      </c>
      <c r="B9" s="47"/>
      <c r="C9" s="47"/>
    </row>
    <row r="10" spans="1:3">
      <c r="A10" s="1" t="s">
        <v>36</v>
      </c>
      <c r="B10" s="1" t="s">
        <v>29</v>
      </c>
      <c r="C10" s="7" t="s">
        <v>37</v>
      </c>
    </row>
    <row r="11" spans="1:3">
      <c r="A11" s="5" t="s">
        <v>38</v>
      </c>
      <c r="B11" s="5">
        <v>1</v>
      </c>
      <c r="C11" s="5" t="s">
        <v>39</v>
      </c>
    </row>
    <row r="12" spans="1:3">
      <c r="A12" s="5" t="s">
        <v>40</v>
      </c>
      <c r="B12" s="5">
        <v>1</v>
      </c>
      <c r="C12" s="5" t="s">
        <v>39</v>
      </c>
    </row>
  </sheetData>
  <mergeCells count="2">
    <mergeCell ref="A1:C1"/>
    <mergeCell ref="A9:C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D23" sqref="D23"/>
    </sheetView>
  </sheetViews>
  <sheetFormatPr defaultColWidth="9"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Estimation</vt:lpstr>
      <vt:lpstr>Resources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Quynh Ton</cp:lastModifiedBy>
  <dcterms:created xsi:type="dcterms:W3CDTF">2015-06-06T10:17:00Z</dcterms:created>
  <dcterms:modified xsi:type="dcterms:W3CDTF">2021-12-07T10:52:26Z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