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00"/>
  </bookViews>
  <sheets>
    <sheet name="Sheet1" sheetId="1" r:id="rId1"/>
    <sheet name="Sheet2" sheetId="2" r:id="rId2"/>
    <sheet name="Sheet3" sheetId="3" r:id="rId3"/>
  </sheets>
  <definedNames>
    <definedName name="_xlnm._FilterDatabase" localSheetId="1" hidden="1">Sheet2!$A$1:$E$19</definedName>
  </definedNames>
  <calcPr calcId="144525"/>
</workbook>
</file>

<file path=xl/sharedStrings.xml><?xml version="1.0" encoding="utf-8"?>
<sst xmlns="http://schemas.openxmlformats.org/spreadsheetml/2006/main" count="82" uniqueCount="40">
  <si>
    <t>合同编号</t>
  </si>
  <si>
    <t>上游卖家</t>
  </si>
  <si>
    <t>商品名称</t>
  </si>
  <si>
    <t>吨数</t>
  </si>
  <si>
    <t>单价</t>
  </si>
  <si>
    <t>采购金额</t>
  </si>
  <si>
    <t>首次付款日期</t>
  </si>
  <si>
    <t>下游买家</t>
  </si>
  <si>
    <t>销售金额</t>
  </si>
  <si>
    <t>回款结束日期</t>
  </si>
  <si>
    <t>利率</t>
  </si>
  <si>
    <t>资金占用</t>
  </si>
  <si>
    <t>资金占用利息</t>
  </si>
  <si>
    <t>G-A001</t>
  </si>
  <si>
    <t>您</t>
  </si>
  <si>
    <t>沥青</t>
  </si>
  <si>
    <t>我</t>
  </si>
  <si>
    <t>G-A002</t>
  </si>
  <si>
    <t>您您</t>
  </si>
  <si>
    <t>原料油</t>
  </si>
  <si>
    <t>我我</t>
  </si>
  <si>
    <t>G-A003</t>
  </si>
  <si>
    <t>您您您</t>
  </si>
  <si>
    <t>渣油</t>
  </si>
  <si>
    <t>我我我</t>
  </si>
  <si>
    <t>资金占用和资金占用利息的计算以收支记录中最后一笔收支的时间为止（如本表中最晚的一条收支记录是1.31）</t>
  </si>
  <si>
    <t>合同号</t>
  </si>
  <si>
    <t>日期</t>
  </si>
  <si>
    <t>付款/收款单位</t>
  </si>
  <si>
    <t>收款金额</t>
  </si>
  <si>
    <t>付款金额</t>
  </si>
  <si>
    <t>中海油</t>
  </si>
  <si>
    <t>山东海化集团</t>
  </si>
  <si>
    <t>大连石油</t>
  </si>
  <si>
    <t>山东清怡山</t>
  </si>
  <si>
    <t>盘锦恒松</t>
  </si>
  <si>
    <t>山东星实凯润</t>
  </si>
  <si>
    <t>付款/收款金额</t>
  </si>
  <si>
    <t>余额</t>
  </si>
  <si>
    <t>利息</t>
  </si>
</sst>
</file>

<file path=xl/styles.xml><?xml version="1.0" encoding="utf-8"?>
<styleSheet xmlns="http://schemas.openxmlformats.org/spreadsheetml/2006/main">
  <numFmts count="5">
    <numFmt numFmtId="176" formatCode="yyyy/m/d;@"/>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0">
    <font>
      <sz val="11"/>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FF000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b/>
      <sz val="13"/>
      <color theme="3"/>
      <name val="宋体"/>
      <charset val="134"/>
      <scheme val="minor"/>
    </font>
    <font>
      <b/>
      <sz val="11"/>
      <color theme="3"/>
      <name val="宋体"/>
      <charset val="134"/>
      <scheme val="minor"/>
    </font>
    <font>
      <sz val="11"/>
      <color rgb="FF9C65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rgb="FFFA7D00"/>
      <name val="宋体"/>
      <charset val="0"/>
      <scheme val="minor"/>
    </font>
    <font>
      <sz val="11"/>
      <color rgb="FF9C0006"/>
      <name val="宋体"/>
      <charset val="0"/>
      <scheme val="minor"/>
    </font>
    <font>
      <u/>
      <sz val="11"/>
      <color rgb="FF800080"/>
      <name val="宋体"/>
      <charset val="0"/>
      <scheme val="minor"/>
    </font>
    <font>
      <b/>
      <sz val="11"/>
      <color theme="1"/>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rgb="FFA5A5A5"/>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bgColor indexed="64"/>
      </patternFill>
    </fill>
  </fills>
  <borders count="10">
    <border>
      <left/>
      <right/>
      <top/>
      <bottom/>
      <diagonal/>
    </border>
    <border>
      <left style="thin">
        <color auto="true"/>
      </left>
      <right style="thin">
        <color auto="true"/>
      </right>
      <top style="thin">
        <color auto="true"/>
      </top>
      <bottom style="thin">
        <color auto="true"/>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3" fillId="31" borderId="0" applyNumberFormat="false" applyBorder="false" applyAlignment="false" applyProtection="false">
      <alignment vertical="center"/>
    </xf>
    <xf numFmtId="0" fontId="2" fillId="24" borderId="0" applyNumberFormat="false" applyBorder="false" applyAlignment="false" applyProtection="false">
      <alignment vertical="center"/>
    </xf>
    <xf numFmtId="0" fontId="3" fillId="4" borderId="0" applyNumberFormat="false" applyBorder="false" applyAlignment="false" applyProtection="false">
      <alignment vertical="center"/>
    </xf>
    <xf numFmtId="0" fontId="4" fillId="5" borderId="3" applyNumberFormat="false" applyAlignment="false" applyProtection="false">
      <alignment vertical="center"/>
    </xf>
    <xf numFmtId="0" fontId="2" fillId="27" borderId="0" applyNumberFormat="false" applyBorder="false" applyAlignment="false" applyProtection="false">
      <alignment vertical="center"/>
    </xf>
    <xf numFmtId="0" fontId="2" fillId="15"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 fillId="3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 fillId="30" borderId="0" applyNumberFormat="false" applyBorder="false" applyAlignment="false" applyProtection="false">
      <alignment vertical="center"/>
    </xf>
    <xf numFmtId="0" fontId="3" fillId="22"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3" fillId="20"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16" fillId="14" borderId="3" applyNumberFormat="false" applyAlignment="false" applyProtection="false">
      <alignment vertical="center"/>
    </xf>
    <xf numFmtId="0" fontId="3" fillId="18" borderId="0" applyNumberFormat="false" applyBorder="false" applyAlignment="false" applyProtection="false">
      <alignment vertical="center"/>
    </xf>
    <xf numFmtId="0" fontId="11" fillId="12" borderId="0" applyNumberFormat="false" applyBorder="false" applyAlignment="false" applyProtection="false">
      <alignment vertical="center"/>
    </xf>
    <xf numFmtId="0" fontId="2" fillId="26" borderId="0" applyNumberFormat="false" applyBorder="false" applyAlignment="false" applyProtection="false">
      <alignment vertical="center"/>
    </xf>
    <xf numFmtId="0" fontId="6" fillId="9" borderId="0" applyNumberFormat="false" applyBorder="false" applyAlignment="false" applyProtection="false">
      <alignment vertical="center"/>
    </xf>
    <xf numFmtId="0" fontId="2" fillId="21" borderId="0" applyNumberFormat="false" applyBorder="false" applyAlignment="false" applyProtection="false">
      <alignment vertical="center"/>
    </xf>
    <xf numFmtId="0" fontId="19" fillId="0" borderId="9" applyNumberFormat="false" applyFill="false" applyAlignment="false" applyProtection="false">
      <alignment vertical="center"/>
    </xf>
    <xf numFmtId="0" fontId="17" fillId="25" borderId="0" applyNumberFormat="false" applyBorder="false" applyAlignment="false" applyProtection="false">
      <alignment vertical="center"/>
    </xf>
    <xf numFmtId="0" fontId="15" fillId="17" borderId="7" applyNumberFormat="false" applyAlignment="false" applyProtection="false">
      <alignment vertical="center"/>
    </xf>
    <xf numFmtId="0" fontId="14" fillId="14" borderId="6" applyNumberFormat="false" applyAlignment="false" applyProtection="false">
      <alignment vertical="center"/>
    </xf>
    <xf numFmtId="0" fontId="13" fillId="0" borderId="4"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2" fillId="13"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 fillId="11"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2" fillId="10"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3" fillId="8" borderId="0" applyNumberFormat="false" applyBorder="false" applyAlignment="false" applyProtection="false">
      <alignment vertical="center"/>
    </xf>
    <xf numFmtId="0" fontId="0" fillId="23" borderId="8" applyNumberFormat="false" applyFont="false" applyAlignment="false" applyProtection="false">
      <alignment vertical="center"/>
    </xf>
    <xf numFmtId="0" fontId="2" fillId="28" borderId="0" applyNumberFormat="false" applyBorder="false" applyAlignment="false" applyProtection="false">
      <alignment vertical="center"/>
    </xf>
    <xf numFmtId="0" fontId="3" fillId="7" borderId="0" applyNumberFormat="false" applyBorder="false" applyAlignment="false" applyProtection="false">
      <alignment vertical="center"/>
    </xf>
    <xf numFmtId="0" fontId="2" fillId="6"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9" fillId="0" borderId="4" applyNumberFormat="false" applyFill="false" applyAlignment="false" applyProtection="false">
      <alignment vertical="center"/>
    </xf>
    <xf numFmtId="0" fontId="2" fillId="3" borderId="0" applyNumberFormat="false" applyBorder="false" applyAlignment="false" applyProtection="false">
      <alignment vertical="center"/>
    </xf>
    <xf numFmtId="0" fontId="10" fillId="0" borderId="5" applyNumberFormat="false" applyFill="false" applyAlignment="false" applyProtection="false">
      <alignment vertical="center"/>
    </xf>
    <xf numFmtId="0" fontId="3" fillId="16" borderId="0" applyNumberFormat="false" applyBorder="false" applyAlignment="false" applyProtection="false">
      <alignment vertical="center"/>
    </xf>
    <xf numFmtId="0" fontId="2" fillId="2" borderId="0" applyNumberFormat="false" applyBorder="false" applyAlignment="false" applyProtection="false">
      <alignment vertical="center"/>
    </xf>
    <xf numFmtId="0" fontId="1" fillId="0" borderId="2" applyNumberFormat="false" applyFill="false" applyAlignment="false" applyProtection="false">
      <alignment vertical="center"/>
    </xf>
  </cellStyleXfs>
  <cellXfs count="6">
    <xf numFmtId="0" fontId="0" fillId="0" borderId="0" xfId="0">
      <alignment vertical="center"/>
    </xf>
    <xf numFmtId="0" fontId="0" fillId="0" borderId="1" xfId="0" applyBorder="true" applyAlignment="true">
      <alignment horizontal="center" vertical="center"/>
    </xf>
    <xf numFmtId="0" fontId="0" fillId="0" borderId="1" xfId="0" applyBorder="true">
      <alignment vertical="center"/>
    </xf>
    <xf numFmtId="14" fontId="0" fillId="0" borderId="1" xfId="0" applyNumberFormat="true" applyBorder="true">
      <alignment vertical="center"/>
    </xf>
    <xf numFmtId="43" fontId="0" fillId="0" borderId="1" xfId="0" applyNumberFormat="true" applyBorder="true">
      <alignment vertical="center"/>
    </xf>
    <xf numFmtId="176" fontId="0" fillId="0" borderId="1" xfId="0" applyNumberFormat="true" applyBorder="true">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
  <sheetViews>
    <sheetView tabSelected="1" workbookViewId="0">
      <selection activeCell="J17" sqref="J17"/>
    </sheetView>
  </sheetViews>
  <sheetFormatPr defaultColWidth="9" defaultRowHeight="13.8"/>
  <cols>
    <col min="1" max="1" width="9.88333333333333" customWidth="true"/>
    <col min="2" max="2" width="12.25" customWidth="true"/>
    <col min="6" max="6" width="15.8833333333333" customWidth="true"/>
    <col min="7" max="10" width="14.3833333333333" customWidth="true"/>
    <col min="11" max="11" width="16.25" customWidth="true"/>
    <col min="12" max="12" width="16.5" customWidth="true"/>
    <col min="13" max="13" width="9.75" customWidth="true"/>
    <col min="14" max="14" width="10.6333333333333" customWidth="true"/>
    <col min="15" max="15" width="13.1083333333333" customWidth="true"/>
  </cols>
  <sheetData>
    <row r="1" spans="1:15">
      <c r="A1" s="2" t="s">
        <v>0</v>
      </c>
      <c r="B1" s="2" t="s">
        <v>1</v>
      </c>
      <c r="C1" s="2" t="s">
        <v>2</v>
      </c>
      <c r="D1" s="2" t="s">
        <v>3</v>
      </c>
      <c r="E1" s="2" t="s">
        <v>4</v>
      </c>
      <c r="F1" s="2" t="s">
        <v>5</v>
      </c>
      <c r="G1" s="2" t="s">
        <v>6</v>
      </c>
      <c r="H1" s="2" t="s">
        <v>7</v>
      </c>
      <c r="I1" s="2" t="s">
        <v>3</v>
      </c>
      <c r="J1" s="2" t="s">
        <v>4</v>
      </c>
      <c r="K1" s="2" t="s">
        <v>8</v>
      </c>
      <c r="L1" s="2" t="s">
        <v>9</v>
      </c>
      <c r="M1" s="1" t="s">
        <v>10</v>
      </c>
      <c r="N1" s="1" t="s">
        <v>11</v>
      </c>
      <c r="O1" t="s">
        <v>12</v>
      </c>
    </row>
    <row r="2" spans="1:14">
      <c r="A2" s="2" t="s">
        <v>13</v>
      </c>
      <c r="B2" s="2" t="s">
        <v>14</v>
      </c>
      <c r="C2" s="2" t="s">
        <v>15</v>
      </c>
      <c r="D2" s="2">
        <v>1076.5</v>
      </c>
      <c r="E2" s="2">
        <v>3050</v>
      </c>
      <c r="F2" s="4">
        <f>E2*D2</f>
        <v>3283325</v>
      </c>
      <c r="G2" s="5">
        <v>43440</v>
      </c>
      <c r="H2" s="2" t="s">
        <v>16</v>
      </c>
      <c r="I2" s="2">
        <v>1078.2</v>
      </c>
      <c r="J2" s="2">
        <v>3120</v>
      </c>
      <c r="K2" s="4">
        <f>I2*J2</f>
        <v>3363984</v>
      </c>
      <c r="L2" s="3"/>
      <c r="M2">
        <v>0.0002</v>
      </c>
      <c r="N2" s="2"/>
    </row>
    <row r="3" spans="1:14">
      <c r="A3" s="2" t="s">
        <v>17</v>
      </c>
      <c r="B3" s="2" t="s">
        <v>18</v>
      </c>
      <c r="C3" s="2" t="s">
        <v>19</v>
      </c>
      <c r="D3" s="2">
        <v>4072</v>
      </c>
      <c r="E3" s="2">
        <v>4090</v>
      </c>
      <c r="F3" s="4">
        <f>E3*D3</f>
        <v>16654480</v>
      </c>
      <c r="G3" s="3">
        <v>43469</v>
      </c>
      <c r="H3" s="2" t="s">
        <v>20</v>
      </c>
      <c r="I3" s="2">
        <v>4072</v>
      </c>
      <c r="J3" s="2">
        <v>4200</v>
      </c>
      <c r="K3" s="4">
        <f>I3*J3</f>
        <v>17102400</v>
      </c>
      <c r="L3" s="2"/>
      <c r="M3">
        <v>0.0002</v>
      </c>
      <c r="N3" s="2"/>
    </row>
    <row r="4" spans="1:14">
      <c r="A4" s="2" t="s">
        <v>21</v>
      </c>
      <c r="B4" s="2" t="s">
        <v>22</v>
      </c>
      <c r="C4" s="2" t="s">
        <v>23</v>
      </c>
      <c r="D4" s="2">
        <v>3800</v>
      </c>
      <c r="E4" s="2">
        <v>3580</v>
      </c>
      <c r="F4" s="4">
        <f>E4*D4</f>
        <v>13604000</v>
      </c>
      <c r="G4" s="3">
        <v>43444</v>
      </c>
      <c r="H4" s="2" t="s">
        <v>24</v>
      </c>
      <c r="I4" s="2">
        <v>3805</v>
      </c>
      <c r="J4" s="2">
        <v>3800</v>
      </c>
      <c r="K4" s="4">
        <f>I4*J4</f>
        <v>14459000</v>
      </c>
      <c r="L4" s="2"/>
      <c r="M4">
        <v>0.0002</v>
      </c>
      <c r="N4" s="2"/>
    </row>
    <row r="18" spans="1:1">
      <c r="A18" t="s">
        <v>25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H18" sqref="H18"/>
    </sheetView>
  </sheetViews>
  <sheetFormatPr defaultColWidth="9" defaultRowHeight="13.8" outlineLevelCol="4"/>
  <cols>
    <col min="1" max="1" width="10.3833333333333" customWidth="true"/>
    <col min="2" max="2" width="13" customWidth="true"/>
    <col min="3" max="3" width="16.5" customWidth="true"/>
    <col min="4" max="4" width="15.6333333333333" customWidth="true"/>
    <col min="5" max="5" width="14.8833333333333" customWidth="true"/>
  </cols>
  <sheetData>
    <row r="1" ht="18" customHeight="true" spans="1:5">
      <c r="A1" s="1" t="s">
        <v>26</v>
      </c>
      <c r="B1" s="1" t="s">
        <v>27</v>
      </c>
      <c r="C1" s="1" t="s">
        <v>28</v>
      </c>
      <c r="D1" s="1" t="s">
        <v>29</v>
      </c>
      <c r="E1" s="1" t="s">
        <v>30</v>
      </c>
    </row>
    <row r="2" ht="18" customHeight="true" spans="1:5">
      <c r="A2" s="2" t="s">
        <v>13</v>
      </c>
      <c r="B2" s="5">
        <v>43440</v>
      </c>
      <c r="C2" s="2" t="s">
        <v>31</v>
      </c>
      <c r="D2" s="2"/>
      <c r="E2" s="4">
        <v>500000</v>
      </c>
    </row>
    <row r="3" ht="18" customHeight="true" spans="1:5">
      <c r="A3" s="2" t="s">
        <v>17</v>
      </c>
      <c r="B3" s="3">
        <v>43469</v>
      </c>
      <c r="C3" s="2" t="s">
        <v>32</v>
      </c>
      <c r="D3" s="2"/>
      <c r="E3" s="4">
        <v>3000000</v>
      </c>
    </row>
    <row r="4" ht="18" customHeight="true" spans="1:5">
      <c r="A4" s="2" t="s">
        <v>21</v>
      </c>
      <c r="B4" s="3">
        <v>43444</v>
      </c>
      <c r="C4" s="2" t="s">
        <v>33</v>
      </c>
      <c r="D4" s="2"/>
      <c r="E4" s="4">
        <v>2500000</v>
      </c>
    </row>
    <row r="5" ht="18" customHeight="true" spans="1:5">
      <c r="A5" s="2" t="s">
        <v>13</v>
      </c>
      <c r="B5" s="5">
        <v>43465</v>
      </c>
      <c r="C5" s="2" t="s">
        <v>31</v>
      </c>
      <c r="D5" s="2"/>
      <c r="E5" s="4">
        <v>2000000</v>
      </c>
    </row>
    <row r="6" ht="18" customHeight="true" spans="1:5">
      <c r="A6" s="2" t="s">
        <v>17</v>
      </c>
      <c r="B6" s="3">
        <v>43480</v>
      </c>
      <c r="C6" s="2" t="s">
        <v>32</v>
      </c>
      <c r="D6" s="2"/>
      <c r="E6" s="4">
        <v>5000000</v>
      </c>
    </row>
    <row r="7" ht="18" customHeight="true" spans="1:5">
      <c r="A7" s="2" t="s">
        <v>21</v>
      </c>
      <c r="B7" s="3">
        <v>43485</v>
      </c>
      <c r="C7" s="2" t="s">
        <v>33</v>
      </c>
      <c r="D7" s="2"/>
      <c r="E7" s="4">
        <v>6000000</v>
      </c>
    </row>
    <row r="8" ht="18" customHeight="true" spans="1:5">
      <c r="A8" s="2" t="s">
        <v>13</v>
      </c>
      <c r="B8" s="5">
        <v>43475</v>
      </c>
      <c r="C8" s="2" t="s">
        <v>31</v>
      </c>
      <c r="D8" s="2"/>
      <c r="E8" s="4">
        <f>Sheet1!F2-E2-E5</f>
        <v>783325</v>
      </c>
    </row>
    <row r="9" ht="18" customHeight="true" spans="1:5">
      <c r="A9" s="2" t="s">
        <v>17</v>
      </c>
      <c r="B9" s="3">
        <v>43485</v>
      </c>
      <c r="C9" s="2" t="s">
        <v>32</v>
      </c>
      <c r="D9" s="2"/>
      <c r="E9" s="4">
        <f>Sheet1!F3-E3-E6</f>
        <v>8654480</v>
      </c>
    </row>
    <row r="10" ht="18" customHeight="true" spans="1:5">
      <c r="A10" s="2" t="s">
        <v>21</v>
      </c>
      <c r="B10" s="3">
        <v>43486</v>
      </c>
      <c r="C10" s="2" t="s">
        <v>33</v>
      </c>
      <c r="D10" s="2"/>
      <c r="E10" s="4">
        <f>Sheet1!F4-E4-E7</f>
        <v>5104000</v>
      </c>
    </row>
    <row r="11" ht="18" customHeight="true" spans="1:5">
      <c r="A11" s="2" t="s">
        <v>13</v>
      </c>
      <c r="B11" s="3">
        <v>43466</v>
      </c>
      <c r="C11" s="2" t="s">
        <v>34</v>
      </c>
      <c r="D11" s="4">
        <v>1000000</v>
      </c>
      <c r="E11" s="2"/>
    </row>
    <row r="12" ht="18" customHeight="true" spans="1:5">
      <c r="A12" s="2" t="s">
        <v>17</v>
      </c>
      <c r="B12" s="3">
        <v>43475</v>
      </c>
      <c r="C12" s="2" t="s">
        <v>35</v>
      </c>
      <c r="D12" s="4">
        <v>1000000</v>
      </c>
      <c r="E12" s="2"/>
    </row>
    <row r="13" ht="18" customHeight="true" spans="1:5">
      <c r="A13" s="2" t="s">
        <v>21</v>
      </c>
      <c r="B13" s="3">
        <v>43490</v>
      </c>
      <c r="C13" s="2" t="s">
        <v>36</v>
      </c>
      <c r="D13" s="4">
        <v>2000000</v>
      </c>
      <c r="E13" s="2"/>
    </row>
    <row r="14" ht="18" customHeight="true" spans="1:5">
      <c r="A14" s="2" t="s">
        <v>13</v>
      </c>
      <c r="B14" s="3">
        <v>43473</v>
      </c>
      <c r="C14" s="2" t="s">
        <v>34</v>
      </c>
      <c r="D14" s="4">
        <v>1200000</v>
      </c>
      <c r="E14" s="2"/>
    </row>
    <row r="15" ht="18" customHeight="true" spans="1:5">
      <c r="A15" s="2" t="s">
        <v>17</v>
      </c>
      <c r="B15" s="3">
        <v>43485</v>
      </c>
      <c r="C15" s="2" t="s">
        <v>35</v>
      </c>
      <c r="D15" s="4">
        <v>4000000</v>
      </c>
      <c r="E15" s="2"/>
    </row>
    <row r="16" ht="18" customHeight="true" spans="1:5">
      <c r="A16" s="2" t="s">
        <v>21</v>
      </c>
      <c r="B16" s="3">
        <v>43496</v>
      </c>
      <c r="C16" s="2" t="s">
        <v>36</v>
      </c>
      <c r="D16" s="4">
        <v>3000000</v>
      </c>
      <c r="E16" s="2"/>
    </row>
    <row r="17" ht="18" customHeight="true" spans="1:5">
      <c r="A17" s="2" t="s">
        <v>13</v>
      </c>
      <c r="B17" s="3">
        <v>43485</v>
      </c>
      <c r="C17" s="2" t="s">
        <v>34</v>
      </c>
      <c r="D17" s="4">
        <v>1000000</v>
      </c>
      <c r="E17" s="2"/>
    </row>
    <row r="18" ht="18" customHeight="true" spans="1:5">
      <c r="A18" s="2" t="s">
        <v>17</v>
      </c>
      <c r="B18" s="3">
        <v>43496</v>
      </c>
      <c r="C18" s="2" t="s">
        <v>35</v>
      </c>
      <c r="D18" s="4">
        <v>12102400</v>
      </c>
      <c r="E18" s="2"/>
    </row>
    <row r="19" spans="1:4">
      <c r="A19" s="2" t="s">
        <v>13</v>
      </c>
      <c r="B19" s="3">
        <v>43490</v>
      </c>
      <c r="C19" s="2" t="s">
        <v>34</v>
      </c>
      <c r="D19" s="4">
        <v>169984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0"/>
  <sheetViews>
    <sheetView topLeftCell="A23" workbookViewId="0">
      <selection activeCell="J59" sqref="H59:J59"/>
    </sheetView>
  </sheetViews>
  <sheetFormatPr defaultColWidth="9" defaultRowHeight="13.8"/>
  <cols>
    <col min="1" max="1" width="11.5"/>
    <col min="2" max="2" width="17.6333333333333" customWidth="true"/>
    <col min="3" max="3" width="18.3833333333333" customWidth="true"/>
    <col min="4" max="4" width="16.6333333333333" customWidth="true"/>
    <col min="5" max="5" width="19.5" customWidth="true"/>
    <col min="6" max="6" width="18.8833333333333" customWidth="true"/>
    <col min="7" max="7" width="14" customWidth="true"/>
    <col min="8" max="8" width="17.25" customWidth="true"/>
    <col min="9" max="9" width="17" customWidth="true"/>
    <col min="10" max="10" width="12.3833333333333" customWidth="true"/>
  </cols>
  <sheetData>
    <row r="1" spans="1:10">
      <c r="A1" s="1" t="s">
        <v>13</v>
      </c>
      <c r="B1" s="1"/>
      <c r="C1" s="1"/>
      <c r="D1" s="1"/>
      <c r="E1" s="1" t="s">
        <v>17</v>
      </c>
      <c r="F1" s="1"/>
      <c r="G1" s="1"/>
      <c r="H1" s="1" t="s">
        <v>21</v>
      </c>
      <c r="I1" s="1"/>
      <c r="J1" s="1"/>
    </row>
    <row r="2" spans="1:10">
      <c r="A2" s="1" t="s">
        <v>27</v>
      </c>
      <c r="B2" s="1" t="s">
        <v>37</v>
      </c>
      <c r="C2" s="1" t="s">
        <v>38</v>
      </c>
      <c r="D2" s="2" t="s">
        <v>39</v>
      </c>
      <c r="E2" s="1" t="s">
        <v>37</v>
      </c>
      <c r="F2" s="1" t="s">
        <v>38</v>
      </c>
      <c r="G2" s="2" t="s">
        <v>39</v>
      </c>
      <c r="H2" s="1" t="s">
        <v>37</v>
      </c>
      <c r="I2" s="1" t="s">
        <v>38</v>
      </c>
      <c r="J2" s="2" t="s">
        <v>39</v>
      </c>
    </row>
    <row r="3" spans="1:10">
      <c r="A3" s="3">
        <v>43440</v>
      </c>
      <c r="B3" s="4">
        <v>500000</v>
      </c>
      <c r="C3" s="4">
        <v>500000</v>
      </c>
      <c r="D3" s="4">
        <f>ROUND(C3*0.0002,2)</f>
        <v>100</v>
      </c>
      <c r="E3" s="4"/>
      <c r="F3" s="4"/>
      <c r="G3" s="4"/>
      <c r="H3" s="4"/>
      <c r="I3" s="4"/>
      <c r="J3" s="4"/>
    </row>
    <row r="4" spans="1:10">
      <c r="A4" s="3">
        <f>A3+1</f>
        <v>43441</v>
      </c>
      <c r="B4" s="4">
        <v>0</v>
      </c>
      <c r="C4" s="4">
        <f>C3+B4</f>
        <v>500000</v>
      </c>
      <c r="D4" s="4">
        <f t="shared" ref="D4:D35" si="0">ROUND(C4*0.0002,2)</f>
        <v>100</v>
      </c>
      <c r="E4" s="4"/>
      <c r="F4" s="4"/>
      <c r="G4" s="4"/>
      <c r="H4" s="4"/>
      <c r="I4" s="4"/>
      <c r="J4" s="4"/>
    </row>
    <row r="5" spans="1:10">
      <c r="A5" s="3">
        <f t="shared" ref="A5:A15" si="1">A4+1</f>
        <v>43442</v>
      </c>
      <c r="B5" s="4">
        <v>0</v>
      </c>
      <c r="C5" s="4">
        <f t="shared" ref="C5:C36" si="2">C4+B5</f>
        <v>500000</v>
      </c>
      <c r="D5" s="4">
        <f t="shared" si="0"/>
        <v>100</v>
      </c>
      <c r="E5" s="4"/>
      <c r="F5" s="4"/>
      <c r="G5" s="4"/>
      <c r="H5" s="4"/>
      <c r="I5" s="4"/>
      <c r="J5" s="4"/>
    </row>
    <row r="6" spans="1:10">
      <c r="A6" s="3">
        <f t="shared" si="1"/>
        <v>43443</v>
      </c>
      <c r="B6" s="4"/>
      <c r="C6" s="4">
        <f t="shared" si="2"/>
        <v>500000</v>
      </c>
      <c r="D6" s="4">
        <f t="shared" si="0"/>
        <v>100</v>
      </c>
      <c r="E6" s="4"/>
      <c r="F6" s="4"/>
      <c r="G6" s="4"/>
      <c r="H6" s="4"/>
      <c r="I6" s="4"/>
      <c r="J6" s="4"/>
    </row>
    <row r="7" spans="1:10">
      <c r="A7" s="3">
        <f t="shared" si="1"/>
        <v>43444</v>
      </c>
      <c r="B7" s="4"/>
      <c r="C7" s="4">
        <f t="shared" si="2"/>
        <v>500000</v>
      </c>
      <c r="D7" s="4">
        <f t="shared" si="0"/>
        <v>100</v>
      </c>
      <c r="E7" s="4"/>
      <c r="F7" s="4"/>
      <c r="G7" s="4"/>
      <c r="H7" s="4">
        <v>2500000</v>
      </c>
      <c r="I7" s="4">
        <f>I6+H7</f>
        <v>2500000</v>
      </c>
      <c r="J7" s="4">
        <f>ROUND(I7*0.0002,2)</f>
        <v>500</v>
      </c>
    </row>
    <row r="8" spans="1:10">
      <c r="A8" s="3">
        <f t="shared" si="1"/>
        <v>43445</v>
      </c>
      <c r="B8" s="4"/>
      <c r="C8" s="4">
        <f t="shared" si="2"/>
        <v>500000</v>
      </c>
      <c r="D8" s="4">
        <f t="shared" si="0"/>
        <v>100</v>
      </c>
      <c r="E8" s="4"/>
      <c r="F8" s="4"/>
      <c r="G8" s="4"/>
      <c r="H8" s="4"/>
      <c r="I8" s="4">
        <f t="shared" ref="I8:I59" si="3">I7+H8</f>
        <v>2500000</v>
      </c>
      <c r="J8" s="4">
        <f t="shared" ref="J8:J31" si="4">ROUND(I8*0.0002,2)</f>
        <v>500</v>
      </c>
    </row>
    <row r="9" spans="1:10">
      <c r="A9" s="3">
        <f t="shared" si="1"/>
        <v>43446</v>
      </c>
      <c r="B9" s="4"/>
      <c r="C9" s="4">
        <f t="shared" si="2"/>
        <v>500000</v>
      </c>
      <c r="D9" s="4">
        <f t="shared" si="0"/>
        <v>100</v>
      </c>
      <c r="E9" s="4"/>
      <c r="F9" s="4"/>
      <c r="G9" s="4"/>
      <c r="H9" s="4"/>
      <c r="I9" s="4">
        <f t="shared" si="3"/>
        <v>2500000</v>
      </c>
      <c r="J9" s="4">
        <f t="shared" si="4"/>
        <v>500</v>
      </c>
    </row>
    <row r="10" spans="1:10">
      <c r="A10" s="3">
        <f t="shared" si="1"/>
        <v>43447</v>
      </c>
      <c r="B10" s="4"/>
      <c r="C10" s="4">
        <f t="shared" si="2"/>
        <v>500000</v>
      </c>
      <c r="D10" s="4">
        <f t="shared" si="0"/>
        <v>100</v>
      </c>
      <c r="E10" s="4"/>
      <c r="F10" s="4"/>
      <c r="G10" s="4"/>
      <c r="H10" s="4"/>
      <c r="I10" s="4">
        <f t="shared" si="3"/>
        <v>2500000</v>
      </c>
      <c r="J10" s="4">
        <f t="shared" si="4"/>
        <v>500</v>
      </c>
    </row>
    <row r="11" spans="1:10">
      <c r="A11" s="3">
        <f t="shared" si="1"/>
        <v>43448</v>
      </c>
      <c r="B11" s="4"/>
      <c r="C11" s="4">
        <f t="shared" si="2"/>
        <v>500000</v>
      </c>
      <c r="D11" s="4">
        <f t="shared" si="0"/>
        <v>100</v>
      </c>
      <c r="E11" s="4"/>
      <c r="F11" s="4"/>
      <c r="G11" s="4"/>
      <c r="H11" s="4"/>
      <c r="I11" s="4">
        <f t="shared" si="3"/>
        <v>2500000</v>
      </c>
      <c r="J11" s="4">
        <f t="shared" si="4"/>
        <v>500</v>
      </c>
    </row>
    <row r="12" spans="1:10">
      <c r="A12" s="3">
        <f t="shared" si="1"/>
        <v>43449</v>
      </c>
      <c r="B12" s="4"/>
      <c r="C12" s="4">
        <f t="shared" si="2"/>
        <v>500000</v>
      </c>
      <c r="D12" s="4">
        <f t="shared" si="0"/>
        <v>100</v>
      </c>
      <c r="E12" s="4"/>
      <c r="F12" s="4"/>
      <c r="G12" s="4"/>
      <c r="H12" s="4"/>
      <c r="I12" s="4">
        <f t="shared" si="3"/>
        <v>2500000</v>
      </c>
      <c r="J12" s="4">
        <f t="shared" si="4"/>
        <v>500</v>
      </c>
    </row>
    <row r="13" spans="1:10">
      <c r="A13" s="3">
        <f t="shared" si="1"/>
        <v>43450</v>
      </c>
      <c r="B13" s="4"/>
      <c r="C13" s="4">
        <f t="shared" si="2"/>
        <v>500000</v>
      </c>
      <c r="D13" s="4">
        <f t="shared" si="0"/>
        <v>100</v>
      </c>
      <c r="E13" s="4"/>
      <c r="F13" s="4"/>
      <c r="G13" s="4"/>
      <c r="H13" s="4"/>
      <c r="I13" s="4">
        <f t="shared" si="3"/>
        <v>2500000</v>
      </c>
      <c r="J13" s="4">
        <f t="shared" si="4"/>
        <v>500</v>
      </c>
    </row>
    <row r="14" spans="1:10">
      <c r="A14" s="3">
        <f t="shared" si="1"/>
        <v>43451</v>
      </c>
      <c r="B14" s="4"/>
      <c r="C14" s="4">
        <f t="shared" si="2"/>
        <v>500000</v>
      </c>
      <c r="D14" s="4">
        <f t="shared" si="0"/>
        <v>100</v>
      </c>
      <c r="E14" s="4"/>
      <c r="F14" s="4"/>
      <c r="G14" s="4"/>
      <c r="H14" s="4"/>
      <c r="I14" s="4">
        <f t="shared" si="3"/>
        <v>2500000</v>
      </c>
      <c r="J14" s="4">
        <f t="shared" si="4"/>
        <v>500</v>
      </c>
    </row>
    <row r="15" spans="1:10">
      <c r="A15" s="3">
        <f t="shared" si="1"/>
        <v>43452</v>
      </c>
      <c r="B15" s="4"/>
      <c r="C15" s="4">
        <f t="shared" si="2"/>
        <v>500000</v>
      </c>
      <c r="D15" s="4">
        <f t="shared" si="0"/>
        <v>100</v>
      </c>
      <c r="E15" s="4"/>
      <c r="F15" s="4"/>
      <c r="G15" s="4"/>
      <c r="H15" s="4"/>
      <c r="I15" s="4">
        <f t="shared" si="3"/>
        <v>2500000</v>
      </c>
      <c r="J15" s="4">
        <f t="shared" si="4"/>
        <v>500</v>
      </c>
    </row>
    <row r="16" spans="1:10">
      <c r="A16" s="3">
        <f t="shared" ref="A16:A27" si="5">A15+1</f>
        <v>43453</v>
      </c>
      <c r="B16" s="4"/>
      <c r="C16" s="4">
        <f t="shared" si="2"/>
        <v>500000</v>
      </c>
      <c r="D16" s="4">
        <f t="shared" si="0"/>
        <v>100</v>
      </c>
      <c r="E16" s="4"/>
      <c r="F16" s="4"/>
      <c r="G16" s="4"/>
      <c r="H16" s="4"/>
      <c r="I16" s="4">
        <f t="shared" si="3"/>
        <v>2500000</v>
      </c>
      <c r="J16" s="4">
        <f t="shared" si="4"/>
        <v>500</v>
      </c>
    </row>
    <row r="17" spans="1:10">
      <c r="A17" s="3">
        <f t="shared" si="5"/>
        <v>43454</v>
      </c>
      <c r="B17" s="4"/>
      <c r="C17" s="4">
        <f t="shared" si="2"/>
        <v>500000</v>
      </c>
      <c r="D17" s="4">
        <f t="shared" si="0"/>
        <v>100</v>
      </c>
      <c r="E17" s="4"/>
      <c r="F17" s="4"/>
      <c r="G17" s="4"/>
      <c r="H17" s="4"/>
      <c r="I17" s="4">
        <f t="shared" si="3"/>
        <v>2500000</v>
      </c>
      <c r="J17" s="4">
        <f t="shared" si="4"/>
        <v>500</v>
      </c>
    </row>
    <row r="18" spans="1:10">
      <c r="A18" s="3">
        <f t="shared" si="5"/>
        <v>43455</v>
      </c>
      <c r="B18" s="4"/>
      <c r="C18" s="4">
        <f t="shared" si="2"/>
        <v>500000</v>
      </c>
      <c r="D18" s="4">
        <f t="shared" si="0"/>
        <v>100</v>
      </c>
      <c r="E18" s="4"/>
      <c r="F18" s="4"/>
      <c r="G18" s="4"/>
      <c r="H18" s="4"/>
      <c r="I18" s="4">
        <f t="shared" si="3"/>
        <v>2500000</v>
      </c>
      <c r="J18" s="4">
        <f t="shared" si="4"/>
        <v>500</v>
      </c>
    </row>
    <row r="19" spans="1:10">
      <c r="A19" s="3">
        <f t="shared" si="5"/>
        <v>43456</v>
      </c>
      <c r="B19" s="4"/>
      <c r="C19" s="4">
        <f t="shared" si="2"/>
        <v>500000</v>
      </c>
      <c r="D19" s="4">
        <f t="shared" si="0"/>
        <v>100</v>
      </c>
      <c r="E19" s="4"/>
      <c r="F19" s="4"/>
      <c r="G19" s="4"/>
      <c r="H19" s="4"/>
      <c r="I19" s="4">
        <f t="shared" si="3"/>
        <v>2500000</v>
      </c>
      <c r="J19" s="4">
        <f t="shared" si="4"/>
        <v>500</v>
      </c>
    </row>
    <row r="20" spans="1:10">
      <c r="A20" s="3">
        <f t="shared" si="5"/>
        <v>43457</v>
      </c>
      <c r="B20" s="4"/>
      <c r="C20" s="4">
        <f t="shared" si="2"/>
        <v>500000</v>
      </c>
      <c r="D20" s="4">
        <f t="shared" si="0"/>
        <v>100</v>
      </c>
      <c r="E20" s="4"/>
      <c r="F20" s="4"/>
      <c r="G20" s="4"/>
      <c r="H20" s="4"/>
      <c r="I20" s="4">
        <f t="shared" si="3"/>
        <v>2500000</v>
      </c>
      <c r="J20" s="4">
        <f t="shared" si="4"/>
        <v>500</v>
      </c>
    </row>
    <row r="21" spans="1:10">
      <c r="A21" s="3">
        <f t="shared" si="5"/>
        <v>43458</v>
      </c>
      <c r="B21" s="4"/>
      <c r="C21" s="4">
        <f t="shared" si="2"/>
        <v>500000</v>
      </c>
      <c r="D21" s="4">
        <f t="shared" si="0"/>
        <v>100</v>
      </c>
      <c r="E21" s="4"/>
      <c r="F21" s="4"/>
      <c r="G21" s="4"/>
      <c r="H21" s="4"/>
      <c r="I21" s="4">
        <f t="shared" si="3"/>
        <v>2500000</v>
      </c>
      <c r="J21" s="4">
        <f t="shared" si="4"/>
        <v>500</v>
      </c>
    </row>
    <row r="22" spans="1:10">
      <c r="A22" s="3">
        <f t="shared" si="5"/>
        <v>43459</v>
      </c>
      <c r="B22" s="4"/>
      <c r="C22" s="4">
        <f t="shared" si="2"/>
        <v>500000</v>
      </c>
      <c r="D22" s="4">
        <f t="shared" si="0"/>
        <v>100</v>
      </c>
      <c r="E22" s="4"/>
      <c r="F22" s="4"/>
      <c r="G22" s="4"/>
      <c r="H22" s="4"/>
      <c r="I22" s="4">
        <f t="shared" si="3"/>
        <v>2500000</v>
      </c>
      <c r="J22" s="4">
        <f t="shared" si="4"/>
        <v>500</v>
      </c>
    </row>
    <row r="23" spans="1:10">
      <c r="A23" s="3">
        <f t="shared" si="5"/>
        <v>43460</v>
      </c>
      <c r="B23" s="4"/>
      <c r="C23" s="4">
        <f t="shared" si="2"/>
        <v>500000</v>
      </c>
      <c r="D23" s="4">
        <f t="shared" si="0"/>
        <v>100</v>
      </c>
      <c r="E23" s="4"/>
      <c r="F23" s="4"/>
      <c r="G23" s="4"/>
      <c r="H23" s="4"/>
      <c r="I23" s="4">
        <f t="shared" si="3"/>
        <v>2500000</v>
      </c>
      <c r="J23" s="4">
        <f t="shared" si="4"/>
        <v>500</v>
      </c>
    </row>
    <row r="24" spans="1:10">
      <c r="A24" s="3">
        <f t="shared" si="5"/>
        <v>43461</v>
      </c>
      <c r="B24" s="4"/>
      <c r="C24" s="4">
        <f t="shared" si="2"/>
        <v>500000</v>
      </c>
      <c r="D24" s="4">
        <f t="shared" si="0"/>
        <v>100</v>
      </c>
      <c r="E24" s="4"/>
      <c r="F24" s="4"/>
      <c r="G24" s="4"/>
      <c r="H24" s="4"/>
      <c r="I24" s="4">
        <f t="shared" si="3"/>
        <v>2500000</v>
      </c>
      <c r="J24" s="4">
        <f t="shared" si="4"/>
        <v>500</v>
      </c>
    </row>
    <row r="25" spans="1:10">
      <c r="A25" s="3">
        <f t="shared" si="5"/>
        <v>43462</v>
      </c>
      <c r="B25" s="4"/>
      <c r="C25" s="4">
        <f t="shared" si="2"/>
        <v>500000</v>
      </c>
      <c r="D25" s="4">
        <f t="shared" si="0"/>
        <v>100</v>
      </c>
      <c r="E25" s="4"/>
      <c r="F25" s="4"/>
      <c r="G25" s="4"/>
      <c r="H25" s="4"/>
      <c r="I25" s="4">
        <f t="shared" si="3"/>
        <v>2500000</v>
      </c>
      <c r="J25" s="4">
        <f t="shared" si="4"/>
        <v>500</v>
      </c>
    </row>
    <row r="26" spans="1:10">
      <c r="A26" s="3">
        <f t="shared" si="5"/>
        <v>43463</v>
      </c>
      <c r="B26" s="4"/>
      <c r="C26" s="4">
        <f t="shared" si="2"/>
        <v>500000</v>
      </c>
      <c r="D26" s="4">
        <f t="shared" si="0"/>
        <v>100</v>
      </c>
      <c r="E26" s="4"/>
      <c r="F26" s="4"/>
      <c r="G26" s="4"/>
      <c r="H26" s="4"/>
      <c r="I26" s="4">
        <f t="shared" si="3"/>
        <v>2500000</v>
      </c>
      <c r="J26" s="4">
        <f t="shared" si="4"/>
        <v>500</v>
      </c>
    </row>
    <row r="27" spans="1:10">
      <c r="A27" s="3">
        <f t="shared" si="5"/>
        <v>43464</v>
      </c>
      <c r="B27" s="4"/>
      <c r="C27" s="4">
        <f t="shared" si="2"/>
        <v>500000</v>
      </c>
      <c r="D27" s="4">
        <f t="shared" si="0"/>
        <v>100</v>
      </c>
      <c r="E27" s="4"/>
      <c r="F27" s="4"/>
      <c r="G27" s="4"/>
      <c r="H27" s="4"/>
      <c r="I27" s="4">
        <f t="shared" si="3"/>
        <v>2500000</v>
      </c>
      <c r="J27" s="4">
        <f t="shared" si="4"/>
        <v>500</v>
      </c>
    </row>
    <row r="28" spans="1:10">
      <c r="A28" s="3">
        <f t="shared" ref="A28:A34" si="6">A27+1</f>
        <v>43465</v>
      </c>
      <c r="B28" s="4">
        <v>2000000</v>
      </c>
      <c r="C28" s="4">
        <f t="shared" si="2"/>
        <v>2500000</v>
      </c>
      <c r="D28" s="4">
        <f t="shared" si="0"/>
        <v>500</v>
      </c>
      <c r="E28" s="4"/>
      <c r="F28" s="4"/>
      <c r="G28" s="4"/>
      <c r="H28" s="4"/>
      <c r="I28" s="4">
        <f t="shared" si="3"/>
        <v>2500000</v>
      </c>
      <c r="J28" s="4">
        <f t="shared" si="4"/>
        <v>500</v>
      </c>
    </row>
    <row r="29" spans="1:10">
      <c r="A29" s="3">
        <f t="shared" si="6"/>
        <v>43466</v>
      </c>
      <c r="B29" s="4">
        <v>-1000000</v>
      </c>
      <c r="C29" s="4">
        <f t="shared" si="2"/>
        <v>1500000</v>
      </c>
      <c r="D29" s="4">
        <f t="shared" si="0"/>
        <v>300</v>
      </c>
      <c r="E29" s="4"/>
      <c r="F29" s="4"/>
      <c r="G29" s="4"/>
      <c r="H29" s="4"/>
      <c r="I29" s="4">
        <f t="shared" si="3"/>
        <v>2500000</v>
      </c>
      <c r="J29" s="4">
        <f t="shared" si="4"/>
        <v>500</v>
      </c>
    </row>
    <row r="30" spans="1:10">
      <c r="A30" s="3">
        <f t="shared" si="6"/>
        <v>43467</v>
      </c>
      <c r="B30" s="4"/>
      <c r="C30" s="4">
        <f t="shared" si="2"/>
        <v>1500000</v>
      </c>
      <c r="D30" s="4">
        <f t="shared" si="0"/>
        <v>300</v>
      </c>
      <c r="E30" s="4"/>
      <c r="F30" s="4"/>
      <c r="G30" s="4"/>
      <c r="H30" s="4"/>
      <c r="I30" s="4">
        <f t="shared" si="3"/>
        <v>2500000</v>
      </c>
      <c r="J30" s="4">
        <f t="shared" si="4"/>
        <v>500</v>
      </c>
    </row>
    <row r="31" spans="1:10">
      <c r="A31" s="3">
        <f t="shared" si="6"/>
        <v>43468</v>
      </c>
      <c r="B31" s="4"/>
      <c r="C31" s="4">
        <f t="shared" si="2"/>
        <v>1500000</v>
      </c>
      <c r="D31" s="4">
        <f t="shared" si="0"/>
        <v>300</v>
      </c>
      <c r="E31" s="4"/>
      <c r="F31" s="4"/>
      <c r="G31" s="4"/>
      <c r="H31" s="4"/>
      <c r="I31" s="4">
        <f t="shared" si="3"/>
        <v>2500000</v>
      </c>
      <c r="J31" s="4">
        <f t="shared" si="4"/>
        <v>500</v>
      </c>
    </row>
    <row r="32" spans="1:10">
      <c r="A32" s="3">
        <f t="shared" si="6"/>
        <v>43469</v>
      </c>
      <c r="B32" s="4"/>
      <c r="C32" s="4">
        <f t="shared" si="2"/>
        <v>1500000</v>
      </c>
      <c r="D32" s="4">
        <f t="shared" si="0"/>
        <v>300</v>
      </c>
      <c r="E32" s="4">
        <v>3000000</v>
      </c>
      <c r="F32" s="4">
        <f>F31+E32</f>
        <v>3000000</v>
      </c>
      <c r="G32" s="4">
        <f>ROUND(F32*0.0002,2)</f>
        <v>600</v>
      </c>
      <c r="H32" s="4">
        <v>0</v>
      </c>
      <c r="I32" s="4">
        <f t="shared" si="3"/>
        <v>2500000</v>
      </c>
      <c r="J32" s="4">
        <f t="shared" ref="J32:J59" si="7">ROUND(I32*0.0002,2)</f>
        <v>500</v>
      </c>
    </row>
    <row r="33" spans="1:10">
      <c r="A33" s="3">
        <f t="shared" si="6"/>
        <v>43470</v>
      </c>
      <c r="B33" s="4"/>
      <c r="C33" s="4">
        <f t="shared" si="2"/>
        <v>1500000</v>
      </c>
      <c r="D33" s="4">
        <f t="shared" si="0"/>
        <v>300</v>
      </c>
      <c r="E33" s="4"/>
      <c r="F33" s="4">
        <f t="shared" ref="F33:F59" si="8">F32+E33</f>
        <v>3000000</v>
      </c>
      <c r="G33" s="4">
        <f t="shared" ref="G33:G59" si="9">ROUND(F33*0.0002,2)</f>
        <v>600</v>
      </c>
      <c r="H33" s="4"/>
      <c r="I33" s="4">
        <f t="shared" si="3"/>
        <v>2500000</v>
      </c>
      <c r="J33" s="4">
        <f t="shared" si="7"/>
        <v>500</v>
      </c>
    </row>
    <row r="34" spans="1:10">
      <c r="A34" s="3">
        <f t="shared" si="6"/>
        <v>43471</v>
      </c>
      <c r="B34" s="4"/>
      <c r="C34" s="4">
        <f t="shared" si="2"/>
        <v>1500000</v>
      </c>
      <c r="D34" s="4">
        <f t="shared" si="0"/>
        <v>300</v>
      </c>
      <c r="E34" s="4"/>
      <c r="F34" s="4">
        <f t="shared" si="8"/>
        <v>3000000</v>
      </c>
      <c r="G34" s="4">
        <f t="shared" si="9"/>
        <v>600</v>
      </c>
      <c r="H34" s="4"/>
      <c r="I34" s="4">
        <f t="shared" si="3"/>
        <v>2500000</v>
      </c>
      <c r="J34" s="4">
        <f t="shared" si="7"/>
        <v>500</v>
      </c>
    </row>
    <row r="35" spans="1:10">
      <c r="A35" s="3">
        <f t="shared" ref="A35:A45" si="10">A34+1</f>
        <v>43472</v>
      </c>
      <c r="B35" s="4"/>
      <c r="C35" s="4">
        <f t="shared" si="2"/>
        <v>1500000</v>
      </c>
      <c r="D35" s="4">
        <f t="shared" si="0"/>
        <v>300</v>
      </c>
      <c r="E35" s="4"/>
      <c r="F35" s="4">
        <f t="shared" si="8"/>
        <v>3000000</v>
      </c>
      <c r="G35" s="4">
        <f t="shared" si="9"/>
        <v>600</v>
      </c>
      <c r="H35" s="4"/>
      <c r="I35" s="4">
        <f t="shared" si="3"/>
        <v>2500000</v>
      </c>
      <c r="J35" s="4">
        <f t="shared" si="7"/>
        <v>500</v>
      </c>
    </row>
    <row r="36" spans="1:10">
      <c r="A36" s="3">
        <f t="shared" si="10"/>
        <v>43473</v>
      </c>
      <c r="B36" s="4">
        <v>-1200000</v>
      </c>
      <c r="C36" s="4">
        <f t="shared" si="2"/>
        <v>300000</v>
      </c>
      <c r="D36" s="4">
        <f t="shared" ref="D36:D52" si="11">ROUND(C36*0.0002,2)</f>
        <v>60</v>
      </c>
      <c r="E36" s="4"/>
      <c r="F36" s="4">
        <f t="shared" si="8"/>
        <v>3000000</v>
      </c>
      <c r="G36" s="4">
        <f t="shared" si="9"/>
        <v>600</v>
      </c>
      <c r="H36" s="4"/>
      <c r="I36" s="4">
        <f t="shared" si="3"/>
        <v>2500000</v>
      </c>
      <c r="J36" s="4">
        <f t="shared" si="7"/>
        <v>500</v>
      </c>
    </row>
    <row r="37" spans="1:10">
      <c r="A37" s="3">
        <f t="shared" si="10"/>
        <v>43474</v>
      </c>
      <c r="B37" s="4"/>
      <c r="C37" s="4">
        <f t="shared" ref="C37:C59" si="12">C36+B37</f>
        <v>300000</v>
      </c>
      <c r="D37" s="4">
        <f t="shared" si="11"/>
        <v>60</v>
      </c>
      <c r="E37" s="4"/>
      <c r="F37" s="4">
        <f t="shared" si="8"/>
        <v>3000000</v>
      </c>
      <c r="G37" s="4">
        <f t="shared" si="9"/>
        <v>600</v>
      </c>
      <c r="H37" s="4"/>
      <c r="I37" s="4">
        <f t="shared" si="3"/>
        <v>2500000</v>
      </c>
      <c r="J37" s="4">
        <f t="shared" si="7"/>
        <v>500</v>
      </c>
    </row>
    <row r="38" spans="1:10">
      <c r="A38" s="3">
        <f t="shared" si="10"/>
        <v>43475</v>
      </c>
      <c r="B38" s="4">
        <v>783325</v>
      </c>
      <c r="C38" s="4">
        <f t="shared" si="12"/>
        <v>1083325</v>
      </c>
      <c r="D38" s="4">
        <f>C38*0.0002</f>
        <v>216.665</v>
      </c>
      <c r="E38" s="4">
        <v>-1000000</v>
      </c>
      <c r="F38" s="4">
        <f t="shared" si="8"/>
        <v>2000000</v>
      </c>
      <c r="G38" s="4">
        <f t="shared" si="9"/>
        <v>400</v>
      </c>
      <c r="H38" s="4">
        <v>0</v>
      </c>
      <c r="I38" s="4">
        <f t="shared" si="3"/>
        <v>2500000</v>
      </c>
      <c r="J38" s="4">
        <f t="shared" si="7"/>
        <v>500</v>
      </c>
    </row>
    <row r="39" spans="1:10">
      <c r="A39" s="3">
        <f t="shared" si="10"/>
        <v>43476</v>
      </c>
      <c r="B39" s="4"/>
      <c r="C39" s="4">
        <f t="shared" si="12"/>
        <v>1083325</v>
      </c>
      <c r="D39" s="4">
        <f t="shared" si="11"/>
        <v>216.67</v>
      </c>
      <c r="E39" s="4"/>
      <c r="F39" s="4">
        <f t="shared" si="8"/>
        <v>2000000</v>
      </c>
      <c r="G39" s="4">
        <f t="shared" si="9"/>
        <v>400</v>
      </c>
      <c r="H39" s="4"/>
      <c r="I39" s="4">
        <f t="shared" si="3"/>
        <v>2500000</v>
      </c>
      <c r="J39" s="4">
        <f t="shared" si="7"/>
        <v>500</v>
      </c>
    </row>
    <row r="40" spans="1:10">
      <c r="A40" s="3">
        <f t="shared" si="10"/>
        <v>43477</v>
      </c>
      <c r="B40" s="4"/>
      <c r="C40" s="4">
        <f t="shared" si="12"/>
        <v>1083325</v>
      </c>
      <c r="D40" s="4">
        <f t="shared" si="11"/>
        <v>216.67</v>
      </c>
      <c r="E40" s="4"/>
      <c r="F40" s="4">
        <f t="shared" si="8"/>
        <v>2000000</v>
      </c>
      <c r="G40" s="4">
        <f t="shared" si="9"/>
        <v>400</v>
      </c>
      <c r="H40" s="4"/>
      <c r="I40" s="4">
        <f t="shared" si="3"/>
        <v>2500000</v>
      </c>
      <c r="J40" s="4">
        <f t="shared" si="7"/>
        <v>500</v>
      </c>
    </row>
    <row r="41" spans="1:10">
      <c r="A41" s="3">
        <f t="shared" si="10"/>
        <v>43478</v>
      </c>
      <c r="B41" s="4"/>
      <c r="C41" s="4">
        <f t="shared" si="12"/>
        <v>1083325</v>
      </c>
      <c r="D41" s="4">
        <f t="shared" si="11"/>
        <v>216.67</v>
      </c>
      <c r="E41" s="4"/>
      <c r="F41" s="4">
        <f t="shared" si="8"/>
        <v>2000000</v>
      </c>
      <c r="G41" s="4">
        <f t="shared" si="9"/>
        <v>400</v>
      </c>
      <c r="H41" s="4"/>
      <c r="I41" s="4">
        <f t="shared" si="3"/>
        <v>2500000</v>
      </c>
      <c r="J41" s="4">
        <f t="shared" si="7"/>
        <v>500</v>
      </c>
    </row>
    <row r="42" spans="1:10">
      <c r="A42" s="3">
        <f t="shared" si="10"/>
        <v>43479</v>
      </c>
      <c r="B42" s="4"/>
      <c r="C42" s="4">
        <f t="shared" si="12"/>
        <v>1083325</v>
      </c>
      <c r="D42" s="4">
        <f t="shared" si="11"/>
        <v>216.67</v>
      </c>
      <c r="E42" s="4"/>
      <c r="F42" s="4">
        <f t="shared" si="8"/>
        <v>2000000</v>
      </c>
      <c r="G42" s="4">
        <f t="shared" si="9"/>
        <v>400</v>
      </c>
      <c r="H42" s="4"/>
      <c r="I42" s="4">
        <f t="shared" si="3"/>
        <v>2500000</v>
      </c>
      <c r="J42" s="4">
        <f t="shared" si="7"/>
        <v>500</v>
      </c>
    </row>
    <row r="43" spans="1:10">
      <c r="A43" s="3">
        <f t="shared" si="10"/>
        <v>43480</v>
      </c>
      <c r="B43" s="4"/>
      <c r="C43" s="4">
        <f t="shared" si="12"/>
        <v>1083325</v>
      </c>
      <c r="D43" s="4">
        <f t="shared" si="11"/>
        <v>216.67</v>
      </c>
      <c r="E43" s="4">
        <v>5000000</v>
      </c>
      <c r="F43" s="4">
        <f t="shared" si="8"/>
        <v>7000000</v>
      </c>
      <c r="G43" s="4">
        <f t="shared" si="9"/>
        <v>1400</v>
      </c>
      <c r="H43" s="4">
        <v>0</v>
      </c>
      <c r="I43" s="4">
        <f t="shared" si="3"/>
        <v>2500000</v>
      </c>
      <c r="J43" s="4">
        <f t="shared" si="7"/>
        <v>500</v>
      </c>
    </row>
    <row r="44" spans="1:10">
      <c r="A44" s="3">
        <f t="shared" si="10"/>
        <v>43481</v>
      </c>
      <c r="B44" s="4"/>
      <c r="C44" s="4">
        <f t="shared" si="12"/>
        <v>1083325</v>
      </c>
      <c r="D44" s="4">
        <f t="shared" si="11"/>
        <v>216.67</v>
      </c>
      <c r="E44" s="4"/>
      <c r="F44" s="4">
        <f t="shared" si="8"/>
        <v>7000000</v>
      </c>
      <c r="G44" s="4">
        <f t="shared" si="9"/>
        <v>1400</v>
      </c>
      <c r="H44" s="4"/>
      <c r="I44" s="4">
        <f t="shared" si="3"/>
        <v>2500000</v>
      </c>
      <c r="J44" s="4">
        <f t="shared" si="7"/>
        <v>500</v>
      </c>
    </row>
    <row r="45" spans="1:10">
      <c r="A45" s="3">
        <f t="shared" si="10"/>
        <v>43482</v>
      </c>
      <c r="B45" s="4"/>
      <c r="C45" s="4">
        <f t="shared" si="12"/>
        <v>1083325</v>
      </c>
      <c r="D45" s="4">
        <f t="shared" si="11"/>
        <v>216.67</v>
      </c>
      <c r="E45" s="4"/>
      <c r="F45" s="4">
        <f t="shared" si="8"/>
        <v>7000000</v>
      </c>
      <c r="G45" s="4">
        <f t="shared" si="9"/>
        <v>1400</v>
      </c>
      <c r="H45" s="4"/>
      <c r="I45" s="4">
        <f t="shared" si="3"/>
        <v>2500000</v>
      </c>
      <c r="J45" s="4">
        <f t="shared" si="7"/>
        <v>500</v>
      </c>
    </row>
    <row r="46" spans="1:10">
      <c r="A46" s="3">
        <f t="shared" ref="A46:A59" si="13">A45+1</f>
        <v>43483</v>
      </c>
      <c r="B46" s="4"/>
      <c r="C46" s="4">
        <f t="shared" si="12"/>
        <v>1083325</v>
      </c>
      <c r="D46" s="4">
        <f t="shared" si="11"/>
        <v>216.67</v>
      </c>
      <c r="E46" s="4"/>
      <c r="F46" s="4">
        <f t="shared" si="8"/>
        <v>7000000</v>
      </c>
      <c r="G46" s="4">
        <f t="shared" si="9"/>
        <v>1400</v>
      </c>
      <c r="H46" s="4"/>
      <c r="I46" s="4">
        <f t="shared" si="3"/>
        <v>2500000</v>
      </c>
      <c r="J46" s="4">
        <f t="shared" si="7"/>
        <v>500</v>
      </c>
    </row>
    <row r="47" spans="1:10">
      <c r="A47" s="3">
        <f t="shared" si="13"/>
        <v>43484</v>
      </c>
      <c r="B47" s="4"/>
      <c r="C47" s="4">
        <f t="shared" si="12"/>
        <v>1083325</v>
      </c>
      <c r="D47" s="4">
        <f t="shared" si="11"/>
        <v>216.67</v>
      </c>
      <c r="E47" s="4"/>
      <c r="F47" s="4">
        <f t="shared" si="8"/>
        <v>7000000</v>
      </c>
      <c r="G47" s="4">
        <f t="shared" si="9"/>
        <v>1400</v>
      </c>
      <c r="H47" s="4"/>
      <c r="I47" s="4">
        <f t="shared" si="3"/>
        <v>2500000</v>
      </c>
      <c r="J47" s="4">
        <f t="shared" si="7"/>
        <v>500</v>
      </c>
    </row>
    <row r="48" spans="1:10">
      <c r="A48" s="3">
        <f t="shared" si="13"/>
        <v>43485</v>
      </c>
      <c r="B48" s="4">
        <v>-1000000</v>
      </c>
      <c r="C48" s="4">
        <f t="shared" si="12"/>
        <v>83325</v>
      </c>
      <c r="D48" s="4">
        <f t="shared" si="11"/>
        <v>16.67</v>
      </c>
      <c r="E48" s="4">
        <f>8654480-4000000</f>
        <v>4654480</v>
      </c>
      <c r="F48" s="4">
        <f t="shared" si="8"/>
        <v>11654480</v>
      </c>
      <c r="G48" s="4">
        <f t="shared" si="9"/>
        <v>2330.9</v>
      </c>
      <c r="H48" s="4">
        <f>6000000</f>
        <v>6000000</v>
      </c>
      <c r="I48" s="4">
        <f t="shared" si="3"/>
        <v>8500000</v>
      </c>
      <c r="J48" s="4">
        <f t="shared" si="7"/>
        <v>1700</v>
      </c>
    </row>
    <row r="49" spans="1:10">
      <c r="A49" s="3">
        <f t="shared" si="13"/>
        <v>43486</v>
      </c>
      <c r="B49" s="4"/>
      <c r="C49" s="4">
        <f t="shared" si="12"/>
        <v>83325</v>
      </c>
      <c r="D49" s="4">
        <f t="shared" si="11"/>
        <v>16.67</v>
      </c>
      <c r="E49" s="4"/>
      <c r="F49" s="4">
        <f t="shared" si="8"/>
        <v>11654480</v>
      </c>
      <c r="G49" s="4">
        <f t="shared" si="9"/>
        <v>2330.9</v>
      </c>
      <c r="H49" s="4">
        <v>5104000</v>
      </c>
      <c r="I49" s="4">
        <f t="shared" si="3"/>
        <v>13604000</v>
      </c>
      <c r="J49" s="4">
        <f t="shared" si="7"/>
        <v>2720.8</v>
      </c>
    </row>
    <row r="50" spans="1:10">
      <c r="A50" s="3">
        <f t="shared" si="13"/>
        <v>43487</v>
      </c>
      <c r="B50" s="4"/>
      <c r="C50" s="4">
        <f t="shared" si="12"/>
        <v>83325</v>
      </c>
      <c r="D50" s="4">
        <f t="shared" si="11"/>
        <v>16.67</v>
      </c>
      <c r="E50" s="4"/>
      <c r="F50" s="4">
        <f t="shared" si="8"/>
        <v>11654480</v>
      </c>
      <c r="G50" s="4">
        <f t="shared" si="9"/>
        <v>2330.9</v>
      </c>
      <c r="H50" s="4"/>
      <c r="I50" s="4">
        <f t="shared" si="3"/>
        <v>13604000</v>
      </c>
      <c r="J50" s="4">
        <f t="shared" si="7"/>
        <v>2720.8</v>
      </c>
    </row>
    <row r="51" spans="1:10">
      <c r="A51" s="3">
        <f t="shared" si="13"/>
        <v>43488</v>
      </c>
      <c r="B51" s="4"/>
      <c r="C51" s="4">
        <f t="shared" si="12"/>
        <v>83325</v>
      </c>
      <c r="D51" s="4">
        <f t="shared" si="11"/>
        <v>16.67</v>
      </c>
      <c r="E51" s="4"/>
      <c r="F51" s="4">
        <f t="shared" si="8"/>
        <v>11654480</v>
      </c>
      <c r="G51" s="4">
        <f t="shared" si="9"/>
        <v>2330.9</v>
      </c>
      <c r="H51" s="4"/>
      <c r="I51" s="4">
        <f t="shared" si="3"/>
        <v>13604000</v>
      </c>
      <c r="J51" s="4">
        <f t="shared" si="7"/>
        <v>2720.8</v>
      </c>
    </row>
    <row r="52" spans="1:10">
      <c r="A52" s="3">
        <f t="shared" si="13"/>
        <v>43489</v>
      </c>
      <c r="B52" s="4"/>
      <c r="C52" s="4">
        <f t="shared" si="12"/>
        <v>83325</v>
      </c>
      <c r="D52" s="4">
        <f t="shared" si="11"/>
        <v>16.67</v>
      </c>
      <c r="E52" s="4"/>
      <c r="F52" s="4">
        <f t="shared" si="8"/>
        <v>11654480</v>
      </c>
      <c r="G52" s="4">
        <f t="shared" si="9"/>
        <v>2330.9</v>
      </c>
      <c r="H52" s="4"/>
      <c r="I52" s="4">
        <f t="shared" si="3"/>
        <v>13604000</v>
      </c>
      <c r="J52" s="4">
        <f t="shared" si="7"/>
        <v>2720.8</v>
      </c>
    </row>
    <row r="53" spans="1:10">
      <c r="A53" s="3">
        <f t="shared" si="13"/>
        <v>43490</v>
      </c>
      <c r="B53" s="4">
        <v>-169984</v>
      </c>
      <c r="C53" s="4">
        <f t="shared" si="12"/>
        <v>-86659</v>
      </c>
      <c r="D53" s="4">
        <v>0</v>
      </c>
      <c r="E53" s="4"/>
      <c r="F53" s="4">
        <f t="shared" si="8"/>
        <v>11654480</v>
      </c>
      <c r="G53" s="4">
        <f t="shared" si="9"/>
        <v>2330.9</v>
      </c>
      <c r="H53" s="4">
        <v>-2000000</v>
      </c>
      <c r="I53" s="4">
        <f t="shared" si="3"/>
        <v>11604000</v>
      </c>
      <c r="J53" s="4">
        <f t="shared" si="7"/>
        <v>2320.8</v>
      </c>
    </row>
    <row r="54" spans="1:10">
      <c r="A54" s="3">
        <f t="shared" si="13"/>
        <v>43491</v>
      </c>
      <c r="B54" s="4"/>
      <c r="C54" s="4">
        <f t="shared" si="12"/>
        <v>-86659</v>
      </c>
      <c r="D54" s="4">
        <v>0</v>
      </c>
      <c r="E54" s="4"/>
      <c r="F54" s="4">
        <f t="shared" si="8"/>
        <v>11654480</v>
      </c>
      <c r="G54" s="4">
        <f t="shared" si="9"/>
        <v>2330.9</v>
      </c>
      <c r="H54" s="4"/>
      <c r="I54" s="4">
        <f t="shared" si="3"/>
        <v>11604000</v>
      </c>
      <c r="J54" s="4">
        <f t="shared" si="7"/>
        <v>2320.8</v>
      </c>
    </row>
    <row r="55" ht="15" customHeight="true" spans="1:10">
      <c r="A55" s="3">
        <f t="shared" si="13"/>
        <v>43492</v>
      </c>
      <c r="B55" s="4"/>
      <c r="C55" s="4">
        <f t="shared" si="12"/>
        <v>-86659</v>
      </c>
      <c r="D55" s="4">
        <v>0</v>
      </c>
      <c r="E55" s="4"/>
      <c r="F55" s="4">
        <f t="shared" si="8"/>
        <v>11654480</v>
      </c>
      <c r="G55" s="4">
        <f t="shared" si="9"/>
        <v>2330.9</v>
      </c>
      <c r="H55" s="4"/>
      <c r="I55" s="4">
        <f t="shared" si="3"/>
        <v>11604000</v>
      </c>
      <c r="J55" s="4">
        <f t="shared" si="7"/>
        <v>2320.8</v>
      </c>
    </row>
    <row r="56" spans="1:10">
      <c r="A56" s="3">
        <f t="shared" si="13"/>
        <v>43493</v>
      </c>
      <c r="B56" s="4"/>
      <c r="C56" s="4">
        <f t="shared" si="12"/>
        <v>-86659</v>
      </c>
      <c r="D56" s="4">
        <v>0</v>
      </c>
      <c r="E56" s="4"/>
      <c r="F56" s="4">
        <f t="shared" si="8"/>
        <v>11654480</v>
      </c>
      <c r="G56" s="4">
        <f t="shared" si="9"/>
        <v>2330.9</v>
      </c>
      <c r="H56" s="4"/>
      <c r="I56" s="4">
        <f t="shared" si="3"/>
        <v>11604000</v>
      </c>
      <c r="J56" s="4">
        <f t="shared" si="7"/>
        <v>2320.8</v>
      </c>
    </row>
    <row r="57" spans="1:10">
      <c r="A57" s="3">
        <f t="shared" si="13"/>
        <v>43494</v>
      </c>
      <c r="B57" s="4"/>
      <c r="C57" s="4">
        <f t="shared" si="12"/>
        <v>-86659</v>
      </c>
      <c r="D57" s="4">
        <v>0</v>
      </c>
      <c r="E57" s="4"/>
      <c r="F57" s="4">
        <f t="shared" si="8"/>
        <v>11654480</v>
      </c>
      <c r="G57" s="4">
        <f t="shared" si="9"/>
        <v>2330.9</v>
      </c>
      <c r="H57" s="4"/>
      <c r="I57" s="4">
        <f t="shared" si="3"/>
        <v>11604000</v>
      </c>
      <c r="J57" s="4">
        <f t="shared" si="7"/>
        <v>2320.8</v>
      </c>
    </row>
    <row r="58" spans="1:10">
      <c r="A58" s="3">
        <f t="shared" si="13"/>
        <v>43495</v>
      </c>
      <c r="B58" s="4"/>
      <c r="C58" s="4">
        <f t="shared" si="12"/>
        <v>-86659</v>
      </c>
      <c r="D58" s="4">
        <v>0</v>
      </c>
      <c r="E58" s="4"/>
      <c r="F58" s="4">
        <f t="shared" si="8"/>
        <v>11654480</v>
      </c>
      <c r="G58" s="4">
        <f t="shared" si="9"/>
        <v>2330.9</v>
      </c>
      <c r="H58" s="4">
        <v>0</v>
      </c>
      <c r="I58" s="4">
        <f t="shared" si="3"/>
        <v>11604000</v>
      </c>
      <c r="J58" s="4">
        <f t="shared" si="7"/>
        <v>2320.8</v>
      </c>
    </row>
    <row r="59" spans="1:10">
      <c r="A59" s="3">
        <f t="shared" si="13"/>
        <v>43496</v>
      </c>
      <c r="B59" s="4"/>
      <c r="C59" s="4">
        <f t="shared" si="12"/>
        <v>-86659</v>
      </c>
      <c r="D59" s="4">
        <v>0</v>
      </c>
      <c r="E59" s="4">
        <v>-12102400</v>
      </c>
      <c r="F59" s="4">
        <v>0</v>
      </c>
      <c r="G59" s="4">
        <f t="shared" si="9"/>
        <v>0</v>
      </c>
      <c r="H59" s="4">
        <v>-3000000</v>
      </c>
      <c r="I59" s="4">
        <f t="shared" si="3"/>
        <v>8604000</v>
      </c>
      <c r="J59" s="4">
        <f t="shared" si="7"/>
        <v>1720.8</v>
      </c>
    </row>
    <row r="60" spans="1:10">
      <c r="A60" s="2">
        <v>0</v>
      </c>
      <c r="B60" s="4"/>
      <c r="C60" s="4"/>
      <c r="D60" s="4">
        <f>SUM(D3:D59)</f>
        <v>7470.045</v>
      </c>
      <c r="E60" s="4"/>
      <c r="F60" s="4"/>
      <c r="G60" s="4">
        <f>SUM(G3:G59)</f>
        <v>38239.9</v>
      </c>
      <c r="H60" s="4"/>
      <c r="I60" s="4"/>
      <c r="J60" s="4">
        <f>SUM(J3:J59)</f>
        <v>48728.8</v>
      </c>
    </row>
  </sheetData>
  <mergeCells count="3">
    <mergeCell ref="A1:D1"/>
    <mergeCell ref="E1:G1"/>
    <mergeCell ref="H1:J1"/>
  </mergeCells>
  <pageMargins left="0.75" right="0.75" top="1" bottom="1" header="0.511805555555556" footer="0.511805555555556"/>
  <headerFooter/>
  <ignoredErrors>
    <ignoredError sqref="D38" formula="true"/>
  </ignoredError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dc:creator>
  <cp:lastModifiedBy>qwq</cp:lastModifiedBy>
  <dcterms:created xsi:type="dcterms:W3CDTF">2019-02-11T19:16:00Z</dcterms:created>
  <dcterms:modified xsi:type="dcterms:W3CDTF">2021-03-02T22:02:13Z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2052-11.1.0.9615</vt:lpwstr>
  </property>
</Properties>
</file>