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Developpement\smash\"/>
    </mc:Choice>
  </mc:AlternateContent>
  <xr:revisionPtr revIDLastSave="0" documentId="13_ncr:1_{B266B9D7-A6A5-4501-98E2-560FDE3E6A15}" xr6:coauthVersionLast="43" xr6:coauthVersionMax="43" xr10:uidLastSave="{00000000-0000-0000-0000-000000000000}"/>
  <bookViews>
    <workbookView xWindow="28680" yWindow="-120" windowWidth="24510" windowHeight="15990" xr2:uid="{B88D8BEE-BC60-44C6-A929-46D594583A2F}"/>
  </bookViews>
  <sheets>
    <sheet name="Stuff to train" sheetId="1" r:id="rId1"/>
    <sheet name="Characters stats" sheetId="4" r:id="rId2"/>
    <sheet name="Pichu Combo" sheetId="2" r:id="rId3"/>
    <sheet name="Falcon Combo" sheetId="3" r:id="rId4"/>
    <sheet name="ACBA Experiences" sheetId="5" r:id="rId5"/>
    <sheet name="ACBA Debug" sheetId="6" r:id="rId6"/>
    <sheet name="How to ACBA" sheetId="7" r:id="rId7"/>
  </sheets>
  <definedNames>
    <definedName name="_xlnm._FilterDatabase" localSheetId="1" hidden="1">'Characters stats'!$A$6:$J$6</definedName>
    <definedName name="_xlnm._FilterDatabase" localSheetId="0" hidden="1">'Stuff to train'!$A$1:$G$30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4" i="7"/>
  <c r="A25" i="7" s="1"/>
  <c r="A26" i="7" s="1"/>
  <c r="A27" i="7" s="1"/>
  <c r="A28" i="7" s="1"/>
  <c r="A29" i="7" s="1"/>
  <c r="A30" i="7" s="1"/>
  <c r="A31" i="7" s="1"/>
  <c r="A3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E41" i="4" l="1"/>
  <c r="G27" i="4"/>
  <c r="G31" i="4"/>
  <c r="G18" i="4"/>
  <c r="G82" i="4"/>
  <c r="G81" i="4"/>
  <c r="G83" i="4"/>
  <c r="E83" i="4"/>
  <c r="E82" i="4"/>
  <c r="E81" i="4"/>
  <c r="G51" i="4"/>
  <c r="G36" i="4"/>
  <c r="G17" i="4"/>
  <c r="G68" i="4"/>
  <c r="G9" i="4"/>
  <c r="G69" i="4"/>
  <c r="G11" i="4"/>
  <c r="G10" i="4"/>
  <c r="G22" i="4"/>
  <c r="G66" i="4"/>
  <c r="G46" i="4"/>
  <c r="G35" i="4"/>
  <c r="G70" i="4"/>
  <c r="G71" i="4"/>
  <c r="G21" i="4"/>
  <c r="G39" i="4"/>
  <c r="G47" i="4"/>
  <c r="G8" i="4"/>
  <c r="G26" i="4"/>
  <c r="G67" i="4"/>
  <c r="G28" i="4"/>
  <c r="G14" i="4"/>
  <c r="G32" i="4"/>
  <c r="G61" i="4"/>
  <c r="G23" i="4"/>
  <c r="G43" i="4"/>
  <c r="G79" i="4"/>
  <c r="G73" i="4"/>
  <c r="G78" i="4"/>
  <c r="G45" i="4"/>
  <c r="G19" i="4"/>
  <c r="G50" i="4"/>
  <c r="G77" i="4"/>
  <c r="G13" i="4"/>
  <c r="G60" i="4"/>
  <c r="G52" i="4"/>
  <c r="G48" i="4"/>
  <c r="G30" i="4"/>
  <c r="G16" i="4"/>
  <c r="G7" i="4"/>
  <c r="G29" i="4"/>
  <c r="G57" i="4"/>
  <c r="G37" i="4"/>
  <c r="G33" i="4"/>
  <c r="G63" i="4"/>
  <c r="G62" i="4"/>
  <c r="G20" i="4"/>
  <c r="G15" i="4"/>
  <c r="G38" i="4"/>
  <c r="G53" i="4"/>
  <c r="G76" i="4"/>
  <c r="G74" i="4"/>
  <c r="G64" i="4"/>
  <c r="G59" i="4"/>
  <c r="G34" i="4"/>
  <c r="G24" i="4"/>
  <c r="G65" i="4"/>
  <c r="G75" i="4"/>
  <c r="G42" i="4"/>
  <c r="G49" i="4"/>
  <c r="G44" i="4"/>
  <c r="G54" i="4"/>
  <c r="G56" i="4"/>
  <c r="G41" i="4"/>
  <c r="G58" i="4"/>
  <c r="G55" i="4"/>
  <c r="G12" i="4"/>
  <c r="G25" i="4"/>
  <c r="G40" i="4"/>
  <c r="G7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7" i="4"/>
</calcChain>
</file>

<file path=xl/sharedStrings.xml><?xml version="1.0" encoding="utf-8"?>
<sst xmlns="http://schemas.openxmlformats.org/spreadsheetml/2006/main" count="360" uniqueCount="231">
  <si>
    <t>Technique Name</t>
  </si>
  <si>
    <t>Type</t>
  </si>
  <si>
    <t>Last time trained</t>
  </si>
  <si>
    <t>Need to train ?</t>
  </si>
  <si>
    <t>Wall Jump</t>
  </si>
  <si>
    <t>Tech</t>
  </si>
  <si>
    <t>Smash DI</t>
  </si>
  <si>
    <t>Ledge Trump</t>
  </si>
  <si>
    <t>2-Frame</t>
  </si>
  <si>
    <t>Jablock</t>
  </si>
  <si>
    <t>Tomahawk Grab</t>
  </si>
  <si>
    <t>Instant Dash Attack</t>
  </si>
  <si>
    <t>Pivot Grab</t>
  </si>
  <si>
    <t>Pivot Cancel</t>
  </si>
  <si>
    <t>Wave Dash</t>
  </si>
  <si>
    <t>B-reverse</t>
  </si>
  <si>
    <t>Importance</t>
  </si>
  <si>
    <t>Reverse Aerial Rush</t>
  </si>
  <si>
    <t>Z-Drop</t>
  </si>
  <si>
    <t>Shield Dash</t>
  </si>
  <si>
    <t>Cross Up</t>
  </si>
  <si>
    <t>Parry</t>
  </si>
  <si>
    <t>Spotdodge</t>
  </si>
  <si>
    <t>Short Hope</t>
  </si>
  <si>
    <t>Micro-Spacing Aerial</t>
  </si>
  <si>
    <t>Buffered Aerial</t>
  </si>
  <si>
    <t>Landing Aerial</t>
  </si>
  <si>
    <t>Full Hope Instant Aerial</t>
  </si>
  <si>
    <t>Reverse Jab / Tilt</t>
  </si>
  <si>
    <t>Ledge Dropping</t>
  </si>
  <si>
    <t>Roll Cancel Boost Grab</t>
  </si>
  <si>
    <t>Thunder Edgeguard</t>
  </si>
  <si>
    <t>Combo</t>
  </si>
  <si>
    <t>Movement</t>
  </si>
  <si>
    <t>Low</t>
  </si>
  <si>
    <t>Off-stage</t>
  </si>
  <si>
    <t>Useful when</t>
  </si>
  <si>
    <t>Defence</t>
  </si>
  <si>
    <t>High</t>
  </si>
  <si>
    <t>Disadvantage</t>
  </si>
  <si>
    <t>Ledgetrap</t>
  </si>
  <si>
    <t>Advantage</t>
  </si>
  <si>
    <t>Neutral</t>
  </si>
  <si>
    <t>Trick</t>
  </si>
  <si>
    <t>Offence</t>
  </si>
  <si>
    <t>Medium</t>
  </si>
  <si>
    <t>Commentary</t>
  </si>
  <si>
    <t>Timing : when you are being projected, even before hitting the wall (+ jump !)</t>
  </si>
  <si>
    <t>Moves</t>
  </si>
  <si>
    <t>Lower range</t>
  </si>
  <si>
    <t>Higher range</t>
  </si>
  <si>
    <t>Against light characters (Pichu)</t>
  </si>
  <si>
    <t>Against heavy characters (Bowser)</t>
  </si>
  <si>
    <t>D-Throw</t>
  </si>
  <si>
    <t>Fast Fall</t>
  </si>
  <si>
    <t xml:space="preserve"> F-Air</t>
  </si>
  <si>
    <t>U-Air</t>
  </si>
  <si>
    <t>Damage (Stale ON)</t>
  </si>
  <si>
    <t>1st U-Air : L + C-Stick up + Stick forward (instant)
Be careful to not buffer it ==&gt; F-Air instead</t>
  </si>
  <si>
    <t>Full Hop</t>
  </si>
  <si>
    <t>L + C-stick is very useful, but don't do it too early or you won't do the good aerial !</t>
  </si>
  <si>
    <t>Do it in the right order : Stick ==&gt; Stick ==&gt; Stick + Y/L + A. You must do a backflip</t>
  </si>
  <si>
    <t>Captain Falcon doesn't benefit from momentum reverse, but Falcon Punch is better !</t>
  </si>
  <si>
    <t>Pichu can't wall jump tho'</t>
  </si>
  <si>
    <t>Character</t>
  </si>
  <si>
    <t>Height</t>
  </si>
  <si>
    <t>Weight</t>
  </si>
  <si>
    <t>Falling speed</t>
  </si>
  <si>
    <t>Fast falling speed</t>
  </si>
  <si>
    <t>Mario</t>
  </si>
  <si>
    <t>Donkey Kong</t>
  </si>
  <si>
    <t>Link</t>
  </si>
  <si>
    <t>Samus</t>
  </si>
  <si>
    <t>Dark Samus</t>
  </si>
  <si>
    <t>Yoshi</t>
  </si>
  <si>
    <t>Kirby</t>
  </si>
  <si>
    <t>Fox</t>
  </si>
  <si>
    <t>Pikachu</t>
  </si>
  <si>
    <t>Luigi</t>
  </si>
  <si>
    <t>Ness</t>
  </si>
  <si>
    <t>Captain Falcon</t>
  </si>
  <si>
    <t>Jigglypuff</t>
  </si>
  <si>
    <t>Peach</t>
  </si>
  <si>
    <t>Daisy</t>
  </si>
  <si>
    <t>Bowser</t>
  </si>
  <si>
    <t>Ice Climbers</t>
  </si>
  <si>
    <t>Sheik</t>
  </si>
  <si>
    <t>Zelda</t>
  </si>
  <si>
    <t>Dr. Mario</t>
  </si>
  <si>
    <t>Pichu</t>
  </si>
  <si>
    <t>Falco</t>
  </si>
  <si>
    <t>Marth</t>
  </si>
  <si>
    <t>Lucina</t>
  </si>
  <si>
    <t>Young Link</t>
  </si>
  <si>
    <t>Ganondorf</t>
  </si>
  <si>
    <t>Mewtwo</t>
  </si>
  <si>
    <t>Roy</t>
  </si>
  <si>
    <t>Chrom</t>
  </si>
  <si>
    <t>Mr. Game &amp; Watch</t>
  </si>
  <si>
    <t>Meta Knight</t>
  </si>
  <si>
    <t>Pit</t>
  </si>
  <si>
    <t>Dark Pit</t>
  </si>
  <si>
    <t>Zero Suit Samus</t>
  </si>
  <si>
    <t>Wario</t>
  </si>
  <si>
    <t>Snake</t>
  </si>
  <si>
    <t>Ike</t>
  </si>
  <si>
    <t>Squirtle</t>
  </si>
  <si>
    <t>Ivysaur</t>
  </si>
  <si>
    <t>Charizard</t>
  </si>
  <si>
    <t>Diddy Kong</t>
  </si>
  <si>
    <t>Lucas</t>
  </si>
  <si>
    <t>Sonic</t>
  </si>
  <si>
    <t>King DeDeDe</t>
  </si>
  <si>
    <t>Olimar</t>
  </si>
  <si>
    <t>Lucario</t>
  </si>
  <si>
    <t>R.O.B.</t>
  </si>
  <si>
    <t>Toon Link</t>
  </si>
  <si>
    <t>Wolf</t>
  </si>
  <si>
    <t>Villager</t>
  </si>
  <si>
    <t>Mega Man</t>
  </si>
  <si>
    <t>Wii Fit Trainer</t>
  </si>
  <si>
    <t>Rosalina &amp; Luma</t>
  </si>
  <si>
    <t>Little Mac</t>
  </si>
  <si>
    <t>Palutena</t>
  </si>
  <si>
    <t>Pac-Man</t>
  </si>
  <si>
    <t>Robin</t>
  </si>
  <si>
    <t>Shulk</t>
  </si>
  <si>
    <t>Bowser Jr.</t>
  </si>
  <si>
    <t>Duck Hunt Duo</t>
  </si>
  <si>
    <t>Ryu</t>
  </si>
  <si>
    <t>Ken</t>
  </si>
  <si>
    <t>Cloud</t>
  </si>
  <si>
    <t>Corrin</t>
  </si>
  <si>
    <t>Bayonetta</t>
  </si>
  <si>
    <t>Inkling</t>
  </si>
  <si>
    <t>Ridley</t>
  </si>
  <si>
    <t>Simon</t>
  </si>
  <si>
    <t>Richter</t>
  </si>
  <si>
    <t>King K. Rool</t>
  </si>
  <si>
    <t>Isabelle</t>
  </si>
  <si>
    <t>Incineroar</t>
  </si>
  <si>
    <t>Piranha Plant</t>
  </si>
  <si>
    <t>Mii Brawler</t>
  </si>
  <si>
    <t xml:space="preserve">Sources : </t>
  </si>
  <si>
    <t>https://www.reddit.com/r/smashbros/comments/affah1/every_characters_height_in_smash_ultimate/</t>
  </si>
  <si>
    <t>Greninja</t>
  </si>
  <si>
    <t>Weight / Height</t>
  </si>
  <si>
    <t>http://kuroganehammer.com/Ultimate/Weight</t>
  </si>
  <si>
    <t>ID</t>
  </si>
  <si>
    <t>Short Hop</t>
  </si>
  <si>
    <t>Air Jump</t>
  </si>
  <si>
    <t>https://www.ssbwiki.com/jump#Super_Smash_Bros._Ultimate_2</t>
  </si>
  <si>
    <t>https://www.ssbwiki.com/Fast_fall#Fast_falling_speeds_in_SSBU</t>
  </si>
  <si>
    <t>Mii Swordfighter</t>
  </si>
  <si>
    <t>Mii Gunner</t>
  </si>
  <si>
    <t>Hard to jablock with Captain Falcon</t>
  </si>
  <si>
    <t>Do it in the right order : Stick + C-stick ==&gt; L jump. Time the jump more or less late.</t>
  </si>
  <si>
    <t>Attack Cancel Back Air</t>
  </si>
  <si>
    <t>Down Throw</t>
  </si>
  <si>
    <t>Neutral Air</t>
  </si>
  <si>
    <t>Up Air x3</t>
  </si>
  <si>
    <t>Down Air</t>
  </si>
  <si>
    <t>Forward Air</t>
  </si>
  <si>
    <t>Kill Confirm</t>
  </si>
  <si>
    <t>Combo Starter</t>
  </si>
  <si>
    <t>78,7% ~ 88,6%</t>
  </si>
  <si>
    <t>76,7% ~ 86,7%</t>
  </si>
  <si>
    <t>(Up Air + Fast Fall + Full Jump)</t>
  </si>
  <si>
    <t>(Up Air + Fast Fall)</t>
  </si>
  <si>
    <t>Description</t>
  </si>
  <si>
    <t>Move done</t>
  </si>
  <si>
    <t>Stick, 4 frames, Jump, 4 frames, C-stick</t>
  </si>
  <si>
    <t>Full Hop non-reversed Back Air</t>
  </si>
  <si>
    <t>Stick, 4 frames, Jump, 2 frames, C-stick</t>
  </si>
  <si>
    <t>Short Hop non-reversed Back Air</t>
  </si>
  <si>
    <t>Stick, 4 frames, C-stick, 3 frames, Jump</t>
  </si>
  <si>
    <t>Stick, C-stick, Jump, 1 frame</t>
  </si>
  <si>
    <t>Buffering : Jump + C-stick</t>
  </si>
  <si>
    <t>Short Hop Forward Knee</t>
  </si>
  <si>
    <t>Buffering : C-stick</t>
  </si>
  <si>
    <t>Reversed F-Tilt</t>
  </si>
  <si>
    <t>Walk</t>
  </si>
  <si>
    <t>Run</t>
  </si>
  <si>
    <t>Buffering : Jump</t>
  </si>
  <si>
    <t>Short / Full Hop</t>
  </si>
  <si>
    <t>Buffering : Jump + Stick</t>
  </si>
  <si>
    <t>Buffering : Stick (early)</t>
  </si>
  <si>
    <t>Buffering : Stick (late)</t>
  </si>
  <si>
    <t>Reversed F-tilt</t>
  </si>
  <si>
    <t>Buffering : C-stick + Stick (late)</t>
  </si>
  <si>
    <t>Buffering : C-stick + Jump + Stick</t>
  </si>
  <si>
    <t>C-stick, 2 frames, Jump, 6 frames, Stick</t>
  </si>
  <si>
    <t>What you did</t>
  </si>
  <si>
    <t>How to fix</t>
  </si>
  <si>
    <t>Forward F-tilt</t>
  </si>
  <si>
    <t>Short Hop Forward Neutral Air</t>
  </si>
  <si>
    <t>Buffered : Stick + C-stick + Jump</t>
  </si>
  <si>
    <t>Stick, 1~15 frames, C-stick, 3+ frames, Jump</t>
  </si>
  <si>
    <t>Short hop non-reversed Back Air</t>
  </si>
  <si>
    <t>Stick, 1~15 frames, Jump, 0~2 frames, C-stick</t>
  </si>
  <si>
    <r>
      <t xml:space="preserve">You </t>
    </r>
    <r>
      <rPr>
        <b/>
        <sz val="11"/>
        <color theme="1"/>
        <rFont val="Calibri"/>
        <family val="2"/>
        <scheme val="minor"/>
      </rPr>
      <t>jumped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too late</t>
    </r>
    <r>
      <rPr>
        <sz val="11"/>
        <color theme="1"/>
        <rFont val="Calibri"/>
        <family val="2"/>
        <scheme val="minor"/>
      </rPr>
      <t>.
Try to do the C-stick input and the Jump input almost at the same time, but still in the right order</t>
    </r>
  </si>
  <si>
    <r>
      <t xml:space="preserve">You </t>
    </r>
    <r>
      <rPr>
        <b/>
        <sz val="11"/>
        <color theme="1"/>
        <rFont val="Calibri"/>
        <family val="2"/>
        <scheme val="minor"/>
      </rPr>
      <t>buffered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the inputs</t>
    </r>
    <r>
      <rPr>
        <sz val="11"/>
        <color theme="1"/>
        <rFont val="Calibri"/>
        <family val="2"/>
        <scheme val="minor"/>
      </rPr>
      <t>.
Be patient. Wait for the down throw animation to finish
before beginning the inputs</t>
    </r>
  </si>
  <si>
    <r>
      <t xml:space="preserve">You did </t>
    </r>
    <r>
      <rPr>
        <b/>
        <sz val="11"/>
        <color theme="1"/>
        <rFont val="Calibri"/>
        <family val="2"/>
        <scheme val="minor"/>
      </rPr>
      <t>all the inputs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at the same time</t>
    </r>
    <r>
      <rPr>
        <sz val="11"/>
        <color theme="1"/>
        <rFont val="Calibri"/>
        <family val="2"/>
        <scheme val="minor"/>
      </rPr>
      <t>. 
Separate the inputs : Stick, then C-stick, then Jump</t>
    </r>
  </si>
  <si>
    <r>
      <t xml:space="preserve">You </t>
    </r>
    <r>
      <rPr>
        <b/>
        <sz val="11"/>
        <color theme="1"/>
        <rFont val="Calibri"/>
        <family val="2"/>
        <scheme val="minor"/>
      </rPr>
      <t>jumped before the C-stick input</t>
    </r>
    <r>
      <rPr>
        <sz val="11"/>
        <color theme="1"/>
        <rFont val="Calibri"/>
        <family val="2"/>
        <scheme val="minor"/>
      </rPr>
      <t>. 
Do the C-input slightly earlier 
(or the Jump input slightly later, but it's more difficult)</t>
    </r>
  </si>
  <si>
    <t>?????????????????</t>
  </si>
  <si>
    <t>Buffered : Stick + C-stick (0~2 frames before the end of the lag animation), 3+ frames, Jump</t>
  </si>
  <si>
    <t>Short Hop Reversed Back Air</t>
  </si>
  <si>
    <t>Short Hop Reversed Neutral Air</t>
  </si>
  <si>
    <t>Short Hop Reversed Knee</t>
  </si>
  <si>
    <t>Buffering : Stick + C-stick (0~2 frames before the end of the lag animation), 0~2 frames, Jump</t>
  </si>
  <si>
    <t>Buffering : C-stick + Stick (early), 0~2 frames, Jump</t>
  </si>
  <si>
    <t>osef</t>
  </si>
  <si>
    <t>Buffering : C-stick + Stick (early), 3+ frames, Jump</t>
  </si>
  <si>
    <t>done</t>
  </si>
  <si>
    <t>good</t>
  </si>
  <si>
    <t>C-stick, 0~2 frames, Jump, 4+ frames, Stick</t>
  </si>
  <si>
    <t>Buffering : Jump + C-stick, 4+ frames, Stick</t>
  </si>
  <si>
    <r>
      <t>You</t>
    </r>
    <r>
      <rPr>
        <b/>
        <sz val="11"/>
        <color theme="1"/>
        <rFont val="Calibri"/>
        <family val="2"/>
        <scheme val="minor"/>
      </rPr>
      <t xml:space="preserve"> inputed the Stick too late</t>
    </r>
    <r>
      <rPr>
        <sz val="11"/>
        <color theme="1"/>
        <rFont val="Calibri"/>
        <family val="2"/>
        <scheme val="minor"/>
      </rPr>
      <t>.
Stick is the first input to do, and you have a large window after it for the next inputs. So do it first ! 
You did an Attack Cancel tho', but the wrong one.</t>
    </r>
  </si>
  <si>
    <r>
      <t xml:space="preserve">You </t>
    </r>
    <r>
      <rPr>
        <b/>
        <sz val="11"/>
        <color theme="1"/>
        <rFont val="Calibri"/>
        <family val="2"/>
        <scheme val="minor"/>
      </rPr>
      <t>separated too much the inputs</t>
    </r>
    <r>
      <rPr>
        <sz val="11"/>
        <color theme="1"/>
        <rFont val="Calibri"/>
        <family val="2"/>
        <scheme val="minor"/>
      </rPr>
      <t>.
The jump has to be only 0 to 2 frames after the C-stick, so tighten these 2 inputs up.</t>
    </r>
  </si>
  <si>
    <t>????????????</t>
  </si>
  <si>
    <t>This happens sometimes, and I have no idea why.</t>
  </si>
  <si>
    <t>Frame</t>
  </si>
  <si>
    <t>Fixed (reference point)</t>
  </si>
  <si>
    <t>Stick window (to begin the input)</t>
  </si>
  <si>
    <t>C-stick window (to begin the input)</t>
  </si>
  <si>
    <t>Jump window (to begin the input)</t>
  </si>
  <si>
    <t>Too early
Dash Attack</t>
  </si>
  <si>
    <t>Too late
Reversed Neutral Air</t>
  </si>
  <si>
    <t>Way too early
Full Hop non-reversed Back Air</t>
  </si>
  <si>
    <t>A bit too early
Short Hop non-reversed Back Air</t>
  </si>
  <si>
    <t>Too late 
Forward Knee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</si>
</sst>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4" fillId="4" borderId="1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5" fillId="3" borderId="14" xfId="2" applyFill="1" applyBorder="1" applyAlignment="1">
      <alignment horizontal="left" vertical="center"/>
    </xf>
    <xf numFmtId="0" fontId="5" fillId="3" borderId="15" xfId="2" applyFill="1" applyBorder="1" applyAlignment="1">
      <alignment horizontal="left" vertical="center"/>
    </xf>
    <xf numFmtId="0" fontId="5" fillId="3" borderId="1" xfId="2" applyFill="1" applyBorder="1" applyAlignment="1">
      <alignment horizontal="left" vertical="center"/>
    </xf>
    <xf numFmtId="0" fontId="5" fillId="3" borderId="9" xfId="2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5" fillId="3" borderId="11" xfId="2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horizontal="center" vertical="center"/>
    </xf>
    <xf numFmtId="164" fontId="4" fillId="4" borderId="16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164" fontId="0" fillId="3" borderId="14" xfId="1" applyNumberFormat="1" applyFont="1" applyFill="1" applyBorder="1" applyAlignment="1">
      <alignment horizontal="center" vertical="center"/>
    </xf>
    <xf numFmtId="164" fontId="0" fillId="3" borderId="16" xfId="1" applyNumberFormat="1" applyFont="1" applyFill="1" applyBorder="1" applyAlignment="1">
      <alignment horizontal="center" vertical="center"/>
    </xf>
    <xf numFmtId="164" fontId="0" fillId="3" borderId="11" xfId="1" applyNumberFormat="1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164" fontId="0" fillId="3" borderId="2" xfId="1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Pourcentage" xfId="1" builtinId="5"/>
  </cellStyles>
  <dxfs count="9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bwiki.com/jump" TargetMode="External"/><Relationship Id="rId2" Type="http://schemas.openxmlformats.org/officeDocument/2006/relationships/hyperlink" Target="https://www.reddit.com/r/smashbros/comments/affah1/every_characters_height_in_smash_ultimate/" TargetMode="External"/><Relationship Id="rId1" Type="http://schemas.openxmlformats.org/officeDocument/2006/relationships/hyperlink" Target="http://kuroganehammer.com/Ultimate/Weight" TargetMode="External"/><Relationship Id="rId4" Type="http://schemas.openxmlformats.org/officeDocument/2006/relationships/hyperlink" Target="https://www.ssbwiki.com/Fast_f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CDA-92D9-4658-88E6-DA887FC5A079}">
  <dimension ref="A1:G30"/>
  <sheetViews>
    <sheetView tabSelected="1" workbookViewId="0">
      <selection activeCell="A15" sqref="A15"/>
    </sheetView>
  </sheetViews>
  <sheetFormatPr baseColWidth="10" defaultRowHeight="19.5" customHeight="1"/>
  <cols>
    <col min="1" max="1" width="52.5703125" style="1" customWidth="1"/>
    <col min="2" max="2" width="14.7109375" style="1" customWidth="1"/>
    <col min="3" max="3" width="14" style="1" customWidth="1"/>
    <col min="4" max="4" width="21.85546875" style="1" customWidth="1"/>
    <col min="5" max="5" width="18.42578125" style="1" customWidth="1"/>
    <col min="6" max="6" width="17.5703125" style="1" customWidth="1"/>
    <col min="7" max="7" width="82.7109375" style="1" customWidth="1"/>
    <col min="8" max="16384" width="11.42578125" style="1"/>
  </cols>
  <sheetData>
    <row r="1" spans="1:7" ht="19.5" customHeight="1" thickBot="1">
      <c r="A1" s="14" t="s">
        <v>0</v>
      </c>
      <c r="B1" s="15" t="s">
        <v>36</v>
      </c>
      <c r="C1" s="15" t="s">
        <v>1</v>
      </c>
      <c r="D1" s="15" t="s">
        <v>16</v>
      </c>
      <c r="E1" s="15" t="s">
        <v>2</v>
      </c>
      <c r="F1" s="15" t="s">
        <v>3</v>
      </c>
      <c r="G1" s="16" t="s">
        <v>46</v>
      </c>
    </row>
    <row r="2" spans="1:7" ht="19.5" customHeight="1">
      <c r="A2" s="8" t="s">
        <v>4</v>
      </c>
      <c r="B2" s="9" t="s">
        <v>35</v>
      </c>
      <c r="C2" s="9" t="s">
        <v>33</v>
      </c>
      <c r="D2" s="9" t="s">
        <v>34</v>
      </c>
      <c r="E2" s="10">
        <v>43511</v>
      </c>
      <c r="F2" s="12" t="str">
        <f ca="1">IF(DATEDIF(E2,TODAY(),"D") &gt;= IF(D2 = "High", 10, IF(D2 = "Medium", 20, 30)), "Yes", "No")</f>
        <v>Yes</v>
      </c>
      <c r="G2" s="43" t="s">
        <v>63</v>
      </c>
    </row>
    <row r="3" spans="1:7" ht="19.5" customHeight="1">
      <c r="A3" s="11" t="s">
        <v>5</v>
      </c>
      <c r="B3" s="12" t="s">
        <v>35</v>
      </c>
      <c r="C3" s="12" t="s">
        <v>37</v>
      </c>
      <c r="D3" s="12" t="s">
        <v>38</v>
      </c>
      <c r="E3" s="13">
        <v>43551</v>
      </c>
      <c r="F3" s="12" t="str">
        <f ca="1">IF(DATEDIF(E3,TODAY(),"D") &gt;= IF(D3 = "High", 10, IF(D3 = "Medium", 20, 30)), "Yes", "No")</f>
        <v>Yes</v>
      </c>
      <c r="G3" s="46" t="s">
        <v>47</v>
      </c>
    </row>
    <row r="4" spans="1:7" ht="19.5" customHeight="1">
      <c r="A4" s="2" t="s">
        <v>6</v>
      </c>
      <c r="B4" s="3" t="s">
        <v>39</v>
      </c>
      <c r="C4" s="3" t="s">
        <v>37</v>
      </c>
      <c r="D4" s="3" t="s">
        <v>45</v>
      </c>
      <c r="E4" s="4">
        <v>43572</v>
      </c>
      <c r="F4" s="12" t="str">
        <f t="shared" ref="F4:F30" ca="1" si="0">IF(DATEDIF(E4,TODAY(),"D") &gt;= IF(D4 = "High", 10, IF(D4 = "Medium", 20, 30)), "Yes", "No")</f>
        <v>No</v>
      </c>
      <c r="G4" s="44"/>
    </row>
    <row r="5" spans="1:7" ht="19.5" customHeight="1">
      <c r="A5" s="11" t="s">
        <v>7</v>
      </c>
      <c r="B5" s="12" t="s">
        <v>40</v>
      </c>
      <c r="C5" s="12" t="s">
        <v>43</v>
      </c>
      <c r="D5" s="12" t="s">
        <v>34</v>
      </c>
      <c r="E5" s="13">
        <v>43511</v>
      </c>
      <c r="F5" s="12" t="str">
        <f t="shared" ca="1" si="0"/>
        <v>Yes</v>
      </c>
      <c r="G5" s="46"/>
    </row>
    <row r="6" spans="1:7" ht="19.5" customHeight="1">
      <c r="A6" s="2" t="s">
        <v>8</v>
      </c>
      <c r="B6" s="3" t="s">
        <v>40</v>
      </c>
      <c r="C6" s="3" t="s">
        <v>44</v>
      </c>
      <c r="D6" s="3" t="s">
        <v>38</v>
      </c>
      <c r="E6" s="4">
        <v>43552</v>
      </c>
      <c r="F6" s="12" t="str">
        <f t="shared" ca="1" si="0"/>
        <v>Yes</v>
      </c>
      <c r="G6" s="45"/>
    </row>
    <row r="7" spans="1:7" ht="19.5" customHeight="1">
      <c r="A7" s="11" t="s">
        <v>9</v>
      </c>
      <c r="B7" s="12" t="s">
        <v>41</v>
      </c>
      <c r="C7" s="12" t="s">
        <v>44</v>
      </c>
      <c r="D7" s="12" t="s">
        <v>38</v>
      </c>
      <c r="E7" s="13">
        <v>43511</v>
      </c>
      <c r="F7" s="12" t="str">
        <f t="shared" ca="1" si="0"/>
        <v>Yes</v>
      </c>
      <c r="G7" s="46" t="s">
        <v>155</v>
      </c>
    </row>
    <row r="8" spans="1:7" ht="19.5" customHeight="1">
      <c r="A8" s="2" t="s">
        <v>10</v>
      </c>
      <c r="B8" s="3" t="s">
        <v>42</v>
      </c>
      <c r="C8" s="3" t="s">
        <v>43</v>
      </c>
      <c r="D8" s="3" t="s">
        <v>38</v>
      </c>
      <c r="E8" s="4">
        <v>43511</v>
      </c>
      <c r="F8" s="12" t="str">
        <f t="shared" ca="1" si="0"/>
        <v>Yes</v>
      </c>
      <c r="G8" s="45"/>
    </row>
    <row r="9" spans="1:7" ht="19.5" customHeight="1">
      <c r="A9" s="11" t="s">
        <v>11</v>
      </c>
      <c r="B9" s="12" t="s">
        <v>42</v>
      </c>
      <c r="C9" s="12" t="s">
        <v>44</v>
      </c>
      <c r="D9" s="12" t="s">
        <v>45</v>
      </c>
      <c r="E9" s="13">
        <v>43511</v>
      </c>
      <c r="F9" s="12" t="str">
        <f t="shared" ca="1" si="0"/>
        <v>Yes</v>
      </c>
      <c r="G9" s="46"/>
    </row>
    <row r="10" spans="1:7" ht="19.5" customHeight="1">
      <c r="A10" s="2" t="s">
        <v>12</v>
      </c>
      <c r="B10" s="3" t="s">
        <v>42</v>
      </c>
      <c r="C10" s="3" t="s">
        <v>44</v>
      </c>
      <c r="D10" s="3" t="s">
        <v>38</v>
      </c>
      <c r="E10" s="4">
        <v>43511</v>
      </c>
      <c r="F10" s="12" t="str">
        <f t="shared" ca="1" si="0"/>
        <v>Yes</v>
      </c>
      <c r="G10" s="45"/>
    </row>
    <row r="11" spans="1:7" ht="19.5" customHeight="1">
      <c r="A11" s="11" t="s">
        <v>13</v>
      </c>
      <c r="B11" s="12" t="s">
        <v>42</v>
      </c>
      <c r="C11" s="12" t="s">
        <v>44</v>
      </c>
      <c r="D11" s="12" t="s">
        <v>38</v>
      </c>
      <c r="E11" s="13">
        <v>43511</v>
      </c>
      <c r="F11" s="12" t="str">
        <f t="shared" ca="1" si="0"/>
        <v>Yes</v>
      </c>
      <c r="G11" s="46"/>
    </row>
    <row r="12" spans="1:7" ht="19.5" customHeight="1">
      <c r="A12" s="2" t="s">
        <v>157</v>
      </c>
      <c r="B12" s="3" t="s">
        <v>42</v>
      </c>
      <c r="C12" s="3" t="s">
        <v>44</v>
      </c>
      <c r="D12" s="3" t="s">
        <v>38</v>
      </c>
      <c r="E12" s="4">
        <v>43574</v>
      </c>
      <c r="F12" s="12" t="str">
        <f t="shared" ca="1" si="0"/>
        <v>No</v>
      </c>
      <c r="G12" s="45" t="s">
        <v>156</v>
      </c>
    </row>
    <row r="13" spans="1:7" ht="19.5" customHeight="1">
      <c r="A13" s="11" t="s">
        <v>14</v>
      </c>
      <c r="B13" s="12" t="s">
        <v>42</v>
      </c>
      <c r="C13" s="12" t="s">
        <v>33</v>
      </c>
      <c r="D13" s="12" t="s">
        <v>34</v>
      </c>
      <c r="E13" s="13">
        <v>43511</v>
      </c>
      <c r="F13" s="12" t="str">
        <f t="shared" ca="1" si="0"/>
        <v>Yes</v>
      </c>
      <c r="G13" s="46"/>
    </row>
    <row r="14" spans="1:7" ht="19.5" customHeight="1">
      <c r="A14" s="2" t="s">
        <v>15</v>
      </c>
      <c r="B14" s="3" t="s">
        <v>42</v>
      </c>
      <c r="C14" s="3" t="s">
        <v>44</v>
      </c>
      <c r="D14" s="3" t="s">
        <v>38</v>
      </c>
      <c r="E14" s="4">
        <v>43552</v>
      </c>
      <c r="F14" s="12" t="str">
        <f t="shared" ca="1" si="0"/>
        <v>Yes</v>
      </c>
      <c r="G14" s="45" t="s">
        <v>62</v>
      </c>
    </row>
    <row r="15" spans="1:7" ht="19.5" customHeight="1">
      <c r="A15" s="11" t="s">
        <v>17</v>
      </c>
      <c r="B15" s="12" t="s">
        <v>42</v>
      </c>
      <c r="C15" s="12" t="s">
        <v>44</v>
      </c>
      <c r="D15" s="12" t="s">
        <v>38</v>
      </c>
      <c r="E15" s="13">
        <v>43572</v>
      </c>
      <c r="F15" s="12" t="str">
        <f t="shared" ca="1" si="0"/>
        <v>No</v>
      </c>
      <c r="G15" s="46" t="s">
        <v>61</v>
      </c>
    </row>
    <row r="16" spans="1:7" ht="19.5" customHeight="1">
      <c r="A16" s="2" t="s">
        <v>18</v>
      </c>
      <c r="B16" s="3" t="s">
        <v>42</v>
      </c>
      <c r="C16" s="3" t="s">
        <v>44</v>
      </c>
      <c r="D16" s="3" t="s">
        <v>45</v>
      </c>
      <c r="E16" s="4">
        <v>43511</v>
      </c>
      <c r="F16" s="12" t="str">
        <f t="shared" ca="1" si="0"/>
        <v>Yes</v>
      </c>
      <c r="G16" s="45"/>
    </row>
    <row r="17" spans="1:7" ht="19.5" customHeight="1">
      <c r="A17" s="11" t="s">
        <v>19</v>
      </c>
      <c r="B17" s="12" t="s">
        <v>42</v>
      </c>
      <c r="C17" s="12" t="s">
        <v>43</v>
      </c>
      <c r="D17" s="12" t="s">
        <v>45</v>
      </c>
      <c r="E17" s="13">
        <v>43511</v>
      </c>
      <c r="F17" s="12" t="str">
        <f t="shared" ca="1" si="0"/>
        <v>Yes</v>
      </c>
      <c r="G17" s="46"/>
    </row>
    <row r="18" spans="1:7" ht="19.5" customHeight="1">
      <c r="A18" s="2" t="s">
        <v>20</v>
      </c>
      <c r="B18" s="3" t="s">
        <v>42</v>
      </c>
      <c r="C18" s="3" t="s">
        <v>44</v>
      </c>
      <c r="D18" s="3" t="s">
        <v>38</v>
      </c>
      <c r="E18" s="4">
        <v>43572</v>
      </c>
      <c r="F18" s="12" t="str">
        <f t="shared" ca="1" si="0"/>
        <v>No</v>
      </c>
      <c r="G18" s="45"/>
    </row>
    <row r="19" spans="1:7" ht="19.5" customHeight="1">
      <c r="A19" s="11" t="s">
        <v>21</v>
      </c>
      <c r="B19" s="12" t="s">
        <v>42</v>
      </c>
      <c r="C19" s="12" t="s">
        <v>37</v>
      </c>
      <c r="D19" s="12" t="s">
        <v>45</v>
      </c>
      <c r="E19" s="13">
        <v>43572</v>
      </c>
      <c r="F19" s="12" t="str">
        <f t="shared" ca="1" si="0"/>
        <v>No</v>
      </c>
      <c r="G19" s="46"/>
    </row>
    <row r="20" spans="1:7" ht="19.5" customHeight="1">
      <c r="A20" s="2" t="s">
        <v>22</v>
      </c>
      <c r="B20" s="3" t="s">
        <v>42</v>
      </c>
      <c r="C20" s="3" t="s">
        <v>37</v>
      </c>
      <c r="D20" s="3" t="s">
        <v>38</v>
      </c>
      <c r="E20" s="4">
        <v>43511</v>
      </c>
      <c r="F20" s="12" t="str">
        <f t="shared" ca="1" si="0"/>
        <v>Yes</v>
      </c>
      <c r="G20" s="45"/>
    </row>
    <row r="21" spans="1:7" ht="19.5" customHeight="1">
      <c r="A21" s="11" t="s">
        <v>23</v>
      </c>
      <c r="B21" s="12" t="s">
        <v>42</v>
      </c>
      <c r="C21" s="12" t="s">
        <v>33</v>
      </c>
      <c r="D21" s="12" t="s">
        <v>38</v>
      </c>
      <c r="E21" s="13">
        <v>43572</v>
      </c>
      <c r="F21" s="12" t="str">
        <f t="shared" ca="1" si="0"/>
        <v>No</v>
      </c>
      <c r="G21" s="46"/>
    </row>
    <row r="22" spans="1:7" ht="19.5" customHeight="1">
      <c r="A22" s="2" t="s">
        <v>24</v>
      </c>
      <c r="B22" s="3" t="s">
        <v>42</v>
      </c>
      <c r="C22" s="3" t="s">
        <v>44</v>
      </c>
      <c r="D22" s="3" t="s">
        <v>38</v>
      </c>
      <c r="E22" s="4">
        <v>43511</v>
      </c>
      <c r="F22" s="12" t="str">
        <f t="shared" ca="1" si="0"/>
        <v>Yes</v>
      </c>
      <c r="G22" s="45"/>
    </row>
    <row r="23" spans="1:7" ht="19.5" customHeight="1">
      <c r="A23" s="11" t="s">
        <v>25</v>
      </c>
      <c r="B23" s="12" t="s">
        <v>42</v>
      </c>
      <c r="C23" s="12" t="s">
        <v>44</v>
      </c>
      <c r="D23" s="12" t="s">
        <v>38</v>
      </c>
      <c r="E23" s="13">
        <v>43572</v>
      </c>
      <c r="F23" s="12" t="str">
        <f t="shared" ca="1" si="0"/>
        <v>No</v>
      </c>
      <c r="G23" s="46" t="s">
        <v>60</v>
      </c>
    </row>
    <row r="24" spans="1:7" ht="19.5" customHeight="1">
      <c r="A24" s="2" t="s">
        <v>26</v>
      </c>
      <c r="B24" s="3" t="s">
        <v>42</v>
      </c>
      <c r="C24" s="3" t="s">
        <v>44</v>
      </c>
      <c r="D24" s="3" t="s">
        <v>38</v>
      </c>
      <c r="E24" s="4">
        <v>43511</v>
      </c>
      <c r="F24" s="12" t="str">
        <f t="shared" ca="1" si="0"/>
        <v>Yes</v>
      </c>
      <c r="G24" s="45"/>
    </row>
    <row r="25" spans="1:7" ht="19.5" customHeight="1">
      <c r="A25" s="11" t="s">
        <v>27</v>
      </c>
      <c r="B25" s="12" t="s">
        <v>42</v>
      </c>
      <c r="C25" s="12" t="s">
        <v>44</v>
      </c>
      <c r="D25" s="12" t="s">
        <v>38</v>
      </c>
      <c r="E25" s="13">
        <v>43572</v>
      </c>
      <c r="F25" s="12" t="str">
        <f t="shared" ca="1" si="0"/>
        <v>No</v>
      </c>
      <c r="G25" s="46"/>
    </row>
    <row r="26" spans="1:7" ht="19.5" customHeight="1">
      <c r="A26" s="2" t="s">
        <v>28</v>
      </c>
      <c r="B26" s="3" t="s">
        <v>42</v>
      </c>
      <c r="C26" s="3" t="s">
        <v>44</v>
      </c>
      <c r="D26" s="3" t="s">
        <v>38</v>
      </c>
      <c r="E26" s="4">
        <v>43511</v>
      </c>
      <c r="F26" s="12" t="str">
        <f t="shared" ca="1" si="0"/>
        <v>Yes</v>
      </c>
      <c r="G26" s="45"/>
    </row>
    <row r="27" spans="1:7" ht="19.5" customHeight="1">
      <c r="A27" s="11" t="s">
        <v>29</v>
      </c>
      <c r="B27" s="12" t="s">
        <v>40</v>
      </c>
      <c r="C27" s="12" t="s">
        <v>44</v>
      </c>
      <c r="D27" s="12" t="s">
        <v>38</v>
      </c>
      <c r="E27" s="13">
        <v>43511</v>
      </c>
      <c r="F27" s="12" t="str">
        <f t="shared" ca="1" si="0"/>
        <v>Yes</v>
      </c>
      <c r="G27" s="46"/>
    </row>
    <row r="28" spans="1:7" ht="19.5" customHeight="1">
      <c r="A28" s="2" t="s">
        <v>30</v>
      </c>
      <c r="B28" s="3" t="s">
        <v>42</v>
      </c>
      <c r="C28" s="3" t="s">
        <v>44</v>
      </c>
      <c r="D28" s="3" t="s">
        <v>45</v>
      </c>
      <c r="E28" s="4">
        <v>43511</v>
      </c>
      <c r="F28" s="12" t="str">
        <f t="shared" ca="1" si="0"/>
        <v>Yes</v>
      </c>
      <c r="G28" s="45"/>
    </row>
    <row r="29" spans="1:7" ht="19.5" customHeight="1">
      <c r="A29" s="11" t="s">
        <v>31</v>
      </c>
      <c r="B29" s="12" t="s">
        <v>35</v>
      </c>
      <c r="C29" s="12" t="s">
        <v>44</v>
      </c>
      <c r="D29" s="12" t="s">
        <v>45</v>
      </c>
      <c r="E29" s="13">
        <v>43511</v>
      </c>
      <c r="F29" s="12" t="str">
        <f t="shared" ca="1" si="0"/>
        <v>Yes</v>
      </c>
      <c r="G29" s="46"/>
    </row>
    <row r="30" spans="1:7" ht="19.5" customHeight="1" thickBot="1">
      <c r="A30" s="5" t="s">
        <v>32</v>
      </c>
      <c r="B30" s="6" t="s">
        <v>41</v>
      </c>
      <c r="C30" s="6" t="s">
        <v>44</v>
      </c>
      <c r="D30" s="6" t="s">
        <v>38</v>
      </c>
      <c r="E30" s="7">
        <v>43572</v>
      </c>
      <c r="F30" s="12" t="str">
        <f t="shared" ca="1" si="0"/>
        <v>No</v>
      </c>
      <c r="G30" s="38"/>
    </row>
  </sheetData>
  <autoFilter ref="A1:G30" xr:uid="{5D2E021B-D5D6-4FAE-A153-AF23587121EE}"/>
  <conditionalFormatting sqref="C2:C30">
    <cfRule type="expression" dxfId="8" priority="6">
      <formula>C2="Trick"</formula>
    </cfRule>
    <cfRule type="expression" dxfId="7" priority="7">
      <formula>C2="Defence"</formula>
    </cfRule>
    <cfRule type="expression" dxfId="6" priority="8">
      <formula>C2="Offence"</formula>
    </cfRule>
    <cfRule type="expression" dxfId="5" priority="9">
      <formula>C2="Movement"</formula>
    </cfRule>
  </conditionalFormatting>
  <conditionalFormatting sqref="D2:D30">
    <cfRule type="expression" dxfId="4" priority="3">
      <formula>D2="High"</formula>
    </cfRule>
    <cfRule type="expression" dxfId="3" priority="4">
      <formula>D2="Medium"</formula>
    </cfRule>
    <cfRule type="expression" dxfId="2" priority="5">
      <formula>D2="Low"</formula>
    </cfRule>
  </conditionalFormatting>
  <conditionalFormatting sqref="F2:F30">
    <cfRule type="expression" dxfId="1" priority="1">
      <formula>F2="No"</formula>
    </cfRule>
    <cfRule type="expression" dxfId="0" priority="2">
      <formula>F2="Yes"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0E69-84F7-43B0-B58A-2C9CD9140FF4}">
  <dimension ref="A1:J83"/>
  <sheetViews>
    <sheetView workbookViewId="0">
      <selection activeCell="D25" sqref="D25"/>
    </sheetView>
  </sheetViews>
  <sheetFormatPr baseColWidth="10" defaultColWidth="18.7109375" defaultRowHeight="15"/>
  <cols>
    <col min="1" max="1" width="6" style="1" customWidth="1"/>
    <col min="2" max="6" width="18.7109375" style="1"/>
    <col min="7" max="7" width="20.7109375" style="1" customWidth="1"/>
    <col min="8" max="16384" width="18.7109375" style="1"/>
  </cols>
  <sheetData>
    <row r="1" spans="1:10">
      <c r="A1" s="56" t="s">
        <v>143</v>
      </c>
      <c r="B1" s="57"/>
      <c r="C1" s="52" t="s">
        <v>144</v>
      </c>
      <c r="D1" s="52"/>
      <c r="E1" s="52"/>
      <c r="F1" s="52"/>
      <c r="G1" s="52"/>
      <c r="H1" s="52"/>
      <c r="I1" s="52"/>
      <c r="J1" s="53"/>
    </row>
    <row r="2" spans="1:10">
      <c r="A2" s="58"/>
      <c r="B2" s="59"/>
      <c r="C2" s="54" t="s">
        <v>147</v>
      </c>
      <c r="D2" s="54"/>
      <c r="E2" s="54"/>
      <c r="F2" s="54"/>
      <c r="G2" s="54"/>
      <c r="H2" s="54"/>
      <c r="I2" s="54"/>
      <c r="J2" s="55"/>
    </row>
    <row r="3" spans="1:10">
      <c r="A3" s="58"/>
      <c r="B3" s="59"/>
      <c r="C3" s="54" t="s">
        <v>151</v>
      </c>
      <c r="D3" s="54"/>
      <c r="E3" s="54"/>
      <c r="F3" s="54"/>
      <c r="G3" s="54"/>
      <c r="H3" s="54"/>
      <c r="I3" s="54"/>
      <c r="J3" s="55"/>
    </row>
    <row r="4" spans="1:10" ht="15.75" thickBot="1">
      <c r="A4" s="60"/>
      <c r="B4" s="61"/>
      <c r="C4" s="62" t="s">
        <v>152</v>
      </c>
      <c r="D4" s="63"/>
      <c r="E4" s="63"/>
      <c r="F4" s="63"/>
      <c r="G4" s="63"/>
      <c r="H4" s="63"/>
      <c r="I4" s="63"/>
      <c r="J4" s="64"/>
    </row>
    <row r="5" spans="1:10" ht="15.75" thickBot="1"/>
    <row r="6" spans="1:10" ht="15.75" thickBot="1">
      <c r="A6" s="17" t="s">
        <v>148</v>
      </c>
      <c r="B6" s="18" t="s">
        <v>64</v>
      </c>
      <c r="C6" s="18" t="s">
        <v>65</v>
      </c>
      <c r="D6" s="18" t="s">
        <v>66</v>
      </c>
      <c r="E6" s="18" t="s">
        <v>146</v>
      </c>
      <c r="F6" s="18" t="s">
        <v>67</v>
      </c>
      <c r="G6" s="18" t="s">
        <v>68</v>
      </c>
      <c r="H6" s="18" t="s">
        <v>149</v>
      </c>
      <c r="I6" s="18" t="s">
        <v>59</v>
      </c>
      <c r="J6" s="19" t="s">
        <v>150</v>
      </c>
    </row>
    <row r="7" spans="1:10">
      <c r="A7" s="8">
        <v>1</v>
      </c>
      <c r="B7" s="9" t="s">
        <v>69</v>
      </c>
      <c r="C7" s="9">
        <v>145</v>
      </c>
      <c r="D7" s="9">
        <v>98</v>
      </c>
      <c r="E7" s="23">
        <f t="shared" ref="E7:E38" si="0">D7/C7*1000</f>
        <v>675.86206896551721</v>
      </c>
      <c r="F7" s="9">
        <v>1.5</v>
      </c>
      <c r="G7" s="24">
        <f>1.6*F7</f>
        <v>2.4000000000000004</v>
      </c>
      <c r="H7" s="9">
        <v>17.54</v>
      </c>
      <c r="I7" s="9">
        <v>36.33</v>
      </c>
      <c r="J7" s="25">
        <v>36.33</v>
      </c>
    </row>
    <row r="8" spans="1:10">
      <c r="A8" s="11">
        <v>2</v>
      </c>
      <c r="B8" s="12" t="s">
        <v>70</v>
      </c>
      <c r="C8" s="12">
        <v>280</v>
      </c>
      <c r="D8" s="12">
        <v>127</v>
      </c>
      <c r="E8" s="26">
        <f t="shared" si="0"/>
        <v>453.57142857142856</v>
      </c>
      <c r="F8" s="12">
        <v>1.63</v>
      </c>
      <c r="G8" s="27">
        <f>1.6*F8</f>
        <v>2.6080000000000001</v>
      </c>
      <c r="H8" s="12">
        <v>17.3</v>
      </c>
      <c r="I8" s="12">
        <v>34</v>
      </c>
      <c r="J8" s="28">
        <v>35.5</v>
      </c>
    </row>
    <row r="9" spans="1:10">
      <c r="A9" s="32">
        <v>3</v>
      </c>
      <c r="B9" s="31" t="s">
        <v>71</v>
      </c>
      <c r="C9" s="31">
        <v>175</v>
      </c>
      <c r="D9" s="31">
        <v>104</v>
      </c>
      <c r="E9" s="20">
        <f t="shared" si="0"/>
        <v>594.28571428571433</v>
      </c>
      <c r="F9" s="31">
        <v>1.6</v>
      </c>
      <c r="G9" s="21">
        <f>1.9*F9</f>
        <v>3.04</v>
      </c>
      <c r="H9" s="31">
        <v>13.38</v>
      </c>
      <c r="I9" s="31">
        <v>27.8</v>
      </c>
      <c r="J9" s="22">
        <v>29</v>
      </c>
    </row>
    <row r="10" spans="1:10">
      <c r="A10" s="11">
        <v>4</v>
      </c>
      <c r="B10" s="12" t="s">
        <v>72</v>
      </c>
      <c r="C10" s="12">
        <v>190</v>
      </c>
      <c r="D10" s="12">
        <v>108</v>
      </c>
      <c r="E10" s="26">
        <f t="shared" si="0"/>
        <v>568.42105263157896</v>
      </c>
      <c r="F10" s="12">
        <v>1.33</v>
      </c>
      <c r="G10" s="27">
        <f>1.63008*F10</f>
        <v>2.1680063999999999</v>
      </c>
      <c r="H10" s="12">
        <v>18</v>
      </c>
      <c r="I10" s="12">
        <v>37</v>
      </c>
      <c r="J10" s="28">
        <v>37</v>
      </c>
    </row>
    <row r="11" spans="1:10">
      <c r="A11" s="32">
        <v>5</v>
      </c>
      <c r="B11" s="31" t="s">
        <v>73</v>
      </c>
      <c r="C11" s="31">
        <v>190</v>
      </c>
      <c r="D11" s="31">
        <v>108</v>
      </c>
      <c r="E11" s="20">
        <f t="shared" si="0"/>
        <v>568.42105263157896</v>
      </c>
      <c r="F11" s="31">
        <v>1.33</v>
      </c>
      <c r="G11" s="21">
        <f>1.63008*F11</f>
        <v>2.1680063999999999</v>
      </c>
      <c r="H11" s="31">
        <v>18</v>
      </c>
      <c r="I11" s="31">
        <v>37</v>
      </c>
      <c r="J11" s="22">
        <v>37</v>
      </c>
    </row>
    <row r="12" spans="1:10">
      <c r="A12" s="11">
        <v>6</v>
      </c>
      <c r="B12" s="12" t="s">
        <v>74</v>
      </c>
      <c r="C12" s="12">
        <v>165</v>
      </c>
      <c r="D12" s="12">
        <v>104</v>
      </c>
      <c r="E12" s="26">
        <f t="shared" si="0"/>
        <v>630.30303030303025</v>
      </c>
      <c r="F12" s="12">
        <v>1.29</v>
      </c>
      <c r="G12" s="27">
        <f t="shared" ref="G12:G19" si="1">1.6*F12</f>
        <v>2.0640000000000001</v>
      </c>
      <c r="H12" s="12">
        <v>14.43</v>
      </c>
      <c r="I12" s="12">
        <v>36.090000000000003</v>
      </c>
      <c r="J12" s="28">
        <v>51.56</v>
      </c>
    </row>
    <row r="13" spans="1:10">
      <c r="A13" s="32">
        <v>7</v>
      </c>
      <c r="B13" s="31" t="s">
        <v>75</v>
      </c>
      <c r="C13" s="31">
        <v>93</v>
      </c>
      <c r="D13" s="31">
        <v>79</v>
      </c>
      <c r="E13" s="20">
        <f t="shared" si="0"/>
        <v>849.46236559139788</v>
      </c>
      <c r="F13" s="31">
        <v>1.23</v>
      </c>
      <c r="G13" s="21">
        <f t="shared" si="1"/>
        <v>1.968</v>
      </c>
      <c r="H13" s="31">
        <v>12.24</v>
      </c>
      <c r="I13" s="31">
        <v>25.37</v>
      </c>
      <c r="J13" s="22">
        <v>22</v>
      </c>
    </row>
    <row r="14" spans="1:10">
      <c r="A14" s="11">
        <v>8</v>
      </c>
      <c r="B14" s="12" t="s">
        <v>76</v>
      </c>
      <c r="C14" s="12">
        <v>145</v>
      </c>
      <c r="D14" s="12">
        <v>77</v>
      </c>
      <c r="E14" s="26">
        <f t="shared" si="0"/>
        <v>531.0344827586207</v>
      </c>
      <c r="F14" s="12">
        <v>2.1</v>
      </c>
      <c r="G14" s="27">
        <f t="shared" si="1"/>
        <v>3.3600000000000003</v>
      </c>
      <c r="H14" s="12">
        <v>16.399999999999999</v>
      </c>
      <c r="I14" s="12">
        <v>35</v>
      </c>
      <c r="J14" s="28">
        <v>37</v>
      </c>
    </row>
    <row r="15" spans="1:10">
      <c r="A15" s="32">
        <v>9</v>
      </c>
      <c r="B15" s="31" t="s">
        <v>77</v>
      </c>
      <c r="C15" s="31">
        <v>93</v>
      </c>
      <c r="D15" s="31">
        <v>79</v>
      </c>
      <c r="E15" s="20">
        <f t="shared" si="0"/>
        <v>849.46236559139788</v>
      </c>
      <c r="F15" s="31">
        <v>1.55</v>
      </c>
      <c r="G15" s="21">
        <f t="shared" si="1"/>
        <v>2.4800000000000004</v>
      </c>
      <c r="H15" s="31">
        <v>17.12</v>
      </c>
      <c r="I15" s="31">
        <v>35.5</v>
      </c>
      <c r="J15" s="22">
        <v>35.5</v>
      </c>
    </row>
    <row r="16" spans="1:10">
      <c r="A16" s="11">
        <v>10</v>
      </c>
      <c r="B16" s="12" t="s">
        <v>78</v>
      </c>
      <c r="C16" s="12">
        <v>150</v>
      </c>
      <c r="D16" s="12">
        <v>97</v>
      </c>
      <c r="E16" s="26">
        <f t="shared" si="0"/>
        <v>646.66666666666663</v>
      </c>
      <c r="F16" s="12">
        <v>1.32</v>
      </c>
      <c r="G16" s="27">
        <f t="shared" si="1"/>
        <v>2.1120000000000001</v>
      </c>
      <c r="H16" s="12">
        <v>19.98</v>
      </c>
      <c r="I16" s="12">
        <v>44</v>
      </c>
      <c r="J16" s="28">
        <v>41.31</v>
      </c>
    </row>
    <row r="17" spans="1:10">
      <c r="A17" s="32">
        <v>11</v>
      </c>
      <c r="B17" s="31" t="s">
        <v>79</v>
      </c>
      <c r="C17" s="31">
        <v>130</v>
      </c>
      <c r="D17" s="31">
        <v>94</v>
      </c>
      <c r="E17" s="20">
        <f t="shared" si="0"/>
        <v>723.07692307692309</v>
      </c>
      <c r="F17" s="31">
        <v>1.31</v>
      </c>
      <c r="G17" s="21">
        <f t="shared" si="1"/>
        <v>2.0960000000000001</v>
      </c>
      <c r="H17" s="31">
        <v>16.649999999999999</v>
      </c>
      <c r="I17" s="31">
        <v>34.479999999999997</v>
      </c>
      <c r="J17" s="22">
        <v>45.65</v>
      </c>
    </row>
    <row r="18" spans="1:10">
      <c r="A18" s="11">
        <v>12</v>
      </c>
      <c r="B18" s="12" t="s">
        <v>80</v>
      </c>
      <c r="C18" s="12">
        <v>200</v>
      </c>
      <c r="D18" s="12">
        <v>104</v>
      </c>
      <c r="E18" s="26">
        <f t="shared" si="0"/>
        <v>520</v>
      </c>
      <c r="F18" s="12">
        <v>1.865</v>
      </c>
      <c r="G18" s="27">
        <f t="shared" si="1"/>
        <v>2.984</v>
      </c>
      <c r="H18" s="12">
        <v>17.98</v>
      </c>
      <c r="I18" s="12">
        <v>37.31</v>
      </c>
      <c r="J18" s="28">
        <v>37.31</v>
      </c>
    </row>
    <row r="19" spans="1:10">
      <c r="A19" s="32">
        <v>13</v>
      </c>
      <c r="B19" s="31" t="s">
        <v>81</v>
      </c>
      <c r="C19" s="31">
        <v>100</v>
      </c>
      <c r="D19" s="31">
        <v>68</v>
      </c>
      <c r="E19" s="20">
        <f t="shared" si="0"/>
        <v>680</v>
      </c>
      <c r="F19" s="31">
        <v>0.98</v>
      </c>
      <c r="G19" s="21">
        <f t="shared" si="1"/>
        <v>1.5680000000000001</v>
      </c>
      <c r="H19" s="31">
        <v>11.26</v>
      </c>
      <c r="I19" s="31">
        <v>19.79</v>
      </c>
      <c r="J19" s="22">
        <v>19.79</v>
      </c>
    </row>
    <row r="20" spans="1:10">
      <c r="A20" s="11">
        <v>14</v>
      </c>
      <c r="B20" s="12" t="s">
        <v>82</v>
      </c>
      <c r="C20" s="12">
        <v>160</v>
      </c>
      <c r="D20" s="12">
        <v>89</v>
      </c>
      <c r="E20" s="26">
        <f t="shared" si="0"/>
        <v>556.25</v>
      </c>
      <c r="F20" s="12">
        <v>1.19</v>
      </c>
      <c r="G20" s="27">
        <f>1.6*F17</f>
        <v>2.0960000000000001</v>
      </c>
      <c r="H20" s="12">
        <v>14.5</v>
      </c>
      <c r="I20" s="12">
        <v>30.03</v>
      </c>
      <c r="J20" s="28">
        <v>30.03</v>
      </c>
    </row>
    <row r="21" spans="1:10">
      <c r="A21" s="2">
        <v>15</v>
      </c>
      <c r="B21" s="3" t="s">
        <v>83</v>
      </c>
      <c r="C21" s="3">
        <v>158</v>
      </c>
      <c r="D21" s="3">
        <v>89</v>
      </c>
      <c r="E21" s="20">
        <f t="shared" si="0"/>
        <v>563.29113924050637</v>
      </c>
      <c r="F21" s="3">
        <v>1.19</v>
      </c>
      <c r="G21" s="21">
        <f t="shared" ref="G21:G26" si="2">1.6*F21</f>
        <v>1.9039999999999999</v>
      </c>
      <c r="H21" s="3">
        <v>14.5</v>
      </c>
      <c r="I21" s="3">
        <v>30.03</v>
      </c>
      <c r="J21" s="22">
        <v>30.03</v>
      </c>
    </row>
    <row r="22" spans="1:10">
      <c r="A22" s="11">
        <v>16</v>
      </c>
      <c r="B22" s="12" t="s">
        <v>84</v>
      </c>
      <c r="C22" s="12">
        <v>220</v>
      </c>
      <c r="D22" s="12">
        <v>135</v>
      </c>
      <c r="E22" s="26">
        <f t="shared" si="0"/>
        <v>613.63636363636363</v>
      </c>
      <c r="F22" s="12">
        <v>1.77</v>
      </c>
      <c r="G22" s="27">
        <f t="shared" si="2"/>
        <v>2.8320000000000003</v>
      </c>
      <c r="H22" s="12">
        <v>15.7</v>
      </c>
      <c r="I22" s="12">
        <v>33</v>
      </c>
      <c r="J22" s="28">
        <v>32.61</v>
      </c>
    </row>
    <row r="23" spans="1:10">
      <c r="A23" s="32">
        <v>17</v>
      </c>
      <c r="B23" s="31" t="s">
        <v>85</v>
      </c>
      <c r="C23" s="31">
        <v>120</v>
      </c>
      <c r="D23" s="31">
        <v>92</v>
      </c>
      <c r="E23" s="20">
        <f t="shared" si="0"/>
        <v>766.66666666666674</v>
      </c>
      <c r="F23" s="31">
        <v>1.3</v>
      </c>
      <c r="G23" s="21">
        <f t="shared" si="2"/>
        <v>2.08</v>
      </c>
      <c r="H23" s="31">
        <v>16.75</v>
      </c>
      <c r="I23" s="31">
        <v>34.69</v>
      </c>
      <c r="J23" s="22">
        <v>34.69</v>
      </c>
    </row>
    <row r="24" spans="1:10">
      <c r="A24" s="11">
        <v>18</v>
      </c>
      <c r="B24" s="12" t="s">
        <v>86</v>
      </c>
      <c r="C24" s="12">
        <v>185</v>
      </c>
      <c r="D24" s="12">
        <v>78</v>
      </c>
      <c r="E24" s="26">
        <f t="shared" si="0"/>
        <v>421.62162162162167</v>
      </c>
      <c r="F24" s="12">
        <v>1.75</v>
      </c>
      <c r="G24" s="27">
        <f t="shared" si="2"/>
        <v>2.8000000000000003</v>
      </c>
      <c r="H24" s="12">
        <v>18.75</v>
      </c>
      <c r="I24" s="12">
        <v>39</v>
      </c>
      <c r="J24" s="28">
        <v>40</v>
      </c>
    </row>
    <row r="25" spans="1:10">
      <c r="A25" s="2">
        <v>19</v>
      </c>
      <c r="B25" s="3" t="s">
        <v>87</v>
      </c>
      <c r="C25" s="3">
        <v>168</v>
      </c>
      <c r="D25" s="3">
        <v>85</v>
      </c>
      <c r="E25" s="20">
        <f t="shared" si="0"/>
        <v>505.95238095238091</v>
      </c>
      <c r="F25" s="3">
        <v>1.35</v>
      </c>
      <c r="G25" s="21">
        <f t="shared" si="2"/>
        <v>2.16</v>
      </c>
      <c r="H25" s="3">
        <v>15.24</v>
      </c>
      <c r="I25" s="3">
        <v>31.55</v>
      </c>
      <c r="J25" s="22">
        <v>31.55</v>
      </c>
    </row>
    <row r="26" spans="1:10">
      <c r="A26" s="11">
        <v>20</v>
      </c>
      <c r="B26" s="12" t="s">
        <v>88</v>
      </c>
      <c r="C26" s="12">
        <v>145</v>
      </c>
      <c r="D26" s="12">
        <v>98</v>
      </c>
      <c r="E26" s="26">
        <f t="shared" si="0"/>
        <v>675.86206896551721</v>
      </c>
      <c r="F26" s="12">
        <v>1.5</v>
      </c>
      <c r="G26" s="27">
        <f t="shared" si="2"/>
        <v>2.4000000000000004</v>
      </c>
      <c r="H26" s="12">
        <v>17.54</v>
      </c>
      <c r="I26" s="12">
        <v>30.880500000000001</v>
      </c>
      <c r="J26" s="28">
        <v>36.33</v>
      </c>
    </row>
    <row r="27" spans="1:10">
      <c r="A27" s="32">
        <v>21</v>
      </c>
      <c r="B27" s="31" t="s">
        <v>89</v>
      </c>
      <c r="C27" s="31">
        <v>80</v>
      </c>
      <c r="D27" s="31">
        <v>62</v>
      </c>
      <c r="E27" s="20">
        <f t="shared" si="0"/>
        <v>775</v>
      </c>
      <c r="F27" s="31">
        <v>1.9</v>
      </c>
      <c r="G27" s="21">
        <f>1.31579*F27</f>
        <v>2.5000009999999997</v>
      </c>
      <c r="H27" s="31">
        <v>17.43</v>
      </c>
      <c r="I27" s="31">
        <v>36.75</v>
      </c>
      <c r="J27" s="22">
        <v>36.020000000000003</v>
      </c>
    </row>
    <row r="28" spans="1:10">
      <c r="A28" s="11">
        <v>22</v>
      </c>
      <c r="B28" s="12" t="s">
        <v>90</v>
      </c>
      <c r="C28" s="12">
        <v>165</v>
      </c>
      <c r="D28" s="12">
        <v>82</v>
      </c>
      <c r="E28" s="26">
        <f t="shared" si="0"/>
        <v>496.96969696969694</v>
      </c>
      <c r="F28" s="12">
        <v>1.8</v>
      </c>
      <c r="G28" s="27">
        <f t="shared" ref="G28:G61" si="3">1.6*F28</f>
        <v>2.8800000000000003</v>
      </c>
      <c r="H28" s="12">
        <v>17.334</v>
      </c>
      <c r="I28" s="12">
        <v>50.51</v>
      </c>
      <c r="J28" s="28">
        <v>50.51</v>
      </c>
    </row>
    <row r="29" spans="1:10">
      <c r="A29" s="32">
        <v>23</v>
      </c>
      <c r="B29" s="31" t="s">
        <v>91</v>
      </c>
      <c r="C29" s="31">
        <v>175</v>
      </c>
      <c r="D29" s="31">
        <v>90</v>
      </c>
      <c r="E29" s="20">
        <f t="shared" si="0"/>
        <v>514.28571428571422</v>
      </c>
      <c r="F29" s="31">
        <v>1.58</v>
      </c>
      <c r="G29" s="21">
        <f t="shared" si="3"/>
        <v>2.5280000000000005</v>
      </c>
      <c r="H29" s="31">
        <v>16.260000000000002</v>
      </c>
      <c r="I29" s="31">
        <v>33.659999999999997</v>
      </c>
      <c r="J29" s="22">
        <v>33.659999999999997</v>
      </c>
    </row>
    <row r="30" spans="1:10">
      <c r="A30" s="11">
        <v>24</v>
      </c>
      <c r="B30" s="12" t="s">
        <v>92</v>
      </c>
      <c r="C30" s="12">
        <v>175</v>
      </c>
      <c r="D30" s="12">
        <v>90</v>
      </c>
      <c r="E30" s="26">
        <f t="shared" si="0"/>
        <v>514.28571428571422</v>
      </c>
      <c r="F30" s="12">
        <v>1.58</v>
      </c>
      <c r="G30" s="27">
        <f t="shared" si="3"/>
        <v>2.5280000000000005</v>
      </c>
      <c r="H30" s="12">
        <v>16.260000000000002</v>
      </c>
      <c r="I30" s="12">
        <v>33.659999999999997</v>
      </c>
      <c r="J30" s="28">
        <v>33.659999999999997</v>
      </c>
    </row>
    <row r="31" spans="1:10">
      <c r="A31" s="32">
        <v>25</v>
      </c>
      <c r="B31" s="31" t="s">
        <v>93</v>
      </c>
      <c r="C31" s="31">
        <v>150</v>
      </c>
      <c r="D31" s="31">
        <v>87</v>
      </c>
      <c r="E31" s="20">
        <f t="shared" si="0"/>
        <v>580</v>
      </c>
      <c r="F31" s="31">
        <v>1.8</v>
      </c>
      <c r="G31" s="21">
        <f t="shared" si="3"/>
        <v>2.8800000000000003</v>
      </c>
      <c r="H31" s="31">
        <v>16.260000000000002</v>
      </c>
      <c r="I31" s="31">
        <v>33.659999999999997</v>
      </c>
      <c r="J31" s="22">
        <v>33.659999999999997</v>
      </c>
    </row>
    <row r="32" spans="1:10">
      <c r="A32" s="11">
        <v>26</v>
      </c>
      <c r="B32" s="12" t="s">
        <v>94</v>
      </c>
      <c r="C32" s="12">
        <v>212</v>
      </c>
      <c r="D32" s="12">
        <v>118</v>
      </c>
      <c r="E32" s="26">
        <f t="shared" si="0"/>
        <v>556.60377358490564</v>
      </c>
      <c r="F32" s="12">
        <v>1.65</v>
      </c>
      <c r="G32" s="27">
        <f t="shared" si="3"/>
        <v>2.64</v>
      </c>
      <c r="H32" s="12">
        <v>12.24</v>
      </c>
      <c r="I32" s="12">
        <v>25.49</v>
      </c>
      <c r="J32" s="28">
        <v>26</v>
      </c>
    </row>
    <row r="33" spans="1:10">
      <c r="A33" s="32">
        <v>27</v>
      </c>
      <c r="B33" s="31" t="s">
        <v>95</v>
      </c>
      <c r="C33" s="31">
        <v>200</v>
      </c>
      <c r="D33" s="31">
        <v>77</v>
      </c>
      <c r="E33" s="20">
        <f t="shared" si="0"/>
        <v>385</v>
      </c>
      <c r="F33" s="31">
        <v>1.55</v>
      </c>
      <c r="G33" s="21">
        <f t="shared" si="3"/>
        <v>2.4800000000000004</v>
      </c>
      <c r="H33" s="31">
        <v>17.5</v>
      </c>
      <c r="I33" s="31">
        <v>31.11</v>
      </c>
      <c r="J33" s="22">
        <v>57.35</v>
      </c>
    </row>
    <row r="34" spans="1:10">
      <c r="A34" s="11">
        <v>28</v>
      </c>
      <c r="B34" s="12" t="s">
        <v>96</v>
      </c>
      <c r="C34" s="12">
        <v>180</v>
      </c>
      <c r="D34" s="12">
        <v>95</v>
      </c>
      <c r="E34" s="26">
        <f t="shared" si="0"/>
        <v>527.77777777777783</v>
      </c>
      <c r="F34" s="12">
        <v>1.8</v>
      </c>
      <c r="G34" s="27">
        <f t="shared" si="3"/>
        <v>2.8800000000000003</v>
      </c>
      <c r="H34" s="12">
        <v>13</v>
      </c>
      <c r="I34" s="12">
        <v>30.97</v>
      </c>
      <c r="J34" s="28">
        <v>28</v>
      </c>
    </row>
    <row r="35" spans="1:10">
      <c r="A35" s="32">
        <v>29</v>
      </c>
      <c r="B35" s="31" t="s">
        <v>97</v>
      </c>
      <c r="C35" s="31">
        <v>175</v>
      </c>
      <c r="D35" s="31">
        <v>95</v>
      </c>
      <c r="E35" s="20">
        <f t="shared" si="0"/>
        <v>542.85714285714278</v>
      </c>
      <c r="F35" s="31">
        <v>1.8</v>
      </c>
      <c r="G35" s="21">
        <f t="shared" si="3"/>
        <v>2.8800000000000003</v>
      </c>
      <c r="H35" s="31">
        <v>13</v>
      </c>
      <c r="I35" s="31">
        <v>30.97</v>
      </c>
      <c r="J35" s="22">
        <v>28</v>
      </c>
    </row>
    <row r="36" spans="1:10">
      <c r="A36" s="11">
        <v>30</v>
      </c>
      <c r="B36" s="12" t="s">
        <v>98</v>
      </c>
      <c r="C36" s="12">
        <v>120</v>
      </c>
      <c r="D36" s="12">
        <v>75</v>
      </c>
      <c r="E36" s="26">
        <f t="shared" si="0"/>
        <v>625</v>
      </c>
      <c r="F36" s="12">
        <v>1.24</v>
      </c>
      <c r="G36" s="27">
        <f t="shared" si="3"/>
        <v>1.984</v>
      </c>
      <c r="H36" s="12">
        <v>13.26</v>
      </c>
      <c r="I36" s="12">
        <v>27.51</v>
      </c>
      <c r="J36" s="28">
        <v>27.51</v>
      </c>
    </row>
    <row r="37" spans="1:10">
      <c r="A37" s="32">
        <v>31</v>
      </c>
      <c r="B37" s="31" t="s">
        <v>99</v>
      </c>
      <c r="C37" s="31">
        <v>88</v>
      </c>
      <c r="D37" s="31">
        <v>80</v>
      </c>
      <c r="E37" s="20">
        <f t="shared" si="0"/>
        <v>909.09090909090901</v>
      </c>
      <c r="F37" s="31">
        <v>1.66</v>
      </c>
      <c r="G37" s="21">
        <f t="shared" si="3"/>
        <v>2.6560000000000001</v>
      </c>
      <c r="H37" s="31">
        <v>13.92</v>
      </c>
      <c r="I37" s="31">
        <v>32</v>
      </c>
      <c r="J37" s="22">
        <v>28.93</v>
      </c>
    </row>
    <row r="38" spans="1:10">
      <c r="A38" s="11">
        <v>32</v>
      </c>
      <c r="B38" s="12" t="s">
        <v>100</v>
      </c>
      <c r="C38" s="12">
        <v>170</v>
      </c>
      <c r="D38" s="12">
        <v>96</v>
      </c>
      <c r="E38" s="26">
        <f t="shared" si="0"/>
        <v>564.70588235294122</v>
      </c>
      <c r="F38" s="12">
        <v>1.48</v>
      </c>
      <c r="G38" s="27">
        <f t="shared" si="3"/>
        <v>2.3679999999999999</v>
      </c>
      <c r="H38" s="12">
        <v>14.96</v>
      </c>
      <c r="I38" s="12">
        <v>31</v>
      </c>
      <c r="J38" s="28">
        <v>31</v>
      </c>
    </row>
    <row r="39" spans="1:10">
      <c r="A39" s="2">
        <v>33</v>
      </c>
      <c r="B39" s="3" t="s">
        <v>101</v>
      </c>
      <c r="C39" s="3">
        <v>170</v>
      </c>
      <c r="D39" s="3">
        <v>96</v>
      </c>
      <c r="E39" s="20">
        <f t="shared" ref="E39:E70" si="4">D39/C39*1000</f>
        <v>564.70588235294122</v>
      </c>
      <c r="F39" s="3">
        <v>1.48</v>
      </c>
      <c r="G39" s="21">
        <f t="shared" si="3"/>
        <v>2.3679999999999999</v>
      </c>
      <c r="H39" s="3">
        <v>14.96</v>
      </c>
      <c r="I39" s="3">
        <v>31</v>
      </c>
      <c r="J39" s="22">
        <v>31</v>
      </c>
    </row>
    <row r="40" spans="1:10">
      <c r="A40" s="11">
        <v>34</v>
      </c>
      <c r="B40" s="12" t="s">
        <v>102</v>
      </c>
      <c r="C40" s="12">
        <v>168</v>
      </c>
      <c r="D40" s="12">
        <v>80</v>
      </c>
      <c r="E40" s="26">
        <f t="shared" si="4"/>
        <v>476.19047619047615</v>
      </c>
      <c r="F40" s="12">
        <v>1.7</v>
      </c>
      <c r="G40" s="27">
        <f t="shared" si="3"/>
        <v>2.72</v>
      </c>
      <c r="H40" s="12">
        <v>21.35</v>
      </c>
      <c r="I40" s="12">
        <v>44.5</v>
      </c>
      <c r="J40" s="28">
        <v>44.2</v>
      </c>
    </row>
    <row r="41" spans="1:10">
      <c r="A41" s="32">
        <v>35</v>
      </c>
      <c r="B41" s="31" t="s">
        <v>103</v>
      </c>
      <c r="C41" s="31">
        <v>130</v>
      </c>
      <c r="D41" s="31">
        <v>107</v>
      </c>
      <c r="E41" s="20">
        <f t="shared" si="4"/>
        <v>823.07692307692309</v>
      </c>
      <c r="F41" s="31">
        <v>1.61</v>
      </c>
      <c r="G41" s="21">
        <f t="shared" si="3"/>
        <v>2.5760000000000005</v>
      </c>
      <c r="H41" s="31">
        <v>14.7</v>
      </c>
      <c r="I41" s="31">
        <v>30.5</v>
      </c>
      <c r="J41" s="22">
        <v>30.5</v>
      </c>
    </row>
    <row r="42" spans="1:10">
      <c r="A42" s="11">
        <v>36</v>
      </c>
      <c r="B42" s="12" t="s">
        <v>104</v>
      </c>
      <c r="C42" s="12">
        <v>182</v>
      </c>
      <c r="D42" s="12">
        <v>106</v>
      </c>
      <c r="E42" s="26">
        <f t="shared" si="4"/>
        <v>582.41758241758248</v>
      </c>
      <c r="F42" s="12">
        <v>1.73</v>
      </c>
      <c r="G42" s="27">
        <f t="shared" si="3"/>
        <v>2.7680000000000002</v>
      </c>
      <c r="H42" s="12">
        <v>13.69</v>
      </c>
      <c r="I42" s="12">
        <v>21.62</v>
      </c>
      <c r="J42" s="28">
        <v>34.07</v>
      </c>
    </row>
    <row r="43" spans="1:10">
      <c r="A43" s="32">
        <v>37</v>
      </c>
      <c r="B43" s="31" t="s">
        <v>105</v>
      </c>
      <c r="C43" s="31">
        <v>185</v>
      </c>
      <c r="D43" s="31">
        <v>107</v>
      </c>
      <c r="E43" s="20">
        <f t="shared" si="4"/>
        <v>578.37837837837833</v>
      </c>
      <c r="F43" s="31">
        <v>1.65</v>
      </c>
      <c r="G43" s="21">
        <f t="shared" si="3"/>
        <v>2.64</v>
      </c>
      <c r="H43" s="31">
        <v>16</v>
      </c>
      <c r="I43" s="31">
        <v>29.9</v>
      </c>
      <c r="J43" s="22">
        <v>31</v>
      </c>
    </row>
    <row r="44" spans="1:10">
      <c r="A44" s="11">
        <v>38</v>
      </c>
      <c r="B44" s="12" t="s">
        <v>106</v>
      </c>
      <c r="C44" s="12">
        <v>100</v>
      </c>
      <c r="D44" s="12">
        <v>75</v>
      </c>
      <c r="E44" s="26">
        <f t="shared" si="4"/>
        <v>750</v>
      </c>
      <c r="F44" s="12">
        <v>1.35</v>
      </c>
      <c r="G44" s="27">
        <f t="shared" si="3"/>
        <v>2.16</v>
      </c>
      <c r="H44" s="12">
        <v>17.03</v>
      </c>
      <c r="I44" s="12">
        <v>35.35</v>
      </c>
      <c r="J44" s="28">
        <v>35.35</v>
      </c>
    </row>
    <row r="45" spans="1:10">
      <c r="A45" s="32">
        <v>39</v>
      </c>
      <c r="B45" s="31" t="s">
        <v>107</v>
      </c>
      <c r="C45" s="31">
        <v>135</v>
      </c>
      <c r="D45" s="31">
        <v>96</v>
      </c>
      <c r="E45" s="20">
        <f t="shared" si="4"/>
        <v>711.11111111111109</v>
      </c>
      <c r="F45" s="31">
        <v>1.38</v>
      </c>
      <c r="G45" s="21">
        <f t="shared" si="3"/>
        <v>2.2079999999999997</v>
      </c>
      <c r="H45" s="31">
        <v>15.58</v>
      </c>
      <c r="I45" s="31">
        <v>32.25</v>
      </c>
      <c r="J45" s="22">
        <v>32.25</v>
      </c>
    </row>
    <row r="46" spans="1:10">
      <c r="A46" s="11">
        <v>40</v>
      </c>
      <c r="B46" s="12" t="s">
        <v>108</v>
      </c>
      <c r="C46" s="12">
        <v>200</v>
      </c>
      <c r="D46" s="12">
        <v>116</v>
      </c>
      <c r="E46" s="26">
        <f t="shared" si="4"/>
        <v>580</v>
      </c>
      <c r="F46" s="12">
        <v>1.52</v>
      </c>
      <c r="G46" s="27">
        <f t="shared" si="3"/>
        <v>2.4320000000000004</v>
      </c>
      <c r="H46" s="12">
        <v>15.43</v>
      </c>
      <c r="I46" s="12">
        <v>32</v>
      </c>
      <c r="J46" s="28">
        <v>36</v>
      </c>
    </row>
    <row r="47" spans="1:10">
      <c r="A47" s="32">
        <v>41</v>
      </c>
      <c r="B47" s="31" t="s">
        <v>109</v>
      </c>
      <c r="C47" s="31">
        <v>135</v>
      </c>
      <c r="D47" s="31">
        <v>90</v>
      </c>
      <c r="E47" s="20">
        <f t="shared" si="4"/>
        <v>666.66666666666663</v>
      </c>
      <c r="F47" s="31">
        <v>1.75</v>
      </c>
      <c r="G47" s="21">
        <f t="shared" si="3"/>
        <v>2.8000000000000003</v>
      </c>
      <c r="H47" s="31">
        <v>19.899999999999999</v>
      </c>
      <c r="I47" s="31">
        <v>41.21</v>
      </c>
      <c r="J47" s="22">
        <v>41.21</v>
      </c>
    </row>
    <row r="48" spans="1:10">
      <c r="A48" s="11">
        <v>42</v>
      </c>
      <c r="B48" s="12" t="s">
        <v>110</v>
      </c>
      <c r="C48" s="12">
        <v>120</v>
      </c>
      <c r="D48" s="12">
        <v>94</v>
      </c>
      <c r="E48" s="26">
        <f t="shared" si="4"/>
        <v>783.33333333333337</v>
      </c>
      <c r="F48" s="12">
        <v>1.37</v>
      </c>
      <c r="G48" s="27">
        <f t="shared" si="3"/>
        <v>2.1920000000000002</v>
      </c>
      <c r="H48" s="12">
        <v>13</v>
      </c>
      <c r="I48" s="12">
        <v>29.41</v>
      </c>
      <c r="J48" s="28">
        <v>44.13</v>
      </c>
    </row>
    <row r="49" spans="1:10">
      <c r="A49" s="32">
        <v>43</v>
      </c>
      <c r="B49" s="31" t="s">
        <v>111</v>
      </c>
      <c r="C49" s="31">
        <v>140</v>
      </c>
      <c r="D49" s="31">
        <v>86</v>
      </c>
      <c r="E49" s="20">
        <f t="shared" si="4"/>
        <v>614.28571428571433</v>
      </c>
      <c r="F49" s="31">
        <v>1.65</v>
      </c>
      <c r="G49" s="21">
        <f t="shared" si="3"/>
        <v>2.64</v>
      </c>
      <c r="H49" s="31">
        <v>16.89</v>
      </c>
      <c r="I49" s="31">
        <v>35</v>
      </c>
      <c r="J49" s="22">
        <v>35</v>
      </c>
    </row>
    <row r="50" spans="1:10">
      <c r="A50" s="11">
        <v>44</v>
      </c>
      <c r="B50" s="12" t="s">
        <v>112</v>
      </c>
      <c r="C50" s="12">
        <v>180</v>
      </c>
      <c r="D50" s="12">
        <v>127</v>
      </c>
      <c r="E50" s="26">
        <f t="shared" si="4"/>
        <v>705.55555555555566</v>
      </c>
      <c r="F50" s="12">
        <v>1.95</v>
      </c>
      <c r="G50" s="27">
        <f t="shared" si="3"/>
        <v>3.12</v>
      </c>
      <c r="H50" s="12">
        <v>16.02</v>
      </c>
      <c r="I50" s="12">
        <v>32.85</v>
      </c>
      <c r="J50" s="28">
        <v>32.85</v>
      </c>
    </row>
    <row r="51" spans="1:10">
      <c r="A51" s="32">
        <v>45</v>
      </c>
      <c r="B51" s="31" t="s">
        <v>113</v>
      </c>
      <c r="C51" s="31">
        <v>90</v>
      </c>
      <c r="D51" s="31">
        <v>79</v>
      </c>
      <c r="E51" s="20">
        <f t="shared" si="4"/>
        <v>877.77777777777771</v>
      </c>
      <c r="F51" s="31">
        <v>1.35</v>
      </c>
      <c r="G51" s="21">
        <f t="shared" si="3"/>
        <v>2.16</v>
      </c>
      <c r="H51" s="31">
        <v>16.190000000000001</v>
      </c>
      <c r="I51" s="31">
        <v>33.5</v>
      </c>
      <c r="J51" s="22">
        <v>33.5</v>
      </c>
    </row>
    <row r="52" spans="1:10">
      <c r="A52" s="11">
        <v>46</v>
      </c>
      <c r="B52" s="12" t="s">
        <v>114</v>
      </c>
      <c r="C52" s="12">
        <v>153</v>
      </c>
      <c r="D52" s="12">
        <v>92</v>
      </c>
      <c r="E52" s="26">
        <f t="shared" si="4"/>
        <v>601.30718954248368</v>
      </c>
      <c r="F52" s="12">
        <v>1.68</v>
      </c>
      <c r="G52" s="27">
        <f t="shared" si="3"/>
        <v>2.6880000000000002</v>
      </c>
      <c r="H52" s="12">
        <v>18.190000000000001</v>
      </c>
      <c r="I52" s="12">
        <v>37.619999999999997</v>
      </c>
      <c r="J52" s="28">
        <v>37.619999999999997</v>
      </c>
    </row>
    <row r="53" spans="1:10">
      <c r="A53" s="32">
        <v>47</v>
      </c>
      <c r="B53" s="31" t="s">
        <v>115</v>
      </c>
      <c r="C53" s="31">
        <v>170</v>
      </c>
      <c r="D53" s="31">
        <v>106</v>
      </c>
      <c r="E53" s="20">
        <f t="shared" si="4"/>
        <v>623.52941176470586</v>
      </c>
      <c r="F53" s="31">
        <v>1.6</v>
      </c>
      <c r="G53" s="21">
        <f t="shared" si="3"/>
        <v>2.5600000000000005</v>
      </c>
      <c r="H53" s="31">
        <v>18.38</v>
      </c>
      <c r="I53" s="31">
        <v>38</v>
      </c>
      <c r="J53" s="22">
        <v>38</v>
      </c>
    </row>
    <row r="54" spans="1:10">
      <c r="A54" s="11">
        <v>48</v>
      </c>
      <c r="B54" s="12" t="s">
        <v>116</v>
      </c>
      <c r="C54" s="12">
        <v>132</v>
      </c>
      <c r="D54" s="12">
        <v>91</v>
      </c>
      <c r="E54" s="26">
        <f t="shared" si="4"/>
        <v>689.39393939393949</v>
      </c>
      <c r="F54" s="12">
        <v>1.39</v>
      </c>
      <c r="G54" s="27">
        <f t="shared" si="3"/>
        <v>2.2239999999999998</v>
      </c>
      <c r="H54" s="12">
        <v>16.32</v>
      </c>
      <c r="I54" s="12">
        <v>33.799999999999997</v>
      </c>
      <c r="J54" s="28">
        <v>33.799999999999997</v>
      </c>
    </row>
    <row r="55" spans="1:10">
      <c r="A55" s="32">
        <v>49</v>
      </c>
      <c r="B55" s="31" t="s">
        <v>117</v>
      </c>
      <c r="C55" s="31">
        <v>160</v>
      </c>
      <c r="D55" s="31">
        <v>92</v>
      </c>
      <c r="E55" s="20">
        <f t="shared" si="4"/>
        <v>575</v>
      </c>
      <c r="F55" s="31">
        <v>1.8</v>
      </c>
      <c r="G55" s="21">
        <f t="shared" si="3"/>
        <v>2.8800000000000003</v>
      </c>
      <c r="H55" s="31">
        <v>15.38</v>
      </c>
      <c r="I55" s="31">
        <v>32.020000000000003</v>
      </c>
      <c r="J55" s="22">
        <v>30.71</v>
      </c>
    </row>
    <row r="56" spans="1:10">
      <c r="A56" s="11">
        <v>50</v>
      </c>
      <c r="B56" s="12" t="s">
        <v>118</v>
      </c>
      <c r="C56" s="12">
        <v>130</v>
      </c>
      <c r="D56" s="12">
        <v>92</v>
      </c>
      <c r="E56" s="26">
        <f t="shared" si="4"/>
        <v>707.69230769230774</v>
      </c>
      <c r="F56" s="12">
        <v>1.32</v>
      </c>
      <c r="G56" s="27">
        <f t="shared" si="3"/>
        <v>2.1120000000000001</v>
      </c>
      <c r="H56" s="12">
        <v>15.69</v>
      </c>
      <c r="I56" s="12">
        <v>32.5</v>
      </c>
      <c r="J56" s="28">
        <v>32.5</v>
      </c>
    </row>
    <row r="57" spans="1:10">
      <c r="A57" s="32">
        <v>51</v>
      </c>
      <c r="B57" s="31" t="s">
        <v>119</v>
      </c>
      <c r="C57" s="31">
        <v>140</v>
      </c>
      <c r="D57" s="31">
        <v>102</v>
      </c>
      <c r="E57" s="20">
        <f t="shared" si="4"/>
        <v>728.57142857142856</v>
      </c>
      <c r="F57" s="31">
        <v>1.8</v>
      </c>
      <c r="G57" s="21">
        <f t="shared" si="3"/>
        <v>2.8800000000000003</v>
      </c>
      <c r="H57" s="31">
        <v>11.49</v>
      </c>
      <c r="I57" s="31">
        <v>32.799999999999997</v>
      </c>
      <c r="J57" s="22">
        <v>32.799999999999997</v>
      </c>
    </row>
    <row r="58" spans="1:10">
      <c r="A58" s="11">
        <v>52</v>
      </c>
      <c r="B58" s="12" t="s">
        <v>120</v>
      </c>
      <c r="C58" s="12">
        <v>175</v>
      </c>
      <c r="D58" s="12">
        <v>96</v>
      </c>
      <c r="E58" s="26">
        <f t="shared" si="4"/>
        <v>548.57142857142856</v>
      </c>
      <c r="F58" s="12">
        <v>1.3</v>
      </c>
      <c r="G58" s="27">
        <f t="shared" si="3"/>
        <v>2.08</v>
      </c>
      <c r="H58" s="12">
        <v>17.18</v>
      </c>
      <c r="I58" s="12">
        <v>35.6</v>
      </c>
      <c r="J58" s="28">
        <v>35.6</v>
      </c>
    </row>
    <row r="59" spans="1:10">
      <c r="A59" s="2">
        <v>53</v>
      </c>
      <c r="B59" s="3" t="s">
        <v>121</v>
      </c>
      <c r="C59" s="3">
        <v>185</v>
      </c>
      <c r="D59" s="3">
        <v>82</v>
      </c>
      <c r="E59" s="20">
        <f t="shared" si="4"/>
        <v>443.24324324324328</v>
      </c>
      <c r="F59" s="3">
        <v>1.2</v>
      </c>
      <c r="G59" s="21">
        <f t="shared" si="3"/>
        <v>1.92</v>
      </c>
      <c r="H59" s="3">
        <v>19.37</v>
      </c>
      <c r="I59" s="3">
        <v>40</v>
      </c>
      <c r="J59" s="22">
        <v>40</v>
      </c>
    </row>
    <row r="60" spans="1:10">
      <c r="A60" s="11">
        <v>54</v>
      </c>
      <c r="B60" s="12" t="s">
        <v>122</v>
      </c>
      <c r="C60" s="12">
        <v>170</v>
      </c>
      <c r="D60" s="12">
        <v>87</v>
      </c>
      <c r="E60" s="26">
        <f t="shared" si="4"/>
        <v>511.76470588235293</v>
      </c>
      <c r="F60" s="12">
        <v>1.95</v>
      </c>
      <c r="G60" s="27">
        <f t="shared" si="3"/>
        <v>3.12</v>
      </c>
      <c r="H60" s="12">
        <v>12.53</v>
      </c>
      <c r="I60" s="12">
        <v>26</v>
      </c>
      <c r="J60" s="28">
        <v>26</v>
      </c>
    </row>
    <row r="61" spans="1:10">
      <c r="A61" s="32">
        <v>55</v>
      </c>
      <c r="B61" s="31" t="s">
        <v>145</v>
      </c>
      <c r="C61" s="31">
        <v>150</v>
      </c>
      <c r="D61" s="31">
        <v>88</v>
      </c>
      <c r="E61" s="20">
        <f t="shared" si="4"/>
        <v>586.66666666666663</v>
      </c>
      <c r="F61" s="31">
        <v>1.85</v>
      </c>
      <c r="G61" s="21">
        <f t="shared" si="3"/>
        <v>2.9600000000000004</v>
      </c>
      <c r="H61" s="31">
        <v>22.11</v>
      </c>
      <c r="I61" s="31">
        <v>46</v>
      </c>
      <c r="J61" s="22">
        <v>46</v>
      </c>
    </row>
    <row r="62" spans="1:10">
      <c r="A62" s="11">
        <v>56</v>
      </c>
      <c r="B62" s="12" t="s">
        <v>123</v>
      </c>
      <c r="C62" s="12">
        <v>168</v>
      </c>
      <c r="D62" s="12">
        <v>91</v>
      </c>
      <c r="E62" s="26">
        <f t="shared" si="4"/>
        <v>541.66666666666663</v>
      </c>
      <c r="F62" s="12">
        <v>1.55</v>
      </c>
      <c r="G62" s="27">
        <f>1.6*F59</f>
        <v>1.92</v>
      </c>
      <c r="H62" s="12">
        <v>17.3</v>
      </c>
      <c r="I62" s="12">
        <v>35.9</v>
      </c>
      <c r="J62" s="28">
        <v>35.9</v>
      </c>
    </row>
    <row r="63" spans="1:10">
      <c r="A63" s="32">
        <v>57</v>
      </c>
      <c r="B63" s="31" t="s">
        <v>124</v>
      </c>
      <c r="C63" s="31">
        <v>130</v>
      </c>
      <c r="D63" s="31">
        <v>95</v>
      </c>
      <c r="E63" s="20">
        <f t="shared" si="4"/>
        <v>730.76923076923072</v>
      </c>
      <c r="F63" s="31">
        <v>1.35</v>
      </c>
      <c r="G63" s="21">
        <f>1.6*F60</f>
        <v>3.12</v>
      </c>
      <c r="H63" s="31">
        <v>16.48</v>
      </c>
      <c r="I63" s="31">
        <v>34.1</v>
      </c>
      <c r="J63" s="22">
        <v>34.1</v>
      </c>
    </row>
    <row r="64" spans="1:10">
      <c r="A64" s="11">
        <v>58</v>
      </c>
      <c r="B64" s="12" t="s">
        <v>125</v>
      </c>
      <c r="C64" s="12">
        <v>170</v>
      </c>
      <c r="D64" s="12">
        <v>95</v>
      </c>
      <c r="E64" s="26">
        <f t="shared" si="4"/>
        <v>558.82352941176475</v>
      </c>
      <c r="F64" s="12">
        <v>1.5</v>
      </c>
      <c r="G64" s="27">
        <f>1.6*F64</f>
        <v>2.4000000000000004</v>
      </c>
      <c r="H64" s="12">
        <v>16.02</v>
      </c>
      <c r="I64" s="12">
        <v>33.21</v>
      </c>
      <c r="J64" s="28">
        <v>33.21</v>
      </c>
    </row>
    <row r="65" spans="1:10">
      <c r="A65" s="32">
        <v>59</v>
      </c>
      <c r="B65" s="31" t="s">
        <v>126</v>
      </c>
      <c r="C65" s="31">
        <v>171</v>
      </c>
      <c r="D65" s="31">
        <v>97</v>
      </c>
      <c r="E65" s="20">
        <f t="shared" si="4"/>
        <v>567.25146198830407</v>
      </c>
      <c r="F65" s="31">
        <v>1.58</v>
      </c>
      <c r="G65" s="21">
        <f>1.6*F65</f>
        <v>2.5280000000000005</v>
      </c>
      <c r="H65" s="31">
        <v>16.8</v>
      </c>
      <c r="I65" s="31">
        <v>33.5</v>
      </c>
      <c r="J65" s="22">
        <v>33.5</v>
      </c>
    </row>
    <row r="66" spans="1:10">
      <c r="A66" s="11">
        <v>60</v>
      </c>
      <c r="B66" s="12" t="s">
        <v>127</v>
      </c>
      <c r="C66" s="12">
        <v>155</v>
      </c>
      <c r="D66" s="12">
        <v>108</v>
      </c>
      <c r="E66" s="26">
        <f t="shared" si="4"/>
        <v>696.77419354838707</v>
      </c>
      <c r="F66" s="12">
        <v>1.65</v>
      </c>
      <c r="G66" s="27">
        <f>1.6*F66</f>
        <v>2.64</v>
      </c>
      <c r="H66" s="12">
        <v>16.59</v>
      </c>
      <c r="I66" s="12">
        <v>34.4</v>
      </c>
      <c r="J66" s="28">
        <v>34.4</v>
      </c>
    </row>
    <row r="67" spans="1:10">
      <c r="A67" s="32">
        <v>61</v>
      </c>
      <c r="B67" s="31" t="s">
        <v>128</v>
      </c>
      <c r="C67" s="31">
        <v>130</v>
      </c>
      <c r="D67" s="31">
        <v>86</v>
      </c>
      <c r="E67" s="20">
        <f t="shared" si="4"/>
        <v>661.53846153846155</v>
      </c>
      <c r="F67" s="31">
        <v>1.65</v>
      </c>
      <c r="G67" s="21">
        <f>1.6*F67</f>
        <v>2.64</v>
      </c>
      <c r="H67" s="31">
        <v>16.48</v>
      </c>
      <c r="I67" s="31">
        <v>34</v>
      </c>
      <c r="J67" s="22">
        <v>33.799999999999997</v>
      </c>
    </row>
    <row r="68" spans="1:10">
      <c r="A68" s="11">
        <v>62</v>
      </c>
      <c r="B68" s="12" t="s">
        <v>129</v>
      </c>
      <c r="C68" s="12">
        <v>175</v>
      </c>
      <c r="D68" s="12">
        <v>103</v>
      </c>
      <c r="E68" s="26">
        <f t="shared" si="4"/>
        <v>588.57142857142856</v>
      </c>
      <c r="F68" s="12">
        <v>1.6</v>
      </c>
      <c r="G68" s="27">
        <f>1.4*F68</f>
        <v>2.2399999999999998</v>
      </c>
      <c r="H68" s="12">
        <v>15</v>
      </c>
      <c r="I68" s="12">
        <v>26</v>
      </c>
      <c r="J68" s="28">
        <v>29.5</v>
      </c>
    </row>
    <row r="69" spans="1:10">
      <c r="A69" s="32">
        <v>63</v>
      </c>
      <c r="B69" s="31" t="s">
        <v>130</v>
      </c>
      <c r="C69" s="31">
        <v>175</v>
      </c>
      <c r="D69" s="31">
        <v>103</v>
      </c>
      <c r="E69" s="20">
        <f t="shared" si="4"/>
        <v>588.57142857142856</v>
      </c>
      <c r="F69" s="31">
        <v>1.6</v>
      </c>
      <c r="G69" s="21">
        <f>1.4*F69</f>
        <v>2.2399999999999998</v>
      </c>
      <c r="H69" s="31">
        <v>15</v>
      </c>
      <c r="I69" s="31">
        <v>26</v>
      </c>
      <c r="J69" s="22">
        <v>29.5</v>
      </c>
    </row>
    <row r="70" spans="1:10">
      <c r="A70" s="11">
        <v>64</v>
      </c>
      <c r="B70" s="12" t="s">
        <v>131</v>
      </c>
      <c r="C70" s="12">
        <v>173</v>
      </c>
      <c r="D70" s="12">
        <v>100</v>
      </c>
      <c r="E70" s="26">
        <f t="shared" si="4"/>
        <v>578.03468208092488</v>
      </c>
      <c r="F70" s="12">
        <v>1.68</v>
      </c>
      <c r="G70" s="27">
        <f t="shared" ref="G70:G79" si="5">1.6*F70</f>
        <v>2.6880000000000002</v>
      </c>
      <c r="H70" s="12">
        <v>17</v>
      </c>
      <c r="I70" s="12">
        <v>32.5</v>
      </c>
      <c r="J70" s="28">
        <v>32.5</v>
      </c>
    </row>
    <row r="71" spans="1:10">
      <c r="A71" s="32">
        <v>65</v>
      </c>
      <c r="B71" s="31" t="s">
        <v>132</v>
      </c>
      <c r="C71" s="31">
        <v>175</v>
      </c>
      <c r="D71" s="31">
        <v>98</v>
      </c>
      <c r="E71" s="20">
        <f t="shared" ref="E71:E83" si="6">D71/C71*1000</f>
        <v>560</v>
      </c>
      <c r="F71" s="31">
        <v>1.65</v>
      </c>
      <c r="G71" s="21">
        <f t="shared" si="5"/>
        <v>2.64</v>
      </c>
      <c r="H71" s="31">
        <v>16</v>
      </c>
      <c r="I71" s="31">
        <v>33</v>
      </c>
      <c r="J71" s="22">
        <v>31</v>
      </c>
    </row>
    <row r="72" spans="1:10">
      <c r="A72" s="11">
        <v>66</v>
      </c>
      <c r="B72" s="12" t="s">
        <v>133</v>
      </c>
      <c r="C72" s="12">
        <v>182</v>
      </c>
      <c r="D72" s="12">
        <v>81</v>
      </c>
      <c r="E72" s="26">
        <f t="shared" si="6"/>
        <v>445.05494505494505</v>
      </c>
      <c r="F72" s="12">
        <v>1.77</v>
      </c>
      <c r="G72" s="27">
        <f t="shared" si="5"/>
        <v>2.8320000000000003</v>
      </c>
      <c r="H72" s="12">
        <v>21.35</v>
      </c>
      <c r="I72" s="12">
        <v>39</v>
      </c>
      <c r="J72" s="28">
        <v>42</v>
      </c>
    </row>
    <row r="73" spans="1:10">
      <c r="A73" s="32">
        <v>67</v>
      </c>
      <c r="B73" s="31" t="s">
        <v>134</v>
      </c>
      <c r="C73" s="31">
        <v>150</v>
      </c>
      <c r="D73" s="31">
        <v>94</v>
      </c>
      <c r="E73" s="20">
        <f t="shared" si="6"/>
        <v>626.66666666666674</v>
      </c>
      <c r="F73" s="31">
        <v>1.58</v>
      </c>
      <c r="G73" s="21">
        <f t="shared" si="5"/>
        <v>2.5280000000000005</v>
      </c>
      <c r="H73" s="31">
        <v>17.54</v>
      </c>
      <c r="I73" s="31">
        <v>33</v>
      </c>
      <c r="J73" s="22">
        <v>36.33</v>
      </c>
    </row>
    <row r="74" spans="1:10">
      <c r="A74" s="11">
        <v>68</v>
      </c>
      <c r="B74" s="12" t="s">
        <v>135</v>
      </c>
      <c r="C74" s="12">
        <v>290</v>
      </c>
      <c r="D74" s="12">
        <v>107</v>
      </c>
      <c r="E74" s="26">
        <f t="shared" si="6"/>
        <v>368.9655172413793</v>
      </c>
      <c r="F74" s="12">
        <v>1.78</v>
      </c>
      <c r="G74" s="27">
        <f t="shared" si="5"/>
        <v>2.8480000000000003</v>
      </c>
      <c r="H74" s="12">
        <v>14.2</v>
      </c>
      <c r="I74" s="12">
        <v>34</v>
      </c>
      <c r="J74" s="28">
        <v>32</v>
      </c>
    </row>
    <row r="75" spans="1:10">
      <c r="A75" s="2">
        <v>69</v>
      </c>
      <c r="B75" s="3" t="s">
        <v>136</v>
      </c>
      <c r="C75" s="3">
        <v>180</v>
      </c>
      <c r="D75" s="3">
        <v>107</v>
      </c>
      <c r="E75" s="20">
        <f t="shared" si="6"/>
        <v>594.44444444444446</v>
      </c>
      <c r="F75" s="3">
        <v>1.85</v>
      </c>
      <c r="G75" s="21">
        <f t="shared" si="5"/>
        <v>2.9600000000000004</v>
      </c>
      <c r="H75" s="3">
        <v>18</v>
      </c>
      <c r="I75" s="3">
        <v>30</v>
      </c>
      <c r="J75" s="22">
        <v>29</v>
      </c>
    </row>
    <row r="76" spans="1:10">
      <c r="A76" s="11">
        <v>70</v>
      </c>
      <c r="B76" s="12" t="s">
        <v>137</v>
      </c>
      <c r="C76" s="12">
        <v>180</v>
      </c>
      <c r="D76" s="12">
        <v>107</v>
      </c>
      <c r="E76" s="26">
        <f t="shared" si="6"/>
        <v>594.44444444444446</v>
      </c>
      <c r="F76" s="12">
        <v>1.85</v>
      </c>
      <c r="G76" s="27">
        <f t="shared" si="5"/>
        <v>2.9600000000000004</v>
      </c>
      <c r="H76" s="12">
        <v>18</v>
      </c>
      <c r="I76" s="12">
        <v>30</v>
      </c>
      <c r="J76" s="28">
        <v>29</v>
      </c>
    </row>
    <row r="77" spans="1:10">
      <c r="A77" s="2">
        <v>71</v>
      </c>
      <c r="B77" s="3" t="s">
        <v>138</v>
      </c>
      <c r="C77" s="3">
        <v>230</v>
      </c>
      <c r="D77" s="3">
        <v>133</v>
      </c>
      <c r="E77" s="20">
        <f t="shared" si="6"/>
        <v>578.26086956521738</v>
      </c>
      <c r="F77" s="3">
        <v>1.7</v>
      </c>
      <c r="G77" s="21">
        <f t="shared" si="5"/>
        <v>2.72</v>
      </c>
      <c r="H77" s="3">
        <v>13.5</v>
      </c>
      <c r="I77" s="3">
        <v>33</v>
      </c>
      <c r="J77" s="22">
        <v>32.61</v>
      </c>
    </row>
    <row r="78" spans="1:10">
      <c r="A78" s="11">
        <v>72</v>
      </c>
      <c r="B78" s="12" t="s">
        <v>139</v>
      </c>
      <c r="C78" s="12">
        <v>122</v>
      </c>
      <c r="D78" s="12">
        <v>88</v>
      </c>
      <c r="E78" s="26">
        <f t="shared" si="6"/>
        <v>721.31147540983613</v>
      </c>
      <c r="F78" s="12">
        <v>1.3</v>
      </c>
      <c r="G78" s="27">
        <f t="shared" si="5"/>
        <v>2.08</v>
      </c>
      <c r="H78" s="12">
        <v>15.69</v>
      </c>
      <c r="I78" s="12">
        <v>32.5</v>
      </c>
      <c r="J78" s="28">
        <v>32.5</v>
      </c>
    </row>
    <row r="79" spans="1:10">
      <c r="A79" s="32">
        <v>73</v>
      </c>
      <c r="B79" s="31" t="s">
        <v>140</v>
      </c>
      <c r="C79" s="31">
        <v>180</v>
      </c>
      <c r="D79" s="31">
        <v>116</v>
      </c>
      <c r="E79" s="20">
        <f t="shared" si="6"/>
        <v>644.44444444444446</v>
      </c>
      <c r="F79" s="31">
        <v>1.76</v>
      </c>
      <c r="G79" s="21">
        <f t="shared" si="5"/>
        <v>2.8160000000000003</v>
      </c>
      <c r="H79" s="31">
        <v>14.4</v>
      </c>
      <c r="I79" s="31">
        <v>31.6</v>
      </c>
      <c r="J79" s="22">
        <v>32.799999999999997</v>
      </c>
    </row>
    <row r="80" spans="1:10">
      <c r="A80" s="11">
        <v>74</v>
      </c>
      <c r="B80" s="12" t="s">
        <v>141</v>
      </c>
      <c r="C80" s="12">
        <v>170</v>
      </c>
      <c r="D80" s="12">
        <v>112</v>
      </c>
      <c r="E80" s="26">
        <f t="shared" si="6"/>
        <v>658.82352941176475</v>
      </c>
      <c r="F80" s="12">
        <v>0</v>
      </c>
      <c r="G80" s="27">
        <v>0</v>
      </c>
      <c r="H80" s="12">
        <v>17.5</v>
      </c>
      <c r="I80" s="12">
        <v>37.4</v>
      </c>
      <c r="J80" s="28">
        <v>38.520000000000003</v>
      </c>
    </row>
    <row r="81" spans="1:10">
      <c r="A81" s="32">
        <v>75</v>
      </c>
      <c r="B81" s="31" t="s">
        <v>142</v>
      </c>
      <c r="C81" s="31">
        <v>160</v>
      </c>
      <c r="D81" s="31">
        <v>94</v>
      </c>
      <c r="E81" s="20">
        <f t="shared" si="6"/>
        <v>587.5</v>
      </c>
      <c r="F81" s="31">
        <v>1.92</v>
      </c>
      <c r="G81" s="31">
        <f>1.6*F81</f>
        <v>3.0720000000000001</v>
      </c>
      <c r="H81" s="31">
        <v>17</v>
      </c>
      <c r="I81" s="31">
        <v>35</v>
      </c>
      <c r="J81" s="22">
        <v>35.5</v>
      </c>
    </row>
    <row r="82" spans="1:10">
      <c r="A82" s="11">
        <v>76</v>
      </c>
      <c r="B82" s="12" t="s">
        <v>153</v>
      </c>
      <c r="C82" s="12">
        <v>160</v>
      </c>
      <c r="D82" s="12">
        <v>100</v>
      </c>
      <c r="E82" s="26">
        <f t="shared" si="6"/>
        <v>625</v>
      </c>
      <c r="F82" s="12">
        <v>1.55</v>
      </c>
      <c r="G82" s="12">
        <f>1.6*F82</f>
        <v>2.4800000000000004</v>
      </c>
      <c r="H82" s="12">
        <v>12.3</v>
      </c>
      <c r="I82" s="12">
        <v>28.3</v>
      </c>
      <c r="J82" s="28">
        <v>28.3</v>
      </c>
    </row>
    <row r="83" spans="1:10" ht="15.75" thickBot="1">
      <c r="A83" s="33">
        <v>77</v>
      </c>
      <c r="B83" s="34" t="s">
        <v>154</v>
      </c>
      <c r="C83" s="34">
        <v>160</v>
      </c>
      <c r="D83" s="34">
        <v>104</v>
      </c>
      <c r="E83" s="29">
        <f t="shared" si="6"/>
        <v>650</v>
      </c>
      <c r="F83" s="34">
        <v>1.45</v>
      </c>
      <c r="G83" s="34">
        <f>1.6*F83</f>
        <v>2.3199999999999998</v>
      </c>
      <c r="H83" s="34">
        <v>14.6</v>
      </c>
      <c r="I83" s="34">
        <v>30.9</v>
      </c>
      <c r="J83" s="30">
        <v>32.299999999999997</v>
      </c>
    </row>
  </sheetData>
  <autoFilter ref="A6:J6" xr:uid="{3A3FB403-1C35-47E3-9F7A-6BC463BF58D7}">
    <sortState ref="A7:J83">
      <sortCondition ref="A6"/>
    </sortState>
  </autoFilter>
  <mergeCells count="5">
    <mergeCell ref="C1:J1"/>
    <mergeCell ref="C2:J2"/>
    <mergeCell ref="C3:J3"/>
    <mergeCell ref="A1:B4"/>
    <mergeCell ref="C4:J4"/>
  </mergeCells>
  <hyperlinks>
    <hyperlink ref="C2" r:id="rId1" xr:uid="{16717C70-40A4-4DE1-9469-0DAFBCF1D8B9}"/>
    <hyperlink ref="C1" r:id="rId2" xr:uid="{7DB8DEC3-32D3-4D8C-A99D-C300E9E58E4F}"/>
    <hyperlink ref="C3" r:id="rId3" location="Super_Smash_Bros._Ultimate_2" xr:uid="{E3E35468-45C3-45EC-872B-290EB9F4F074}"/>
    <hyperlink ref="C4" r:id="rId4" location="Fast_falling_speeds_in_SSBU" xr:uid="{D75E01A0-20EA-4EDA-8170-CC7A9CB08D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E5B6-3606-417C-903D-25C25C2B037B}">
  <dimension ref="A1:G8"/>
  <sheetViews>
    <sheetView workbookViewId="0">
      <selection activeCell="C14" sqref="C14"/>
    </sheetView>
  </sheetViews>
  <sheetFormatPr baseColWidth="10" defaultColWidth="16.85546875" defaultRowHeight="18.75" customHeight="1"/>
  <cols>
    <col min="1" max="1" width="36.140625" style="1" customWidth="1"/>
    <col min="2" max="5" width="16.85546875" style="1"/>
    <col min="6" max="6" width="25.140625" style="1" customWidth="1"/>
    <col min="7" max="7" width="82.42578125" style="1" customWidth="1"/>
    <col min="8" max="16384" width="16.85546875" style="1"/>
  </cols>
  <sheetData>
    <row r="1" spans="1:7" ht="18.75" customHeight="1">
      <c r="A1" s="87" t="s">
        <v>48</v>
      </c>
      <c r="B1" s="89" t="s">
        <v>51</v>
      </c>
      <c r="C1" s="89"/>
      <c r="D1" s="89" t="s">
        <v>52</v>
      </c>
      <c r="E1" s="89"/>
      <c r="F1" s="89" t="s">
        <v>57</v>
      </c>
      <c r="G1" s="92" t="s">
        <v>46</v>
      </c>
    </row>
    <row r="2" spans="1:7" ht="18.75" customHeight="1" thickBot="1">
      <c r="A2" s="120"/>
      <c r="B2" s="121" t="s">
        <v>49</v>
      </c>
      <c r="C2" s="121" t="s">
        <v>50</v>
      </c>
      <c r="D2" s="121" t="s">
        <v>49</v>
      </c>
      <c r="E2" s="121" t="s">
        <v>50</v>
      </c>
      <c r="F2" s="122"/>
      <c r="G2" s="123"/>
    </row>
    <row r="3" spans="1:7" ht="18.75" customHeight="1">
      <c r="A3" s="8" t="s">
        <v>53</v>
      </c>
      <c r="B3" s="118">
        <v>0</v>
      </c>
      <c r="C3" s="119">
        <v>0</v>
      </c>
      <c r="D3" s="119">
        <v>0</v>
      </c>
      <c r="E3" s="119">
        <v>0.45</v>
      </c>
      <c r="F3" s="118">
        <v>0.36299999999999999</v>
      </c>
      <c r="G3" s="124" t="s">
        <v>58</v>
      </c>
    </row>
    <row r="4" spans="1:7" ht="18.75" customHeight="1">
      <c r="A4" s="40" t="s">
        <v>56</v>
      </c>
      <c r="B4" s="66"/>
      <c r="C4" s="67"/>
      <c r="D4" s="67"/>
      <c r="E4" s="67"/>
      <c r="F4" s="66"/>
      <c r="G4" s="78"/>
    </row>
    <row r="5" spans="1:7" ht="18.75" customHeight="1">
      <c r="A5" s="40" t="s">
        <v>54</v>
      </c>
      <c r="B5" s="66"/>
      <c r="C5" s="67"/>
      <c r="D5" s="67"/>
      <c r="E5" s="67"/>
      <c r="F5" s="66"/>
      <c r="G5" s="78"/>
    </row>
    <row r="6" spans="1:7" ht="18.75" customHeight="1">
      <c r="A6" s="40" t="s">
        <v>59</v>
      </c>
      <c r="B6" s="66"/>
      <c r="C6" s="67"/>
      <c r="D6" s="67"/>
      <c r="E6" s="67"/>
      <c r="F6" s="66"/>
      <c r="G6" s="78"/>
    </row>
    <row r="7" spans="1:7" ht="18.75" customHeight="1">
      <c r="A7" s="40" t="s">
        <v>56</v>
      </c>
      <c r="B7" s="66"/>
      <c r="C7" s="67"/>
      <c r="D7" s="67"/>
      <c r="E7" s="67"/>
      <c r="F7" s="66"/>
      <c r="G7" s="78"/>
    </row>
    <row r="8" spans="1:7" ht="18.75" customHeight="1" thickBot="1">
      <c r="A8" s="41" t="s">
        <v>55</v>
      </c>
      <c r="B8" s="96"/>
      <c r="C8" s="99"/>
      <c r="D8" s="99"/>
      <c r="E8" s="99"/>
      <c r="F8" s="96"/>
      <c r="G8" s="80"/>
    </row>
  </sheetData>
  <mergeCells count="11">
    <mergeCell ref="G3:G8"/>
    <mergeCell ref="A1:A2"/>
    <mergeCell ref="B1:C1"/>
    <mergeCell ref="D1:E1"/>
    <mergeCell ref="F1:F2"/>
    <mergeCell ref="G1:G2"/>
    <mergeCell ref="B3:B8"/>
    <mergeCell ref="C3:C8"/>
    <mergeCell ref="D3:D8"/>
    <mergeCell ref="E3:E8"/>
    <mergeCell ref="F3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CA63-2CC1-4A5E-84CF-E0EA5E6525D1}">
  <dimension ref="A1:G16"/>
  <sheetViews>
    <sheetView workbookViewId="0">
      <selection activeCell="C25" sqref="C25"/>
    </sheetView>
  </sheetViews>
  <sheetFormatPr baseColWidth="10" defaultColWidth="30.28515625" defaultRowHeight="18.75" customHeight="1"/>
  <cols>
    <col min="1" max="1" width="36.5703125" style="1" customWidth="1"/>
    <col min="2" max="3" width="14.140625" style="1" customWidth="1"/>
    <col min="4" max="5" width="16.140625" style="1" customWidth="1"/>
    <col min="6" max="6" width="18.7109375" style="48" customWidth="1"/>
    <col min="7" max="7" width="102.7109375" style="1" customWidth="1"/>
    <col min="8" max="16384" width="30.28515625" style="1"/>
  </cols>
  <sheetData>
    <row r="1" spans="1:7" ht="18.75" customHeight="1">
      <c r="A1" s="87" t="s">
        <v>48</v>
      </c>
      <c r="B1" s="89" t="s">
        <v>51</v>
      </c>
      <c r="C1" s="89"/>
      <c r="D1" s="89" t="s">
        <v>52</v>
      </c>
      <c r="E1" s="89"/>
      <c r="F1" s="90" t="s">
        <v>57</v>
      </c>
      <c r="G1" s="92" t="s">
        <v>46</v>
      </c>
    </row>
    <row r="2" spans="1:7" ht="18.75" customHeight="1" thickBot="1">
      <c r="A2" s="88"/>
      <c r="B2" s="47" t="s">
        <v>49</v>
      </c>
      <c r="C2" s="47" t="s">
        <v>50</v>
      </c>
      <c r="D2" s="47" t="s">
        <v>49</v>
      </c>
      <c r="E2" s="47" t="s">
        <v>50</v>
      </c>
      <c r="F2" s="91"/>
      <c r="G2" s="93"/>
    </row>
    <row r="3" spans="1:7" ht="18.75" customHeight="1">
      <c r="A3" s="35" t="s">
        <v>158</v>
      </c>
      <c r="B3" s="94"/>
      <c r="C3" s="97"/>
      <c r="D3" s="97"/>
      <c r="E3" s="97"/>
      <c r="F3" s="94" t="s">
        <v>165</v>
      </c>
      <c r="G3" s="77" t="s">
        <v>164</v>
      </c>
    </row>
    <row r="4" spans="1:7" ht="18.75" customHeight="1">
      <c r="A4" s="36" t="s">
        <v>159</v>
      </c>
      <c r="B4" s="66"/>
      <c r="C4" s="67"/>
      <c r="D4" s="67"/>
      <c r="E4" s="67"/>
      <c r="F4" s="66"/>
      <c r="G4" s="78"/>
    </row>
    <row r="5" spans="1:7" ht="18.75" customHeight="1">
      <c r="A5" s="36" t="s">
        <v>159</v>
      </c>
      <c r="B5" s="66"/>
      <c r="C5" s="67"/>
      <c r="D5" s="67"/>
      <c r="E5" s="67"/>
      <c r="F5" s="66"/>
      <c r="G5" s="78"/>
    </row>
    <row r="6" spans="1:7" ht="18.75" customHeight="1">
      <c r="A6" s="36" t="s">
        <v>157</v>
      </c>
      <c r="B6" s="66"/>
      <c r="C6" s="67"/>
      <c r="D6" s="67"/>
      <c r="E6" s="67"/>
      <c r="F6" s="66"/>
      <c r="G6" s="78"/>
    </row>
    <row r="7" spans="1:7" ht="18.75" customHeight="1">
      <c r="A7" s="49" t="s">
        <v>167</v>
      </c>
      <c r="B7" s="95"/>
      <c r="C7" s="98"/>
      <c r="D7" s="98"/>
      <c r="E7" s="98"/>
      <c r="F7" s="95"/>
      <c r="G7" s="79"/>
    </row>
    <row r="8" spans="1:7" ht="18.75" customHeight="1" thickBot="1">
      <c r="A8" s="37" t="s">
        <v>160</v>
      </c>
      <c r="B8" s="96"/>
      <c r="C8" s="99"/>
      <c r="D8" s="99"/>
      <c r="E8" s="99"/>
      <c r="F8" s="96"/>
      <c r="G8" s="80"/>
    </row>
    <row r="9" spans="1:7" ht="18.75" customHeight="1">
      <c r="A9" s="50" t="s">
        <v>161</v>
      </c>
      <c r="B9" s="81"/>
      <c r="C9" s="81"/>
      <c r="D9" s="81"/>
      <c r="E9" s="81"/>
      <c r="F9" s="83">
        <v>0.42699999999999999</v>
      </c>
      <c r="G9" s="85" t="s">
        <v>163</v>
      </c>
    </row>
    <row r="10" spans="1:7" ht="18.75" customHeight="1" thickBot="1">
      <c r="A10" s="51" t="s">
        <v>162</v>
      </c>
      <c r="B10" s="82"/>
      <c r="C10" s="82"/>
      <c r="D10" s="82"/>
      <c r="E10" s="82"/>
      <c r="F10" s="84"/>
      <c r="G10" s="86"/>
    </row>
    <row r="11" spans="1:7" ht="18.75" customHeight="1">
      <c r="A11" s="35" t="s">
        <v>158</v>
      </c>
      <c r="B11" s="71"/>
      <c r="C11" s="71"/>
      <c r="D11" s="71"/>
      <c r="E11" s="71"/>
      <c r="F11" s="74" t="s">
        <v>166</v>
      </c>
      <c r="G11" s="68" t="s">
        <v>164</v>
      </c>
    </row>
    <row r="12" spans="1:7" ht="18.75" customHeight="1">
      <c r="A12" s="36" t="s">
        <v>157</v>
      </c>
      <c r="B12" s="72"/>
      <c r="C12" s="72"/>
      <c r="D12" s="72"/>
      <c r="E12" s="72"/>
      <c r="F12" s="75"/>
      <c r="G12" s="69"/>
    </row>
    <row r="13" spans="1:7" ht="18.75" customHeight="1">
      <c r="A13" s="36" t="s">
        <v>158</v>
      </c>
      <c r="B13" s="72"/>
      <c r="C13" s="72"/>
      <c r="D13" s="72"/>
      <c r="E13" s="72"/>
      <c r="F13" s="75"/>
      <c r="G13" s="69"/>
    </row>
    <row r="14" spans="1:7" ht="18.75" customHeight="1">
      <c r="A14" s="36" t="s">
        <v>157</v>
      </c>
      <c r="B14" s="72"/>
      <c r="C14" s="72"/>
      <c r="D14" s="72"/>
      <c r="E14" s="72"/>
      <c r="F14" s="75"/>
      <c r="G14" s="69"/>
    </row>
    <row r="15" spans="1:7" ht="18.75" customHeight="1">
      <c r="A15" s="49" t="s">
        <v>168</v>
      </c>
      <c r="B15" s="72"/>
      <c r="C15" s="72"/>
      <c r="D15" s="72"/>
      <c r="E15" s="72"/>
      <c r="F15" s="75"/>
      <c r="G15" s="69"/>
    </row>
    <row r="16" spans="1:7" ht="18.75" customHeight="1" thickBot="1">
      <c r="A16" s="37" t="s">
        <v>160</v>
      </c>
      <c r="B16" s="73"/>
      <c r="C16" s="73"/>
      <c r="D16" s="73"/>
      <c r="E16" s="73"/>
      <c r="F16" s="76"/>
      <c r="G16" s="70"/>
    </row>
  </sheetData>
  <mergeCells count="23">
    <mergeCell ref="A1:A2"/>
    <mergeCell ref="B1:C1"/>
    <mergeCell ref="D1:E1"/>
    <mergeCell ref="F1:F2"/>
    <mergeCell ref="G1:G2"/>
    <mergeCell ref="G3:G8"/>
    <mergeCell ref="B9:B10"/>
    <mergeCell ref="C9:C10"/>
    <mergeCell ref="D9:D10"/>
    <mergeCell ref="E9:E10"/>
    <mergeCell ref="F9:F10"/>
    <mergeCell ref="G9:G10"/>
    <mergeCell ref="B3:B8"/>
    <mergeCell ref="C3:C8"/>
    <mergeCell ref="D3:D8"/>
    <mergeCell ref="E3:E8"/>
    <mergeCell ref="F3:F8"/>
    <mergeCell ref="G11:G16"/>
    <mergeCell ref="B11:B16"/>
    <mergeCell ref="C11:C16"/>
    <mergeCell ref="D11:D16"/>
    <mergeCell ref="E11:E16"/>
    <mergeCell ref="F11:F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D108-9E4C-4B62-AEC7-EE4E0CF665FA}">
  <dimension ref="A1:C18"/>
  <sheetViews>
    <sheetView workbookViewId="0">
      <selection activeCell="B18" sqref="B18"/>
    </sheetView>
  </sheetViews>
  <sheetFormatPr baseColWidth="10" defaultColWidth="30.7109375" defaultRowHeight="24.75" customHeight="1"/>
  <cols>
    <col min="1" max="1" width="103.5703125" style="1" customWidth="1"/>
    <col min="2" max="16384" width="30.7109375" style="1"/>
  </cols>
  <sheetData>
    <row r="1" spans="1:3" ht="24.75" customHeight="1" thickBot="1">
      <c r="A1" s="17" t="s">
        <v>169</v>
      </c>
      <c r="B1" s="19" t="s">
        <v>170</v>
      </c>
    </row>
    <row r="2" spans="1:3" ht="24.75" customHeight="1">
      <c r="A2" s="39" t="s">
        <v>179</v>
      </c>
      <c r="B2" s="105" t="s">
        <v>180</v>
      </c>
      <c r="C2" s="1" t="s">
        <v>211</v>
      </c>
    </row>
    <row r="3" spans="1:3" ht="24.75" customHeight="1">
      <c r="A3" s="11" t="s">
        <v>186</v>
      </c>
      <c r="B3" s="28" t="s">
        <v>181</v>
      </c>
      <c r="C3" s="1" t="s">
        <v>211</v>
      </c>
    </row>
    <row r="4" spans="1:3" ht="24.75" customHeight="1">
      <c r="A4" s="40" t="s">
        <v>187</v>
      </c>
      <c r="B4" s="22" t="s">
        <v>182</v>
      </c>
      <c r="C4" s="1" t="s">
        <v>211</v>
      </c>
    </row>
    <row r="5" spans="1:3" ht="24.75" customHeight="1">
      <c r="A5" s="11" t="s">
        <v>183</v>
      </c>
      <c r="B5" s="28" t="s">
        <v>184</v>
      </c>
      <c r="C5" s="1" t="s">
        <v>211</v>
      </c>
    </row>
    <row r="6" spans="1:3" ht="24.75" customHeight="1">
      <c r="A6" s="40" t="s">
        <v>177</v>
      </c>
      <c r="B6" s="22" t="s">
        <v>195</v>
      </c>
      <c r="C6" s="1" t="s">
        <v>213</v>
      </c>
    </row>
    <row r="7" spans="1:3" ht="24.75" customHeight="1">
      <c r="A7" s="11" t="s">
        <v>185</v>
      </c>
      <c r="B7" s="28" t="s">
        <v>184</v>
      </c>
      <c r="C7" s="1" t="s">
        <v>211</v>
      </c>
    </row>
    <row r="8" spans="1:3" ht="24.75" customHeight="1">
      <c r="A8" s="40" t="s">
        <v>212</v>
      </c>
      <c r="B8" s="22" t="s">
        <v>194</v>
      </c>
      <c r="C8" s="1" t="s">
        <v>213</v>
      </c>
    </row>
    <row r="9" spans="1:3" ht="24.75" customHeight="1">
      <c r="A9" s="40" t="s">
        <v>210</v>
      </c>
      <c r="B9" s="22" t="s">
        <v>178</v>
      </c>
      <c r="C9" s="1" t="s">
        <v>213</v>
      </c>
    </row>
    <row r="10" spans="1:3" ht="24.75" customHeight="1">
      <c r="A10" s="11" t="s">
        <v>189</v>
      </c>
      <c r="B10" s="28" t="s">
        <v>188</v>
      </c>
      <c r="C10" s="1" t="s">
        <v>213</v>
      </c>
    </row>
    <row r="11" spans="1:3" ht="24.75" customHeight="1">
      <c r="A11" s="106" t="s">
        <v>209</v>
      </c>
      <c r="B11" s="22" t="s">
        <v>206</v>
      </c>
      <c r="C11" s="1" t="s">
        <v>214</v>
      </c>
    </row>
    <row r="12" spans="1:3" ht="24.75" customHeight="1">
      <c r="A12" s="11" t="s">
        <v>190</v>
      </c>
      <c r="B12" s="28" t="s">
        <v>178</v>
      </c>
      <c r="C12" s="1" t="s">
        <v>213</v>
      </c>
    </row>
    <row r="13" spans="1:3" ht="24.75" customHeight="1">
      <c r="A13" s="40" t="s">
        <v>171</v>
      </c>
      <c r="B13" s="22" t="s">
        <v>172</v>
      </c>
      <c r="C13" s="1" t="s">
        <v>211</v>
      </c>
    </row>
    <row r="14" spans="1:3" ht="24.75" customHeight="1">
      <c r="A14" s="11" t="s">
        <v>173</v>
      </c>
      <c r="B14" s="28" t="s">
        <v>174</v>
      </c>
      <c r="C14" s="1" t="s">
        <v>213</v>
      </c>
    </row>
    <row r="15" spans="1:3" ht="24.75" customHeight="1">
      <c r="A15" s="40" t="s">
        <v>175</v>
      </c>
      <c r="B15" s="22" t="s">
        <v>178</v>
      </c>
      <c r="C15" s="1" t="s">
        <v>213</v>
      </c>
    </row>
    <row r="16" spans="1:3" ht="24.75" customHeight="1">
      <c r="A16" s="11" t="s">
        <v>176</v>
      </c>
      <c r="B16" s="28" t="s">
        <v>178</v>
      </c>
      <c r="C16" s="1" t="s">
        <v>213</v>
      </c>
    </row>
    <row r="17" spans="1:3" ht="24.75" customHeight="1">
      <c r="A17" s="40" t="s">
        <v>191</v>
      </c>
      <c r="B17" s="22" t="s">
        <v>207</v>
      </c>
      <c r="C17" s="1" t="s">
        <v>213</v>
      </c>
    </row>
    <row r="18" spans="1:3" ht="24.75" customHeight="1" thickBot="1">
      <c r="A18" s="102" t="s">
        <v>204</v>
      </c>
      <c r="B18" s="103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73FF-B8D6-4855-8E63-E817228E12B6}">
  <dimension ref="A1:C11"/>
  <sheetViews>
    <sheetView workbookViewId="0">
      <selection activeCell="B7" sqref="B7"/>
    </sheetView>
  </sheetViews>
  <sheetFormatPr baseColWidth="10" defaultColWidth="54.42578125" defaultRowHeight="52.5" customHeight="1"/>
  <cols>
    <col min="1" max="1" width="33.28515625" style="101" customWidth="1"/>
    <col min="2" max="16384" width="54.42578125" style="101"/>
  </cols>
  <sheetData>
    <row r="1" spans="1:3" ht="30.75" customHeight="1">
      <c r="A1" s="107" t="s">
        <v>170</v>
      </c>
      <c r="B1" s="107" t="s">
        <v>192</v>
      </c>
      <c r="C1" s="107" t="s">
        <v>193</v>
      </c>
    </row>
    <row r="2" spans="1:3" ht="52.5" customHeight="1">
      <c r="A2" s="65" t="s">
        <v>178</v>
      </c>
      <c r="B2" s="42" t="s">
        <v>196</v>
      </c>
      <c r="C2" s="42" t="s">
        <v>201</v>
      </c>
    </row>
    <row r="3" spans="1:3" ht="52.5" customHeight="1">
      <c r="A3" s="65"/>
      <c r="B3" s="42" t="s">
        <v>197</v>
      </c>
      <c r="C3" s="42" t="s">
        <v>200</v>
      </c>
    </row>
    <row r="4" spans="1:3" ht="52.5" customHeight="1">
      <c r="A4" s="65"/>
      <c r="B4" s="42" t="s">
        <v>176</v>
      </c>
      <c r="C4" s="42" t="s">
        <v>202</v>
      </c>
    </row>
    <row r="5" spans="1:3" ht="52.5" customHeight="1">
      <c r="A5" s="65"/>
      <c r="B5" s="42" t="s">
        <v>210</v>
      </c>
      <c r="C5" s="42" t="s">
        <v>201</v>
      </c>
    </row>
    <row r="6" spans="1:3" ht="52.5" customHeight="1">
      <c r="A6" s="104" t="s">
        <v>198</v>
      </c>
      <c r="B6" s="104" t="s">
        <v>199</v>
      </c>
      <c r="C6" s="104" t="s">
        <v>203</v>
      </c>
    </row>
    <row r="7" spans="1:3" ht="52.5" customHeight="1">
      <c r="A7" s="42" t="s">
        <v>188</v>
      </c>
      <c r="B7" s="42" t="s">
        <v>205</v>
      </c>
      <c r="C7" s="42" t="s">
        <v>200</v>
      </c>
    </row>
    <row r="8" spans="1:3" ht="70.5" customHeight="1">
      <c r="A8" s="104" t="s">
        <v>195</v>
      </c>
      <c r="B8" s="104" t="s">
        <v>216</v>
      </c>
      <c r="C8" s="104" t="s">
        <v>217</v>
      </c>
    </row>
    <row r="9" spans="1:3" ht="70.5" customHeight="1">
      <c r="A9" s="42" t="s">
        <v>207</v>
      </c>
      <c r="B9" s="42" t="s">
        <v>215</v>
      </c>
      <c r="C9" s="42" t="s">
        <v>217</v>
      </c>
    </row>
    <row r="10" spans="1:3" ht="52.5" customHeight="1">
      <c r="A10" s="104" t="s">
        <v>194</v>
      </c>
      <c r="B10" s="104" t="s">
        <v>212</v>
      </c>
      <c r="C10" s="104" t="s">
        <v>218</v>
      </c>
    </row>
    <row r="11" spans="1:3" ht="52.5" customHeight="1">
      <c r="A11" s="42" t="s">
        <v>208</v>
      </c>
      <c r="B11" s="42" t="s">
        <v>219</v>
      </c>
      <c r="C11" s="42" t="s">
        <v>220</v>
      </c>
    </row>
  </sheetData>
  <mergeCells count="1">
    <mergeCell ref="A2:A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40D6-D07D-46FB-A67C-A3857D7A10A5}">
  <dimension ref="A1:D32"/>
  <sheetViews>
    <sheetView workbookViewId="0">
      <selection activeCell="D2" sqref="D2:D18"/>
    </sheetView>
  </sheetViews>
  <sheetFormatPr baseColWidth="10" defaultColWidth="33.85546875" defaultRowHeight="18" customHeight="1"/>
  <cols>
    <col min="1" max="1" width="7.42578125" style="1" customWidth="1"/>
    <col min="2" max="16384" width="33.85546875" style="1"/>
  </cols>
  <sheetData>
    <row r="1" spans="1:4" ht="18" customHeight="1">
      <c r="A1" s="100" t="s">
        <v>221</v>
      </c>
      <c r="B1" s="100" t="s">
        <v>223</v>
      </c>
      <c r="C1" s="100" t="s">
        <v>224</v>
      </c>
      <c r="D1" s="100" t="s">
        <v>225</v>
      </c>
    </row>
    <row r="2" spans="1:4" ht="18" customHeight="1">
      <c r="A2" s="12">
        <v>-20</v>
      </c>
      <c r="B2" s="117" t="s">
        <v>226</v>
      </c>
      <c r="C2" s="115"/>
      <c r="D2" s="117" t="s">
        <v>228</v>
      </c>
    </row>
    <row r="3" spans="1:4" ht="18" customHeight="1">
      <c r="A3" s="12">
        <f>A2+1</f>
        <v>-19</v>
      </c>
      <c r="B3" s="72"/>
      <c r="C3" s="72"/>
      <c r="D3" s="72"/>
    </row>
    <row r="4" spans="1:4" ht="18" customHeight="1">
      <c r="A4" s="12">
        <f t="shared" ref="A4:A33" si="0">A3+1</f>
        <v>-18</v>
      </c>
      <c r="B4" s="72"/>
      <c r="C4" s="72"/>
      <c r="D4" s="72"/>
    </row>
    <row r="5" spans="1:4" ht="18" customHeight="1">
      <c r="A5" s="12">
        <f t="shared" si="0"/>
        <v>-17</v>
      </c>
      <c r="B5" s="72"/>
      <c r="C5" s="72"/>
      <c r="D5" s="72"/>
    </row>
    <row r="6" spans="1:4" ht="18" customHeight="1">
      <c r="A6" s="12">
        <f t="shared" si="0"/>
        <v>-16</v>
      </c>
      <c r="B6" s="116"/>
      <c r="C6" s="72"/>
      <c r="D6" s="72"/>
    </row>
    <row r="7" spans="1:4" ht="18" customHeight="1">
      <c r="A7" s="12">
        <f t="shared" si="0"/>
        <v>-15</v>
      </c>
      <c r="B7" s="109" t="s">
        <v>157</v>
      </c>
      <c r="C7" s="72"/>
      <c r="D7" s="72"/>
    </row>
    <row r="8" spans="1:4" ht="18" customHeight="1">
      <c r="A8" s="12">
        <f t="shared" si="0"/>
        <v>-14</v>
      </c>
      <c r="B8" s="110"/>
      <c r="C8" s="72"/>
      <c r="D8" s="72"/>
    </row>
    <row r="9" spans="1:4" ht="18" customHeight="1">
      <c r="A9" s="12">
        <f t="shared" si="0"/>
        <v>-13</v>
      </c>
      <c r="B9" s="110"/>
      <c r="C9" s="72"/>
      <c r="D9" s="72"/>
    </row>
    <row r="10" spans="1:4" ht="18" customHeight="1">
      <c r="A10" s="12">
        <f t="shared" si="0"/>
        <v>-12</v>
      </c>
      <c r="B10" s="110"/>
      <c r="C10" s="72"/>
      <c r="D10" s="72"/>
    </row>
    <row r="11" spans="1:4" ht="18" customHeight="1">
      <c r="A11" s="12">
        <f t="shared" si="0"/>
        <v>-11</v>
      </c>
      <c r="B11" s="110"/>
      <c r="C11" s="72"/>
      <c r="D11" s="72"/>
    </row>
    <row r="12" spans="1:4" ht="18" customHeight="1">
      <c r="A12" s="12">
        <f t="shared" si="0"/>
        <v>-10</v>
      </c>
      <c r="B12" s="110"/>
      <c r="C12" s="72"/>
      <c r="D12" s="72"/>
    </row>
    <row r="13" spans="1:4" ht="18" customHeight="1">
      <c r="A13" s="12">
        <f t="shared" si="0"/>
        <v>-9</v>
      </c>
      <c r="B13" s="110"/>
      <c r="C13" s="72"/>
      <c r="D13" s="72"/>
    </row>
    <row r="14" spans="1:4" ht="18" customHeight="1">
      <c r="A14" s="12">
        <f t="shared" si="0"/>
        <v>-8</v>
      </c>
      <c r="B14" s="110"/>
      <c r="C14" s="72"/>
      <c r="D14" s="72"/>
    </row>
    <row r="15" spans="1:4" ht="18" customHeight="1">
      <c r="A15" s="12">
        <f t="shared" si="0"/>
        <v>-7</v>
      </c>
      <c r="B15" s="110"/>
      <c r="C15" s="72"/>
      <c r="D15" s="72"/>
    </row>
    <row r="16" spans="1:4" ht="18" customHeight="1">
      <c r="A16" s="12">
        <f t="shared" si="0"/>
        <v>-6</v>
      </c>
      <c r="B16" s="110"/>
      <c r="C16" s="72"/>
      <c r="D16" s="72"/>
    </row>
    <row r="17" spans="1:4" ht="18" customHeight="1">
      <c r="A17" s="12">
        <f t="shared" si="0"/>
        <v>-5</v>
      </c>
      <c r="B17" s="110"/>
      <c r="C17" s="72"/>
      <c r="D17" s="72"/>
    </row>
    <row r="18" spans="1:4" ht="18" customHeight="1">
      <c r="A18" s="12">
        <f t="shared" si="0"/>
        <v>-4</v>
      </c>
      <c r="B18" s="110"/>
      <c r="C18" s="72"/>
      <c r="D18" s="116"/>
    </row>
    <row r="19" spans="1:4" ht="18" customHeight="1">
      <c r="A19" s="12">
        <f t="shared" si="0"/>
        <v>-3</v>
      </c>
      <c r="B19" s="110"/>
      <c r="C19" s="72"/>
      <c r="D19" s="117" t="s">
        <v>229</v>
      </c>
    </row>
    <row r="20" spans="1:4" ht="18" customHeight="1">
      <c r="A20" s="12">
        <f t="shared" si="0"/>
        <v>-2</v>
      </c>
      <c r="B20" s="110"/>
      <c r="C20" s="72"/>
      <c r="D20" s="72"/>
    </row>
    <row r="21" spans="1:4" ht="18" customHeight="1">
      <c r="A21" s="12">
        <f t="shared" si="0"/>
        <v>-1</v>
      </c>
      <c r="B21" s="110"/>
      <c r="C21" s="116"/>
      <c r="D21" s="116"/>
    </row>
    <row r="22" spans="1:4" ht="18" customHeight="1">
      <c r="A22" s="12">
        <f t="shared" si="0"/>
        <v>0</v>
      </c>
      <c r="B22" s="110"/>
      <c r="C22" s="108" t="s">
        <v>222</v>
      </c>
      <c r="D22" s="112" t="s">
        <v>157</v>
      </c>
    </row>
    <row r="23" spans="1:4" ht="18" customHeight="1">
      <c r="A23" s="12">
        <f t="shared" si="0"/>
        <v>1</v>
      </c>
      <c r="B23" s="110"/>
      <c r="C23" s="115"/>
      <c r="D23" s="113"/>
    </row>
    <row r="24" spans="1:4" ht="18" customHeight="1">
      <c r="A24" s="12">
        <f t="shared" si="0"/>
        <v>2</v>
      </c>
      <c r="B24" s="110"/>
      <c r="C24" s="72"/>
      <c r="D24" s="114"/>
    </row>
    <row r="25" spans="1:4" ht="18" customHeight="1">
      <c r="A25" s="12">
        <f t="shared" si="0"/>
        <v>3</v>
      </c>
      <c r="B25" s="110"/>
      <c r="C25" s="72"/>
      <c r="D25" s="117" t="s">
        <v>230</v>
      </c>
    </row>
    <row r="26" spans="1:4" ht="18" customHeight="1">
      <c r="A26" s="12">
        <f t="shared" si="0"/>
        <v>4</v>
      </c>
      <c r="B26" s="110"/>
      <c r="C26" s="72"/>
      <c r="D26" s="72"/>
    </row>
    <row r="27" spans="1:4" ht="18" customHeight="1">
      <c r="A27" s="12">
        <f t="shared" si="0"/>
        <v>5</v>
      </c>
      <c r="B27" s="111"/>
      <c r="C27" s="72"/>
      <c r="D27" s="72"/>
    </row>
    <row r="28" spans="1:4" ht="18" customHeight="1">
      <c r="A28" s="12">
        <f t="shared" si="0"/>
        <v>6</v>
      </c>
      <c r="B28" s="117" t="s">
        <v>227</v>
      </c>
      <c r="C28" s="72"/>
      <c r="D28" s="72"/>
    </row>
    <row r="29" spans="1:4" ht="18" customHeight="1">
      <c r="A29" s="12">
        <f t="shared" si="0"/>
        <v>7</v>
      </c>
      <c r="B29" s="72"/>
      <c r="C29" s="72"/>
      <c r="D29" s="72"/>
    </row>
    <row r="30" spans="1:4" ht="18" customHeight="1">
      <c r="A30" s="12">
        <f t="shared" si="0"/>
        <v>8</v>
      </c>
      <c r="B30" s="72"/>
      <c r="C30" s="72"/>
      <c r="D30" s="72"/>
    </row>
    <row r="31" spans="1:4" ht="18" customHeight="1">
      <c r="A31" s="12">
        <f t="shared" si="0"/>
        <v>9</v>
      </c>
      <c r="B31" s="72"/>
      <c r="C31" s="72"/>
      <c r="D31" s="72"/>
    </row>
    <row r="32" spans="1:4" ht="18" customHeight="1">
      <c r="A32" s="12">
        <f t="shared" si="0"/>
        <v>10</v>
      </c>
      <c r="B32" s="116"/>
      <c r="C32" s="116"/>
      <c r="D32" s="116"/>
    </row>
  </sheetData>
  <mergeCells count="9">
    <mergeCell ref="B2:B6"/>
    <mergeCell ref="C2:C21"/>
    <mergeCell ref="C23:C32"/>
    <mergeCell ref="B7:B27"/>
    <mergeCell ref="D22:D24"/>
    <mergeCell ref="B28:B32"/>
    <mergeCell ref="D2:D18"/>
    <mergeCell ref="D19:D21"/>
    <mergeCell ref="D25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Stuff to train</vt:lpstr>
      <vt:lpstr>Characters stats</vt:lpstr>
      <vt:lpstr>Pichu Combo</vt:lpstr>
      <vt:lpstr>Falcon Combo</vt:lpstr>
      <vt:lpstr>ACBA Experiences</vt:lpstr>
      <vt:lpstr>ACBA Debug</vt:lpstr>
      <vt:lpstr>How to ACBA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Qylwok</dc:creator>
  <cp:lastModifiedBy>Qylwok</cp:lastModifiedBy>
  <dcterms:created xsi:type="dcterms:W3CDTF">2019-03-27T17:46:12Z</dcterms:created>
  <dcterms:modified xsi:type="dcterms:W3CDTF">2019-04-20T18:11:52Z</dcterms:modified>
</cp:coreProperties>
</file>