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ADV GIS project final\"/>
    </mc:Choice>
  </mc:AlternateContent>
  <xr:revisionPtr revIDLastSave="0" documentId="13_ncr:1_{5FC70499-EE51-4731-9C0B-4B2E2EDCD86E}" xr6:coauthVersionLast="47" xr6:coauthVersionMax="47" xr10:uidLastSave="{00000000-0000-0000-0000-000000000000}"/>
  <bookViews>
    <workbookView xWindow="38280" yWindow="660" windowWidth="29040" windowHeight="15720" activeTab="4" xr2:uid="{DF51AC1A-F2CB-4A4E-9825-0DC2609A8D91}"/>
  </bookViews>
  <sheets>
    <sheet name="Stats" sheetId="1" r:id="rId1"/>
    <sheet name="HORSES" sheetId="2" r:id="rId2"/>
    <sheet name="CATTLE" sheetId="3" r:id="rId3"/>
    <sheet name="Graph" sheetId="5" r:id="rId4"/>
    <sheet name="graph sour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V17" i="1" s="1"/>
  <c r="W7" i="1"/>
  <c r="W8" i="1"/>
  <c r="V9" i="1"/>
  <c r="W9" i="1"/>
  <c r="W10" i="1"/>
  <c r="V11" i="1"/>
  <c r="W11" i="1"/>
  <c r="W12" i="1"/>
  <c r="W13" i="1"/>
  <c r="V14" i="1"/>
  <c r="W14" i="1"/>
  <c r="V15" i="1"/>
  <c r="W15" i="1"/>
  <c r="V16" i="1"/>
  <c r="W16" i="1"/>
  <c r="W17" i="1"/>
  <c r="R14" i="1"/>
  <c r="S14" i="1"/>
  <c r="R15" i="1"/>
  <c r="R16" i="1"/>
  <c r="W6" i="1"/>
  <c r="V6" i="1"/>
  <c r="N7" i="1"/>
  <c r="N8" i="1"/>
  <c r="N9" i="1"/>
  <c r="N10" i="1"/>
  <c r="N11" i="1"/>
  <c r="N12" i="1"/>
  <c r="N13" i="1"/>
  <c r="N14" i="1"/>
  <c r="O14" i="1"/>
  <c r="N15" i="1"/>
  <c r="N16" i="1"/>
  <c r="N17" i="1"/>
  <c r="N6" i="1"/>
  <c r="J7" i="1"/>
  <c r="J8" i="1"/>
  <c r="J9" i="1"/>
  <c r="J10" i="1"/>
  <c r="J11" i="1"/>
  <c r="J12" i="1"/>
  <c r="J13" i="1"/>
  <c r="J14" i="1"/>
  <c r="K14" i="1"/>
  <c r="J15" i="1"/>
  <c r="J16" i="1"/>
  <c r="J17" i="1"/>
  <c r="K6" i="1"/>
  <c r="J6" i="1"/>
  <c r="L6" i="1" s="1"/>
  <c r="X9" i="1"/>
  <c r="X6" i="1"/>
  <c r="H9" i="1"/>
  <c r="H8" i="1"/>
  <c r="H7" i="1"/>
  <c r="D10" i="1"/>
  <c r="F7" i="1"/>
  <c r="G7" i="1"/>
  <c r="F8" i="1"/>
  <c r="G8" i="1"/>
  <c r="F9" i="1"/>
  <c r="G9" i="1"/>
  <c r="F10" i="1"/>
  <c r="G10" i="1"/>
  <c r="F11" i="1"/>
  <c r="G11" i="1"/>
  <c r="H11" i="1" s="1"/>
  <c r="F12" i="1"/>
  <c r="G12" i="1"/>
  <c r="F13" i="1"/>
  <c r="G13" i="1"/>
  <c r="F15" i="1"/>
  <c r="G15" i="1"/>
  <c r="F16" i="1"/>
  <c r="G16" i="1"/>
  <c r="F17" i="1"/>
  <c r="H17" i="1" s="1"/>
  <c r="G17" i="1"/>
  <c r="G6" i="1"/>
  <c r="F6" i="1"/>
  <c r="H6" i="1" s="1"/>
  <c r="C7" i="1"/>
  <c r="C8" i="1"/>
  <c r="C9" i="1"/>
  <c r="C10" i="1"/>
  <c r="C11" i="1"/>
  <c r="C12" i="1"/>
  <c r="C13" i="1"/>
  <c r="C15" i="1"/>
  <c r="C16" i="1"/>
  <c r="C17" i="1"/>
  <c r="C6" i="1"/>
  <c r="B17" i="1"/>
  <c r="D17" i="1" s="1"/>
  <c r="B16" i="1"/>
  <c r="D16" i="1" s="1"/>
  <c r="B15" i="1"/>
  <c r="D15" i="1" s="1"/>
  <c r="B13" i="1"/>
  <c r="D13" i="1" s="1"/>
  <c r="B12" i="1"/>
  <c r="D12" i="1" s="1"/>
  <c r="B11" i="1"/>
  <c r="D11" i="1" s="1"/>
  <c r="B10" i="1"/>
  <c r="B9" i="1"/>
  <c r="D9" i="1" s="1"/>
  <c r="B8" i="1"/>
  <c r="D8" i="1" s="1"/>
  <c r="B7" i="1"/>
  <c r="D7" i="1" s="1"/>
  <c r="B6" i="1"/>
  <c r="E4" i="2"/>
  <c r="E5" i="2"/>
  <c r="E6" i="2"/>
  <c r="E7" i="2"/>
  <c r="E9" i="2"/>
  <c r="E10" i="2"/>
  <c r="E11" i="2"/>
  <c r="E13" i="2"/>
  <c r="E14" i="2"/>
  <c r="E15" i="2"/>
  <c r="E4" i="3"/>
  <c r="E5" i="3"/>
  <c r="K7" i="1" s="1"/>
  <c r="E6" i="3"/>
  <c r="K8" i="1" s="1"/>
  <c r="E7" i="3"/>
  <c r="K9" i="1" s="1"/>
  <c r="L9" i="1" s="1"/>
  <c r="E9" i="3"/>
  <c r="K11" i="1" s="1"/>
  <c r="E10" i="3"/>
  <c r="K12" i="1" s="1"/>
  <c r="L12" i="1" s="1"/>
  <c r="E11" i="3"/>
  <c r="K13" i="1" s="1"/>
  <c r="E13" i="3"/>
  <c r="K15" i="1" s="1"/>
  <c r="L15" i="1" s="1"/>
  <c r="E14" i="3"/>
  <c r="K16" i="1" s="1"/>
  <c r="E15" i="3"/>
  <c r="E8" i="3" s="1"/>
  <c r="K10" i="1" s="1"/>
  <c r="H15" i="3"/>
  <c r="G15" i="3"/>
  <c r="S17" i="1" s="1"/>
  <c r="F15" i="3"/>
  <c r="O17" i="1" s="1"/>
  <c r="P17" i="1" s="1"/>
  <c r="D15" i="3"/>
  <c r="D8" i="3" s="1"/>
  <c r="C15" i="3"/>
  <c r="C8" i="3" s="1"/>
  <c r="H14" i="3"/>
  <c r="G14" i="3"/>
  <c r="G8" i="3" s="1"/>
  <c r="S10" i="1" s="1"/>
  <c r="F14" i="3"/>
  <c r="D14" i="3"/>
  <c r="C14" i="3"/>
  <c r="H13" i="3"/>
  <c r="G13" i="3"/>
  <c r="S15" i="1" s="1"/>
  <c r="F13" i="3"/>
  <c r="O15" i="1" s="1"/>
  <c r="P15" i="1" s="1"/>
  <c r="D13" i="3"/>
  <c r="C13" i="3"/>
  <c r="H11" i="3"/>
  <c r="G11" i="3"/>
  <c r="S13" i="1" s="1"/>
  <c r="F11" i="3"/>
  <c r="O13" i="1" s="1"/>
  <c r="D11" i="3"/>
  <c r="C11" i="3"/>
  <c r="H10" i="3"/>
  <c r="G10" i="3"/>
  <c r="S12" i="1" s="1"/>
  <c r="F10" i="3"/>
  <c r="O12" i="1" s="1"/>
  <c r="D10" i="3"/>
  <c r="C10" i="3"/>
  <c r="H9" i="3"/>
  <c r="G9" i="3"/>
  <c r="S11" i="1" s="1"/>
  <c r="F9" i="3"/>
  <c r="O11" i="1" s="1"/>
  <c r="D9" i="3"/>
  <c r="C9" i="3"/>
  <c r="H8" i="3"/>
  <c r="H7" i="3"/>
  <c r="G7" i="3"/>
  <c r="S9" i="1" s="1"/>
  <c r="F7" i="3"/>
  <c r="O9" i="1" s="1"/>
  <c r="D7" i="3"/>
  <c r="C7" i="3"/>
  <c r="H6" i="3"/>
  <c r="G6" i="3"/>
  <c r="S8" i="1" s="1"/>
  <c r="F6" i="3"/>
  <c r="O8" i="1" s="1"/>
  <c r="P8" i="1" s="1"/>
  <c r="D6" i="3"/>
  <c r="C6" i="3"/>
  <c r="H5" i="3"/>
  <c r="G5" i="3"/>
  <c r="S7" i="1" s="1"/>
  <c r="F5" i="3"/>
  <c r="O7" i="1" s="1"/>
  <c r="P7" i="1" s="1"/>
  <c r="D5" i="3"/>
  <c r="C5" i="3"/>
  <c r="H4" i="3"/>
  <c r="G4" i="3"/>
  <c r="S6" i="1" s="1"/>
  <c r="F4" i="3"/>
  <c r="O6" i="1" s="1"/>
  <c r="P6" i="1" s="1"/>
  <c r="D4" i="3"/>
  <c r="C4" i="3"/>
  <c r="C4" i="2"/>
  <c r="D4" i="2"/>
  <c r="F4" i="2"/>
  <c r="G4" i="2"/>
  <c r="R6" i="1" s="1"/>
  <c r="C5" i="2"/>
  <c r="D5" i="2"/>
  <c r="F5" i="2"/>
  <c r="G5" i="2"/>
  <c r="R7" i="1" s="1"/>
  <c r="C6" i="2"/>
  <c r="D6" i="2"/>
  <c r="F6" i="2"/>
  <c r="G6" i="2"/>
  <c r="R8" i="1" s="1"/>
  <c r="C7" i="2"/>
  <c r="D7" i="2"/>
  <c r="F7" i="2"/>
  <c r="G7" i="2"/>
  <c r="R9" i="1" s="1"/>
  <c r="C9" i="2"/>
  <c r="D9" i="2"/>
  <c r="F9" i="2"/>
  <c r="G9" i="2"/>
  <c r="R11" i="1" s="1"/>
  <c r="C10" i="2"/>
  <c r="D10" i="2"/>
  <c r="F10" i="2"/>
  <c r="G10" i="2"/>
  <c r="R12" i="1" s="1"/>
  <c r="C11" i="2"/>
  <c r="D11" i="2"/>
  <c r="F11" i="2"/>
  <c r="G11" i="2"/>
  <c r="R13" i="1" s="1"/>
  <c r="C13" i="2"/>
  <c r="D13" i="2"/>
  <c r="F13" i="2"/>
  <c r="G13" i="2"/>
  <c r="C14" i="2"/>
  <c r="D14" i="2"/>
  <c r="F14" i="2"/>
  <c r="G14" i="2"/>
  <c r="C15" i="2"/>
  <c r="D15" i="2"/>
  <c r="F15" i="2"/>
  <c r="G15" i="2"/>
  <c r="G8" i="2" s="1"/>
  <c r="R10" i="1" s="1"/>
  <c r="H14" i="2"/>
  <c r="H13" i="2"/>
  <c r="H11" i="2"/>
  <c r="V13" i="1" s="1"/>
  <c r="X13" i="1" s="1"/>
  <c r="H10" i="2"/>
  <c r="V12" i="1" s="1"/>
  <c r="X12" i="1" s="1"/>
  <c r="H9" i="2"/>
  <c r="H7" i="2"/>
  <c r="H6" i="2"/>
  <c r="V8" i="1" s="1"/>
  <c r="X8" i="1" s="1"/>
  <c r="H5" i="2"/>
  <c r="V7" i="1" s="1"/>
  <c r="X7" i="1" s="1"/>
  <c r="H4" i="2"/>
  <c r="S16" i="1" l="1"/>
  <c r="T16" i="1" s="1"/>
  <c r="T13" i="1"/>
  <c r="L11" i="1"/>
  <c r="F8" i="3"/>
  <c r="O10" i="1" s="1"/>
  <c r="O16" i="1"/>
  <c r="P16" i="1" s="1"/>
  <c r="P13" i="1"/>
  <c r="K17" i="1"/>
  <c r="L17" i="1" s="1"/>
  <c r="L7" i="1"/>
  <c r="H13" i="1"/>
  <c r="H12" i="1"/>
  <c r="L8" i="1"/>
  <c r="H15" i="1"/>
  <c r="P9" i="1"/>
  <c r="H16" i="1"/>
  <c r="H10" i="1"/>
  <c r="T6" i="1"/>
  <c r="T15" i="1"/>
  <c r="L13" i="1"/>
  <c r="D6" i="1"/>
  <c r="X16" i="1"/>
  <c r="P12" i="1"/>
  <c r="X15" i="1"/>
  <c r="T10" i="1"/>
  <c r="T11" i="1"/>
  <c r="P10" i="1"/>
  <c r="T9" i="1"/>
  <c r="X11" i="1"/>
  <c r="L16" i="1"/>
  <c r="P11" i="1"/>
  <c r="T12" i="1"/>
  <c r="L10" i="1"/>
  <c r="T8" i="1"/>
  <c r="T7" i="1"/>
  <c r="X17" i="1"/>
  <c r="R17" i="1"/>
  <c r="T17" i="1" s="1"/>
  <c r="E8" i="2"/>
  <c r="D8" i="2"/>
  <c r="F8" i="2"/>
  <c r="C8" i="2"/>
  <c r="H8" i="2"/>
  <c r="V10" i="1" s="1"/>
  <c r="X10" i="1" s="1"/>
</calcChain>
</file>

<file path=xl/sharedStrings.xml><?xml version="1.0" encoding="utf-8"?>
<sst xmlns="http://schemas.openxmlformats.org/spreadsheetml/2006/main" count="52" uniqueCount="20">
  <si>
    <t>mean</t>
  </si>
  <si>
    <t>mode</t>
  </si>
  <si>
    <t>sum</t>
  </si>
  <si>
    <t>sd</t>
  </si>
  <si>
    <t>count</t>
  </si>
  <si>
    <t>min</t>
  </si>
  <si>
    <t>max</t>
  </si>
  <si>
    <t>range</t>
  </si>
  <si>
    <t>1st_quartile</t>
  </si>
  <si>
    <t>3rd_quartile</t>
  </si>
  <si>
    <t>resolution (m)</t>
  </si>
  <si>
    <t>median (q2)</t>
  </si>
  <si>
    <t>Cattle</t>
  </si>
  <si>
    <t>Horse</t>
  </si>
  <si>
    <t>HORSES START</t>
  </si>
  <si>
    <t>total length</t>
  </si>
  <si>
    <t>Year</t>
  </si>
  <si>
    <t>Resolution</t>
  </si>
  <si>
    <t>North Qtr.</t>
  </si>
  <si>
    <t>South Qtr.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</si>
</sst>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Lato"/>
      <family val="2"/>
    </font>
    <font>
      <sz val="11"/>
      <color theme="1"/>
      <name val="Lato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4" xfId="0" applyNumberFormat="1" applyBorder="1" applyAlignment="1">
      <alignment vertical="center"/>
    </xf>
    <xf numFmtId="0" fontId="0" fillId="0" borderId="5" xfId="0" applyBorder="1" applyAlignment="1">
      <alignment horizontal="right" vertical="center"/>
    </xf>
    <xf numFmtId="2" fontId="0" fillId="0" borderId="6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2" fontId="4" fillId="0" borderId="4" xfId="0" applyNumberFormat="1" applyFont="1" applyBorder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'graph source'!$B$1</c:f>
              <c:strCache>
                <c:ptCount val="1"/>
                <c:pt idx="0">
                  <c:v>North Qtr.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4.8666806895647022E-2"/>
                  <c:y val="-1.0463532967469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source'!$A$2:$A$38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xVal>
          <c:yVal>
            <c:numRef>
              <c:f>'graph source'!$B$2:$B$38</c:f>
              <c:numCache>
                <c:formatCode>General</c:formatCode>
                <c:ptCount val="37"/>
                <c:pt idx="0" formatCode="0.00">
                  <c:v>1683.15</c:v>
                </c:pt>
                <c:pt idx="6">
                  <c:v>2262.1699999999996</c:v>
                </c:pt>
                <c:pt idx="20">
                  <c:v>2402.2600000000002</c:v>
                </c:pt>
                <c:pt idx="29">
                  <c:v>11837.550000000001</c:v>
                </c:pt>
                <c:pt idx="33">
                  <c:v>13955.399999999992</c:v>
                </c:pt>
                <c:pt idx="36">
                  <c:v>27226.929999999997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B-489D-90F4-5EDF12B08E0A}"/>
            </c:ext>
          </c:extLst>
        </c:ser>
        <c:ser>
          <c:idx val="1"/>
          <c:order val="1"/>
          <c:tx>
            <c:strRef>
              <c:f>'graph source'!$C$1</c:f>
              <c:strCache>
                <c:ptCount val="1"/>
                <c:pt idx="0">
                  <c:v>South Qtr.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4.367595570573627E-2"/>
                  <c:y val="-1.1660065219120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source'!$A$2:$A$38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xVal>
          <c:yVal>
            <c:numRef>
              <c:f>'graph source'!$C$2:$C$38</c:f>
              <c:numCache>
                <c:formatCode>General</c:formatCode>
                <c:ptCount val="37"/>
                <c:pt idx="0" formatCode="0.00">
                  <c:v>2388.65</c:v>
                </c:pt>
                <c:pt idx="6">
                  <c:v>3449.6800000000012</c:v>
                </c:pt>
                <c:pt idx="20">
                  <c:v>3529.4000000000005</c:v>
                </c:pt>
                <c:pt idx="29">
                  <c:v>13101.460000000003</c:v>
                </c:pt>
                <c:pt idx="33">
                  <c:v>7559.3400000000011</c:v>
                </c:pt>
                <c:pt idx="36">
                  <c:v>15057.799999999996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1B-489D-90F4-5EDF12B0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83264"/>
        <c:axId val="1074883744"/>
      </c:scatterChart>
      <c:valAx>
        <c:axId val="10748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83744"/>
        <c:crosses val="autoZero"/>
        <c:crossBetween val="midCat"/>
      </c:valAx>
      <c:valAx>
        <c:axId val="10748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Trail Length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8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7978AD-E4F3-4643-8449-DCF8362BBC31}">
  <sheetPr/>
  <sheetViews>
    <sheetView zoomScale="130" workbookViewId="0"/>
  </sheetViews>
  <pageMargins left="0.7" right="0.7" top="0.75" bottom="0.75" header="0.3" footer="0.3"/>
  <pageSetup paperSize="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4148288" cy="857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F618F-17FB-1FA5-0A57-BA83CD5071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52EF-C733-44BE-9F0A-E71BC522B19B}">
  <dimension ref="A2:X17"/>
  <sheetViews>
    <sheetView workbookViewId="0">
      <selection activeCell="C35" sqref="C35"/>
    </sheetView>
  </sheetViews>
  <sheetFormatPr defaultRowHeight="15"/>
  <cols>
    <col min="1" max="1" width="14.140625" style="3" customWidth="1"/>
    <col min="2" max="3" width="10" style="3" customWidth="1"/>
    <col min="4" max="4" width="17.85546875" style="5" customWidth="1"/>
    <col min="5" max="5" width="1.42578125" style="3" customWidth="1"/>
    <col min="6" max="7" width="10" style="3" customWidth="1"/>
    <col min="8" max="8" width="17.85546875" style="5" customWidth="1"/>
    <col min="9" max="9" width="1.42578125" style="3" customWidth="1"/>
    <col min="10" max="11" width="10" style="3" customWidth="1"/>
    <col min="12" max="12" width="17.85546875" style="3" customWidth="1"/>
    <col min="13" max="13" width="1.42578125" style="3" customWidth="1"/>
    <col min="14" max="15" width="10" style="3" customWidth="1"/>
    <col min="16" max="16" width="17.85546875" style="3" customWidth="1"/>
    <col min="17" max="17" width="1.42578125" style="3" customWidth="1"/>
    <col min="18" max="19" width="10" style="3" customWidth="1"/>
    <col min="20" max="20" width="17.85546875" style="3" customWidth="1"/>
    <col min="21" max="21" width="1.42578125" style="3" customWidth="1"/>
    <col min="22" max="23" width="10" style="3" customWidth="1"/>
    <col min="24" max="24" width="17.85546875" style="3" customWidth="1"/>
    <col min="25" max="16384" width="9.140625" style="3"/>
  </cols>
  <sheetData>
    <row r="2" spans="1:24">
      <c r="H2" s="15"/>
      <c r="I2" s="14" t="s">
        <v>14</v>
      </c>
      <c r="J2" s="16"/>
      <c r="K2" s="16"/>
    </row>
    <row r="3" spans="1:24" ht="15.75" thickBot="1">
      <c r="I3" s="16"/>
    </row>
    <row r="4" spans="1:24">
      <c r="B4" s="23">
        <v>1985</v>
      </c>
      <c r="C4" s="24"/>
      <c r="D4" s="25"/>
      <c r="F4" s="23">
        <v>1991</v>
      </c>
      <c r="G4" s="24"/>
      <c r="H4" s="25"/>
      <c r="I4" s="16"/>
      <c r="J4" s="23">
        <v>2005</v>
      </c>
      <c r="K4" s="24"/>
      <c r="L4" s="25"/>
      <c r="N4" s="23">
        <v>2014</v>
      </c>
      <c r="O4" s="24"/>
      <c r="P4" s="25"/>
      <c r="R4" s="23">
        <v>2018</v>
      </c>
      <c r="S4" s="24"/>
      <c r="T4" s="25"/>
      <c r="V4" s="23">
        <v>2021</v>
      </c>
      <c r="W4" s="24"/>
      <c r="X4" s="25"/>
    </row>
    <row r="5" spans="1:24" s="4" customFormat="1">
      <c r="B5" s="7" t="s">
        <v>13</v>
      </c>
      <c r="C5" s="4" t="s">
        <v>12</v>
      </c>
      <c r="D5" s="8"/>
      <c r="F5" s="7" t="s">
        <v>13</v>
      </c>
      <c r="G5" s="4" t="s">
        <v>12</v>
      </c>
      <c r="H5" s="8"/>
      <c r="I5" s="17"/>
      <c r="J5" s="7" t="s">
        <v>13</v>
      </c>
      <c r="K5" s="4" t="s">
        <v>12</v>
      </c>
      <c r="L5" s="8"/>
      <c r="N5" s="7" t="s">
        <v>13</v>
      </c>
      <c r="O5" s="4" t="s">
        <v>12</v>
      </c>
      <c r="P5" s="8"/>
      <c r="R5" s="7" t="s">
        <v>13</v>
      </c>
      <c r="S5" s="4" t="s">
        <v>12</v>
      </c>
      <c r="T5" s="8"/>
      <c r="V5" s="7" t="s">
        <v>13</v>
      </c>
      <c r="W5" s="4" t="s">
        <v>12</v>
      </c>
      <c r="X5" s="8"/>
    </row>
    <row r="6" spans="1:24">
      <c r="A6" s="3" t="s">
        <v>0</v>
      </c>
      <c r="B6" s="9">
        <f>HORSES!$C$4</f>
        <v>153.01363636363638</v>
      </c>
      <c r="C6" s="6">
        <f>CATTLE!C4</f>
        <v>170.61785714285716</v>
      </c>
      <c r="D6" s="10" t="str">
        <f>IF(B6&gt;C6,"Horse +"&amp;(ROUND(B6-C6,2)),"Cattle +"&amp;(ROUND(C6-B6,2)))</f>
        <v>Cattle +17.6</v>
      </c>
      <c r="F6" s="9">
        <f>HORSES!$D4</f>
        <v>377.02833333333325</v>
      </c>
      <c r="G6" s="6">
        <f>CATTLE!D4</f>
        <v>313.60727272727286</v>
      </c>
      <c r="H6" s="10" t="str">
        <f>IF(F6&gt;G6,"Horse +"&amp;(ROUND(F6-G6,2)),"Cattle +"&amp;(ROUND(G6-F6,2)))</f>
        <v>Horse +63.42</v>
      </c>
      <c r="I6" s="16"/>
      <c r="J6" s="9">
        <f>HORSES!$E4</f>
        <v>160.15066666666669</v>
      </c>
      <c r="K6" s="6">
        <f>CATTLE!E4</f>
        <v>147.05833333333337</v>
      </c>
      <c r="L6" s="10" t="str">
        <f>IF(J6&gt;K6,"Horse +"&amp;(ROUND(J6-K6,2)),"Cattle +"&amp;(ROUND(K6-J6,2)))</f>
        <v>Horse +13.09</v>
      </c>
      <c r="N6" s="9">
        <f>HORSES!$F4</f>
        <v>68.822965116279079</v>
      </c>
      <c r="O6" s="6">
        <f>CATTLE!F4</f>
        <v>58.488660714285729</v>
      </c>
      <c r="P6" s="10" t="str">
        <f>IF(N6&gt;O6,"Horse +"&amp;(ROUND(N6-O6,2)),"Cattle +"&amp;(ROUND(O6-N6,2)))</f>
        <v>Horse +10.33</v>
      </c>
      <c r="R6" s="9">
        <f>HORSES!$G4</f>
        <v>59.894420600858339</v>
      </c>
      <c r="S6" s="6">
        <f>CATTLE!G4</f>
        <v>82.166739130434792</v>
      </c>
      <c r="T6" s="10" t="str">
        <f>IF(R6&gt;S6,"Horse +"&amp;(ROUND(R6-S6,2)),"Cattle +"&amp;(ROUND(S6-R6,2)))</f>
        <v>Cattle +22.27</v>
      </c>
      <c r="V6" s="9">
        <f>HORSES!$H4</f>
        <v>54.345169660678636</v>
      </c>
      <c r="W6" s="6">
        <f>CATTLE!H4</f>
        <v>97.777922077922057</v>
      </c>
      <c r="X6" s="10" t="str">
        <f>IF(V6&gt;W6,"Horse +"&amp;(ROUND(V6-W6,2)),"Cattle +"&amp;(ROUND(W6-V6,2)))</f>
        <v>Cattle +43.43</v>
      </c>
    </row>
    <row r="7" spans="1:24">
      <c r="A7" s="3" t="s">
        <v>11</v>
      </c>
      <c r="B7" s="9">
        <f>HORSES!$C$5</f>
        <v>115.94</v>
      </c>
      <c r="C7" s="6">
        <f>CATTLE!C5</f>
        <v>128.84</v>
      </c>
      <c r="D7" s="10" t="str">
        <f t="shared" ref="D7:D17" si="0">IF(B7&gt;C7,"Horse +"&amp;(ROUND(B7-C7,2)),"Cattle +"&amp;(ROUND(C7-B7,2)))</f>
        <v>Cattle +12.9</v>
      </c>
      <c r="F7" s="9">
        <f>HORSES!$D5</f>
        <v>304.73</v>
      </c>
      <c r="G7" s="6">
        <f>CATTLE!D5</f>
        <v>229.92</v>
      </c>
      <c r="H7" s="10" t="str">
        <f t="shared" ref="H7:H17" si="1">IF(F7&gt;G7,"Horse +"&amp;(ROUND(F7-G7,2)),"Cattle +"&amp;(ROUND(G7-F7,2)))</f>
        <v>Horse +74.81</v>
      </c>
      <c r="I7" s="16"/>
      <c r="J7" s="9">
        <f>HORSES!$E5</f>
        <v>151.93</v>
      </c>
      <c r="K7" s="6">
        <f>CATTLE!E5</f>
        <v>112.44499999999999</v>
      </c>
      <c r="L7" s="10" t="str">
        <f t="shared" ref="L7:L17" si="2">IF(J7&gt;K7,"Horse +"&amp;(ROUND(J7-K7,2)),"Cattle +"&amp;(ROUND(K7-J7,2)))</f>
        <v>Horse +39.49</v>
      </c>
      <c r="N7" s="9">
        <f>HORSES!$F5</f>
        <v>38.869999999999997</v>
      </c>
      <c r="O7" s="6">
        <f>CATTLE!F5</f>
        <v>35.364999999999995</v>
      </c>
      <c r="P7" s="10" t="str">
        <f t="shared" ref="P7:P13" si="3">IF(N7&gt;O7,"Horse +"&amp;(ROUND(N7-O7,2)),"Cattle +"&amp;(ROUND(O7-N7,2)))</f>
        <v>Horse +3.51</v>
      </c>
      <c r="R7" s="9">
        <f>HORSES!$G5</f>
        <v>36.36</v>
      </c>
      <c r="S7" s="6">
        <f>CATTLE!G5</f>
        <v>63.17</v>
      </c>
      <c r="T7" s="10" t="str">
        <f t="shared" ref="T7:T13" si="4">IF(R7&gt;S7,"Horse +"&amp;(ROUND(R7-S7,2)),"Cattle +"&amp;(ROUND(S7-R7,2)))</f>
        <v>Cattle +26.81</v>
      </c>
      <c r="V7" s="9">
        <f>HORSES!$H5</f>
        <v>36.08</v>
      </c>
      <c r="W7" s="6">
        <f>CATTLE!H5</f>
        <v>64.635000000000005</v>
      </c>
      <c r="X7" s="10" t="str">
        <f t="shared" ref="X7:X13" si="5">IF(V7&gt;W7,"Horse +"&amp;(ROUND(V7-W7,2)),"Cattle +"&amp;(ROUND(W7-V7,2)))</f>
        <v>Cattle +28.56</v>
      </c>
    </row>
    <row r="8" spans="1:24">
      <c r="A8" s="3" t="s">
        <v>1</v>
      </c>
      <c r="B8" s="9" t="e">
        <f>HORSES!$C$6</f>
        <v>#N/A</v>
      </c>
      <c r="C8" s="6" t="e">
        <f>CATTLE!C6</f>
        <v>#N/A</v>
      </c>
      <c r="D8" s="10" t="e">
        <f t="shared" si="0"/>
        <v>#N/A</v>
      </c>
      <c r="F8" s="9" t="e">
        <f>HORSES!$D6</f>
        <v>#N/A</v>
      </c>
      <c r="G8" s="6" t="e">
        <f>CATTLE!D6</f>
        <v>#N/A</v>
      </c>
      <c r="H8" s="10" t="e">
        <f t="shared" si="1"/>
        <v>#N/A</v>
      </c>
      <c r="I8" s="16"/>
      <c r="J8" s="9" t="e">
        <f>HORSES!$E6</f>
        <v>#N/A</v>
      </c>
      <c r="K8" s="6" t="e">
        <f>CATTLE!E6</f>
        <v>#N/A</v>
      </c>
      <c r="L8" s="10" t="e">
        <f t="shared" si="2"/>
        <v>#N/A</v>
      </c>
      <c r="N8" s="9" t="e">
        <f>HORSES!$F6</f>
        <v>#N/A</v>
      </c>
      <c r="O8" s="6">
        <f>CATTLE!F6</f>
        <v>51.97</v>
      </c>
      <c r="P8" s="10" t="e">
        <f t="shared" si="3"/>
        <v>#N/A</v>
      </c>
      <c r="R8" s="9">
        <f>HORSES!$G6</f>
        <v>24.56</v>
      </c>
      <c r="S8" s="6" t="e">
        <f>CATTLE!G6</f>
        <v>#N/A</v>
      </c>
      <c r="T8" s="10" t="e">
        <f t="shared" si="4"/>
        <v>#N/A</v>
      </c>
      <c r="V8" s="9">
        <f>HORSES!$H6</f>
        <v>67.06</v>
      </c>
      <c r="W8" s="6" t="e">
        <f>CATTLE!H6</f>
        <v>#N/A</v>
      </c>
      <c r="X8" s="10" t="e">
        <f t="shared" si="5"/>
        <v>#N/A</v>
      </c>
    </row>
    <row r="9" spans="1:24" s="18" customFormat="1" ht="15.75">
      <c r="A9" s="18" t="s">
        <v>15</v>
      </c>
      <c r="B9" s="19">
        <f>HORSES!$C$7</f>
        <v>1683.15</v>
      </c>
      <c r="C9" s="20">
        <f>CATTLE!C7</f>
        <v>2388.65</v>
      </c>
      <c r="D9" s="21" t="str">
        <f t="shared" si="0"/>
        <v>Cattle +705.5</v>
      </c>
      <c r="F9" s="19">
        <f>HORSES!$D7</f>
        <v>2262.1699999999996</v>
      </c>
      <c r="G9" s="20">
        <f>CATTLE!D7</f>
        <v>3449.6800000000012</v>
      </c>
      <c r="H9" s="21" t="str">
        <f t="shared" si="1"/>
        <v>Cattle +1187.51</v>
      </c>
      <c r="I9" s="22"/>
      <c r="J9" s="19">
        <f>HORSES!$E7</f>
        <v>2402.2600000000002</v>
      </c>
      <c r="K9" s="20">
        <f>CATTLE!E7</f>
        <v>3529.4000000000005</v>
      </c>
      <c r="L9" s="21" t="str">
        <f t="shared" si="2"/>
        <v>Cattle +1127.14</v>
      </c>
      <c r="N9" s="19">
        <f>HORSES!$F7</f>
        <v>11837.550000000001</v>
      </c>
      <c r="O9" s="20">
        <f>CATTLE!F7</f>
        <v>13101.460000000003</v>
      </c>
      <c r="P9" s="21" t="str">
        <f t="shared" si="3"/>
        <v>Cattle +1263.91</v>
      </c>
      <c r="R9" s="19">
        <f>HORSES!$G7</f>
        <v>13955.399999999992</v>
      </c>
      <c r="S9" s="20">
        <f>CATTLE!G7</f>
        <v>7559.3400000000011</v>
      </c>
      <c r="T9" s="21" t="str">
        <f t="shared" si="4"/>
        <v>Horse +6396.06</v>
      </c>
      <c r="V9" s="19">
        <f>HORSES!$H7</f>
        <v>27226.929999999997</v>
      </c>
      <c r="W9" s="20">
        <f>CATTLE!H7</f>
        <v>15057.799999999996</v>
      </c>
      <c r="X9" s="21" t="str">
        <f t="shared" si="5"/>
        <v>Horse +12169.13</v>
      </c>
    </row>
    <row r="10" spans="1:24">
      <c r="A10" s="3" t="s">
        <v>7</v>
      </c>
      <c r="B10" s="9">
        <f>HORSES!$C$8</f>
        <v>426.22</v>
      </c>
      <c r="C10" s="6">
        <f>CATTLE!C8</f>
        <v>390</v>
      </c>
      <c r="D10" s="10" t="str">
        <f t="shared" si="0"/>
        <v>Horse +36.22</v>
      </c>
      <c r="F10" s="9">
        <f>HORSES!$D8</f>
        <v>516.49</v>
      </c>
      <c r="G10" s="6">
        <f>CATTLE!D8</f>
        <v>677.23</v>
      </c>
      <c r="H10" s="10" t="str">
        <f t="shared" si="1"/>
        <v>Cattle +160.74</v>
      </c>
      <c r="I10" s="16"/>
      <c r="J10" s="9">
        <f>HORSES!$E8</f>
        <v>348.64000000000004</v>
      </c>
      <c r="K10" s="6">
        <f>CATTLE!E8</f>
        <v>271.92</v>
      </c>
      <c r="L10" s="10" t="str">
        <f t="shared" si="2"/>
        <v>Horse +76.72</v>
      </c>
      <c r="N10" s="9">
        <f>HORSES!$F8</f>
        <v>591.68999999999994</v>
      </c>
      <c r="O10" s="6">
        <f>CATTLE!F8</f>
        <v>400.81</v>
      </c>
      <c r="P10" s="10" t="str">
        <f t="shared" si="3"/>
        <v>Horse +190.88</v>
      </c>
      <c r="R10" s="9">
        <f>HORSES!$G8</f>
        <v>620.54000000000008</v>
      </c>
      <c r="S10" s="6">
        <f>CATTLE!G8</f>
        <v>424.59</v>
      </c>
      <c r="T10" s="10" t="str">
        <f t="shared" si="4"/>
        <v>Horse +195.95</v>
      </c>
      <c r="V10" s="9">
        <f>HORSES!$H8</f>
        <v>476.87</v>
      </c>
      <c r="W10" s="6">
        <f>CATTLE!H8</f>
        <v>760.76</v>
      </c>
      <c r="X10" s="10" t="str">
        <f t="shared" si="5"/>
        <v>Cattle +283.89</v>
      </c>
    </row>
    <row r="11" spans="1:24">
      <c r="A11" s="3" t="s">
        <v>3</v>
      </c>
      <c r="B11" s="9">
        <f>HORSES!$C$9</f>
        <v>133.22494970215038</v>
      </c>
      <c r="C11" s="6">
        <f>CATTLE!C9</f>
        <v>116.81458795755724</v>
      </c>
      <c r="D11" s="10" t="str">
        <f t="shared" si="0"/>
        <v>Horse +16.41</v>
      </c>
      <c r="F11" s="9">
        <f>HORSES!$D9</f>
        <v>182.87994936721628</v>
      </c>
      <c r="G11" s="6">
        <f>CATTLE!D9</f>
        <v>219.90064513076248</v>
      </c>
      <c r="H11" s="10" t="str">
        <f t="shared" si="1"/>
        <v>Cattle +37.02</v>
      </c>
      <c r="I11" s="16"/>
      <c r="J11" s="9">
        <f>HORSES!$E9</f>
        <v>99.498726388275415</v>
      </c>
      <c r="K11" s="6">
        <f>CATTLE!E9</f>
        <v>86.059793441666017</v>
      </c>
      <c r="L11" s="10" t="str">
        <f t="shared" si="2"/>
        <v>Horse +13.44</v>
      </c>
      <c r="N11" s="9">
        <f>HORSES!$F9</f>
        <v>80.113862458806366</v>
      </c>
      <c r="O11" s="6">
        <f>CATTLE!F9</f>
        <v>64.014541330683102</v>
      </c>
      <c r="P11" s="10" t="str">
        <f t="shared" si="3"/>
        <v>Horse +16.1</v>
      </c>
      <c r="R11" s="9">
        <f>HORSES!$G9</f>
        <v>70.951198568539851</v>
      </c>
      <c r="S11" s="6">
        <f>CATTLE!G9</f>
        <v>68.873572503295648</v>
      </c>
      <c r="T11" s="10" t="str">
        <f t="shared" si="4"/>
        <v>Horse +2.08</v>
      </c>
      <c r="V11" s="9">
        <f>HORSES!$H9</f>
        <v>55.092449249353358</v>
      </c>
      <c r="W11" s="6">
        <f>CATTLE!H9</f>
        <v>98.266318063780702</v>
      </c>
      <c r="X11" s="10" t="str">
        <f t="shared" si="5"/>
        <v>Cattle +43.17</v>
      </c>
    </row>
    <row r="12" spans="1:24">
      <c r="A12" s="3" t="s">
        <v>8</v>
      </c>
      <c r="B12" s="9">
        <f>HORSES!$C$10</f>
        <v>78.47</v>
      </c>
      <c r="C12" s="6">
        <f>CATTLE!C10</f>
        <v>75.504999999999995</v>
      </c>
      <c r="D12" s="10" t="str">
        <f t="shared" si="0"/>
        <v>Horse +2.97</v>
      </c>
      <c r="F12" s="9">
        <f>HORSES!$D10</f>
        <v>286.66500000000002</v>
      </c>
      <c r="G12" s="6">
        <f>CATTLE!D10</f>
        <v>167.66499999999999</v>
      </c>
      <c r="H12" s="10" t="str">
        <f t="shared" si="1"/>
        <v>Horse +119</v>
      </c>
      <c r="I12" s="16"/>
      <c r="J12" s="9">
        <f>HORSES!$E10</f>
        <v>74.099999999999994</v>
      </c>
      <c r="K12" s="6">
        <f>CATTLE!E10</f>
        <v>86.322499999999991</v>
      </c>
      <c r="L12" s="10" t="str">
        <f t="shared" si="2"/>
        <v>Cattle +12.22</v>
      </c>
      <c r="N12" s="9">
        <f>HORSES!$F10</f>
        <v>24.645</v>
      </c>
      <c r="O12" s="6">
        <f>CATTLE!F10</f>
        <v>20.907499999999999</v>
      </c>
      <c r="P12" s="10" t="str">
        <f t="shared" si="3"/>
        <v>Horse +3.74</v>
      </c>
      <c r="R12" s="9">
        <f>HORSES!$G10</f>
        <v>22.04</v>
      </c>
      <c r="S12" s="6">
        <f>CATTLE!G10</f>
        <v>36.69</v>
      </c>
      <c r="T12" s="10" t="str">
        <f t="shared" si="4"/>
        <v>Cattle +14.65</v>
      </c>
      <c r="V12" s="9">
        <f>HORSES!$H10</f>
        <v>21.33</v>
      </c>
      <c r="W12" s="6">
        <f>CATTLE!H10</f>
        <v>30.307500000000001</v>
      </c>
      <c r="X12" s="10" t="str">
        <f t="shared" si="5"/>
        <v>Cattle +8.98</v>
      </c>
    </row>
    <row r="13" spans="1:24">
      <c r="A13" s="3" t="s">
        <v>9</v>
      </c>
      <c r="B13" s="9">
        <f>HORSES!$C$11</f>
        <v>134.87</v>
      </c>
      <c r="C13" s="6">
        <f>CATTLE!C11</f>
        <v>246.01999999999998</v>
      </c>
      <c r="D13" s="10" t="str">
        <f t="shared" si="0"/>
        <v>Cattle +111.15</v>
      </c>
      <c r="F13" s="9">
        <f>HORSES!$D11</f>
        <v>525.20500000000004</v>
      </c>
      <c r="G13" s="6">
        <f>CATTLE!D11</f>
        <v>416.08499999999998</v>
      </c>
      <c r="H13" s="10" t="str">
        <f t="shared" si="1"/>
        <v>Horse +109.12</v>
      </c>
      <c r="I13" s="16"/>
      <c r="J13" s="9">
        <f>HORSES!$E11</f>
        <v>217.89499999999998</v>
      </c>
      <c r="K13" s="6">
        <f>CATTLE!E11</f>
        <v>212.48750000000001</v>
      </c>
      <c r="L13" s="10" t="str">
        <f t="shared" si="2"/>
        <v>Horse +5.41</v>
      </c>
      <c r="N13" s="9">
        <f>HORSES!$F11</f>
        <v>77.007499999999993</v>
      </c>
      <c r="O13" s="6">
        <f>CATTLE!F11</f>
        <v>67.889999999999986</v>
      </c>
      <c r="P13" s="10" t="str">
        <f t="shared" si="3"/>
        <v>Horse +9.12</v>
      </c>
      <c r="R13" s="9">
        <f>HORSES!$G11</f>
        <v>69.13</v>
      </c>
      <c r="S13" s="6">
        <f>CATTLE!G11</f>
        <v>106.1425</v>
      </c>
      <c r="T13" s="10" t="str">
        <f t="shared" si="4"/>
        <v>Cattle +37.01</v>
      </c>
      <c r="V13" s="9">
        <f>HORSES!$H11</f>
        <v>70.510000000000005</v>
      </c>
      <c r="W13" s="6">
        <f>CATTLE!H11</f>
        <v>131.27249999999998</v>
      </c>
      <c r="X13" s="10" t="str">
        <f t="shared" si="5"/>
        <v>Cattle +60.76</v>
      </c>
    </row>
    <row r="14" spans="1:24">
      <c r="B14" s="9"/>
      <c r="C14" s="6"/>
      <c r="D14" s="10"/>
      <c r="F14" s="9"/>
      <c r="G14" s="6"/>
      <c r="H14" s="10"/>
      <c r="I14" s="16"/>
      <c r="J14" s="9">
        <f>HORSES!$E12</f>
        <v>0</v>
      </c>
      <c r="K14" s="6">
        <f>CATTLE!E12</f>
        <v>0</v>
      </c>
      <c r="L14" s="10"/>
      <c r="N14" s="9">
        <f>HORSES!$F12</f>
        <v>0</v>
      </c>
      <c r="O14" s="6">
        <f>CATTLE!F12</f>
        <v>0</v>
      </c>
      <c r="P14" s="10"/>
      <c r="R14" s="9">
        <f>HORSES!$G12</f>
        <v>0</v>
      </c>
      <c r="S14" s="6">
        <f>CATTLE!G12</f>
        <v>0</v>
      </c>
      <c r="T14" s="10"/>
      <c r="V14" s="9">
        <f>HORSES!$H12</f>
        <v>0</v>
      </c>
      <c r="W14" s="6">
        <f>CATTLE!H12</f>
        <v>0</v>
      </c>
      <c r="X14" s="10"/>
    </row>
    <row r="15" spans="1:24">
      <c r="A15" s="3" t="s">
        <v>4</v>
      </c>
      <c r="B15" s="9">
        <f>HORSES!$C$13</f>
        <v>11</v>
      </c>
      <c r="C15" s="6">
        <f>CATTLE!C13</f>
        <v>14</v>
      </c>
      <c r="D15" s="10" t="str">
        <f t="shared" si="0"/>
        <v>Cattle +3</v>
      </c>
      <c r="F15" s="9">
        <f>HORSES!$D13</f>
        <v>6</v>
      </c>
      <c r="G15" s="6">
        <f>CATTLE!D13</f>
        <v>11</v>
      </c>
      <c r="H15" s="10" t="str">
        <f t="shared" si="1"/>
        <v>Cattle +5</v>
      </c>
      <c r="I15" s="16"/>
      <c r="J15" s="9">
        <f>HORSES!$E13</f>
        <v>15</v>
      </c>
      <c r="K15" s="6">
        <f>CATTLE!E13</f>
        <v>24</v>
      </c>
      <c r="L15" s="10" t="str">
        <f t="shared" si="2"/>
        <v>Cattle +9</v>
      </c>
      <c r="N15" s="9">
        <f>HORSES!$F13</f>
        <v>172</v>
      </c>
      <c r="O15" s="6">
        <f>CATTLE!F13</f>
        <v>224</v>
      </c>
      <c r="P15" s="10" t="str">
        <f t="shared" ref="P15:P17" si="6">IF(N15&gt;O15,"Horse +"&amp;(ROUND(N15-O15,2)),"Cattle +"&amp;(ROUND(O15-N15,2)))</f>
        <v>Cattle +52</v>
      </c>
      <c r="R15" s="9">
        <f>HORSES!$G13</f>
        <v>233</v>
      </c>
      <c r="S15" s="6">
        <f>CATTLE!G13</f>
        <v>92</v>
      </c>
      <c r="T15" s="10" t="str">
        <f t="shared" ref="T15:T17" si="7">IF(R15&gt;S15,"Horse +"&amp;(ROUND(R15-S15,2)),"Cattle +"&amp;(ROUND(S15-R15,2)))</f>
        <v>Horse +141</v>
      </c>
      <c r="V15" s="9">
        <f>HORSES!$H13</f>
        <v>501</v>
      </c>
      <c r="W15" s="6">
        <f>CATTLE!H13</f>
        <v>154</v>
      </c>
      <c r="X15" s="10" t="str">
        <f t="shared" ref="X15:X17" si="8">IF(V15&gt;W15,"Horse +"&amp;(ROUND(V15-W15,2)),"Cattle +"&amp;(ROUND(W15-V15,2)))</f>
        <v>Horse +347</v>
      </c>
    </row>
    <row r="16" spans="1:24">
      <c r="A16" s="3" t="s">
        <v>5</v>
      </c>
      <c r="B16" s="9">
        <f>HORSES!$C$14</f>
        <v>24.71</v>
      </c>
      <c r="C16" s="6">
        <f>CATTLE!C14</f>
        <v>33.619999999999997</v>
      </c>
      <c r="D16" s="10" t="str">
        <f t="shared" si="0"/>
        <v>Cattle +8.91</v>
      </c>
      <c r="F16" s="9">
        <f>HORSES!$D14</f>
        <v>128.44</v>
      </c>
      <c r="G16" s="6">
        <f>CATTLE!D14</f>
        <v>63.76</v>
      </c>
      <c r="H16" s="10" t="str">
        <f t="shared" si="1"/>
        <v>Horse +64.68</v>
      </c>
      <c r="I16" s="16"/>
      <c r="J16" s="9">
        <f>HORSES!$E14</f>
        <v>44.96</v>
      </c>
      <c r="K16" s="6">
        <f>CATTLE!E14</f>
        <v>41.87</v>
      </c>
      <c r="L16" s="10" t="str">
        <f t="shared" si="2"/>
        <v>Horse +3.09</v>
      </c>
      <c r="N16" s="9">
        <f>HORSES!$F14</f>
        <v>9.49</v>
      </c>
      <c r="O16" s="6">
        <f>CATTLE!F14</f>
        <v>4.74</v>
      </c>
      <c r="P16" s="10" t="str">
        <f t="shared" si="6"/>
        <v>Horse +4.75</v>
      </c>
      <c r="R16" s="9">
        <f>HORSES!$G14</f>
        <v>7.05</v>
      </c>
      <c r="S16" s="6">
        <f>CATTLE!G14</f>
        <v>12.19</v>
      </c>
      <c r="T16" s="10" t="str">
        <f t="shared" si="7"/>
        <v>Cattle +5.14</v>
      </c>
      <c r="V16" s="9">
        <f>HORSES!$H14</f>
        <v>4.76</v>
      </c>
      <c r="W16" s="6">
        <f>CATTLE!H14</f>
        <v>7.47</v>
      </c>
      <c r="X16" s="10" t="str">
        <f t="shared" si="8"/>
        <v>Cattle +2.71</v>
      </c>
    </row>
    <row r="17" spans="1:24" ht="15.75" thickBot="1">
      <c r="A17" s="3" t="s">
        <v>6</v>
      </c>
      <c r="B17" s="11">
        <f>HORSES!$C$15</f>
        <v>450.93</v>
      </c>
      <c r="C17" s="12">
        <f>CATTLE!C15</f>
        <v>423.62</v>
      </c>
      <c r="D17" s="13" t="str">
        <f t="shared" si="0"/>
        <v>Horse +27.31</v>
      </c>
      <c r="F17" s="11">
        <f>HORSES!$D15</f>
        <v>644.92999999999995</v>
      </c>
      <c r="G17" s="12">
        <f>CATTLE!D15</f>
        <v>740.99</v>
      </c>
      <c r="H17" s="13" t="str">
        <f t="shared" si="1"/>
        <v>Cattle +96.06</v>
      </c>
      <c r="I17" s="16"/>
      <c r="J17" s="11">
        <f>HORSES!$E15</f>
        <v>393.6</v>
      </c>
      <c r="K17" s="12">
        <f>CATTLE!E15</f>
        <v>313.79000000000002</v>
      </c>
      <c r="L17" s="13" t="str">
        <f t="shared" si="2"/>
        <v>Horse +79.81</v>
      </c>
      <c r="N17" s="11">
        <f>HORSES!$F15</f>
        <v>601.17999999999995</v>
      </c>
      <c r="O17" s="12">
        <f>CATTLE!F15</f>
        <v>405.55</v>
      </c>
      <c r="P17" s="13" t="str">
        <f t="shared" si="6"/>
        <v>Horse +195.63</v>
      </c>
      <c r="R17" s="11">
        <f>HORSES!$G15</f>
        <v>627.59</v>
      </c>
      <c r="S17" s="12">
        <f>CATTLE!G15</f>
        <v>436.78</v>
      </c>
      <c r="T17" s="13" t="str">
        <f t="shared" si="7"/>
        <v>Horse +190.81</v>
      </c>
      <c r="V17" s="11">
        <f>HORSES!$H15</f>
        <v>481.63</v>
      </c>
      <c r="W17" s="12">
        <f>CATTLE!H15</f>
        <v>768.23</v>
      </c>
      <c r="X17" s="13" t="str">
        <f t="shared" si="8"/>
        <v>Cattle +286.6</v>
      </c>
    </row>
  </sheetData>
  <mergeCells count="6">
    <mergeCell ref="R4:T4"/>
    <mergeCell ref="V4:X4"/>
    <mergeCell ref="B4:D4"/>
    <mergeCell ref="F4:H4"/>
    <mergeCell ref="J4:L4"/>
    <mergeCell ref="N4:P4"/>
  </mergeCells>
  <conditionalFormatting sqref="D6:D17">
    <cfRule type="containsText" dxfId="11" priority="15" operator="containsText" text="Cattle">
      <formula>NOT(ISERROR(SEARCH("Cattle",D6)))</formula>
    </cfRule>
    <cfRule type="containsText" dxfId="10" priority="16" operator="containsText" text="Horse">
      <formula>NOT(ISERROR(SEARCH("Horse",D6)))</formula>
    </cfRule>
  </conditionalFormatting>
  <conditionalFormatting sqref="H6:H17">
    <cfRule type="containsText" dxfId="9" priority="9" operator="containsText" text="Cattle">
      <formula>NOT(ISERROR(SEARCH("Cattle",H6)))</formula>
    </cfRule>
    <cfRule type="containsText" dxfId="8" priority="10" operator="containsText" text="Horse">
      <formula>NOT(ISERROR(SEARCH("Horse",H6)))</formula>
    </cfRule>
  </conditionalFormatting>
  <conditionalFormatting sqref="L6:L17">
    <cfRule type="containsText" dxfId="7" priority="7" operator="containsText" text="Cattle">
      <formula>NOT(ISERROR(SEARCH("Cattle",L6)))</formula>
    </cfRule>
    <cfRule type="containsText" dxfId="6" priority="8" operator="containsText" text="Horse">
      <formula>NOT(ISERROR(SEARCH("Horse",L6)))</formula>
    </cfRule>
  </conditionalFormatting>
  <conditionalFormatting sqref="P6:P17">
    <cfRule type="containsText" dxfId="5" priority="5" operator="containsText" text="Cattle">
      <formula>NOT(ISERROR(SEARCH("Cattle",P6)))</formula>
    </cfRule>
    <cfRule type="containsText" dxfId="4" priority="6" operator="containsText" text="Horse">
      <formula>NOT(ISERROR(SEARCH("Horse",P6)))</formula>
    </cfRule>
  </conditionalFormatting>
  <conditionalFormatting sqref="T6:T17">
    <cfRule type="containsText" dxfId="3" priority="3" operator="containsText" text="Cattle">
      <formula>NOT(ISERROR(SEARCH("Cattle",T6)))</formula>
    </cfRule>
    <cfRule type="containsText" dxfId="2" priority="4" operator="containsText" text="Horse">
      <formula>NOT(ISERROR(SEARCH("Horse",T6)))</formula>
    </cfRule>
  </conditionalFormatting>
  <conditionalFormatting sqref="X6:X17">
    <cfRule type="containsText" dxfId="1" priority="1" operator="containsText" text="Cattle">
      <formula>NOT(ISERROR(SEARCH("Cattle",X6)))</formula>
    </cfRule>
    <cfRule type="containsText" dxfId="0" priority="2" operator="containsText" text="Horse">
      <formula>NOT(ISERROR(SEARCH("Horse",X6)))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27B1-54C1-45A3-99CF-6FB3135F1BC5}">
  <dimension ref="A1:H561"/>
  <sheetViews>
    <sheetView workbookViewId="0">
      <selection activeCell="H16" sqref="H16"/>
    </sheetView>
  </sheetViews>
  <sheetFormatPr defaultRowHeight="15"/>
  <cols>
    <col min="1" max="1" width="13.85546875" customWidth="1"/>
    <col min="2" max="2" width="1.5703125" customWidth="1"/>
    <col min="3" max="8" width="19.7109375" customWidth="1"/>
  </cols>
  <sheetData>
    <row r="1" spans="1:8">
      <c r="C1">
        <v>1985</v>
      </c>
      <c r="D1">
        <v>1991</v>
      </c>
      <c r="E1">
        <v>2005</v>
      </c>
      <c r="F1">
        <v>2014</v>
      </c>
      <c r="G1">
        <v>2018</v>
      </c>
      <c r="H1">
        <v>2021</v>
      </c>
    </row>
    <row r="2" spans="1:8" ht="18">
      <c r="A2" t="s">
        <v>10</v>
      </c>
      <c r="C2">
        <v>1</v>
      </c>
      <c r="D2" s="2">
        <v>0.99956086387730003</v>
      </c>
      <c r="E2" s="2"/>
      <c r="F2" s="1">
        <v>0.30479319207622702</v>
      </c>
      <c r="G2" s="1">
        <v>0.304786928944275</v>
      </c>
      <c r="H2" s="1">
        <v>0.30480061434303002</v>
      </c>
    </row>
    <row r="4" spans="1:8">
      <c r="A4" t="s">
        <v>0</v>
      </c>
      <c r="C4">
        <f t="shared" ref="C4:G4" si="0">AVERAGE(C17:C517)</f>
        <v>153.01363636363638</v>
      </c>
      <c r="D4">
        <f t="shared" si="0"/>
        <v>377.02833333333325</v>
      </c>
      <c r="E4">
        <f t="shared" ref="E4" si="1">AVERAGE(E17:E517)</f>
        <v>160.15066666666669</v>
      </c>
      <c r="F4">
        <f t="shared" si="0"/>
        <v>68.822965116279079</v>
      </c>
      <c r="G4">
        <f t="shared" si="0"/>
        <v>59.894420600858339</v>
      </c>
      <c r="H4">
        <f>AVERAGE(H17:H517)</f>
        <v>54.345169660678636</v>
      </c>
    </row>
    <row r="5" spans="1:8">
      <c r="A5" t="s">
        <v>11</v>
      </c>
      <c r="C5">
        <f t="shared" ref="C5:G5" si="2">MEDIAN(C17:C517)</f>
        <v>115.94</v>
      </c>
      <c r="D5">
        <f t="shared" si="2"/>
        <v>304.73</v>
      </c>
      <c r="E5">
        <f t="shared" ref="E5" si="3">MEDIAN(E17:E517)</f>
        <v>151.93</v>
      </c>
      <c r="F5">
        <f t="shared" si="2"/>
        <v>38.869999999999997</v>
      </c>
      <c r="G5">
        <f t="shared" si="2"/>
        <v>36.36</v>
      </c>
      <c r="H5">
        <f>MEDIAN(H17:H517)</f>
        <v>36.08</v>
      </c>
    </row>
    <row r="6" spans="1:8">
      <c r="A6" t="s">
        <v>1</v>
      </c>
      <c r="C6" t="e">
        <f t="shared" ref="C6:G6" si="4">MODE(C17:C517)</f>
        <v>#N/A</v>
      </c>
      <c r="D6" t="e">
        <f t="shared" si="4"/>
        <v>#N/A</v>
      </c>
      <c r="E6" t="e">
        <f t="shared" ref="E6" si="5">MODE(E17:E517)</f>
        <v>#N/A</v>
      </c>
      <c r="F6" t="e">
        <f t="shared" si="4"/>
        <v>#N/A</v>
      </c>
      <c r="G6">
        <f t="shared" si="4"/>
        <v>24.56</v>
      </c>
      <c r="H6">
        <f>MODE(H17:H517)</f>
        <v>67.06</v>
      </c>
    </row>
    <row r="7" spans="1:8">
      <c r="A7" t="s">
        <v>2</v>
      </c>
      <c r="C7">
        <f t="shared" ref="C7:G7" si="6">SUM(C17:C517)</f>
        <v>1683.15</v>
      </c>
      <c r="D7">
        <f t="shared" si="6"/>
        <v>2262.1699999999996</v>
      </c>
      <c r="E7">
        <f t="shared" ref="E7" si="7">SUM(E17:E517)</f>
        <v>2402.2600000000002</v>
      </c>
      <c r="F7">
        <f t="shared" si="6"/>
        <v>11837.550000000001</v>
      </c>
      <c r="G7">
        <f t="shared" si="6"/>
        <v>13955.399999999992</v>
      </c>
      <c r="H7">
        <f>SUM(H17:H517)</f>
        <v>27226.929999999997</v>
      </c>
    </row>
    <row r="8" spans="1:8">
      <c r="A8" t="s">
        <v>7</v>
      </c>
      <c r="C8">
        <f t="shared" ref="C8:G8" si="8">C15-C14</f>
        <v>426.22</v>
      </c>
      <c r="D8">
        <f t="shared" si="8"/>
        <v>516.49</v>
      </c>
      <c r="E8">
        <f t="shared" ref="E8" si="9">E15-E14</f>
        <v>348.64000000000004</v>
      </c>
      <c r="F8">
        <f t="shared" si="8"/>
        <v>591.68999999999994</v>
      </c>
      <c r="G8">
        <f t="shared" si="8"/>
        <v>620.54000000000008</v>
      </c>
      <c r="H8">
        <f>H15-H14</f>
        <v>476.87</v>
      </c>
    </row>
    <row r="9" spans="1:8">
      <c r="A9" t="s">
        <v>3</v>
      </c>
      <c r="C9">
        <f t="shared" ref="C9:G9" si="10">_xlfn.STDEV.P(C17:C517)</f>
        <v>133.22494970215038</v>
      </c>
      <c r="D9">
        <f t="shared" si="10"/>
        <v>182.87994936721628</v>
      </c>
      <c r="E9">
        <f t="shared" ref="E9" si="11">_xlfn.STDEV.P(E17:E517)</f>
        <v>99.498726388275415</v>
      </c>
      <c r="F9">
        <f t="shared" si="10"/>
        <v>80.113862458806366</v>
      </c>
      <c r="G9">
        <f t="shared" si="10"/>
        <v>70.951198568539851</v>
      </c>
      <c r="H9">
        <f>_xlfn.STDEV.P(H17:H517)</f>
        <v>55.092449249353358</v>
      </c>
    </row>
    <row r="10" spans="1:8">
      <c r="A10" t="s">
        <v>8</v>
      </c>
      <c r="C10">
        <f t="shared" ref="C10:G10" si="12">_xlfn.QUARTILE.INC(C17:C517,1)</f>
        <v>78.47</v>
      </c>
      <c r="D10">
        <f t="shared" si="12"/>
        <v>286.66500000000002</v>
      </c>
      <c r="E10">
        <f t="shared" ref="E10" si="13">_xlfn.QUARTILE.INC(E17:E517,1)</f>
        <v>74.099999999999994</v>
      </c>
      <c r="F10">
        <f t="shared" si="12"/>
        <v>24.645</v>
      </c>
      <c r="G10">
        <f t="shared" si="12"/>
        <v>22.04</v>
      </c>
      <c r="H10">
        <f>_xlfn.QUARTILE.INC(H17:H517,1)</f>
        <v>21.33</v>
      </c>
    </row>
    <row r="11" spans="1:8">
      <c r="A11" t="s">
        <v>9</v>
      </c>
      <c r="C11">
        <f t="shared" ref="C11:G11" si="14">_xlfn.QUARTILE.INC(C17:C517,3)</f>
        <v>134.87</v>
      </c>
      <c r="D11">
        <f t="shared" si="14"/>
        <v>525.20500000000004</v>
      </c>
      <c r="E11">
        <f t="shared" ref="E11" si="15">_xlfn.QUARTILE.INC(E17:E517,3)</f>
        <v>217.89499999999998</v>
      </c>
      <c r="F11">
        <f t="shared" si="14"/>
        <v>77.007499999999993</v>
      </c>
      <c r="G11">
        <f t="shared" si="14"/>
        <v>69.13</v>
      </c>
      <c r="H11">
        <f>_xlfn.QUARTILE.INC(H17:H517,3)</f>
        <v>70.510000000000005</v>
      </c>
    </row>
    <row r="13" spans="1:8">
      <c r="A13" t="s">
        <v>4</v>
      </c>
      <c r="C13">
        <f t="shared" ref="C13:G13" si="16">COUNT(C17:C517)</f>
        <v>11</v>
      </c>
      <c r="D13">
        <f t="shared" si="16"/>
        <v>6</v>
      </c>
      <c r="E13">
        <f t="shared" ref="E13" si="17">COUNT(E17:E517)</f>
        <v>15</v>
      </c>
      <c r="F13">
        <f t="shared" si="16"/>
        <v>172</v>
      </c>
      <c r="G13">
        <f t="shared" si="16"/>
        <v>233</v>
      </c>
      <c r="H13">
        <f>COUNT(H17:H517)</f>
        <v>501</v>
      </c>
    </row>
    <row r="14" spans="1:8">
      <c r="A14" t="s">
        <v>5</v>
      </c>
      <c r="C14">
        <f t="shared" ref="C14:G14" si="18">MIN(C17:C517)</f>
        <v>24.71</v>
      </c>
      <c r="D14">
        <f t="shared" si="18"/>
        <v>128.44</v>
      </c>
      <c r="E14">
        <f t="shared" ref="E14" si="19">MIN(E17:E517)</f>
        <v>44.96</v>
      </c>
      <c r="F14">
        <f t="shared" si="18"/>
        <v>9.49</v>
      </c>
      <c r="G14">
        <f t="shared" si="18"/>
        <v>7.05</v>
      </c>
      <c r="H14">
        <f>MIN(H17:H517)</f>
        <v>4.76</v>
      </c>
    </row>
    <row r="15" spans="1:8">
      <c r="A15" t="s">
        <v>6</v>
      </c>
      <c r="C15">
        <f t="shared" ref="C15:G15" si="20">MAX(C17:C517)</f>
        <v>450.93</v>
      </c>
      <c r="D15">
        <f t="shared" si="20"/>
        <v>644.92999999999995</v>
      </c>
      <c r="E15">
        <f t="shared" ref="E15" si="21">MAX(E17:E517)</f>
        <v>393.6</v>
      </c>
      <c r="F15">
        <f t="shared" si="20"/>
        <v>601.17999999999995</v>
      </c>
      <c r="G15">
        <f t="shared" si="20"/>
        <v>627.59</v>
      </c>
      <c r="H15">
        <f>MAX(H17:H617)</f>
        <v>481.63</v>
      </c>
    </row>
    <row r="17" spans="3:8">
      <c r="C17">
        <v>89.64</v>
      </c>
      <c r="D17">
        <v>314.02</v>
      </c>
      <c r="E17">
        <v>393.6</v>
      </c>
      <c r="F17">
        <v>601.17999999999995</v>
      </c>
      <c r="G17">
        <v>627.59</v>
      </c>
      <c r="H17">
        <v>167.57</v>
      </c>
    </row>
    <row r="18" spans="3:8">
      <c r="C18">
        <v>399.49</v>
      </c>
      <c r="D18">
        <v>595.6</v>
      </c>
      <c r="E18">
        <v>203.44</v>
      </c>
      <c r="F18">
        <v>139.47999999999999</v>
      </c>
      <c r="G18">
        <v>244.61</v>
      </c>
      <c r="H18">
        <v>26.84</v>
      </c>
    </row>
    <row r="19" spans="3:8">
      <c r="C19">
        <v>103.87</v>
      </c>
      <c r="D19">
        <v>295.44</v>
      </c>
      <c r="E19">
        <v>44.96</v>
      </c>
      <c r="F19">
        <v>36.71</v>
      </c>
      <c r="G19">
        <v>48.86</v>
      </c>
      <c r="H19">
        <v>200.48</v>
      </c>
    </row>
    <row r="20" spans="3:8">
      <c r="C20">
        <v>118.84</v>
      </c>
      <c r="D20">
        <v>644.92999999999995</v>
      </c>
      <c r="E20">
        <v>230.25</v>
      </c>
      <c r="F20">
        <v>15.38</v>
      </c>
      <c r="G20">
        <v>116.04</v>
      </c>
      <c r="H20">
        <v>100.14</v>
      </c>
    </row>
    <row r="21" spans="3:8">
      <c r="C21">
        <v>450.93</v>
      </c>
      <c r="D21">
        <v>283.74</v>
      </c>
      <c r="E21">
        <v>265.47000000000003</v>
      </c>
      <c r="F21">
        <v>18.37</v>
      </c>
      <c r="G21">
        <v>49.33</v>
      </c>
      <c r="H21">
        <v>65.56</v>
      </c>
    </row>
    <row r="22" spans="3:8">
      <c r="C22">
        <v>142.65</v>
      </c>
      <c r="D22">
        <v>128.44</v>
      </c>
      <c r="E22">
        <v>118.6</v>
      </c>
      <c r="F22">
        <v>17.940000000000001</v>
      </c>
      <c r="G22">
        <v>115.18</v>
      </c>
      <c r="H22">
        <v>96.81</v>
      </c>
    </row>
    <row r="23" spans="3:8">
      <c r="C23">
        <v>42.69</v>
      </c>
      <c r="E23">
        <v>205.54</v>
      </c>
      <c r="F23">
        <v>328.59</v>
      </c>
      <c r="G23">
        <v>236.03</v>
      </c>
      <c r="H23">
        <v>18.27</v>
      </c>
    </row>
    <row r="24" spans="3:8">
      <c r="C24">
        <v>127.09</v>
      </c>
      <c r="E24">
        <v>151.93</v>
      </c>
      <c r="F24">
        <v>231</v>
      </c>
      <c r="G24">
        <v>141.38999999999999</v>
      </c>
      <c r="H24">
        <v>99.11</v>
      </c>
    </row>
    <row r="25" spans="3:8">
      <c r="C25">
        <v>67.3</v>
      </c>
      <c r="E25">
        <v>152.78</v>
      </c>
      <c r="F25">
        <v>55.33</v>
      </c>
      <c r="G25">
        <v>111.53</v>
      </c>
      <c r="H25">
        <v>26.89</v>
      </c>
    </row>
    <row r="26" spans="3:8">
      <c r="C26">
        <v>24.71</v>
      </c>
      <c r="E26">
        <v>288.72000000000003</v>
      </c>
      <c r="F26">
        <v>258.82</v>
      </c>
      <c r="G26">
        <v>85.39</v>
      </c>
      <c r="H26">
        <v>20.57</v>
      </c>
    </row>
    <row r="27" spans="3:8">
      <c r="C27">
        <v>115.94</v>
      </c>
      <c r="E27">
        <v>92.38</v>
      </c>
      <c r="F27">
        <v>255.44</v>
      </c>
      <c r="G27">
        <v>126.71</v>
      </c>
      <c r="H27">
        <v>67.06</v>
      </c>
    </row>
    <row r="28" spans="3:8">
      <c r="E28">
        <v>50.56</v>
      </c>
      <c r="F28">
        <v>301.70999999999998</v>
      </c>
      <c r="G28">
        <v>20.59</v>
      </c>
      <c r="H28">
        <v>39.130000000000003</v>
      </c>
    </row>
    <row r="29" spans="3:8">
      <c r="E29">
        <v>81.8</v>
      </c>
      <c r="F29">
        <v>173.74</v>
      </c>
      <c r="G29">
        <v>17.64</v>
      </c>
      <c r="H29">
        <v>42.12</v>
      </c>
    </row>
    <row r="30" spans="3:8">
      <c r="E30">
        <v>55.83</v>
      </c>
      <c r="F30">
        <v>270.92</v>
      </c>
      <c r="G30">
        <v>63.13</v>
      </c>
      <c r="H30">
        <v>26.24</v>
      </c>
    </row>
    <row r="31" spans="3:8">
      <c r="E31">
        <v>66.400000000000006</v>
      </c>
      <c r="F31">
        <v>84.71</v>
      </c>
      <c r="G31">
        <v>50.02</v>
      </c>
      <c r="H31">
        <v>217.31</v>
      </c>
    </row>
    <row r="32" spans="3:8">
      <c r="F32">
        <v>119.87</v>
      </c>
      <c r="G32">
        <v>186.74</v>
      </c>
      <c r="H32">
        <v>23.66</v>
      </c>
    </row>
    <row r="33" spans="6:8">
      <c r="F33">
        <v>67.569999999999993</v>
      </c>
      <c r="G33">
        <v>100.63</v>
      </c>
      <c r="H33">
        <v>21.1</v>
      </c>
    </row>
    <row r="34" spans="6:8">
      <c r="F34">
        <v>38.94</v>
      </c>
      <c r="G34">
        <v>33.21</v>
      </c>
      <c r="H34">
        <v>72.86</v>
      </c>
    </row>
    <row r="35" spans="6:8">
      <c r="F35">
        <v>26.02</v>
      </c>
      <c r="G35">
        <v>17.79</v>
      </c>
      <c r="H35">
        <v>60.25</v>
      </c>
    </row>
    <row r="36" spans="6:8">
      <c r="F36">
        <v>27.52</v>
      </c>
      <c r="G36">
        <v>129.86000000000001</v>
      </c>
      <c r="H36">
        <v>24.59</v>
      </c>
    </row>
    <row r="37" spans="6:8">
      <c r="F37">
        <v>70.239999999999995</v>
      </c>
      <c r="G37">
        <v>138.13</v>
      </c>
      <c r="H37">
        <v>26.4</v>
      </c>
    </row>
    <row r="38" spans="6:8">
      <c r="F38">
        <v>35.840000000000003</v>
      </c>
      <c r="G38">
        <v>149.33000000000001</v>
      </c>
      <c r="H38">
        <v>7.76</v>
      </c>
    </row>
    <row r="39" spans="6:8">
      <c r="F39">
        <v>116.81</v>
      </c>
      <c r="G39">
        <v>36.229999999999997</v>
      </c>
      <c r="H39">
        <v>129.38</v>
      </c>
    </row>
    <row r="40" spans="6:8">
      <c r="F40">
        <v>29.62</v>
      </c>
      <c r="G40">
        <v>198.94</v>
      </c>
      <c r="H40">
        <v>34.479999999999997</v>
      </c>
    </row>
    <row r="41" spans="6:8">
      <c r="F41">
        <v>34.11</v>
      </c>
      <c r="G41">
        <v>17.329999999999998</v>
      </c>
      <c r="H41">
        <v>83.09</v>
      </c>
    </row>
    <row r="42" spans="6:8">
      <c r="F42">
        <v>44.76</v>
      </c>
      <c r="G42">
        <v>157.31</v>
      </c>
      <c r="H42">
        <v>51.03</v>
      </c>
    </row>
    <row r="43" spans="6:8">
      <c r="F43">
        <v>83.07</v>
      </c>
      <c r="G43">
        <v>58.81</v>
      </c>
      <c r="H43">
        <v>50</v>
      </c>
    </row>
    <row r="44" spans="6:8">
      <c r="F44">
        <v>68.849999999999994</v>
      </c>
      <c r="G44">
        <v>101.43</v>
      </c>
      <c r="H44">
        <v>32.590000000000003</v>
      </c>
    </row>
    <row r="45" spans="6:8">
      <c r="F45">
        <v>52.39</v>
      </c>
      <c r="G45">
        <v>61.68</v>
      </c>
      <c r="H45">
        <v>46.45</v>
      </c>
    </row>
    <row r="46" spans="6:8">
      <c r="F46">
        <v>43.06</v>
      </c>
      <c r="G46">
        <v>67.13</v>
      </c>
      <c r="H46">
        <v>80.7</v>
      </c>
    </row>
    <row r="47" spans="6:8">
      <c r="F47">
        <v>26.31</v>
      </c>
      <c r="G47">
        <v>59.2</v>
      </c>
      <c r="H47">
        <v>267.77999999999997</v>
      </c>
    </row>
    <row r="48" spans="6:8">
      <c r="F48">
        <v>83.75</v>
      </c>
      <c r="G48">
        <v>29.91</v>
      </c>
      <c r="H48">
        <v>23.31</v>
      </c>
    </row>
    <row r="49" spans="6:8">
      <c r="F49">
        <v>39.81</v>
      </c>
      <c r="G49">
        <v>24.56</v>
      </c>
      <c r="H49">
        <v>435.66</v>
      </c>
    </row>
    <row r="50" spans="6:8">
      <c r="F50">
        <v>17.86</v>
      </c>
      <c r="G50">
        <v>33.729999999999997</v>
      </c>
      <c r="H50">
        <v>221.8</v>
      </c>
    </row>
    <row r="51" spans="6:8">
      <c r="F51">
        <v>34.700000000000003</v>
      </c>
      <c r="G51">
        <v>21.85</v>
      </c>
      <c r="H51">
        <v>52.03</v>
      </c>
    </row>
    <row r="52" spans="6:8">
      <c r="F52">
        <v>18.72</v>
      </c>
      <c r="G52">
        <v>34.619999999999997</v>
      </c>
      <c r="H52">
        <v>134.21</v>
      </c>
    </row>
    <row r="53" spans="6:8">
      <c r="F53">
        <v>25.46</v>
      </c>
      <c r="G53">
        <v>31.75</v>
      </c>
      <c r="H53">
        <v>40.35</v>
      </c>
    </row>
    <row r="54" spans="6:8">
      <c r="F54">
        <v>35.65</v>
      </c>
      <c r="G54">
        <v>108.6</v>
      </c>
      <c r="H54">
        <v>101.77</v>
      </c>
    </row>
    <row r="55" spans="6:8">
      <c r="F55">
        <v>19.989999999999998</v>
      </c>
      <c r="G55">
        <v>197.86</v>
      </c>
      <c r="H55">
        <v>258.29000000000002</v>
      </c>
    </row>
    <row r="56" spans="6:8">
      <c r="F56">
        <v>206.03</v>
      </c>
      <c r="G56">
        <v>190.47</v>
      </c>
      <c r="H56">
        <v>187.33</v>
      </c>
    </row>
    <row r="57" spans="6:8">
      <c r="F57">
        <v>31.87</v>
      </c>
      <c r="G57">
        <v>169.45</v>
      </c>
      <c r="H57">
        <v>125.64</v>
      </c>
    </row>
    <row r="58" spans="6:8">
      <c r="F58">
        <v>62.85</v>
      </c>
      <c r="G58">
        <v>194.22</v>
      </c>
      <c r="H58">
        <v>237.83</v>
      </c>
    </row>
    <row r="59" spans="6:8">
      <c r="F59">
        <v>62.9</v>
      </c>
      <c r="G59">
        <v>60.88</v>
      </c>
      <c r="H59">
        <v>41.58</v>
      </c>
    </row>
    <row r="60" spans="6:8">
      <c r="F60">
        <v>20.38</v>
      </c>
      <c r="G60">
        <v>104.83</v>
      </c>
      <c r="H60">
        <v>73.709999999999994</v>
      </c>
    </row>
    <row r="61" spans="6:8">
      <c r="F61">
        <v>83.84</v>
      </c>
      <c r="G61">
        <v>10.130000000000001</v>
      </c>
      <c r="H61">
        <v>69.459999999999994</v>
      </c>
    </row>
    <row r="62" spans="6:8">
      <c r="F62">
        <v>9.49</v>
      </c>
      <c r="G62">
        <v>9.2200000000000006</v>
      </c>
      <c r="H62">
        <v>30.3</v>
      </c>
    </row>
    <row r="63" spans="6:8">
      <c r="F63">
        <v>24.75</v>
      </c>
      <c r="G63">
        <v>67.08</v>
      </c>
      <c r="H63">
        <v>50.75</v>
      </c>
    </row>
    <row r="64" spans="6:8">
      <c r="F64">
        <v>29.74</v>
      </c>
      <c r="G64">
        <v>59.05</v>
      </c>
      <c r="H64">
        <v>77.91</v>
      </c>
    </row>
    <row r="65" spans="6:8">
      <c r="F65">
        <v>439.18</v>
      </c>
      <c r="G65">
        <v>8.91</v>
      </c>
      <c r="H65">
        <v>147.87</v>
      </c>
    </row>
    <row r="66" spans="6:8">
      <c r="F66">
        <v>168.36</v>
      </c>
      <c r="G66">
        <v>69.94</v>
      </c>
      <c r="H66">
        <v>108.24</v>
      </c>
    </row>
    <row r="67" spans="6:8">
      <c r="F67">
        <v>60.25</v>
      </c>
      <c r="G67">
        <v>21.54</v>
      </c>
      <c r="H67">
        <v>59.18</v>
      </c>
    </row>
    <row r="68" spans="6:8">
      <c r="F68">
        <v>70.23</v>
      </c>
      <c r="G68">
        <v>13.55</v>
      </c>
      <c r="H68">
        <v>73.81</v>
      </c>
    </row>
    <row r="69" spans="6:8">
      <c r="F69">
        <v>205.03</v>
      </c>
      <c r="G69">
        <v>55.88</v>
      </c>
      <c r="H69">
        <v>27.14</v>
      </c>
    </row>
    <row r="70" spans="6:8">
      <c r="F70">
        <v>73.77</v>
      </c>
      <c r="G70">
        <v>452.64</v>
      </c>
      <c r="H70">
        <v>13.93</v>
      </c>
    </row>
    <row r="71" spans="6:8">
      <c r="F71">
        <v>147.25</v>
      </c>
      <c r="G71">
        <v>69.8</v>
      </c>
      <c r="H71">
        <v>26.54</v>
      </c>
    </row>
    <row r="72" spans="6:8">
      <c r="F72">
        <v>42.02</v>
      </c>
      <c r="G72">
        <v>37.07</v>
      </c>
      <c r="H72">
        <v>11.67</v>
      </c>
    </row>
    <row r="73" spans="6:8">
      <c r="F73">
        <v>125.42</v>
      </c>
      <c r="G73">
        <v>26.57</v>
      </c>
      <c r="H73">
        <v>19.5</v>
      </c>
    </row>
    <row r="74" spans="6:8">
      <c r="F74">
        <v>50.93</v>
      </c>
      <c r="G74">
        <v>105.41</v>
      </c>
      <c r="H74">
        <v>24.35</v>
      </c>
    </row>
    <row r="75" spans="6:8">
      <c r="F75">
        <v>30.27</v>
      </c>
      <c r="G75">
        <v>92.47</v>
      </c>
      <c r="H75">
        <v>26.61</v>
      </c>
    </row>
    <row r="76" spans="6:8">
      <c r="F76">
        <v>60.87</v>
      </c>
      <c r="G76">
        <v>56.19</v>
      </c>
      <c r="H76">
        <v>16.350000000000001</v>
      </c>
    </row>
    <row r="77" spans="6:8">
      <c r="F77">
        <v>65.290000000000006</v>
      </c>
      <c r="G77">
        <v>107.49</v>
      </c>
      <c r="H77">
        <v>46.8</v>
      </c>
    </row>
    <row r="78" spans="6:8">
      <c r="F78">
        <v>41.82</v>
      </c>
      <c r="G78">
        <v>76.680000000000007</v>
      </c>
      <c r="H78">
        <v>70.040000000000006</v>
      </c>
    </row>
    <row r="79" spans="6:8">
      <c r="F79">
        <v>26.69</v>
      </c>
      <c r="G79">
        <v>75.33</v>
      </c>
      <c r="H79">
        <v>30.08</v>
      </c>
    </row>
    <row r="80" spans="6:8">
      <c r="F80">
        <v>128.19999999999999</v>
      </c>
      <c r="G80">
        <v>113.89</v>
      </c>
      <c r="H80">
        <v>47.48</v>
      </c>
    </row>
    <row r="81" spans="6:8">
      <c r="F81">
        <v>125.73</v>
      </c>
      <c r="G81">
        <v>26.07</v>
      </c>
      <c r="H81">
        <v>23.15</v>
      </c>
    </row>
    <row r="82" spans="6:8">
      <c r="F82">
        <v>192.4</v>
      </c>
      <c r="G82">
        <v>33.49</v>
      </c>
      <c r="H82">
        <v>16.260000000000002</v>
      </c>
    </row>
    <row r="83" spans="6:8">
      <c r="F83">
        <v>76.37</v>
      </c>
      <c r="G83">
        <v>18.87</v>
      </c>
      <c r="H83">
        <v>39.409999999999997</v>
      </c>
    </row>
    <row r="84" spans="6:8">
      <c r="F84">
        <v>22.81</v>
      </c>
      <c r="G84">
        <v>16.95</v>
      </c>
      <c r="H84">
        <v>22.06</v>
      </c>
    </row>
    <row r="85" spans="6:8">
      <c r="F85">
        <v>15.27</v>
      </c>
      <c r="G85">
        <v>70.63</v>
      </c>
      <c r="H85">
        <v>44.03</v>
      </c>
    </row>
    <row r="86" spans="6:8">
      <c r="F86">
        <v>36.9</v>
      </c>
      <c r="G86">
        <v>42.06</v>
      </c>
      <c r="H86">
        <v>157.38999999999999</v>
      </c>
    </row>
    <row r="87" spans="6:8">
      <c r="F87">
        <v>35.25</v>
      </c>
      <c r="G87">
        <v>23.17</v>
      </c>
      <c r="H87">
        <v>21.29</v>
      </c>
    </row>
    <row r="88" spans="6:8">
      <c r="F88">
        <v>51.97</v>
      </c>
      <c r="G88">
        <v>16.47</v>
      </c>
      <c r="H88">
        <v>16.89</v>
      </c>
    </row>
    <row r="89" spans="6:8">
      <c r="F89">
        <v>114.1</v>
      </c>
      <c r="G89">
        <v>24.56</v>
      </c>
      <c r="H89">
        <v>171.27</v>
      </c>
    </row>
    <row r="90" spans="6:8">
      <c r="F90">
        <v>66.02</v>
      </c>
      <c r="G90">
        <v>9.01</v>
      </c>
      <c r="H90">
        <v>181.35</v>
      </c>
    </row>
    <row r="91" spans="6:8">
      <c r="F91">
        <v>31.23</v>
      </c>
      <c r="G91">
        <v>35.67</v>
      </c>
      <c r="H91">
        <v>38.36</v>
      </c>
    </row>
    <row r="92" spans="6:8">
      <c r="F92">
        <v>27.67</v>
      </c>
      <c r="G92">
        <v>26.29</v>
      </c>
      <c r="H92">
        <v>76.44</v>
      </c>
    </row>
    <row r="93" spans="6:8">
      <c r="F93">
        <v>43.15</v>
      </c>
      <c r="G93">
        <v>14.03</v>
      </c>
      <c r="H93">
        <v>85.81</v>
      </c>
    </row>
    <row r="94" spans="6:8">
      <c r="F94">
        <v>37.07</v>
      </c>
      <c r="G94">
        <v>9.68</v>
      </c>
      <c r="H94">
        <v>13.5</v>
      </c>
    </row>
    <row r="95" spans="6:8">
      <c r="F95">
        <v>21.8</v>
      </c>
      <c r="G95">
        <v>40.61</v>
      </c>
      <c r="H95">
        <v>61.01</v>
      </c>
    </row>
    <row r="96" spans="6:8">
      <c r="F96">
        <v>11.57</v>
      </c>
      <c r="G96">
        <v>15.34</v>
      </c>
      <c r="H96">
        <v>130.43</v>
      </c>
    </row>
    <row r="97" spans="6:8">
      <c r="F97">
        <v>22.77</v>
      </c>
      <c r="G97">
        <v>7.05</v>
      </c>
      <c r="H97">
        <v>56.9</v>
      </c>
    </row>
    <row r="98" spans="6:8">
      <c r="F98">
        <v>20.329999999999998</v>
      </c>
      <c r="G98">
        <v>7.47</v>
      </c>
      <c r="H98">
        <v>11.65</v>
      </c>
    </row>
    <row r="99" spans="6:8">
      <c r="F99">
        <v>34.950000000000003</v>
      </c>
      <c r="G99">
        <v>37.97</v>
      </c>
      <c r="H99">
        <v>49.27</v>
      </c>
    </row>
    <row r="100" spans="6:8">
      <c r="F100">
        <v>28.12</v>
      </c>
      <c r="G100">
        <v>110.8</v>
      </c>
      <c r="H100">
        <v>157.02000000000001</v>
      </c>
    </row>
    <row r="101" spans="6:8">
      <c r="F101">
        <v>18.29</v>
      </c>
      <c r="G101">
        <v>28.66</v>
      </c>
      <c r="H101">
        <v>175.45</v>
      </c>
    </row>
    <row r="102" spans="6:8">
      <c r="F102">
        <v>16.18</v>
      </c>
      <c r="G102">
        <v>39.479999999999997</v>
      </c>
      <c r="H102">
        <v>21.33</v>
      </c>
    </row>
    <row r="103" spans="6:8">
      <c r="F103">
        <v>15.87</v>
      </c>
      <c r="G103">
        <v>128.13999999999999</v>
      </c>
      <c r="H103">
        <v>148.63</v>
      </c>
    </row>
    <row r="104" spans="6:8">
      <c r="F104">
        <v>14.05</v>
      </c>
      <c r="G104">
        <v>74.739999999999995</v>
      </c>
      <c r="H104">
        <v>135.62</v>
      </c>
    </row>
    <row r="105" spans="6:8">
      <c r="F105">
        <v>16.07</v>
      </c>
      <c r="G105">
        <v>63.42</v>
      </c>
      <c r="H105">
        <v>43.03</v>
      </c>
    </row>
    <row r="106" spans="6:8">
      <c r="F106">
        <v>20.91</v>
      </c>
      <c r="G106">
        <v>81.94</v>
      </c>
      <c r="H106">
        <v>20.62</v>
      </c>
    </row>
    <row r="107" spans="6:8">
      <c r="F107">
        <v>10.9</v>
      </c>
      <c r="G107">
        <v>67.849999999999994</v>
      </c>
      <c r="H107">
        <v>46.2</v>
      </c>
    </row>
    <row r="108" spans="6:8">
      <c r="F108">
        <v>75.45</v>
      </c>
      <c r="G108">
        <v>27.99</v>
      </c>
      <c r="H108">
        <v>212.48</v>
      </c>
    </row>
    <row r="109" spans="6:8">
      <c r="F109">
        <v>43.29</v>
      </c>
      <c r="G109">
        <v>25</v>
      </c>
      <c r="H109">
        <v>25.58</v>
      </c>
    </row>
    <row r="110" spans="6:8">
      <c r="F110">
        <v>16.39</v>
      </c>
      <c r="G110">
        <v>7.07</v>
      </c>
      <c r="H110">
        <v>68.010000000000005</v>
      </c>
    </row>
    <row r="111" spans="6:8">
      <c r="F111">
        <v>110.61</v>
      </c>
      <c r="G111">
        <v>114.99</v>
      </c>
      <c r="H111">
        <v>25.99</v>
      </c>
    </row>
    <row r="112" spans="6:8">
      <c r="F112">
        <v>95.61</v>
      </c>
      <c r="G112">
        <v>48.21</v>
      </c>
      <c r="H112">
        <v>33.25</v>
      </c>
    </row>
    <row r="113" spans="6:8">
      <c r="F113">
        <v>27.59</v>
      </c>
      <c r="G113">
        <v>79.290000000000006</v>
      </c>
      <c r="H113">
        <v>34.35</v>
      </c>
    </row>
    <row r="114" spans="6:8">
      <c r="F114">
        <v>22.37</v>
      </c>
      <c r="G114">
        <v>45.8</v>
      </c>
      <c r="H114">
        <v>100.01</v>
      </c>
    </row>
    <row r="115" spans="6:8">
      <c r="F115">
        <v>20.9</v>
      </c>
      <c r="G115">
        <v>74.209999999999994</v>
      </c>
      <c r="H115">
        <v>29.99</v>
      </c>
    </row>
    <row r="116" spans="6:8">
      <c r="F116">
        <v>68.91</v>
      </c>
      <c r="G116">
        <v>15.32</v>
      </c>
      <c r="H116">
        <v>73.989999999999995</v>
      </c>
    </row>
    <row r="117" spans="6:8">
      <c r="F117">
        <v>27.77</v>
      </c>
      <c r="G117">
        <v>70.239999999999995</v>
      </c>
      <c r="H117">
        <v>25.01</v>
      </c>
    </row>
    <row r="118" spans="6:8">
      <c r="F118">
        <v>42.34</v>
      </c>
      <c r="G118">
        <v>63.2</v>
      </c>
      <c r="H118">
        <v>93.04</v>
      </c>
    </row>
    <row r="119" spans="6:8">
      <c r="F119">
        <v>29.5</v>
      </c>
      <c r="G119">
        <v>31.62</v>
      </c>
      <c r="H119">
        <v>32.479999999999997</v>
      </c>
    </row>
    <row r="120" spans="6:8">
      <c r="F120">
        <v>25.99</v>
      </c>
      <c r="G120">
        <v>83.34</v>
      </c>
      <c r="H120">
        <v>25.38</v>
      </c>
    </row>
    <row r="121" spans="6:8">
      <c r="F121">
        <v>18.739999999999998</v>
      </c>
      <c r="G121">
        <v>36.94</v>
      </c>
      <c r="H121">
        <v>80.760000000000005</v>
      </c>
    </row>
    <row r="122" spans="6:8">
      <c r="F122">
        <v>19</v>
      </c>
      <c r="G122">
        <v>14.75</v>
      </c>
      <c r="H122">
        <v>26.42</v>
      </c>
    </row>
    <row r="123" spans="6:8">
      <c r="F123">
        <v>33.33</v>
      </c>
      <c r="G123">
        <v>24.95</v>
      </c>
      <c r="H123">
        <v>111.89</v>
      </c>
    </row>
    <row r="124" spans="6:8">
      <c r="F124">
        <v>23.75</v>
      </c>
      <c r="G124">
        <v>11.25</v>
      </c>
      <c r="H124">
        <v>21.41</v>
      </c>
    </row>
    <row r="125" spans="6:8">
      <c r="F125">
        <v>147.19999999999999</v>
      </c>
      <c r="G125">
        <v>22.37</v>
      </c>
      <c r="H125">
        <v>11.68</v>
      </c>
    </row>
    <row r="126" spans="6:8">
      <c r="F126">
        <v>28.69</v>
      </c>
      <c r="G126">
        <v>19.27</v>
      </c>
      <c r="H126">
        <v>39.020000000000003</v>
      </c>
    </row>
    <row r="127" spans="6:8">
      <c r="F127">
        <v>14.65</v>
      </c>
      <c r="G127">
        <v>33.79</v>
      </c>
      <c r="H127">
        <v>20.75</v>
      </c>
    </row>
    <row r="128" spans="6:8">
      <c r="F128">
        <v>42.91</v>
      </c>
      <c r="G128">
        <v>48.26</v>
      </c>
      <c r="H128">
        <v>12.4</v>
      </c>
    </row>
    <row r="129" spans="6:8">
      <c r="F129">
        <v>125.97</v>
      </c>
      <c r="G129">
        <v>14.24</v>
      </c>
      <c r="H129">
        <v>66.63</v>
      </c>
    </row>
    <row r="130" spans="6:8">
      <c r="F130">
        <v>39.520000000000003</v>
      </c>
      <c r="G130">
        <v>65.510000000000005</v>
      </c>
      <c r="H130">
        <v>74.83</v>
      </c>
    </row>
    <row r="131" spans="6:8">
      <c r="F131">
        <v>63.9</v>
      </c>
      <c r="G131">
        <v>23.46</v>
      </c>
      <c r="H131">
        <v>62.4</v>
      </c>
    </row>
    <row r="132" spans="6:8">
      <c r="F132">
        <v>181.93</v>
      </c>
      <c r="G132">
        <v>17.399999999999999</v>
      </c>
      <c r="H132">
        <v>49.2</v>
      </c>
    </row>
    <row r="133" spans="6:8">
      <c r="F133">
        <v>180.03</v>
      </c>
      <c r="G133">
        <v>10.71</v>
      </c>
      <c r="H133">
        <v>27.35</v>
      </c>
    </row>
    <row r="134" spans="6:8">
      <c r="F134">
        <v>300.06</v>
      </c>
      <c r="G134">
        <v>15.94</v>
      </c>
      <c r="H134">
        <v>97.71</v>
      </c>
    </row>
    <row r="135" spans="6:8">
      <c r="F135">
        <v>158.29</v>
      </c>
      <c r="G135">
        <v>8.8800000000000008</v>
      </c>
      <c r="H135">
        <v>60.88</v>
      </c>
    </row>
    <row r="136" spans="6:8">
      <c r="F136">
        <v>176.58</v>
      </c>
      <c r="G136">
        <v>24.91</v>
      </c>
      <c r="H136">
        <v>25.58</v>
      </c>
    </row>
    <row r="137" spans="6:8">
      <c r="F137">
        <v>51.79</v>
      </c>
      <c r="G137">
        <v>56.4</v>
      </c>
      <c r="H137">
        <v>6.38</v>
      </c>
    </row>
    <row r="138" spans="6:8">
      <c r="F138">
        <v>59.51</v>
      </c>
      <c r="G138">
        <v>27.39</v>
      </c>
      <c r="H138">
        <v>9.93</v>
      </c>
    </row>
    <row r="139" spans="6:8">
      <c r="F139">
        <v>47.22</v>
      </c>
      <c r="G139">
        <v>24.29</v>
      </c>
      <c r="H139">
        <v>66.150000000000006</v>
      </c>
    </row>
    <row r="140" spans="6:8">
      <c r="F140">
        <v>81.78</v>
      </c>
      <c r="G140">
        <v>22.04</v>
      </c>
      <c r="H140">
        <v>24.96</v>
      </c>
    </row>
    <row r="141" spans="6:8">
      <c r="F141">
        <v>20.76</v>
      </c>
      <c r="G141">
        <v>48.14</v>
      </c>
      <c r="H141">
        <v>70.540000000000006</v>
      </c>
    </row>
    <row r="142" spans="6:8">
      <c r="F142">
        <v>38.43</v>
      </c>
      <c r="G142">
        <v>60.56</v>
      </c>
      <c r="H142">
        <v>18.8</v>
      </c>
    </row>
    <row r="143" spans="6:8">
      <c r="F143">
        <v>26.86</v>
      </c>
      <c r="G143">
        <v>19.87</v>
      </c>
      <c r="H143">
        <v>12.21</v>
      </c>
    </row>
    <row r="144" spans="6:8">
      <c r="F144">
        <v>78.47</v>
      </c>
      <c r="G144">
        <v>54.49</v>
      </c>
      <c r="H144">
        <v>131.02000000000001</v>
      </c>
    </row>
    <row r="145" spans="6:8">
      <c r="F145">
        <v>29.85</v>
      </c>
      <c r="G145">
        <v>13.85</v>
      </c>
      <c r="H145">
        <v>104.65</v>
      </c>
    </row>
    <row r="146" spans="6:8">
      <c r="F146">
        <v>16.88</v>
      </c>
      <c r="G146">
        <v>39.07</v>
      </c>
      <c r="H146">
        <v>34.82</v>
      </c>
    </row>
    <row r="147" spans="6:8">
      <c r="F147">
        <v>38.799999999999997</v>
      </c>
      <c r="G147">
        <v>58.27</v>
      </c>
      <c r="H147">
        <v>106.35</v>
      </c>
    </row>
    <row r="148" spans="6:8">
      <c r="F148">
        <v>17.690000000000001</v>
      </c>
      <c r="G148">
        <v>82.56</v>
      </c>
      <c r="H148">
        <v>52.95</v>
      </c>
    </row>
    <row r="149" spans="6:8">
      <c r="F149">
        <v>29.2</v>
      </c>
      <c r="G149">
        <v>31.35</v>
      </c>
      <c r="H149">
        <v>69.62</v>
      </c>
    </row>
    <row r="150" spans="6:8">
      <c r="F150">
        <v>201.02</v>
      </c>
      <c r="G150">
        <v>155.41999999999999</v>
      </c>
      <c r="H150">
        <v>32.950000000000003</v>
      </c>
    </row>
    <row r="151" spans="6:8">
      <c r="F151">
        <v>99.73</v>
      </c>
      <c r="G151">
        <v>92.39</v>
      </c>
      <c r="H151">
        <v>94.33</v>
      </c>
    </row>
    <row r="152" spans="6:8">
      <c r="F152">
        <v>110.13</v>
      </c>
      <c r="G152">
        <v>30.73</v>
      </c>
      <c r="H152">
        <v>91.18</v>
      </c>
    </row>
    <row r="153" spans="6:8">
      <c r="F153">
        <v>21.56</v>
      </c>
      <c r="G153">
        <v>13.3</v>
      </c>
      <c r="H153">
        <v>34.32</v>
      </c>
    </row>
    <row r="154" spans="6:8">
      <c r="F154">
        <v>40.5</v>
      </c>
      <c r="G154">
        <v>16.239999999999998</v>
      </c>
      <c r="H154">
        <v>38.729999999999997</v>
      </c>
    </row>
    <row r="155" spans="6:8">
      <c r="F155">
        <v>28.13</v>
      </c>
      <c r="G155">
        <v>391.99</v>
      </c>
      <c r="H155">
        <v>11.57</v>
      </c>
    </row>
    <row r="156" spans="6:8">
      <c r="F156">
        <v>51.91</v>
      </c>
      <c r="G156">
        <v>306.73</v>
      </c>
      <c r="H156">
        <v>20.079999999999998</v>
      </c>
    </row>
    <row r="157" spans="6:8">
      <c r="F157">
        <v>79.099999999999994</v>
      </c>
      <c r="G157">
        <v>60.99</v>
      </c>
      <c r="H157">
        <v>5.53</v>
      </c>
    </row>
    <row r="158" spans="6:8">
      <c r="F158">
        <v>36.04</v>
      </c>
      <c r="G158">
        <v>107.08</v>
      </c>
      <c r="H158">
        <v>20.05</v>
      </c>
    </row>
    <row r="159" spans="6:8">
      <c r="F159">
        <v>100.44</v>
      </c>
      <c r="G159">
        <v>26.84</v>
      </c>
      <c r="H159">
        <v>34.46</v>
      </c>
    </row>
    <row r="160" spans="6:8">
      <c r="F160">
        <v>59.03</v>
      </c>
      <c r="G160">
        <v>161.30000000000001</v>
      </c>
      <c r="H160">
        <v>20.52</v>
      </c>
    </row>
    <row r="161" spans="6:8">
      <c r="F161">
        <v>78.349999999999994</v>
      </c>
      <c r="G161">
        <v>39.24</v>
      </c>
      <c r="H161">
        <v>64.62</v>
      </c>
    </row>
    <row r="162" spans="6:8">
      <c r="F162">
        <v>35.799999999999997</v>
      </c>
      <c r="G162">
        <v>33.28</v>
      </c>
      <c r="H162">
        <v>18.010000000000002</v>
      </c>
    </row>
    <row r="163" spans="6:8">
      <c r="F163">
        <v>50.35</v>
      </c>
      <c r="G163">
        <v>18.64</v>
      </c>
      <c r="H163">
        <v>8</v>
      </c>
    </row>
    <row r="164" spans="6:8">
      <c r="F164">
        <v>57.79</v>
      </c>
      <c r="G164">
        <v>56.13</v>
      </c>
      <c r="H164">
        <v>89.81</v>
      </c>
    </row>
    <row r="165" spans="6:8">
      <c r="F165">
        <v>16.37</v>
      </c>
      <c r="G165">
        <v>24.16</v>
      </c>
      <c r="H165">
        <v>94.16</v>
      </c>
    </row>
    <row r="166" spans="6:8">
      <c r="F166">
        <v>56.12</v>
      </c>
      <c r="G166">
        <v>43.86</v>
      </c>
      <c r="H166">
        <v>37.17</v>
      </c>
    </row>
    <row r="167" spans="6:8">
      <c r="F167">
        <v>28.04</v>
      </c>
      <c r="G167">
        <v>24.12</v>
      </c>
      <c r="H167">
        <v>46.68</v>
      </c>
    </row>
    <row r="168" spans="6:8">
      <c r="F168">
        <v>11.66</v>
      </c>
      <c r="G168">
        <v>20.76</v>
      </c>
      <c r="H168">
        <v>58.96</v>
      </c>
    </row>
    <row r="169" spans="6:8">
      <c r="F169">
        <v>24.33</v>
      </c>
      <c r="G169">
        <v>21.98</v>
      </c>
      <c r="H169">
        <v>10.89</v>
      </c>
    </row>
    <row r="170" spans="6:8">
      <c r="F170">
        <v>36.65</v>
      </c>
      <c r="G170">
        <v>16.3</v>
      </c>
      <c r="H170">
        <v>11.64</v>
      </c>
    </row>
    <row r="171" spans="6:8">
      <c r="F171">
        <v>29.51</v>
      </c>
      <c r="G171">
        <v>20.12</v>
      </c>
      <c r="H171">
        <v>12.94</v>
      </c>
    </row>
    <row r="172" spans="6:8">
      <c r="F172">
        <v>10.49</v>
      </c>
      <c r="G172">
        <v>21.64</v>
      </c>
      <c r="H172">
        <v>64.08</v>
      </c>
    </row>
    <row r="173" spans="6:8">
      <c r="F173">
        <v>76.56</v>
      </c>
      <c r="G173">
        <v>21.53</v>
      </c>
      <c r="H173">
        <v>27.79</v>
      </c>
    </row>
    <row r="174" spans="6:8">
      <c r="F174">
        <v>25</v>
      </c>
      <c r="G174">
        <v>47.66</v>
      </c>
      <c r="H174">
        <v>22.75</v>
      </c>
    </row>
    <row r="175" spans="6:8">
      <c r="F175">
        <v>39.56</v>
      </c>
      <c r="G175">
        <v>30.67</v>
      </c>
      <c r="H175">
        <v>11.02</v>
      </c>
    </row>
    <row r="176" spans="6:8">
      <c r="F176">
        <v>29.96</v>
      </c>
      <c r="G176">
        <v>44.03</v>
      </c>
      <c r="H176">
        <v>12.92</v>
      </c>
    </row>
    <row r="177" spans="6:8">
      <c r="F177">
        <v>24.05</v>
      </c>
      <c r="G177">
        <v>55.86</v>
      </c>
      <c r="H177">
        <v>11.71</v>
      </c>
    </row>
    <row r="178" spans="6:8">
      <c r="F178">
        <v>13.61</v>
      </c>
      <c r="G178">
        <v>49.81</v>
      </c>
      <c r="H178">
        <v>75.77</v>
      </c>
    </row>
    <row r="179" spans="6:8">
      <c r="F179">
        <v>33.67</v>
      </c>
      <c r="G179">
        <v>15.74</v>
      </c>
      <c r="H179">
        <v>65.06</v>
      </c>
    </row>
    <row r="180" spans="6:8">
      <c r="F180">
        <v>18.52</v>
      </c>
      <c r="G180">
        <v>40.04</v>
      </c>
      <c r="H180">
        <v>48.47</v>
      </c>
    </row>
    <row r="181" spans="6:8">
      <c r="F181">
        <v>19.100000000000001</v>
      </c>
      <c r="G181">
        <v>27.15</v>
      </c>
      <c r="H181">
        <v>70.55</v>
      </c>
    </row>
    <row r="182" spans="6:8">
      <c r="F182">
        <v>21.64</v>
      </c>
      <c r="G182">
        <v>15.84</v>
      </c>
      <c r="H182">
        <v>76.900000000000006</v>
      </c>
    </row>
    <row r="183" spans="6:8">
      <c r="F183">
        <v>11.95</v>
      </c>
      <c r="G183">
        <v>305.70999999999998</v>
      </c>
      <c r="H183">
        <v>17.670000000000002</v>
      </c>
    </row>
    <row r="184" spans="6:8">
      <c r="F184">
        <v>86.24</v>
      </c>
      <c r="G184">
        <v>25.39</v>
      </c>
      <c r="H184">
        <v>43.68</v>
      </c>
    </row>
    <row r="185" spans="6:8">
      <c r="F185">
        <v>17.440000000000001</v>
      </c>
      <c r="G185">
        <v>167.19</v>
      </c>
      <c r="H185">
        <v>75.569999999999993</v>
      </c>
    </row>
    <row r="186" spans="6:8">
      <c r="F186">
        <v>39.31</v>
      </c>
      <c r="G186">
        <v>100.02</v>
      </c>
      <c r="H186">
        <v>67.06</v>
      </c>
    </row>
    <row r="187" spans="6:8">
      <c r="F187">
        <v>27.96</v>
      </c>
      <c r="G187">
        <v>94.65</v>
      </c>
      <c r="H187">
        <v>85.15</v>
      </c>
    </row>
    <row r="188" spans="6:8">
      <c r="F188">
        <v>46</v>
      </c>
      <c r="G188">
        <v>70.209999999999994</v>
      </c>
      <c r="H188">
        <v>23.02</v>
      </c>
    </row>
    <row r="189" spans="6:8">
      <c r="G189">
        <v>54.9</v>
      </c>
      <c r="H189">
        <v>22.72</v>
      </c>
    </row>
    <row r="190" spans="6:8">
      <c r="G190">
        <v>18.149999999999999</v>
      </c>
      <c r="H190">
        <v>18.39</v>
      </c>
    </row>
    <row r="191" spans="6:8">
      <c r="G191">
        <v>22.33</v>
      </c>
      <c r="H191">
        <v>53.31</v>
      </c>
    </row>
    <row r="192" spans="6:8">
      <c r="G192">
        <v>52.66</v>
      </c>
      <c r="H192">
        <v>35.6</v>
      </c>
    </row>
    <row r="193" spans="7:8">
      <c r="G193">
        <v>28.23</v>
      </c>
      <c r="H193">
        <v>28.17</v>
      </c>
    </row>
    <row r="194" spans="7:8">
      <c r="G194">
        <v>78.28</v>
      </c>
      <c r="H194">
        <v>23.25</v>
      </c>
    </row>
    <row r="195" spans="7:8">
      <c r="G195">
        <v>13.36</v>
      </c>
      <c r="H195">
        <v>19.13</v>
      </c>
    </row>
    <row r="196" spans="7:8">
      <c r="G196">
        <v>28.02</v>
      </c>
      <c r="H196">
        <v>14.04</v>
      </c>
    </row>
    <row r="197" spans="7:8">
      <c r="G197">
        <v>35.75</v>
      </c>
      <c r="H197">
        <v>481.63</v>
      </c>
    </row>
    <row r="198" spans="7:8">
      <c r="G198">
        <v>36.85</v>
      </c>
      <c r="H198">
        <v>260.26</v>
      </c>
    </row>
    <row r="199" spans="7:8">
      <c r="G199">
        <v>35.72</v>
      </c>
      <c r="H199">
        <v>102.96</v>
      </c>
    </row>
    <row r="200" spans="7:8">
      <c r="G200">
        <v>18.649999999999999</v>
      </c>
      <c r="H200">
        <v>52.28</v>
      </c>
    </row>
    <row r="201" spans="7:8">
      <c r="G201">
        <v>35.11</v>
      </c>
      <c r="H201">
        <v>75.41</v>
      </c>
    </row>
    <row r="202" spans="7:8">
      <c r="G202">
        <v>38.32</v>
      </c>
      <c r="H202">
        <v>25.44</v>
      </c>
    </row>
    <row r="203" spans="7:8">
      <c r="G203">
        <v>40.25</v>
      </c>
      <c r="H203">
        <v>62.51</v>
      </c>
    </row>
    <row r="204" spans="7:8">
      <c r="G204">
        <v>22.94</v>
      </c>
      <c r="H204">
        <v>40.020000000000003</v>
      </c>
    </row>
    <row r="205" spans="7:8">
      <c r="G205">
        <v>56.71</v>
      </c>
      <c r="H205">
        <v>18.28</v>
      </c>
    </row>
    <row r="206" spans="7:8">
      <c r="G206">
        <v>34.130000000000003</v>
      </c>
      <c r="H206">
        <v>15.12</v>
      </c>
    </row>
    <row r="207" spans="7:8">
      <c r="G207">
        <v>27.96</v>
      </c>
      <c r="H207">
        <v>37.19</v>
      </c>
    </row>
    <row r="208" spans="7:8">
      <c r="G208">
        <v>21.2</v>
      </c>
      <c r="H208">
        <v>41.25</v>
      </c>
    </row>
    <row r="209" spans="7:8">
      <c r="G209">
        <v>11.36</v>
      </c>
      <c r="H209">
        <v>40.76</v>
      </c>
    </row>
    <row r="210" spans="7:8">
      <c r="G210">
        <v>33.36</v>
      </c>
      <c r="H210">
        <v>21.25</v>
      </c>
    </row>
    <row r="211" spans="7:8">
      <c r="G211">
        <v>45.9</v>
      </c>
      <c r="H211">
        <v>14.66</v>
      </c>
    </row>
    <row r="212" spans="7:8">
      <c r="G212">
        <v>69.13</v>
      </c>
      <c r="H212">
        <v>22.79</v>
      </c>
    </row>
    <row r="213" spans="7:8">
      <c r="G213">
        <v>36.36</v>
      </c>
      <c r="H213">
        <v>117.48</v>
      </c>
    </row>
    <row r="214" spans="7:8">
      <c r="G214">
        <v>30.74</v>
      </c>
      <c r="H214">
        <v>116.33</v>
      </c>
    </row>
    <row r="215" spans="7:8">
      <c r="G215">
        <v>35.51</v>
      </c>
      <c r="H215">
        <v>22.27</v>
      </c>
    </row>
    <row r="216" spans="7:8">
      <c r="G216">
        <v>32.53</v>
      </c>
      <c r="H216">
        <v>48.32</v>
      </c>
    </row>
    <row r="217" spans="7:8">
      <c r="G217">
        <v>41.41</v>
      </c>
      <c r="H217">
        <v>61.29</v>
      </c>
    </row>
    <row r="218" spans="7:8">
      <c r="G218">
        <v>29.34</v>
      </c>
      <c r="H218">
        <v>27.51</v>
      </c>
    </row>
    <row r="219" spans="7:8">
      <c r="G219">
        <v>30.42</v>
      </c>
      <c r="H219">
        <v>30.44</v>
      </c>
    </row>
    <row r="220" spans="7:8">
      <c r="G220">
        <v>13.48</v>
      </c>
      <c r="H220">
        <v>11.54</v>
      </c>
    </row>
    <row r="221" spans="7:8">
      <c r="G221">
        <v>15.52</v>
      </c>
      <c r="H221">
        <v>84.08</v>
      </c>
    </row>
    <row r="222" spans="7:8">
      <c r="G222">
        <v>29.84</v>
      </c>
      <c r="H222">
        <v>17</v>
      </c>
    </row>
    <row r="223" spans="7:8">
      <c r="G223">
        <v>68.67</v>
      </c>
      <c r="H223">
        <v>16.34</v>
      </c>
    </row>
    <row r="224" spans="7:8">
      <c r="G224">
        <v>19.510000000000002</v>
      </c>
      <c r="H224">
        <v>17.59</v>
      </c>
    </row>
    <row r="225" spans="7:8">
      <c r="G225">
        <v>51.88</v>
      </c>
      <c r="H225">
        <v>23.16</v>
      </c>
    </row>
    <row r="226" spans="7:8">
      <c r="G226">
        <v>64.13</v>
      </c>
      <c r="H226">
        <v>326.97000000000003</v>
      </c>
    </row>
    <row r="227" spans="7:8">
      <c r="G227">
        <v>17.88</v>
      </c>
      <c r="H227">
        <v>22.83</v>
      </c>
    </row>
    <row r="228" spans="7:8">
      <c r="G228">
        <v>75.77</v>
      </c>
      <c r="H228">
        <v>124.85</v>
      </c>
    </row>
    <row r="229" spans="7:8">
      <c r="G229">
        <v>16.86</v>
      </c>
      <c r="H229">
        <v>63.71</v>
      </c>
    </row>
    <row r="230" spans="7:8">
      <c r="G230">
        <v>25.01</v>
      </c>
      <c r="H230">
        <v>103.19</v>
      </c>
    </row>
    <row r="231" spans="7:8">
      <c r="G231">
        <v>84.15</v>
      </c>
      <c r="H231">
        <v>61.78</v>
      </c>
    </row>
    <row r="232" spans="7:8">
      <c r="G232">
        <v>44.61</v>
      </c>
      <c r="H232">
        <v>26.68</v>
      </c>
    </row>
    <row r="233" spans="7:8">
      <c r="G233">
        <v>71.33</v>
      </c>
      <c r="H233">
        <v>124.85</v>
      </c>
    </row>
    <row r="234" spans="7:8">
      <c r="G234">
        <v>16.7</v>
      </c>
      <c r="H234">
        <v>25.3</v>
      </c>
    </row>
    <row r="235" spans="7:8">
      <c r="G235">
        <v>11.4</v>
      </c>
      <c r="H235">
        <v>16.52</v>
      </c>
    </row>
    <row r="236" spans="7:8">
      <c r="G236">
        <v>9.4</v>
      </c>
      <c r="H236">
        <v>69.2</v>
      </c>
    </row>
    <row r="237" spans="7:8">
      <c r="G237">
        <v>34.89</v>
      </c>
      <c r="H237">
        <v>124.71</v>
      </c>
    </row>
    <row r="238" spans="7:8">
      <c r="G238">
        <v>44.93</v>
      </c>
      <c r="H238">
        <v>48.8</v>
      </c>
    </row>
    <row r="239" spans="7:8">
      <c r="G239">
        <v>53.33</v>
      </c>
      <c r="H239">
        <v>105.56</v>
      </c>
    </row>
    <row r="240" spans="7:8">
      <c r="G240">
        <v>29.04</v>
      </c>
      <c r="H240">
        <v>23.19</v>
      </c>
    </row>
    <row r="241" spans="7:8">
      <c r="G241">
        <v>28.56</v>
      </c>
      <c r="H241">
        <v>44.51</v>
      </c>
    </row>
    <row r="242" spans="7:8">
      <c r="G242">
        <v>40.39</v>
      </c>
      <c r="H242">
        <v>69.510000000000005</v>
      </c>
    </row>
    <row r="243" spans="7:8">
      <c r="G243">
        <v>15.9</v>
      </c>
      <c r="H243">
        <v>49.61</v>
      </c>
    </row>
    <row r="244" spans="7:8">
      <c r="G244">
        <v>42.58</v>
      </c>
      <c r="H244">
        <v>24.95</v>
      </c>
    </row>
    <row r="245" spans="7:8">
      <c r="G245">
        <v>31.09</v>
      </c>
      <c r="H245">
        <v>51.8</v>
      </c>
    </row>
    <row r="246" spans="7:8">
      <c r="G246">
        <v>35.92</v>
      </c>
      <c r="H246">
        <v>63.48</v>
      </c>
    </row>
    <row r="247" spans="7:8">
      <c r="G247">
        <v>18.46</v>
      </c>
      <c r="H247">
        <v>9.76</v>
      </c>
    </row>
    <row r="248" spans="7:8">
      <c r="G248">
        <v>32.33</v>
      </c>
      <c r="H248">
        <v>28.27</v>
      </c>
    </row>
    <row r="249" spans="7:8">
      <c r="G249">
        <v>14.55</v>
      </c>
      <c r="H249">
        <v>26.34</v>
      </c>
    </row>
    <row r="250" spans="7:8">
      <c r="H250">
        <v>31.72</v>
      </c>
    </row>
    <row r="251" spans="7:8">
      <c r="H251">
        <v>60.01</v>
      </c>
    </row>
    <row r="252" spans="7:8">
      <c r="H252">
        <v>24.84</v>
      </c>
    </row>
    <row r="253" spans="7:8">
      <c r="H253">
        <v>84.7</v>
      </c>
    </row>
    <row r="254" spans="7:8">
      <c r="H254">
        <v>38</v>
      </c>
    </row>
    <row r="255" spans="7:8">
      <c r="H255">
        <v>25.89</v>
      </c>
    </row>
    <row r="256" spans="7:8">
      <c r="H256">
        <v>30.21</v>
      </c>
    </row>
    <row r="257" spans="8:8">
      <c r="H257">
        <v>68</v>
      </c>
    </row>
    <row r="258" spans="8:8">
      <c r="H258">
        <v>35.69</v>
      </c>
    </row>
    <row r="259" spans="8:8">
      <c r="H259">
        <v>29.42</v>
      </c>
    </row>
    <row r="260" spans="8:8">
      <c r="H260">
        <v>106.56</v>
      </c>
    </row>
    <row r="261" spans="8:8">
      <c r="H261">
        <v>86.97</v>
      </c>
    </row>
    <row r="262" spans="8:8">
      <c r="H262">
        <v>41.26</v>
      </c>
    </row>
    <row r="263" spans="8:8">
      <c r="H263">
        <v>20.6</v>
      </c>
    </row>
    <row r="264" spans="8:8">
      <c r="H264">
        <v>85.31</v>
      </c>
    </row>
    <row r="265" spans="8:8">
      <c r="H265">
        <v>15.48</v>
      </c>
    </row>
    <row r="266" spans="8:8">
      <c r="H266">
        <v>32.42</v>
      </c>
    </row>
    <row r="267" spans="8:8">
      <c r="H267">
        <v>24.06</v>
      </c>
    </row>
    <row r="268" spans="8:8">
      <c r="H268">
        <v>21.94</v>
      </c>
    </row>
    <row r="269" spans="8:8">
      <c r="H269">
        <v>22.82</v>
      </c>
    </row>
    <row r="270" spans="8:8">
      <c r="H270">
        <v>31.57</v>
      </c>
    </row>
    <row r="271" spans="8:8">
      <c r="H271">
        <v>36.380000000000003</v>
      </c>
    </row>
    <row r="272" spans="8:8">
      <c r="H272">
        <v>68.680000000000007</v>
      </c>
    </row>
    <row r="273" spans="8:8">
      <c r="H273">
        <v>26.96</v>
      </c>
    </row>
    <row r="274" spans="8:8">
      <c r="H274">
        <v>44.22</v>
      </c>
    </row>
    <row r="275" spans="8:8">
      <c r="H275">
        <v>247.72</v>
      </c>
    </row>
    <row r="276" spans="8:8">
      <c r="H276">
        <v>16.37</v>
      </c>
    </row>
    <row r="277" spans="8:8">
      <c r="H277">
        <v>84.48</v>
      </c>
    </row>
    <row r="278" spans="8:8">
      <c r="H278">
        <v>12.09</v>
      </c>
    </row>
    <row r="279" spans="8:8">
      <c r="H279">
        <v>13.05</v>
      </c>
    </row>
    <row r="280" spans="8:8">
      <c r="H280">
        <v>28.15</v>
      </c>
    </row>
    <row r="281" spans="8:8">
      <c r="H281">
        <v>22.54</v>
      </c>
    </row>
    <row r="282" spans="8:8">
      <c r="H282">
        <v>32.869999999999997</v>
      </c>
    </row>
    <row r="283" spans="8:8">
      <c r="H283">
        <v>22.65</v>
      </c>
    </row>
    <row r="284" spans="8:8">
      <c r="H284">
        <v>7.69</v>
      </c>
    </row>
    <row r="285" spans="8:8">
      <c r="H285">
        <v>9.2899999999999991</v>
      </c>
    </row>
    <row r="286" spans="8:8">
      <c r="H286">
        <v>51.19</v>
      </c>
    </row>
    <row r="287" spans="8:8">
      <c r="H287">
        <v>51.55</v>
      </c>
    </row>
    <row r="288" spans="8:8">
      <c r="H288">
        <v>16.46</v>
      </c>
    </row>
    <row r="289" spans="8:8">
      <c r="H289">
        <v>10.4</v>
      </c>
    </row>
    <row r="290" spans="8:8">
      <c r="H290">
        <v>6.99</v>
      </c>
    </row>
    <row r="291" spans="8:8">
      <c r="H291">
        <v>10.27</v>
      </c>
    </row>
    <row r="292" spans="8:8">
      <c r="H292">
        <v>20.420000000000002</v>
      </c>
    </row>
    <row r="293" spans="8:8">
      <c r="H293">
        <v>21.32</v>
      </c>
    </row>
    <row r="294" spans="8:8">
      <c r="H294">
        <v>13.18</v>
      </c>
    </row>
    <row r="295" spans="8:8">
      <c r="H295">
        <v>72.73</v>
      </c>
    </row>
    <row r="296" spans="8:8">
      <c r="H296">
        <v>49.74</v>
      </c>
    </row>
    <row r="297" spans="8:8">
      <c r="H297">
        <v>19.41</v>
      </c>
    </row>
    <row r="298" spans="8:8">
      <c r="H298">
        <v>7.95</v>
      </c>
    </row>
    <row r="299" spans="8:8">
      <c r="H299">
        <v>27.44</v>
      </c>
    </row>
    <row r="300" spans="8:8">
      <c r="H300">
        <v>28.82</v>
      </c>
    </row>
    <row r="301" spans="8:8">
      <c r="H301">
        <v>14.32</v>
      </c>
    </row>
    <row r="302" spans="8:8">
      <c r="H302">
        <v>12.64</v>
      </c>
    </row>
    <row r="303" spans="8:8">
      <c r="H303">
        <v>26.24</v>
      </c>
    </row>
    <row r="304" spans="8:8">
      <c r="H304">
        <v>16.97</v>
      </c>
    </row>
    <row r="305" spans="8:8">
      <c r="H305">
        <v>10.19</v>
      </c>
    </row>
    <row r="306" spans="8:8">
      <c r="H306">
        <v>28.94</v>
      </c>
    </row>
    <row r="307" spans="8:8">
      <c r="H307">
        <v>17.79</v>
      </c>
    </row>
    <row r="308" spans="8:8">
      <c r="H308">
        <v>45.95</v>
      </c>
    </row>
    <row r="309" spans="8:8">
      <c r="H309">
        <v>75.56</v>
      </c>
    </row>
    <row r="310" spans="8:8">
      <c r="H310">
        <v>42.23</v>
      </c>
    </row>
    <row r="311" spans="8:8">
      <c r="H311">
        <v>99.78</v>
      </c>
    </row>
    <row r="312" spans="8:8">
      <c r="H312">
        <v>57.84</v>
      </c>
    </row>
    <row r="313" spans="8:8">
      <c r="H313">
        <v>78.73</v>
      </c>
    </row>
    <row r="314" spans="8:8">
      <c r="H314">
        <v>34.4</v>
      </c>
    </row>
    <row r="315" spans="8:8">
      <c r="H315">
        <v>64.260000000000005</v>
      </c>
    </row>
    <row r="316" spans="8:8">
      <c r="H316">
        <v>26.74</v>
      </c>
    </row>
    <row r="317" spans="8:8">
      <c r="H317">
        <v>15.27</v>
      </c>
    </row>
    <row r="318" spans="8:8">
      <c r="H318">
        <v>20.54</v>
      </c>
    </row>
    <row r="319" spans="8:8">
      <c r="H319">
        <v>17.97</v>
      </c>
    </row>
    <row r="320" spans="8:8">
      <c r="H320">
        <v>43.81</v>
      </c>
    </row>
    <row r="321" spans="8:8">
      <c r="H321">
        <v>68.12</v>
      </c>
    </row>
    <row r="322" spans="8:8">
      <c r="H322">
        <v>28.68</v>
      </c>
    </row>
    <row r="323" spans="8:8">
      <c r="H323">
        <v>79.739999999999995</v>
      </c>
    </row>
    <row r="324" spans="8:8">
      <c r="H324">
        <v>62.17</v>
      </c>
    </row>
    <row r="325" spans="8:8">
      <c r="H325">
        <v>107.58</v>
      </c>
    </row>
    <row r="326" spans="8:8">
      <c r="H326">
        <v>81.39</v>
      </c>
    </row>
    <row r="327" spans="8:8">
      <c r="H327">
        <v>87.29</v>
      </c>
    </row>
    <row r="328" spans="8:8">
      <c r="H328">
        <v>28.12</v>
      </c>
    </row>
    <row r="329" spans="8:8">
      <c r="H329">
        <v>131.05000000000001</v>
      </c>
    </row>
    <row r="330" spans="8:8">
      <c r="H330">
        <v>86.26</v>
      </c>
    </row>
    <row r="331" spans="8:8">
      <c r="H331">
        <v>164.29</v>
      </c>
    </row>
    <row r="332" spans="8:8">
      <c r="H332">
        <v>4.76</v>
      </c>
    </row>
    <row r="333" spans="8:8">
      <c r="H333">
        <v>97.77</v>
      </c>
    </row>
    <row r="334" spans="8:8">
      <c r="H334">
        <v>19.899999999999999</v>
      </c>
    </row>
    <row r="335" spans="8:8">
      <c r="H335">
        <v>16.489999999999998</v>
      </c>
    </row>
    <row r="336" spans="8:8">
      <c r="H336">
        <v>36.6</v>
      </c>
    </row>
    <row r="337" spans="8:8">
      <c r="H337">
        <v>15.6</v>
      </c>
    </row>
    <row r="338" spans="8:8">
      <c r="H338">
        <v>7.32</v>
      </c>
    </row>
    <row r="339" spans="8:8">
      <c r="H339">
        <v>10.11</v>
      </c>
    </row>
    <row r="340" spans="8:8">
      <c r="H340">
        <v>11.16</v>
      </c>
    </row>
    <row r="341" spans="8:8">
      <c r="H341">
        <v>30.98</v>
      </c>
    </row>
    <row r="342" spans="8:8">
      <c r="H342">
        <v>49.49</v>
      </c>
    </row>
    <row r="343" spans="8:8">
      <c r="H343">
        <v>21.52</v>
      </c>
    </row>
    <row r="344" spans="8:8">
      <c r="H344">
        <v>19.98</v>
      </c>
    </row>
    <row r="345" spans="8:8">
      <c r="H345">
        <v>136.37</v>
      </c>
    </row>
    <row r="346" spans="8:8">
      <c r="H346">
        <v>43.29</v>
      </c>
    </row>
    <row r="347" spans="8:8">
      <c r="H347">
        <v>23.13</v>
      </c>
    </row>
    <row r="348" spans="8:8">
      <c r="H348">
        <v>39.01</v>
      </c>
    </row>
    <row r="349" spans="8:8">
      <c r="H349">
        <v>28.78</v>
      </c>
    </row>
    <row r="350" spans="8:8">
      <c r="H350">
        <v>40.5</v>
      </c>
    </row>
    <row r="351" spans="8:8">
      <c r="H351">
        <v>39.08</v>
      </c>
    </row>
    <row r="352" spans="8:8">
      <c r="H352">
        <v>19.420000000000002</v>
      </c>
    </row>
    <row r="353" spans="8:8">
      <c r="H353">
        <v>40.700000000000003</v>
      </c>
    </row>
    <row r="354" spans="8:8">
      <c r="H354">
        <v>14.22</v>
      </c>
    </row>
    <row r="355" spans="8:8">
      <c r="H355">
        <v>21.67</v>
      </c>
    </row>
    <row r="356" spans="8:8">
      <c r="H356">
        <v>20.350000000000001</v>
      </c>
    </row>
    <row r="357" spans="8:8">
      <c r="H357">
        <v>10.4</v>
      </c>
    </row>
    <row r="358" spans="8:8">
      <c r="H358">
        <v>40.92</v>
      </c>
    </row>
    <row r="359" spans="8:8">
      <c r="H359">
        <v>28.08</v>
      </c>
    </row>
    <row r="360" spans="8:8">
      <c r="H360">
        <v>25.6</v>
      </c>
    </row>
    <row r="361" spans="8:8">
      <c r="H361">
        <v>77.78</v>
      </c>
    </row>
    <row r="362" spans="8:8">
      <c r="H362">
        <v>18.690000000000001</v>
      </c>
    </row>
    <row r="363" spans="8:8">
      <c r="H363">
        <v>30.99</v>
      </c>
    </row>
    <row r="364" spans="8:8">
      <c r="H364">
        <v>16.11</v>
      </c>
    </row>
    <row r="365" spans="8:8">
      <c r="H365">
        <v>53.92</v>
      </c>
    </row>
    <row r="366" spans="8:8">
      <c r="H366">
        <v>92.18</v>
      </c>
    </row>
    <row r="367" spans="8:8">
      <c r="H367">
        <v>17.13</v>
      </c>
    </row>
    <row r="368" spans="8:8">
      <c r="H368">
        <v>18.329999999999998</v>
      </c>
    </row>
    <row r="369" spans="8:8">
      <c r="H369">
        <v>36.08</v>
      </c>
    </row>
    <row r="370" spans="8:8">
      <c r="H370">
        <v>15.37</v>
      </c>
    </row>
    <row r="371" spans="8:8">
      <c r="H371">
        <v>8.75</v>
      </c>
    </row>
    <row r="372" spans="8:8">
      <c r="H372">
        <v>31.77</v>
      </c>
    </row>
    <row r="373" spans="8:8">
      <c r="H373">
        <v>14.74</v>
      </c>
    </row>
    <row r="374" spans="8:8">
      <c r="H374">
        <v>11.85</v>
      </c>
    </row>
    <row r="375" spans="8:8">
      <c r="H375">
        <v>22.47</v>
      </c>
    </row>
    <row r="376" spans="8:8">
      <c r="H376">
        <v>11.88</v>
      </c>
    </row>
    <row r="377" spans="8:8">
      <c r="H377">
        <v>10.7</v>
      </c>
    </row>
    <row r="378" spans="8:8">
      <c r="H378">
        <v>21.31</v>
      </c>
    </row>
    <row r="379" spans="8:8">
      <c r="H379">
        <v>39.83</v>
      </c>
    </row>
    <row r="380" spans="8:8">
      <c r="H380">
        <v>19.91</v>
      </c>
    </row>
    <row r="381" spans="8:8">
      <c r="H381">
        <v>19.68</v>
      </c>
    </row>
    <row r="382" spans="8:8">
      <c r="H382">
        <v>15.16</v>
      </c>
    </row>
    <row r="383" spans="8:8">
      <c r="H383">
        <v>16.53</v>
      </c>
    </row>
    <row r="384" spans="8:8">
      <c r="H384">
        <v>12.44</v>
      </c>
    </row>
    <row r="385" spans="8:8">
      <c r="H385">
        <v>19.8</v>
      </c>
    </row>
    <row r="386" spans="8:8">
      <c r="H386">
        <v>16.350000000000001</v>
      </c>
    </row>
    <row r="387" spans="8:8">
      <c r="H387">
        <v>14.98</v>
      </c>
    </row>
    <row r="388" spans="8:8">
      <c r="H388">
        <v>13.16</v>
      </c>
    </row>
    <row r="389" spans="8:8">
      <c r="H389">
        <v>32.090000000000003</v>
      </c>
    </row>
    <row r="390" spans="8:8">
      <c r="H390">
        <v>53.59</v>
      </c>
    </row>
    <row r="391" spans="8:8">
      <c r="H391">
        <v>7.03</v>
      </c>
    </row>
    <row r="392" spans="8:8">
      <c r="H392">
        <v>11.11</v>
      </c>
    </row>
    <row r="393" spans="8:8">
      <c r="H393">
        <v>44.38</v>
      </c>
    </row>
    <row r="394" spans="8:8">
      <c r="H394">
        <v>127.52</v>
      </c>
    </row>
    <row r="395" spans="8:8">
      <c r="H395">
        <v>20.45</v>
      </c>
    </row>
    <row r="396" spans="8:8">
      <c r="H396">
        <v>33.119999999999997</v>
      </c>
    </row>
    <row r="397" spans="8:8">
      <c r="H397">
        <v>25.23</v>
      </c>
    </row>
    <row r="398" spans="8:8">
      <c r="H398">
        <v>35.97</v>
      </c>
    </row>
    <row r="399" spans="8:8">
      <c r="H399">
        <v>175.73</v>
      </c>
    </row>
    <row r="400" spans="8:8">
      <c r="H400">
        <v>25.26</v>
      </c>
    </row>
    <row r="401" spans="8:8">
      <c r="H401">
        <v>94.96</v>
      </c>
    </row>
    <row r="402" spans="8:8">
      <c r="H402">
        <v>38.07</v>
      </c>
    </row>
    <row r="403" spans="8:8">
      <c r="H403">
        <v>42.8</v>
      </c>
    </row>
    <row r="404" spans="8:8">
      <c r="H404">
        <v>13.15</v>
      </c>
    </row>
    <row r="405" spans="8:8">
      <c r="H405">
        <v>73.290000000000006</v>
      </c>
    </row>
    <row r="406" spans="8:8">
      <c r="H406">
        <v>63.76</v>
      </c>
    </row>
    <row r="407" spans="8:8">
      <c r="H407">
        <v>24.48</v>
      </c>
    </row>
    <row r="408" spans="8:8">
      <c r="H408">
        <v>8.92</v>
      </c>
    </row>
    <row r="409" spans="8:8">
      <c r="H409">
        <v>46.69</v>
      </c>
    </row>
    <row r="410" spans="8:8">
      <c r="H410">
        <v>37.67</v>
      </c>
    </row>
    <row r="411" spans="8:8">
      <c r="H411">
        <v>23.2</v>
      </c>
    </row>
    <row r="412" spans="8:8">
      <c r="H412">
        <v>23.59</v>
      </c>
    </row>
    <row r="413" spans="8:8">
      <c r="H413">
        <v>26.12</v>
      </c>
    </row>
    <row r="414" spans="8:8">
      <c r="H414">
        <v>40.020000000000003</v>
      </c>
    </row>
    <row r="415" spans="8:8">
      <c r="H415">
        <v>78.16</v>
      </c>
    </row>
    <row r="416" spans="8:8">
      <c r="H416">
        <v>74.16</v>
      </c>
    </row>
    <row r="417" spans="8:8">
      <c r="H417">
        <v>78.62</v>
      </c>
    </row>
    <row r="418" spans="8:8">
      <c r="H418">
        <v>24.33</v>
      </c>
    </row>
    <row r="419" spans="8:8">
      <c r="H419">
        <v>29.78</v>
      </c>
    </row>
    <row r="420" spans="8:8">
      <c r="H420">
        <v>92.45</v>
      </c>
    </row>
    <row r="421" spans="8:8">
      <c r="H421">
        <v>37.04</v>
      </c>
    </row>
    <row r="422" spans="8:8">
      <c r="H422">
        <v>43.88</v>
      </c>
    </row>
    <row r="423" spans="8:8">
      <c r="H423">
        <v>24.19</v>
      </c>
    </row>
    <row r="424" spans="8:8">
      <c r="H424">
        <v>32.39</v>
      </c>
    </row>
    <row r="425" spans="8:8">
      <c r="H425">
        <v>265.66000000000003</v>
      </c>
    </row>
    <row r="426" spans="8:8">
      <c r="H426">
        <v>72.19</v>
      </c>
    </row>
    <row r="427" spans="8:8">
      <c r="H427">
        <v>273.33</v>
      </c>
    </row>
    <row r="428" spans="8:8">
      <c r="H428">
        <v>91.37</v>
      </c>
    </row>
    <row r="429" spans="8:8">
      <c r="H429">
        <v>122.13</v>
      </c>
    </row>
    <row r="430" spans="8:8">
      <c r="H430">
        <v>47.82</v>
      </c>
    </row>
    <row r="431" spans="8:8">
      <c r="H431">
        <v>26.9</v>
      </c>
    </row>
    <row r="432" spans="8:8">
      <c r="H432">
        <v>26.04</v>
      </c>
    </row>
    <row r="433" spans="8:8">
      <c r="H433">
        <v>27.62</v>
      </c>
    </row>
    <row r="434" spans="8:8">
      <c r="H434">
        <v>34.17</v>
      </c>
    </row>
    <row r="435" spans="8:8">
      <c r="H435">
        <v>82.86</v>
      </c>
    </row>
    <row r="436" spans="8:8">
      <c r="H436">
        <v>23.75</v>
      </c>
    </row>
    <row r="437" spans="8:8">
      <c r="H437">
        <v>80.37</v>
      </c>
    </row>
    <row r="438" spans="8:8">
      <c r="H438">
        <v>8.5399999999999991</v>
      </c>
    </row>
    <row r="439" spans="8:8">
      <c r="H439">
        <v>23.98</v>
      </c>
    </row>
    <row r="440" spans="8:8">
      <c r="H440">
        <v>49.8</v>
      </c>
    </row>
    <row r="441" spans="8:8">
      <c r="H441">
        <v>107.23</v>
      </c>
    </row>
    <row r="442" spans="8:8">
      <c r="H442">
        <v>61.76</v>
      </c>
    </row>
    <row r="443" spans="8:8">
      <c r="H443">
        <v>29.08</v>
      </c>
    </row>
    <row r="444" spans="8:8">
      <c r="H444">
        <v>33.85</v>
      </c>
    </row>
    <row r="445" spans="8:8">
      <c r="H445">
        <v>35.659999999999997</v>
      </c>
    </row>
    <row r="446" spans="8:8">
      <c r="H446">
        <v>21.43</v>
      </c>
    </row>
    <row r="447" spans="8:8">
      <c r="H447">
        <v>20.71</v>
      </c>
    </row>
    <row r="448" spans="8:8">
      <c r="H448">
        <v>28.1</v>
      </c>
    </row>
    <row r="449" spans="8:8">
      <c r="H449">
        <v>17.27</v>
      </c>
    </row>
    <row r="450" spans="8:8">
      <c r="H450">
        <v>11.18</v>
      </c>
    </row>
    <row r="451" spans="8:8">
      <c r="H451">
        <v>38.46</v>
      </c>
    </row>
    <row r="452" spans="8:8">
      <c r="H452">
        <v>40.9</v>
      </c>
    </row>
    <row r="453" spans="8:8">
      <c r="H453">
        <v>31.1</v>
      </c>
    </row>
    <row r="454" spans="8:8">
      <c r="H454">
        <v>84.94</v>
      </c>
    </row>
    <row r="455" spans="8:8">
      <c r="H455">
        <v>31.43</v>
      </c>
    </row>
    <row r="456" spans="8:8">
      <c r="H456">
        <v>82.38</v>
      </c>
    </row>
    <row r="457" spans="8:8">
      <c r="H457">
        <v>50.53</v>
      </c>
    </row>
    <row r="458" spans="8:8">
      <c r="H458">
        <v>109.14</v>
      </c>
    </row>
    <row r="459" spans="8:8">
      <c r="H459">
        <v>294.81</v>
      </c>
    </row>
    <row r="460" spans="8:8">
      <c r="H460">
        <v>41.07</v>
      </c>
    </row>
    <row r="461" spans="8:8">
      <c r="H461">
        <v>70.38</v>
      </c>
    </row>
    <row r="462" spans="8:8">
      <c r="H462">
        <v>44.62</v>
      </c>
    </row>
    <row r="463" spans="8:8">
      <c r="H463">
        <v>138.58000000000001</v>
      </c>
    </row>
    <row r="464" spans="8:8">
      <c r="H464">
        <v>10.73</v>
      </c>
    </row>
    <row r="465" spans="8:8">
      <c r="H465">
        <v>19.78</v>
      </c>
    </row>
    <row r="466" spans="8:8">
      <c r="H466">
        <v>29.82</v>
      </c>
    </row>
    <row r="467" spans="8:8">
      <c r="H467">
        <v>18.57</v>
      </c>
    </row>
    <row r="468" spans="8:8">
      <c r="H468">
        <v>26.28</v>
      </c>
    </row>
    <row r="469" spans="8:8">
      <c r="H469">
        <v>40.65</v>
      </c>
    </row>
    <row r="470" spans="8:8">
      <c r="H470">
        <v>16.61</v>
      </c>
    </row>
    <row r="471" spans="8:8">
      <c r="H471">
        <v>26.98</v>
      </c>
    </row>
    <row r="472" spans="8:8">
      <c r="H472">
        <v>13.24</v>
      </c>
    </row>
    <row r="473" spans="8:8">
      <c r="H473">
        <v>53.87</v>
      </c>
    </row>
    <row r="474" spans="8:8">
      <c r="H474">
        <v>63.8</v>
      </c>
    </row>
    <row r="475" spans="8:8">
      <c r="H475">
        <v>96.31</v>
      </c>
    </row>
    <row r="476" spans="8:8">
      <c r="H476">
        <v>160.88</v>
      </c>
    </row>
    <row r="477" spans="8:8">
      <c r="H477">
        <v>22.56</v>
      </c>
    </row>
    <row r="478" spans="8:8">
      <c r="H478">
        <v>127.7</v>
      </c>
    </row>
    <row r="479" spans="8:8">
      <c r="H479">
        <v>52.25</v>
      </c>
    </row>
    <row r="480" spans="8:8">
      <c r="H480">
        <v>74.33</v>
      </c>
    </row>
    <row r="481" spans="8:8">
      <c r="H481">
        <v>37.4</v>
      </c>
    </row>
    <row r="482" spans="8:8">
      <c r="H482">
        <v>36.119999999999997</v>
      </c>
    </row>
    <row r="483" spans="8:8">
      <c r="H483">
        <v>122.99</v>
      </c>
    </row>
    <row r="484" spans="8:8">
      <c r="H484">
        <v>80.290000000000006</v>
      </c>
    </row>
    <row r="485" spans="8:8">
      <c r="H485">
        <v>79.930000000000007</v>
      </c>
    </row>
    <row r="486" spans="8:8">
      <c r="H486">
        <v>67.209999999999994</v>
      </c>
    </row>
    <row r="487" spans="8:8">
      <c r="H487">
        <v>22.93</v>
      </c>
    </row>
    <row r="488" spans="8:8">
      <c r="H488">
        <v>11.67</v>
      </c>
    </row>
    <row r="489" spans="8:8">
      <c r="H489">
        <v>16.02</v>
      </c>
    </row>
    <row r="490" spans="8:8">
      <c r="H490">
        <v>12.39</v>
      </c>
    </row>
    <row r="491" spans="8:8">
      <c r="H491">
        <v>31.44</v>
      </c>
    </row>
    <row r="492" spans="8:8">
      <c r="H492">
        <v>80.2</v>
      </c>
    </row>
    <row r="493" spans="8:8">
      <c r="H493">
        <v>46.11</v>
      </c>
    </row>
    <row r="494" spans="8:8">
      <c r="H494">
        <v>79.8</v>
      </c>
    </row>
    <row r="495" spans="8:8">
      <c r="H495">
        <v>70.510000000000005</v>
      </c>
    </row>
    <row r="496" spans="8:8">
      <c r="H496">
        <v>38.4</v>
      </c>
    </row>
    <row r="497" spans="8:8">
      <c r="H497">
        <v>150.77000000000001</v>
      </c>
    </row>
    <row r="498" spans="8:8">
      <c r="H498">
        <v>55.24</v>
      </c>
    </row>
    <row r="499" spans="8:8">
      <c r="H499">
        <v>152.13</v>
      </c>
    </row>
    <row r="500" spans="8:8">
      <c r="H500">
        <v>36.28</v>
      </c>
    </row>
    <row r="501" spans="8:8">
      <c r="H501">
        <v>73.2</v>
      </c>
    </row>
    <row r="502" spans="8:8">
      <c r="H502">
        <v>49.31</v>
      </c>
    </row>
    <row r="503" spans="8:8">
      <c r="H503">
        <v>73.5</v>
      </c>
    </row>
    <row r="504" spans="8:8">
      <c r="H504">
        <v>29.47</v>
      </c>
    </row>
    <row r="505" spans="8:8">
      <c r="H505">
        <v>22.23</v>
      </c>
    </row>
    <row r="506" spans="8:8">
      <c r="H506">
        <v>27.67</v>
      </c>
    </row>
    <row r="507" spans="8:8">
      <c r="H507">
        <v>46.62</v>
      </c>
    </row>
    <row r="508" spans="8:8">
      <c r="H508">
        <v>58.59</v>
      </c>
    </row>
    <row r="509" spans="8:8">
      <c r="H509">
        <v>14.43</v>
      </c>
    </row>
    <row r="510" spans="8:8">
      <c r="H510">
        <v>28.69</v>
      </c>
    </row>
    <row r="511" spans="8:8">
      <c r="H511">
        <v>79.709999999999994</v>
      </c>
    </row>
    <row r="512" spans="8:8">
      <c r="H512">
        <v>86.86</v>
      </c>
    </row>
    <row r="513" spans="8:8">
      <c r="H513">
        <v>20.63</v>
      </c>
    </row>
    <row r="514" spans="8:8">
      <c r="H514">
        <v>41.7</v>
      </c>
    </row>
    <row r="515" spans="8:8">
      <c r="H515">
        <v>19.46</v>
      </c>
    </row>
    <row r="516" spans="8:8">
      <c r="H516">
        <v>40.5</v>
      </c>
    </row>
    <row r="517" spans="8:8">
      <c r="H517">
        <v>12.53</v>
      </c>
    </row>
    <row r="518" spans="8:8">
      <c r="H518">
        <v>48.31</v>
      </c>
    </row>
    <row r="519" spans="8:8">
      <c r="H519">
        <v>37.909999999999997</v>
      </c>
    </row>
    <row r="520" spans="8:8">
      <c r="H520">
        <v>32.130000000000003</v>
      </c>
    </row>
    <row r="521" spans="8:8">
      <c r="H521">
        <v>69.7</v>
      </c>
    </row>
    <row r="522" spans="8:8">
      <c r="H522">
        <v>56.38</v>
      </c>
    </row>
    <row r="523" spans="8:8">
      <c r="H523">
        <v>17.149999999999999</v>
      </c>
    </row>
    <row r="524" spans="8:8">
      <c r="H524">
        <v>19.02</v>
      </c>
    </row>
    <row r="525" spans="8:8">
      <c r="H525">
        <v>43.04</v>
      </c>
    </row>
    <row r="526" spans="8:8">
      <c r="H526">
        <v>18.399999999999999</v>
      </c>
    </row>
    <row r="527" spans="8:8">
      <c r="H527">
        <v>17.64</v>
      </c>
    </row>
    <row r="528" spans="8:8">
      <c r="H528">
        <v>28.69</v>
      </c>
    </row>
    <row r="529" spans="8:8">
      <c r="H529">
        <v>38.92</v>
      </c>
    </row>
    <row r="530" spans="8:8">
      <c r="H530">
        <v>36.43</v>
      </c>
    </row>
    <row r="531" spans="8:8">
      <c r="H531">
        <v>93.1</v>
      </c>
    </row>
    <row r="532" spans="8:8">
      <c r="H532">
        <v>34.950000000000003</v>
      </c>
    </row>
    <row r="533" spans="8:8">
      <c r="H533">
        <v>84.01</v>
      </c>
    </row>
    <row r="534" spans="8:8">
      <c r="H534">
        <v>30.11</v>
      </c>
    </row>
    <row r="535" spans="8:8">
      <c r="H535">
        <v>30.06</v>
      </c>
    </row>
    <row r="536" spans="8:8">
      <c r="H536">
        <v>48.64</v>
      </c>
    </row>
    <row r="537" spans="8:8">
      <c r="H537">
        <v>105.17</v>
      </c>
    </row>
    <row r="538" spans="8:8">
      <c r="H538">
        <v>30.54</v>
      </c>
    </row>
    <row r="539" spans="8:8">
      <c r="H539">
        <v>22.9</v>
      </c>
    </row>
    <row r="540" spans="8:8">
      <c r="H540">
        <v>48.37</v>
      </c>
    </row>
    <row r="541" spans="8:8">
      <c r="H541">
        <v>49.64</v>
      </c>
    </row>
    <row r="542" spans="8:8">
      <c r="H542">
        <v>19.309999999999999</v>
      </c>
    </row>
    <row r="543" spans="8:8">
      <c r="H543">
        <v>20.260000000000002</v>
      </c>
    </row>
    <row r="544" spans="8:8">
      <c r="H544">
        <v>19.88</v>
      </c>
    </row>
    <row r="545" spans="8:8">
      <c r="H545">
        <v>23.2</v>
      </c>
    </row>
    <row r="546" spans="8:8">
      <c r="H546">
        <v>30.07</v>
      </c>
    </row>
    <row r="547" spans="8:8">
      <c r="H547">
        <v>28.65</v>
      </c>
    </row>
    <row r="548" spans="8:8">
      <c r="H548">
        <v>36.130000000000003</v>
      </c>
    </row>
    <row r="549" spans="8:8">
      <c r="H549">
        <v>26.03</v>
      </c>
    </row>
    <row r="550" spans="8:8">
      <c r="H550">
        <v>44.75</v>
      </c>
    </row>
    <row r="551" spans="8:8">
      <c r="H551">
        <v>39.299999999999997</v>
      </c>
    </row>
    <row r="552" spans="8:8">
      <c r="H552">
        <v>13.44</v>
      </c>
    </row>
    <row r="553" spans="8:8">
      <c r="H553">
        <v>25.63</v>
      </c>
    </row>
    <row r="554" spans="8:8">
      <c r="H554">
        <v>29.03</v>
      </c>
    </row>
    <row r="555" spans="8:8">
      <c r="H555">
        <v>31.83</v>
      </c>
    </row>
    <row r="556" spans="8:8">
      <c r="H556">
        <v>41.2</v>
      </c>
    </row>
    <row r="557" spans="8:8">
      <c r="H557">
        <v>13.9</v>
      </c>
    </row>
    <row r="558" spans="8:8">
      <c r="H558">
        <v>39.11</v>
      </c>
    </row>
    <row r="559" spans="8:8">
      <c r="H559">
        <v>47.22</v>
      </c>
    </row>
    <row r="560" spans="8:8">
      <c r="H560">
        <v>49.59</v>
      </c>
    </row>
    <row r="561" spans="8:8">
      <c r="H561">
        <v>41.91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1491-B29F-401D-B570-0B1C848558EF}">
  <dimension ref="A1:H240"/>
  <sheetViews>
    <sheetView workbookViewId="0">
      <selection activeCell="G17" sqref="G17:G108"/>
    </sheetView>
  </sheetViews>
  <sheetFormatPr defaultRowHeight="15"/>
  <cols>
    <col min="1" max="1" width="13.85546875" customWidth="1"/>
    <col min="2" max="2" width="1.5703125" customWidth="1"/>
    <col min="3" max="8" width="19.7109375" customWidth="1"/>
  </cols>
  <sheetData>
    <row r="1" spans="1:8">
      <c r="C1">
        <v>1985</v>
      </c>
      <c r="D1">
        <v>1991</v>
      </c>
      <c r="E1">
        <v>2005</v>
      </c>
      <c r="F1">
        <v>2014</v>
      </c>
      <c r="G1">
        <v>2018</v>
      </c>
      <c r="H1">
        <v>2021</v>
      </c>
    </row>
    <row r="2" spans="1:8" ht="18">
      <c r="A2" t="s">
        <v>10</v>
      </c>
      <c r="C2">
        <v>1</v>
      </c>
      <c r="D2" s="2">
        <v>0.99956086387730003</v>
      </c>
      <c r="E2" s="2"/>
      <c r="F2" s="1">
        <v>0.30479319207622702</v>
      </c>
      <c r="G2" s="1">
        <v>0.30478998851397199</v>
      </c>
      <c r="H2" s="1">
        <v>0.30480060960121902</v>
      </c>
    </row>
    <row r="4" spans="1:8">
      <c r="A4" t="s">
        <v>0</v>
      </c>
      <c r="C4">
        <f t="shared" ref="C4:G4" si="0">AVERAGE(C17:C517)</f>
        <v>170.61785714285716</v>
      </c>
      <c r="D4">
        <f t="shared" si="0"/>
        <v>313.60727272727286</v>
      </c>
      <c r="E4">
        <f t="shared" ref="E4" si="1">AVERAGE(E17:E517)</f>
        <v>147.05833333333337</v>
      </c>
      <c r="F4">
        <f t="shared" si="0"/>
        <v>58.488660714285729</v>
      </c>
      <c r="G4">
        <f t="shared" si="0"/>
        <v>82.166739130434792</v>
      </c>
      <c r="H4">
        <f>AVERAGE(H17:H517)</f>
        <v>97.777922077922057</v>
      </c>
    </row>
    <row r="5" spans="1:8">
      <c r="A5" t="s">
        <v>11</v>
      </c>
      <c r="C5">
        <f t="shared" ref="C5:G5" si="2">MEDIAN(C17:C517)</f>
        <v>128.84</v>
      </c>
      <c r="D5">
        <f t="shared" si="2"/>
        <v>229.92</v>
      </c>
      <c r="E5">
        <f t="shared" ref="E5" si="3">MEDIAN(E17:E517)</f>
        <v>112.44499999999999</v>
      </c>
      <c r="F5">
        <f t="shared" si="2"/>
        <v>35.364999999999995</v>
      </c>
      <c r="G5">
        <f t="shared" si="2"/>
        <v>63.17</v>
      </c>
      <c r="H5">
        <f>MEDIAN(H17:H517)</f>
        <v>64.635000000000005</v>
      </c>
    </row>
    <row r="6" spans="1:8">
      <c r="A6" t="s">
        <v>1</v>
      </c>
      <c r="C6" t="e">
        <f t="shared" ref="C6:G6" si="4">MODE(C17:C517)</f>
        <v>#N/A</v>
      </c>
      <c r="D6" t="e">
        <f t="shared" si="4"/>
        <v>#N/A</v>
      </c>
      <c r="E6" t="e">
        <f t="shared" ref="E6" si="5">MODE(E17:E517)</f>
        <v>#N/A</v>
      </c>
      <c r="F6">
        <f t="shared" si="4"/>
        <v>51.97</v>
      </c>
      <c r="G6" t="e">
        <f t="shared" si="4"/>
        <v>#N/A</v>
      </c>
      <c r="H6" t="e">
        <f>MODE(H17:H517)</f>
        <v>#N/A</v>
      </c>
    </row>
    <row r="7" spans="1:8">
      <c r="A7" t="s">
        <v>2</v>
      </c>
      <c r="C7">
        <f t="shared" ref="C7:G7" si="6">SUM(C17:C517)</f>
        <v>2388.65</v>
      </c>
      <c r="D7">
        <f t="shared" si="6"/>
        <v>3449.6800000000012</v>
      </c>
      <c r="E7">
        <f t="shared" ref="E7" si="7">SUM(E17:E517)</f>
        <v>3529.4000000000005</v>
      </c>
      <c r="F7">
        <f t="shared" si="6"/>
        <v>13101.460000000003</v>
      </c>
      <c r="G7">
        <f t="shared" si="6"/>
        <v>7559.3400000000011</v>
      </c>
      <c r="H7">
        <f>SUM(H17:H517)</f>
        <v>15057.799999999996</v>
      </c>
    </row>
    <row r="8" spans="1:8">
      <c r="A8" t="s">
        <v>7</v>
      </c>
      <c r="C8">
        <f t="shared" ref="C8:G8" si="8">C15-C14</f>
        <v>390</v>
      </c>
      <c r="D8">
        <f t="shared" si="8"/>
        <v>677.23</v>
      </c>
      <c r="E8">
        <f t="shared" ref="E8" si="9">E15-E14</f>
        <v>271.92</v>
      </c>
      <c r="F8">
        <f t="shared" si="8"/>
        <v>400.81</v>
      </c>
      <c r="G8">
        <f t="shared" si="8"/>
        <v>424.59</v>
      </c>
      <c r="H8">
        <f>H15-H14</f>
        <v>760.76</v>
      </c>
    </row>
    <row r="9" spans="1:8">
      <c r="A9" t="s">
        <v>3</v>
      </c>
      <c r="C9">
        <f t="shared" ref="C9:G9" si="10">_xlfn.STDEV.P(C17:C517)</f>
        <v>116.81458795755724</v>
      </c>
      <c r="D9">
        <f t="shared" si="10"/>
        <v>219.90064513076248</v>
      </c>
      <c r="E9">
        <f t="shared" ref="E9" si="11">_xlfn.STDEV.P(E17:E517)</f>
        <v>86.059793441666017</v>
      </c>
      <c r="F9">
        <f t="shared" si="10"/>
        <v>64.014541330683102</v>
      </c>
      <c r="G9">
        <f t="shared" si="10"/>
        <v>68.873572503295648</v>
      </c>
      <c r="H9">
        <f>_xlfn.STDEV.P(H17:H517)</f>
        <v>98.266318063780702</v>
      </c>
    </row>
    <row r="10" spans="1:8">
      <c r="A10" t="s">
        <v>8</v>
      </c>
      <c r="C10">
        <f t="shared" ref="C10:G10" si="12">_xlfn.QUARTILE.INC(C17:C517,1)</f>
        <v>75.504999999999995</v>
      </c>
      <c r="D10">
        <f t="shared" si="12"/>
        <v>167.66499999999999</v>
      </c>
      <c r="E10">
        <f t="shared" ref="E10" si="13">_xlfn.QUARTILE.INC(E17:E517,1)</f>
        <v>86.322499999999991</v>
      </c>
      <c r="F10">
        <f t="shared" si="12"/>
        <v>20.907499999999999</v>
      </c>
      <c r="G10">
        <f t="shared" si="12"/>
        <v>36.69</v>
      </c>
      <c r="H10">
        <f>_xlfn.QUARTILE.INC(H17:H517,1)</f>
        <v>30.307500000000001</v>
      </c>
    </row>
    <row r="11" spans="1:8">
      <c r="A11" t="s">
        <v>9</v>
      </c>
      <c r="C11">
        <f t="shared" ref="C11:G11" si="14">_xlfn.QUARTILE.INC(C17:C517,3)</f>
        <v>246.01999999999998</v>
      </c>
      <c r="D11">
        <f t="shared" si="14"/>
        <v>416.08499999999998</v>
      </c>
      <c r="E11">
        <f t="shared" ref="E11" si="15">_xlfn.QUARTILE.INC(E17:E517,3)</f>
        <v>212.48750000000001</v>
      </c>
      <c r="F11">
        <f t="shared" si="14"/>
        <v>67.889999999999986</v>
      </c>
      <c r="G11">
        <f t="shared" si="14"/>
        <v>106.1425</v>
      </c>
      <c r="H11">
        <f>_xlfn.QUARTILE.INC(H17:H517,3)</f>
        <v>131.27249999999998</v>
      </c>
    </row>
    <row r="13" spans="1:8">
      <c r="A13" t="s">
        <v>4</v>
      </c>
      <c r="C13">
        <f t="shared" ref="C13:G13" si="16">COUNT(C17:C517)</f>
        <v>14</v>
      </c>
      <c r="D13">
        <f t="shared" si="16"/>
        <v>11</v>
      </c>
      <c r="E13">
        <f t="shared" ref="E13" si="17">COUNT(E17:E517)</f>
        <v>24</v>
      </c>
      <c r="F13">
        <f t="shared" si="16"/>
        <v>224</v>
      </c>
      <c r="G13">
        <f t="shared" si="16"/>
        <v>92</v>
      </c>
      <c r="H13">
        <f>COUNT(H17:H517)</f>
        <v>154</v>
      </c>
    </row>
    <row r="14" spans="1:8">
      <c r="A14" t="s">
        <v>5</v>
      </c>
      <c r="C14">
        <f t="shared" ref="C14:G14" si="18">MIN(C17:C517)</f>
        <v>33.619999999999997</v>
      </c>
      <c r="D14">
        <f t="shared" si="18"/>
        <v>63.76</v>
      </c>
      <c r="E14">
        <f t="shared" ref="E14" si="19">MIN(E17:E517)</f>
        <v>41.87</v>
      </c>
      <c r="F14">
        <f t="shared" si="18"/>
        <v>4.74</v>
      </c>
      <c r="G14">
        <f t="shared" si="18"/>
        <v>12.19</v>
      </c>
      <c r="H14">
        <f>MIN(H17:H517)</f>
        <v>7.47</v>
      </c>
    </row>
    <row r="15" spans="1:8">
      <c r="A15" t="s">
        <v>6</v>
      </c>
      <c r="C15">
        <f t="shared" ref="C15:G15" si="20">MAX(C17:C517)</f>
        <v>423.62</v>
      </c>
      <c r="D15">
        <f t="shared" si="20"/>
        <v>740.99</v>
      </c>
      <c r="E15">
        <f t="shared" ref="E15" si="21">MAX(E17:E517)</f>
        <v>313.79000000000002</v>
      </c>
      <c r="F15">
        <f t="shared" si="20"/>
        <v>405.55</v>
      </c>
      <c r="G15">
        <f t="shared" si="20"/>
        <v>436.78</v>
      </c>
      <c r="H15">
        <f>MAX(H17:H517)</f>
        <v>768.23</v>
      </c>
    </row>
    <row r="17" spans="3:8">
      <c r="C17">
        <v>224.03</v>
      </c>
      <c r="D17">
        <v>252.64</v>
      </c>
      <c r="E17">
        <v>297.74</v>
      </c>
      <c r="F17">
        <v>405.55</v>
      </c>
      <c r="G17">
        <v>156.53</v>
      </c>
      <c r="H17">
        <v>222.46</v>
      </c>
    </row>
    <row r="18" spans="3:8">
      <c r="C18">
        <v>423.62</v>
      </c>
      <c r="D18">
        <v>675.48</v>
      </c>
      <c r="E18">
        <v>217.37</v>
      </c>
      <c r="F18">
        <v>139.47999999999999</v>
      </c>
      <c r="G18">
        <v>233.86</v>
      </c>
      <c r="H18">
        <v>125.75</v>
      </c>
    </row>
    <row r="19" spans="3:8">
      <c r="C19">
        <v>253.35</v>
      </c>
      <c r="D19">
        <v>521.64</v>
      </c>
      <c r="E19">
        <v>305.77</v>
      </c>
      <c r="F19">
        <v>36.71</v>
      </c>
      <c r="G19">
        <v>120.05</v>
      </c>
      <c r="H19">
        <v>405.03</v>
      </c>
    </row>
    <row r="20" spans="3:8">
      <c r="C20">
        <v>330.88</v>
      </c>
      <c r="D20">
        <v>740.99</v>
      </c>
      <c r="E20">
        <v>41.87</v>
      </c>
      <c r="F20">
        <v>15.38</v>
      </c>
      <c r="G20">
        <v>163.44999999999999</v>
      </c>
      <c r="H20">
        <v>343.18</v>
      </c>
    </row>
    <row r="21" spans="3:8">
      <c r="C21">
        <v>85.51</v>
      </c>
      <c r="D21">
        <v>228.11</v>
      </c>
      <c r="E21">
        <v>261.04000000000002</v>
      </c>
      <c r="F21">
        <v>18.37</v>
      </c>
      <c r="G21">
        <v>177.04</v>
      </c>
      <c r="H21">
        <v>214.32</v>
      </c>
    </row>
    <row r="22" spans="3:8">
      <c r="C22">
        <v>72.17</v>
      </c>
      <c r="D22">
        <v>310.52999999999997</v>
      </c>
      <c r="E22">
        <v>279.94</v>
      </c>
      <c r="F22">
        <v>17.940000000000001</v>
      </c>
      <c r="G22">
        <v>25.93</v>
      </c>
      <c r="H22">
        <v>43.7</v>
      </c>
    </row>
    <row r="23" spans="3:8">
      <c r="C23">
        <v>324.5</v>
      </c>
      <c r="D23">
        <v>132.01</v>
      </c>
      <c r="E23">
        <v>111.6</v>
      </c>
      <c r="F23">
        <v>328.59</v>
      </c>
      <c r="G23">
        <v>15.22</v>
      </c>
      <c r="H23">
        <v>20.99</v>
      </c>
    </row>
    <row r="24" spans="3:8">
      <c r="C24">
        <v>137.76</v>
      </c>
      <c r="D24">
        <v>229.92</v>
      </c>
      <c r="E24">
        <v>108.95</v>
      </c>
      <c r="F24">
        <v>231</v>
      </c>
      <c r="G24">
        <v>15.59</v>
      </c>
      <c r="H24">
        <v>7.61</v>
      </c>
    </row>
    <row r="25" spans="3:8">
      <c r="C25">
        <v>119.92</v>
      </c>
      <c r="D25">
        <v>203.32</v>
      </c>
      <c r="E25">
        <v>68.37</v>
      </c>
      <c r="F25">
        <v>38.03</v>
      </c>
      <c r="G25">
        <v>29.91</v>
      </c>
      <c r="H25">
        <v>167.77</v>
      </c>
    </row>
    <row r="26" spans="3:8">
      <c r="C26">
        <v>62.42</v>
      </c>
      <c r="D26">
        <v>91.28</v>
      </c>
      <c r="E26">
        <v>134.72999999999999</v>
      </c>
      <c r="F26">
        <v>258.82</v>
      </c>
      <c r="G26">
        <v>69.67</v>
      </c>
      <c r="H26">
        <v>67.77</v>
      </c>
    </row>
    <row r="27" spans="3:8">
      <c r="C27">
        <v>33.619999999999997</v>
      </c>
      <c r="D27">
        <v>63.76</v>
      </c>
      <c r="E27">
        <v>210.86</v>
      </c>
      <c r="F27">
        <v>255.23</v>
      </c>
      <c r="G27">
        <v>110.98</v>
      </c>
      <c r="H27">
        <v>89.2</v>
      </c>
    </row>
    <row r="28" spans="3:8">
      <c r="C28">
        <v>148.57</v>
      </c>
      <c r="E28">
        <v>162.24</v>
      </c>
      <c r="F28">
        <v>301.70999999999998</v>
      </c>
      <c r="G28">
        <v>90.93</v>
      </c>
      <c r="H28">
        <v>224.66</v>
      </c>
    </row>
    <row r="29" spans="3:8">
      <c r="C29">
        <v>53.35</v>
      </c>
      <c r="E29">
        <v>140.38999999999999</v>
      </c>
      <c r="F29">
        <v>173.74</v>
      </c>
      <c r="G29">
        <v>71.66</v>
      </c>
      <c r="H29">
        <v>24.33</v>
      </c>
    </row>
    <row r="30" spans="3:8">
      <c r="C30">
        <v>118.95</v>
      </c>
      <c r="E30">
        <v>85.4</v>
      </c>
      <c r="F30">
        <v>270.92</v>
      </c>
      <c r="G30">
        <v>31.14</v>
      </c>
      <c r="H30">
        <v>92.96</v>
      </c>
    </row>
    <row r="31" spans="3:8">
      <c r="E31">
        <v>46.57</v>
      </c>
      <c r="F31">
        <v>84.71</v>
      </c>
      <c r="G31">
        <v>61.15</v>
      </c>
      <c r="H31">
        <v>45.98</v>
      </c>
    </row>
    <row r="32" spans="3:8">
      <c r="E32">
        <v>49.66</v>
      </c>
      <c r="F32">
        <v>119.87</v>
      </c>
      <c r="G32">
        <v>20.38</v>
      </c>
      <c r="H32">
        <v>161.15</v>
      </c>
    </row>
    <row r="33" spans="5:8">
      <c r="E33">
        <v>86.63</v>
      </c>
      <c r="F33">
        <v>67.569999999999993</v>
      </c>
      <c r="G33">
        <v>61.1</v>
      </c>
      <c r="H33">
        <v>18.670000000000002</v>
      </c>
    </row>
    <row r="34" spans="5:8">
      <c r="E34">
        <v>313.79000000000002</v>
      </c>
      <c r="F34">
        <v>38.94</v>
      </c>
      <c r="G34">
        <v>40.43</v>
      </c>
      <c r="H34">
        <v>116.41</v>
      </c>
    </row>
    <row r="35" spans="5:8">
      <c r="E35">
        <v>61.14</v>
      </c>
      <c r="F35">
        <v>26.02</v>
      </c>
      <c r="G35">
        <v>133.07</v>
      </c>
      <c r="H35">
        <v>51.04</v>
      </c>
    </row>
    <row r="36" spans="5:8">
      <c r="E36">
        <v>102.84</v>
      </c>
      <c r="F36">
        <v>27.52</v>
      </c>
      <c r="G36">
        <v>125.05</v>
      </c>
      <c r="H36">
        <v>364.6</v>
      </c>
    </row>
    <row r="37" spans="5:8">
      <c r="E37">
        <v>105.98</v>
      </c>
      <c r="F37">
        <v>70.239999999999995</v>
      </c>
      <c r="G37">
        <v>145.81</v>
      </c>
      <c r="H37">
        <v>25.33</v>
      </c>
    </row>
    <row r="38" spans="5:8">
      <c r="E38">
        <v>123.56</v>
      </c>
      <c r="F38">
        <v>35.840000000000003</v>
      </c>
      <c r="G38">
        <v>114.08</v>
      </c>
      <c r="H38">
        <v>48.69</v>
      </c>
    </row>
    <row r="39" spans="5:8">
      <c r="E39">
        <v>99.67</v>
      </c>
      <c r="F39">
        <v>116.81</v>
      </c>
      <c r="G39">
        <v>62.3</v>
      </c>
      <c r="H39">
        <v>53.11</v>
      </c>
    </row>
    <row r="40" spans="5:8">
      <c r="E40">
        <v>113.29</v>
      </c>
      <c r="F40">
        <v>29.62</v>
      </c>
      <c r="G40">
        <v>87.49</v>
      </c>
      <c r="H40">
        <v>27.73</v>
      </c>
    </row>
    <row r="41" spans="5:8">
      <c r="F41">
        <v>34.11</v>
      </c>
      <c r="G41">
        <v>45.3</v>
      </c>
      <c r="H41">
        <v>141.85</v>
      </c>
    </row>
    <row r="42" spans="5:8">
      <c r="F42">
        <v>44.76</v>
      </c>
      <c r="G42">
        <v>52.15</v>
      </c>
      <c r="H42">
        <v>172.83</v>
      </c>
    </row>
    <row r="43" spans="5:8">
      <c r="F43">
        <v>83.07</v>
      </c>
      <c r="G43">
        <v>92.98</v>
      </c>
      <c r="H43">
        <v>137.19</v>
      </c>
    </row>
    <row r="44" spans="5:8">
      <c r="F44">
        <v>68.849999999999994</v>
      </c>
      <c r="G44">
        <v>47.07</v>
      </c>
      <c r="H44">
        <v>81.14</v>
      </c>
    </row>
    <row r="45" spans="5:8">
      <c r="F45">
        <v>52.39</v>
      </c>
      <c r="G45">
        <v>102.05</v>
      </c>
      <c r="H45">
        <v>41.58</v>
      </c>
    </row>
    <row r="46" spans="5:8">
      <c r="F46">
        <v>43.06</v>
      </c>
      <c r="G46">
        <v>92.5</v>
      </c>
      <c r="H46">
        <v>117.96</v>
      </c>
    </row>
    <row r="47" spans="5:8">
      <c r="F47">
        <v>26.31</v>
      </c>
      <c r="G47">
        <v>85.6</v>
      </c>
      <c r="H47">
        <v>10.76</v>
      </c>
    </row>
    <row r="48" spans="5:8">
      <c r="F48">
        <v>83.75</v>
      </c>
      <c r="G48">
        <v>53.69</v>
      </c>
      <c r="H48">
        <v>22.66</v>
      </c>
    </row>
    <row r="49" spans="6:8">
      <c r="F49">
        <v>32.409999999999997</v>
      </c>
      <c r="G49">
        <v>76.41</v>
      </c>
      <c r="H49">
        <v>65.260000000000005</v>
      </c>
    </row>
    <row r="50" spans="6:8">
      <c r="F50">
        <v>17.86</v>
      </c>
      <c r="G50">
        <v>122.11</v>
      </c>
      <c r="H50">
        <v>163.56</v>
      </c>
    </row>
    <row r="51" spans="6:8">
      <c r="F51">
        <v>14.25</v>
      </c>
      <c r="G51">
        <v>40.36</v>
      </c>
      <c r="H51">
        <v>216.23</v>
      </c>
    </row>
    <row r="52" spans="6:8">
      <c r="F52">
        <v>8.8000000000000007</v>
      </c>
      <c r="G52">
        <v>48.22</v>
      </c>
      <c r="H52">
        <v>144.5</v>
      </c>
    </row>
    <row r="53" spans="6:8">
      <c r="F53">
        <v>25.46</v>
      </c>
      <c r="G53">
        <v>31.03</v>
      </c>
      <c r="H53">
        <v>129.63</v>
      </c>
    </row>
    <row r="54" spans="6:8">
      <c r="F54">
        <v>30.15</v>
      </c>
      <c r="G54">
        <v>63.86</v>
      </c>
      <c r="H54">
        <v>22.27</v>
      </c>
    </row>
    <row r="55" spans="6:8">
      <c r="F55">
        <v>19.989999999999998</v>
      </c>
      <c r="G55">
        <v>269.76</v>
      </c>
      <c r="H55">
        <v>197.79</v>
      </c>
    </row>
    <row r="56" spans="6:8">
      <c r="F56">
        <v>206.03</v>
      </c>
      <c r="G56">
        <v>42.05</v>
      </c>
      <c r="H56">
        <v>143.68</v>
      </c>
    </row>
    <row r="57" spans="6:8">
      <c r="F57">
        <v>31.87</v>
      </c>
      <c r="G57">
        <v>69.73</v>
      </c>
      <c r="H57">
        <v>27.62</v>
      </c>
    </row>
    <row r="58" spans="6:8">
      <c r="F58">
        <v>62.85</v>
      </c>
      <c r="G58">
        <v>61.28</v>
      </c>
      <c r="H58">
        <v>21.19</v>
      </c>
    </row>
    <row r="59" spans="6:8">
      <c r="F59">
        <v>62.9</v>
      </c>
      <c r="G59">
        <v>112.15</v>
      </c>
      <c r="H59">
        <v>99.2</v>
      </c>
    </row>
    <row r="60" spans="6:8">
      <c r="F60">
        <v>20.38</v>
      </c>
      <c r="G60">
        <v>134.41999999999999</v>
      </c>
      <c r="H60">
        <v>269.63</v>
      </c>
    </row>
    <row r="61" spans="6:8">
      <c r="F61">
        <v>73.05</v>
      </c>
      <c r="G61">
        <v>66.03</v>
      </c>
      <c r="H61">
        <v>60.99</v>
      </c>
    </row>
    <row r="62" spans="6:8">
      <c r="F62">
        <v>9.49</v>
      </c>
      <c r="G62">
        <v>174.02</v>
      </c>
      <c r="H62">
        <v>100.9</v>
      </c>
    </row>
    <row r="63" spans="6:8">
      <c r="F63">
        <v>23.39</v>
      </c>
      <c r="G63">
        <v>14.31</v>
      </c>
      <c r="H63">
        <v>141.94999999999999</v>
      </c>
    </row>
    <row r="64" spans="6:8">
      <c r="F64">
        <v>29.74</v>
      </c>
      <c r="G64">
        <v>104.53</v>
      </c>
      <c r="H64">
        <v>82.12</v>
      </c>
    </row>
    <row r="65" spans="6:8">
      <c r="F65">
        <v>312.67</v>
      </c>
      <c r="G65">
        <v>145.18</v>
      </c>
      <c r="H65">
        <v>16.97</v>
      </c>
    </row>
    <row r="66" spans="6:8">
      <c r="F66">
        <v>168.36</v>
      </c>
      <c r="G66">
        <v>143.85</v>
      </c>
      <c r="H66">
        <v>12.84</v>
      </c>
    </row>
    <row r="67" spans="6:8">
      <c r="F67">
        <v>60.25</v>
      </c>
      <c r="G67">
        <v>197.17</v>
      </c>
      <c r="H67">
        <v>23.47</v>
      </c>
    </row>
    <row r="68" spans="6:8">
      <c r="F68">
        <v>70.23</v>
      </c>
      <c r="G68">
        <v>125.45</v>
      </c>
      <c r="H68">
        <v>768.23</v>
      </c>
    </row>
    <row r="69" spans="6:8">
      <c r="F69">
        <v>205.03</v>
      </c>
      <c r="G69">
        <v>28.44</v>
      </c>
      <c r="H69">
        <v>376.42</v>
      </c>
    </row>
    <row r="70" spans="6:8">
      <c r="F70">
        <v>73.77</v>
      </c>
      <c r="G70">
        <v>42.4</v>
      </c>
      <c r="H70">
        <v>30.48</v>
      </c>
    </row>
    <row r="71" spans="6:8">
      <c r="F71">
        <v>147.25</v>
      </c>
      <c r="G71">
        <v>28.3</v>
      </c>
      <c r="H71">
        <v>308.42</v>
      </c>
    </row>
    <row r="72" spans="6:8">
      <c r="F72">
        <v>42.02</v>
      </c>
      <c r="G72">
        <v>25.55</v>
      </c>
      <c r="H72">
        <v>20.54</v>
      </c>
    </row>
    <row r="73" spans="6:8">
      <c r="F73">
        <v>125.42</v>
      </c>
      <c r="G73">
        <v>12.19</v>
      </c>
      <c r="H73">
        <v>44.74</v>
      </c>
    </row>
    <row r="74" spans="6:8">
      <c r="F74">
        <v>50.93</v>
      </c>
      <c r="G74">
        <v>93.78</v>
      </c>
      <c r="H74">
        <v>25.14</v>
      </c>
    </row>
    <row r="75" spans="6:8">
      <c r="F75">
        <v>30.27</v>
      </c>
      <c r="G75">
        <v>436.78</v>
      </c>
      <c r="H75">
        <v>9.7200000000000006</v>
      </c>
    </row>
    <row r="76" spans="6:8">
      <c r="F76">
        <v>60.87</v>
      </c>
      <c r="G76">
        <v>81.92</v>
      </c>
      <c r="H76">
        <v>37.5</v>
      </c>
    </row>
    <row r="77" spans="6:8">
      <c r="F77">
        <v>65.290000000000006</v>
      </c>
      <c r="G77">
        <v>113.99</v>
      </c>
      <c r="H77">
        <v>73.27</v>
      </c>
    </row>
    <row r="78" spans="6:8">
      <c r="F78">
        <v>41.82</v>
      </c>
      <c r="G78">
        <v>17.64</v>
      </c>
      <c r="H78">
        <v>75.63</v>
      </c>
    </row>
    <row r="79" spans="6:8">
      <c r="F79">
        <v>26.69</v>
      </c>
      <c r="G79">
        <v>27.01</v>
      </c>
      <c r="H79">
        <v>63.06</v>
      </c>
    </row>
    <row r="80" spans="6:8">
      <c r="F80">
        <v>128.19999999999999</v>
      </c>
      <c r="G80">
        <v>310.16000000000003</v>
      </c>
      <c r="H80">
        <v>114.69</v>
      </c>
    </row>
    <row r="81" spans="6:8">
      <c r="F81">
        <v>125.73</v>
      </c>
      <c r="G81">
        <v>71.77</v>
      </c>
      <c r="H81">
        <v>60.82</v>
      </c>
    </row>
    <row r="82" spans="6:8">
      <c r="F82">
        <v>192.4</v>
      </c>
      <c r="G82">
        <v>25.04</v>
      </c>
      <c r="H82">
        <v>40.229999999999997</v>
      </c>
    </row>
    <row r="83" spans="6:8">
      <c r="F83">
        <v>76.37</v>
      </c>
      <c r="G83">
        <v>79.77</v>
      </c>
      <c r="H83">
        <v>112.47</v>
      </c>
    </row>
    <row r="84" spans="6:8">
      <c r="F84">
        <v>22.81</v>
      </c>
      <c r="G84">
        <v>65.680000000000007</v>
      </c>
      <c r="H84">
        <v>15.06</v>
      </c>
    </row>
    <row r="85" spans="6:8">
      <c r="F85">
        <v>15.27</v>
      </c>
      <c r="G85">
        <v>60.21</v>
      </c>
      <c r="H85">
        <v>29.94</v>
      </c>
    </row>
    <row r="86" spans="6:8">
      <c r="F86">
        <v>36.9</v>
      </c>
      <c r="G86">
        <v>24.35</v>
      </c>
      <c r="H86">
        <v>23.23</v>
      </c>
    </row>
    <row r="87" spans="6:8">
      <c r="F87">
        <v>35.25</v>
      </c>
      <c r="G87">
        <v>56.05</v>
      </c>
      <c r="H87">
        <v>160.55000000000001</v>
      </c>
    </row>
    <row r="88" spans="6:8">
      <c r="F88">
        <v>51.97</v>
      </c>
      <c r="G88">
        <v>55.65</v>
      </c>
      <c r="H88">
        <v>159.97999999999999</v>
      </c>
    </row>
    <row r="89" spans="6:8">
      <c r="F89">
        <v>114.1</v>
      </c>
      <c r="G89">
        <v>51.47</v>
      </c>
      <c r="H89">
        <v>57.44</v>
      </c>
    </row>
    <row r="90" spans="6:8">
      <c r="F90">
        <v>66.02</v>
      </c>
      <c r="G90">
        <v>71.19</v>
      </c>
      <c r="H90">
        <v>54.13</v>
      </c>
    </row>
    <row r="91" spans="6:8">
      <c r="F91">
        <v>31.23</v>
      </c>
      <c r="G91">
        <v>84.24</v>
      </c>
      <c r="H91">
        <v>69.98</v>
      </c>
    </row>
    <row r="92" spans="6:8">
      <c r="F92">
        <v>27.67</v>
      </c>
      <c r="G92">
        <v>27.94</v>
      </c>
      <c r="H92">
        <v>430.09</v>
      </c>
    </row>
    <row r="93" spans="6:8">
      <c r="F93">
        <v>43.15</v>
      </c>
      <c r="G93">
        <v>229.09</v>
      </c>
      <c r="H93">
        <v>55.07</v>
      </c>
    </row>
    <row r="94" spans="6:8">
      <c r="F94">
        <v>37.07</v>
      </c>
      <c r="G94">
        <v>72.510000000000005</v>
      </c>
      <c r="H94">
        <v>147.63</v>
      </c>
    </row>
    <row r="95" spans="6:8">
      <c r="F95">
        <v>21.8</v>
      </c>
      <c r="G95">
        <v>45.28</v>
      </c>
      <c r="H95">
        <v>85.73</v>
      </c>
    </row>
    <row r="96" spans="6:8">
      <c r="F96">
        <v>11.57</v>
      </c>
      <c r="G96">
        <v>95.62</v>
      </c>
      <c r="H96">
        <v>86.55</v>
      </c>
    </row>
    <row r="97" spans="6:8">
      <c r="F97">
        <v>22.77</v>
      </c>
      <c r="G97">
        <v>16.32</v>
      </c>
      <c r="H97">
        <v>101.02</v>
      </c>
    </row>
    <row r="98" spans="6:8">
      <c r="F98">
        <v>20.329999999999998</v>
      </c>
      <c r="G98">
        <v>24.34</v>
      </c>
      <c r="H98">
        <v>25.96</v>
      </c>
    </row>
    <row r="99" spans="6:8">
      <c r="F99">
        <v>34.950000000000003</v>
      </c>
      <c r="G99">
        <v>44.85</v>
      </c>
      <c r="H99">
        <v>51.1</v>
      </c>
    </row>
    <row r="100" spans="6:8">
      <c r="F100">
        <v>28.12</v>
      </c>
      <c r="G100">
        <v>41.18</v>
      </c>
      <c r="H100">
        <v>25.42</v>
      </c>
    </row>
    <row r="101" spans="6:8">
      <c r="F101">
        <v>18.29</v>
      </c>
      <c r="G101">
        <v>72.400000000000006</v>
      </c>
      <c r="H101">
        <v>17.579999999999998</v>
      </c>
    </row>
    <row r="102" spans="6:8">
      <c r="F102">
        <v>16.18</v>
      </c>
      <c r="G102">
        <v>60.97</v>
      </c>
      <c r="H102">
        <v>73.569999999999993</v>
      </c>
    </row>
    <row r="103" spans="6:8">
      <c r="F103">
        <v>15.87</v>
      </c>
      <c r="G103">
        <v>21.02</v>
      </c>
      <c r="H103">
        <v>34.65</v>
      </c>
    </row>
    <row r="104" spans="6:8">
      <c r="F104">
        <v>14.05</v>
      </c>
      <c r="G104">
        <v>18.170000000000002</v>
      </c>
      <c r="H104">
        <v>164.09</v>
      </c>
    </row>
    <row r="105" spans="6:8">
      <c r="F105">
        <v>16.07</v>
      </c>
      <c r="G105">
        <v>19.98</v>
      </c>
      <c r="H105">
        <v>118.92</v>
      </c>
    </row>
    <row r="106" spans="6:8">
      <c r="F106">
        <v>20.91</v>
      </c>
      <c r="G106">
        <v>38.54</v>
      </c>
      <c r="H106">
        <v>23.63</v>
      </c>
    </row>
    <row r="107" spans="6:8">
      <c r="F107">
        <v>10.9</v>
      </c>
      <c r="G107">
        <v>62.48</v>
      </c>
      <c r="H107">
        <v>7.47</v>
      </c>
    </row>
    <row r="108" spans="6:8">
      <c r="F108">
        <v>75.45</v>
      </c>
      <c r="G108">
        <v>28.99</v>
      </c>
      <c r="H108">
        <v>56.53</v>
      </c>
    </row>
    <row r="109" spans="6:8">
      <c r="F109">
        <v>43.29</v>
      </c>
      <c r="H109">
        <v>18.850000000000001</v>
      </c>
    </row>
    <row r="110" spans="6:8">
      <c r="F110">
        <v>16.39</v>
      </c>
      <c r="H110">
        <v>14.43</v>
      </c>
    </row>
    <row r="111" spans="6:8">
      <c r="F111">
        <v>110.61</v>
      </c>
      <c r="H111">
        <v>172.99</v>
      </c>
    </row>
    <row r="112" spans="6:8">
      <c r="F112">
        <v>95.61</v>
      </c>
      <c r="H112">
        <v>144.76</v>
      </c>
    </row>
    <row r="113" spans="6:8">
      <c r="F113">
        <v>27.59</v>
      </c>
      <c r="H113">
        <v>138.54</v>
      </c>
    </row>
    <row r="114" spans="6:8">
      <c r="F114">
        <v>22.37</v>
      </c>
      <c r="H114">
        <v>131.82</v>
      </c>
    </row>
    <row r="115" spans="6:8">
      <c r="F115">
        <v>20.9</v>
      </c>
      <c r="H115">
        <v>110.97</v>
      </c>
    </row>
    <row r="116" spans="6:8">
      <c r="F116">
        <v>68.91</v>
      </c>
      <c r="H116">
        <v>198.64</v>
      </c>
    </row>
    <row r="117" spans="6:8">
      <c r="F117">
        <v>27.77</v>
      </c>
      <c r="H117">
        <v>89.61</v>
      </c>
    </row>
    <row r="118" spans="6:8">
      <c r="F118">
        <v>42.34</v>
      </c>
      <c r="H118">
        <v>50.04</v>
      </c>
    </row>
    <row r="119" spans="6:8">
      <c r="F119">
        <v>29.5</v>
      </c>
      <c r="H119">
        <v>115.94</v>
      </c>
    </row>
    <row r="120" spans="6:8">
      <c r="F120">
        <v>25.99</v>
      </c>
      <c r="H120">
        <v>113.46</v>
      </c>
    </row>
    <row r="121" spans="6:8">
      <c r="F121">
        <v>18.739999999999998</v>
      </c>
      <c r="H121">
        <v>30.25</v>
      </c>
    </row>
    <row r="122" spans="6:8">
      <c r="F122">
        <v>19</v>
      </c>
      <c r="H122">
        <v>61.37</v>
      </c>
    </row>
    <row r="123" spans="6:8">
      <c r="F123">
        <v>33.33</v>
      </c>
      <c r="H123">
        <v>102.97</v>
      </c>
    </row>
    <row r="124" spans="6:8">
      <c r="F124">
        <v>23.75</v>
      </c>
      <c r="H124">
        <v>98.55</v>
      </c>
    </row>
    <row r="125" spans="6:8">
      <c r="F125">
        <v>147.19999999999999</v>
      </c>
      <c r="H125">
        <v>25.72</v>
      </c>
    </row>
    <row r="126" spans="6:8">
      <c r="F126">
        <v>28.69</v>
      </c>
      <c r="H126">
        <v>39.51</v>
      </c>
    </row>
    <row r="127" spans="6:8">
      <c r="F127">
        <v>14.65</v>
      </c>
      <c r="H127">
        <v>32.1</v>
      </c>
    </row>
    <row r="128" spans="6:8">
      <c r="F128">
        <v>42.91</v>
      </c>
      <c r="H128">
        <v>58.47</v>
      </c>
    </row>
    <row r="129" spans="6:8">
      <c r="F129">
        <v>125.97</v>
      </c>
      <c r="H129">
        <v>141.88999999999999</v>
      </c>
    </row>
    <row r="130" spans="6:8">
      <c r="F130">
        <v>18.3</v>
      </c>
      <c r="H130">
        <v>90.57</v>
      </c>
    </row>
    <row r="131" spans="6:8">
      <c r="F131">
        <v>36.119999999999997</v>
      </c>
      <c r="H131">
        <v>49.45</v>
      </c>
    </row>
    <row r="132" spans="6:8">
      <c r="F132">
        <v>125.21</v>
      </c>
      <c r="H132">
        <v>23.84</v>
      </c>
    </row>
    <row r="133" spans="6:8">
      <c r="F133">
        <v>141.5</v>
      </c>
      <c r="H133">
        <v>60.11</v>
      </c>
    </row>
    <row r="134" spans="6:8">
      <c r="F134">
        <v>62.54</v>
      </c>
      <c r="H134">
        <v>151.72999999999999</v>
      </c>
    </row>
    <row r="135" spans="6:8">
      <c r="F135">
        <v>32.79</v>
      </c>
      <c r="H135">
        <v>17.79</v>
      </c>
    </row>
    <row r="136" spans="6:8">
      <c r="F136">
        <v>126.28</v>
      </c>
      <c r="H136">
        <v>116.23</v>
      </c>
    </row>
    <row r="137" spans="6:8">
      <c r="F137">
        <v>51.79</v>
      </c>
      <c r="H137">
        <v>125.48</v>
      </c>
    </row>
    <row r="138" spans="6:8">
      <c r="F138">
        <v>59.51</v>
      </c>
      <c r="H138">
        <v>50.93</v>
      </c>
    </row>
    <row r="139" spans="6:8">
      <c r="F139">
        <v>47.22</v>
      </c>
      <c r="H139">
        <v>57.76</v>
      </c>
    </row>
    <row r="140" spans="6:8">
      <c r="F140">
        <v>81.78</v>
      </c>
      <c r="H140">
        <v>45.46</v>
      </c>
    </row>
    <row r="141" spans="6:8">
      <c r="F141">
        <v>20.76</v>
      </c>
      <c r="H141">
        <v>28.31</v>
      </c>
    </row>
    <row r="142" spans="6:8">
      <c r="F142">
        <v>38.43</v>
      </c>
      <c r="H142">
        <v>209.45</v>
      </c>
    </row>
    <row r="143" spans="6:8">
      <c r="F143">
        <v>26.86</v>
      </c>
      <c r="H143">
        <v>64.010000000000005</v>
      </c>
    </row>
    <row r="144" spans="6:8">
      <c r="F144">
        <v>78.47</v>
      </c>
      <c r="H144">
        <v>49.03</v>
      </c>
    </row>
    <row r="145" spans="6:8">
      <c r="F145">
        <v>29.85</v>
      </c>
      <c r="H145">
        <v>25.78</v>
      </c>
    </row>
    <row r="146" spans="6:8">
      <c r="F146">
        <v>16.88</v>
      </c>
      <c r="H146">
        <v>222.96</v>
      </c>
    </row>
    <row r="147" spans="6:8">
      <c r="F147">
        <v>38.799999999999997</v>
      </c>
      <c r="H147">
        <v>100.76</v>
      </c>
    </row>
    <row r="148" spans="6:8">
      <c r="F148">
        <v>17.690000000000001</v>
      </c>
      <c r="H148">
        <v>192.26</v>
      </c>
    </row>
    <row r="149" spans="6:8">
      <c r="F149">
        <v>29.2</v>
      </c>
      <c r="H149">
        <v>55.48</v>
      </c>
    </row>
    <row r="150" spans="6:8">
      <c r="F150">
        <v>201.02</v>
      </c>
      <c r="H150">
        <v>29.89</v>
      </c>
    </row>
    <row r="151" spans="6:8">
      <c r="F151">
        <v>99.73</v>
      </c>
      <c r="H151">
        <v>40.68</v>
      </c>
    </row>
    <row r="152" spans="6:8">
      <c r="F152">
        <v>110.13</v>
      </c>
      <c r="H152">
        <v>34.82</v>
      </c>
    </row>
    <row r="153" spans="6:8">
      <c r="F153">
        <v>21.56</v>
      </c>
      <c r="H153">
        <v>24.02</v>
      </c>
    </row>
    <row r="154" spans="6:8">
      <c r="F154">
        <v>40.5</v>
      </c>
      <c r="H154">
        <v>109.98</v>
      </c>
    </row>
    <row r="155" spans="6:8">
      <c r="F155">
        <v>28.13</v>
      </c>
      <c r="H155">
        <v>80.239999999999995</v>
      </c>
    </row>
    <row r="156" spans="6:8">
      <c r="F156">
        <v>51.91</v>
      </c>
      <c r="H156">
        <v>14.95</v>
      </c>
    </row>
    <row r="157" spans="6:8">
      <c r="F157">
        <v>79.099999999999994</v>
      </c>
      <c r="H157">
        <v>25.23</v>
      </c>
    </row>
    <row r="158" spans="6:8">
      <c r="F158">
        <v>36.04</v>
      </c>
      <c r="H158">
        <v>162.78</v>
      </c>
    </row>
    <row r="159" spans="6:8">
      <c r="F159">
        <v>100.44</v>
      </c>
      <c r="H159">
        <v>25.99</v>
      </c>
    </row>
    <row r="160" spans="6:8">
      <c r="F160">
        <v>59.03</v>
      </c>
      <c r="H160">
        <v>284.52</v>
      </c>
    </row>
    <row r="161" spans="6:8">
      <c r="F161">
        <v>78.349999999999994</v>
      </c>
      <c r="H161">
        <v>122.32</v>
      </c>
    </row>
    <row r="162" spans="6:8">
      <c r="F162">
        <v>35.799999999999997</v>
      </c>
      <c r="H162">
        <v>83.74</v>
      </c>
    </row>
    <row r="163" spans="6:8">
      <c r="F163">
        <v>50.35</v>
      </c>
      <c r="H163">
        <v>57.57</v>
      </c>
    </row>
    <row r="164" spans="6:8">
      <c r="F164">
        <v>57.79</v>
      </c>
      <c r="H164">
        <v>53.67</v>
      </c>
    </row>
    <row r="165" spans="6:8">
      <c r="F165">
        <v>16.37</v>
      </c>
      <c r="H165">
        <v>65.930000000000007</v>
      </c>
    </row>
    <row r="166" spans="6:8">
      <c r="F166">
        <v>56.12</v>
      </c>
      <c r="H166">
        <v>29.09</v>
      </c>
    </row>
    <row r="167" spans="6:8">
      <c r="F167">
        <v>28.04</v>
      </c>
      <c r="H167">
        <v>54.92</v>
      </c>
    </row>
    <row r="168" spans="6:8">
      <c r="F168">
        <v>11.66</v>
      </c>
      <c r="H168">
        <v>67.25</v>
      </c>
    </row>
    <row r="169" spans="6:8">
      <c r="F169">
        <v>24.33</v>
      </c>
      <c r="H169">
        <v>47.09</v>
      </c>
    </row>
    <row r="170" spans="6:8">
      <c r="F170">
        <v>36.65</v>
      </c>
      <c r="H170">
        <v>149.96</v>
      </c>
    </row>
    <row r="171" spans="6:8">
      <c r="F171">
        <v>29.51</v>
      </c>
    </row>
    <row r="172" spans="6:8">
      <c r="F172">
        <v>10.49</v>
      </c>
    </row>
    <row r="173" spans="6:8">
      <c r="F173">
        <v>76.56</v>
      </c>
    </row>
    <row r="174" spans="6:8">
      <c r="F174">
        <v>25</v>
      </c>
    </row>
    <row r="175" spans="6:8">
      <c r="F175">
        <v>39.56</v>
      </c>
    </row>
    <row r="176" spans="6:8">
      <c r="F176">
        <v>29.96</v>
      </c>
    </row>
    <row r="177" spans="6:6">
      <c r="F177">
        <v>24.05</v>
      </c>
    </row>
    <row r="178" spans="6:6">
      <c r="F178">
        <v>13.61</v>
      </c>
    </row>
    <row r="179" spans="6:6">
      <c r="F179">
        <v>33.67</v>
      </c>
    </row>
    <row r="180" spans="6:6">
      <c r="F180">
        <v>18.52</v>
      </c>
    </row>
    <row r="181" spans="6:6">
      <c r="F181">
        <v>19.100000000000001</v>
      </c>
    </row>
    <row r="182" spans="6:6">
      <c r="F182">
        <v>21.64</v>
      </c>
    </row>
    <row r="183" spans="6:6">
      <c r="F183">
        <v>11.95</v>
      </c>
    </row>
    <row r="184" spans="6:6">
      <c r="F184">
        <v>86.24</v>
      </c>
    </row>
    <row r="185" spans="6:6">
      <c r="F185">
        <v>17.440000000000001</v>
      </c>
    </row>
    <row r="186" spans="6:6">
      <c r="F186">
        <v>39.31</v>
      </c>
    </row>
    <row r="187" spans="6:6">
      <c r="F187">
        <v>27.96</v>
      </c>
    </row>
    <row r="188" spans="6:6">
      <c r="F188">
        <v>46</v>
      </c>
    </row>
    <row r="189" spans="6:6">
      <c r="F189">
        <v>53.82</v>
      </c>
    </row>
    <row r="190" spans="6:6">
      <c r="F190">
        <v>65.89</v>
      </c>
    </row>
    <row r="191" spans="6:6">
      <c r="F191">
        <v>87.76</v>
      </c>
    </row>
    <row r="192" spans="6:6">
      <c r="F192">
        <v>146.04</v>
      </c>
    </row>
    <row r="193" spans="6:6">
      <c r="F193">
        <v>16.05</v>
      </c>
    </row>
    <row r="194" spans="6:6">
      <c r="F194">
        <v>4.74</v>
      </c>
    </row>
    <row r="195" spans="6:6">
      <c r="F195">
        <v>78.02</v>
      </c>
    </row>
    <row r="196" spans="6:6">
      <c r="F196">
        <v>14.84</v>
      </c>
    </row>
    <row r="197" spans="6:6">
      <c r="F197">
        <v>45.26</v>
      </c>
    </row>
    <row r="198" spans="6:6">
      <c r="F198">
        <v>35.479999999999997</v>
      </c>
    </row>
    <row r="199" spans="6:6">
      <c r="F199">
        <v>33.229999999999997</v>
      </c>
    </row>
    <row r="200" spans="6:6">
      <c r="F200">
        <v>51.97</v>
      </c>
    </row>
    <row r="201" spans="6:6">
      <c r="F201">
        <v>20.6</v>
      </c>
    </row>
    <row r="202" spans="6:6">
      <c r="F202">
        <v>25.75</v>
      </c>
    </row>
    <row r="203" spans="6:6">
      <c r="F203">
        <v>13.62</v>
      </c>
    </row>
    <row r="204" spans="6:6">
      <c r="F204">
        <v>13.58</v>
      </c>
    </row>
    <row r="205" spans="6:6">
      <c r="F205">
        <v>12.48</v>
      </c>
    </row>
    <row r="206" spans="6:6">
      <c r="F206">
        <v>10.6</v>
      </c>
    </row>
    <row r="207" spans="6:6">
      <c r="F207">
        <v>15.73</v>
      </c>
    </row>
    <row r="208" spans="6:6">
      <c r="F208">
        <v>16.63</v>
      </c>
    </row>
    <row r="209" spans="6:6">
      <c r="F209">
        <v>15.13</v>
      </c>
    </row>
    <row r="210" spans="6:6">
      <c r="F210">
        <v>33.11</v>
      </c>
    </row>
    <row r="211" spans="6:6">
      <c r="F211">
        <v>9.02</v>
      </c>
    </row>
    <row r="212" spans="6:6">
      <c r="F212">
        <v>9.81</v>
      </c>
    </row>
    <row r="213" spans="6:6">
      <c r="F213">
        <v>17.63</v>
      </c>
    </row>
    <row r="214" spans="6:6">
      <c r="F214">
        <v>49.75</v>
      </c>
    </row>
    <row r="215" spans="6:6">
      <c r="F215">
        <v>13.1</v>
      </c>
    </row>
    <row r="216" spans="6:6">
      <c r="F216">
        <v>37.15</v>
      </c>
    </row>
    <row r="217" spans="6:6">
      <c r="F217">
        <v>7.83</v>
      </c>
    </row>
    <row r="218" spans="6:6">
      <c r="F218">
        <v>21.26</v>
      </c>
    </row>
    <row r="219" spans="6:6">
      <c r="F219">
        <v>23.28</v>
      </c>
    </row>
    <row r="220" spans="6:6">
      <c r="F220">
        <v>33.65</v>
      </c>
    </row>
    <row r="221" spans="6:6">
      <c r="F221">
        <v>22.57</v>
      </c>
    </row>
    <row r="222" spans="6:6">
      <c r="F222">
        <v>34.35</v>
      </c>
    </row>
    <row r="223" spans="6:6">
      <c r="F223">
        <v>23.74</v>
      </c>
    </row>
    <row r="224" spans="6:6">
      <c r="F224">
        <v>49.13</v>
      </c>
    </row>
    <row r="225" spans="6:6">
      <c r="F225">
        <v>114.11</v>
      </c>
    </row>
    <row r="226" spans="6:6">
      <c r="F226">
        <v>14.7</v>
      </c>
    </row>
    <row r="227" spans="6:6">
      <c r="F227">
        <v>17.02</v>
      </c>
    </row>
    <row r="228" spans="6:6">
      <c r="F228">
        <v>36.14</v>
      </c>
    </row>
    <row r="229" spans="6:6">
      <c r="F229">
        <v>296.76</v>
      </c>
    </row>
    <row r="230" spans="6:6">
      <c r="F230">
        <v>171.85</v>
      </c>
    </row>
    <row r="231" spans="6:6">
      <c r="F231">
        <v>45.12</v>
      </c>
    </row>
    <row r="232" spans="6:6">
      <c r="F232">
        <v>30.46</v>
      </c>
    </row>
    <row r="233" spans="6:6">
      <c r="F233">
        <v>114.97</v>
      </c>
    </row>
    <row r="234" spans="6:6">
      <c r="F234">
        <v>60.17</v>
      </c>
    </row>
    <row r="235" spans="6:6">
      <c r="F235">
        <v>42.33</v>
      </c>
    </row>
    <row r="236" spans="6:6">
      <c r="F236">
        <v>48.7</v>
      </c>
    </row>
    <row r="237" spans="6:6">
      <c r="F237">
        <v>24.85</v>
      </c>
    </row>
    <row r="238" spans="6:6">
      <c r="F238">
        <v>12.1</v>
      </c>
    </row>
    <row r="239" spans="6:6">
      <c r="F239">
        <v>6.51</v>
      </c>
    </row>
    <row r="240" spans="6:6">
      <c r="F240">
        <v>18.16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CA0-20F5-4990-AE1D-195A7055834D}">
  <dimension ref="A1:D38"/>
  <sheetViews>
    <sheetView tabSelected="1" topLeftCell="A9" workbookViewId="0">
      <selection activeCell="C1" sqref="C1"/>
    </sheetView>
  </sheetViews>
  <sheetFormatPr defaultRowHeight="15"/>
  <cols>
    <col min="3" max="3" width="9.140625" customWidth="1"/>
    <col min="4" max="4" width="12.140625" customWidth="1"/>
  </cols>
  <sheetData>
    <row r="1" spans="1:4">
      <c r="A1" t="s">
        <v>16</v>
      </c>
      <c r="B1" t="s">
        <v>18</v>
      </c>
      <c r="C1" t="s">
        <v>19</v>
      </c>
      <c r="D1" t="s">
        <v>17</v>
      </c>
    </row>
    <row r="2" spans="1:4" ht="15.75">
      <c r="A2">
        <v>1985</v>
      </c>
      <c r="B2" s="19">
        <v>1683.15</v>
      </c>
      <c r="C2" s="20">
        <v>2388.65</v>
      </c>
      <c r="D2">
        <v>1</v>
      </c>
    </row>
    <row r="3" spans="1:4">
      <c r="A3">
        <v>1986</v>
      </c>
    </row>
    <row r="4" spans="1:4">
      <c r="A4">
        <v>1987</v>
      </c>
    </row>
    <row r="5" spans="1:4">
      <c r="A5">
        <v>1988</v>
      </c>
    </row>
    <row r="6" spans="1:4">
      <c r="A6">
        <v>1989</v>
      </c>
    </row>
    <row r="7" spans="1:4">
      <c r="A7">
        <v>1990</v>
      </c>
    </row>
    <row r="8" spans="1:4">
      <c r="A8">
        <v>1991</v>
      </c>
      <c r="B8">
        <v>2262.1699999999996</v>
      </c>
      <c r="C8">
        <v>3449.6800000000012</v>
      </c>
      <c r="D8">
        <v>0.999</v>
      </c>
    </row>
    <row r="9" spans="1:4">
      <c r="A9">
        <v>1992</v>
      </c>
    </row>
    <row r="10" spans="1:4">
      <c r="A10">
        <v>1993</v>
      </c>
    </row>
    <row r="11" spans="1:4">
      <c r="A11">
        <v>1994</v>
      </c>
    </row>
    <row r="12" spans="1:4">
      <c r="A12">
        <v>1995</v>
      </c>
    </row>
    <row r="13" spans="1:4">
      <c r="A13">
        <v>1996</v>
      </c>
    </row>
    <row r="14" spans="1:4">
      <c r="A14">
        <v>1997</v>
      </c>
    </row>
    <row r="15" spans="1:4">
      <c r="A15">
        <v>1998</v>
      </c>
    </row>
    <row r="16" spans="1:4">
      <c r="A16">
        <v>1999</v>
      </c>
    </row>
    <row r="17" spans="1:4">
      <c r="A17">
        <v>2000</v>
      </c>
    </row>
    <row r="18" spans="1:4">
      <c r="A18">
        <v>2001</v>
      </c>
    </row>
    <row r="19" spans="1:4">
      <c r="A19">
        <v>2002</v>
      </c>
    </row>
    <row r="20" spans="1:4">
      <c r="A20">
        <v>2003</v>
      </c>
    </row>
    <row r="21" spans="1:4">
      <c r="A21">
        <v>2004</v>
      </c>
    </row>
    <row r="22" spans="1:4">
      <c r="A22">
        <v>2005</v>
      </c>
      <c r="B22">
        <v>2402.2600000000002</v>
      </c>
      <c r="C22">
        <v>3529.4000000000005</v>
      </c>
      <c r="D22">
        <v>2</v>
      </c>
    </row>
    <row r="23" spans="1:4">
      <c r="A23">
        <v>2006</v>
      </c>
    </row>
    <row r="24" spans="1:4">
      <c r="A24">
        <v>2007</v>
      </c>
    </row>
    <row r="25" spans="1:4">
      <c r="A25">
        <v>2008</v>
      </c>
    </row>
    <row r="26" spans="1:4">
      <c r="A26">
        <v>2009</v>
      </c>
    </row>
    <row r="27" spans="1:4">
      <c r="A27">
        <v>2010</v>
      </c>
    </row>
    <row r="28" spans="1:4">
      <c r="A28">
        <v>2011</v>
      </c>
    </row>
    <row r="29" spans="1:4">
      <c r="A29">
        <v>2012</v>
      </c>
    </row>
    <row r="30" spans="1:4">
      <c r="A30">
        <v>2013</v>
      </c>
    </row>
    <row r="31" spans="1:4">
      <c r="A31">
        <v>2014</v>
      </c>
      <c r="B31">
        <v>11837.550000000001</v>
      </c>
      <c r="C31">
        <v>13101.460000000003</v>
      </c>
      <c r="D31">
        <v>0.30499999999999999</v>
      </c>
    </row>
    <row r="32" spans="1:4">
      <c r="A32">
        <v>2015</v>
      </c>
    </row>
    <row r="33" spans="1:4">
      <c r="A33">
        <v>2016</v>
      </c>
    </row>
    <row r="34" spans="1:4">
      <c r="A34">
        <v>2017</v>
      </c>
    </row>
    <row r="35" spans="1:4">
      <c r="A35">
        <v>2018</v>
      </c>
      <c r="B35">
        <v>13955.399999999992</v>
      </c>
      <c r="C35">
        <v>7559.3400000000011</v>
      </c>
      <c r="D35">
        <v>0.30499999999999999</v>
      </c>
    </row>
    <row r="36" spans="1:4">
      <c r="A36">
        <v>2019</v>
      </c>
    </row>
    <row r="37" spans="1:4">
      <c r="A37">
        <v>2020</v>
      </c>
    </row>
    <row r="38" spans="1:4">
      <c r="A38">
        <v>2021</v>
      </c>
      <c r="B38">
        <v>27226.929999999997</v>
      </c>
      <c r="C38">
        <v>15057.799999999996</v>
      </c>
      <c r="D38">
        <v>0.30499999999999999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Stats</vt:lpstr>
      <vt:lpstr>HORSES</vt:lpstr>
      <vt:lpstr>CATTLE</vt:lpstr>
      <vt:lpstr>graph source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2023-05-08T19:04:44Z</dcterms:created>
  <dcterms:modified xsi:type="dcterms:W3CDTF">2023-05-12T19:01:09Z</dcterms:modified>
</cp:coreProperties>
</file>