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X230i\Downloads\"/>
    </mc:Choice>
  </mc:AlternateContent>
  <bookViews>
    <workbookView xWindow="0" yWindow="0" windowWidth="15345" windowHeight="4545" activeTab="3"/>
  </bookViews>
  <sheets>
    <sheet name="KNN Hasil" sheetId="1" r:id="rId1"/>
    <sheet name="KNN Coba" sheetId="2" r:id="rId2"/>
    <sheet name="Sheet1" sheetId="3" r:id="rId3"/>
    <sheet name="Sheet2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4" l="1"/>
  <c r="L16" i="4"/>
  <c r="L15" i="4"/>
  <c r="K16" i="4"/>
  <c r="K15" i="4"/>
  <c r="C16" i="4"/>
  <c r="C17" i="4"/>
  <c r="C15" i="4"/>
  <c r="L4" i="4"/>
  <c r="L5" i="4"/>
  <c r="L6" i="4"/>
  <c r="L7" i="4"/>
  <c r="L8" i="4"/>
  <c r="L3" i="4"/>
  <c r="K8" i="4"/>
  <c r="K7" i="4"/>
  <c r="K6" i="4"/>
  <c r="K5" i="4"/>
  <c r="K4" i="4"/>
  <c r="K3" i="4"/>
  <c r="J8" i="4"/>
  <c r="J7" i="4"/>
  <c r="J6" i="4"/>
  <c r="J5" i="4"/>
  <c r="J4" i="4"/>
  <c r="J3" i="4"/>
  <c r="I8" i="4"/>
  <c r="H8" i="4"/>
  <c r="I7" i="4"/>
  <c r="H7" i="4"/>
  <c r="I6" i="4"/>
  <c r="H6" i="4"/>
  <c r="I5" i="4"/>
  <c r="H5" i="4"/>
  <c r="I4" i="4"/>
  <c r="H4" i="4"/>
  <c r="I3" i="4"/>
  <c r="H3" i="4"/>
  <c r="G8" i="4"/>
  <c r="F8" i="4"/>
  <c r="G7" i="4"/>
  <c r="F7" i="4"/>
  <c r="G6" i="4"/>
  <c r="F6" i="4"/>
  <c r="G5" i="4"/>
  <c r="F5" i="4"/>
  <c r="G4" i="4"/>
  <c r="F4" i="4"/>
  <c r="G3" i="4"/>
  <c r="F3" i="4"/>
  <c r="G4" i="1"/>
  <c r="G5" i="1"/>
  <c r="G6" i="1"/>
  <c r="G7" i="1"/>
  <c r="G8" i="1"/>
  <c r="G3" i="1"/>
  <c r="E3" i="1"/>
  <c r="K4" i="3"/>
  <c r="K5" i="3"/>
  <c r="K6" i="3"/>
  <c r="K7" i="3"/>
  <c r="K3" i="3"/>
  <c r="J4" i="3"/>
  <c r="J5" i="3"/>
  <c r="J6" i="3"/>
  <c r="J7" i="3"/>
  <c r="J3" i="3"/>
  <c r="I3" i="3"/>
  <c r="I4" i="3"/>
  <c r="I5" i="3"/>
  <c r="I6" i="3"/>
  <c r="I7" i="3"/>
  <c r="I8" i="3"/>
  <c r="H4" i="3"/>
  <c r="H5" i="3"/>
  <c r="H6" i="3"/>
  <c r="H7" i="3"/>
  <c r="H3" i="3"/>
  <c r="G3" i="3"/>
  <c r="G4" i="3"/>
  <c r="G5" i="3"/>
  <c r="G6" i="3"/>
  <c r="G7" i="3"/>
  <c r="G8" i="3"/>
  <c r="F4" i="3"/>
  <c r="F5" i="3"/>
  <c r="F6" i="3"/>
  <c r="F7" i="3"/>
  <c r="F8" i="3"/>
  <c r="H8" i="3" s="1"/>
  <c r="J8" i="3" s="1"/>
  <c r="K8" i="3" s="1"/>
  <c r="F3" i="3"/>
  <c r="L7" i="3" l="1"/>
  <c r="L4" i="3"/>
  <c r="L8" i="3"/>
  <c r="L5" i="3"/>
  <c r="L3" i="3"/>
  <c r="L6" i="3"/>
  <c r="D15" i="2"/>
  <c r="D14" i="2"/>
  <c r="E8" i="1"/>
  <c r="F8" i="1" s="1"/>
  <c r="E4" i="1"/>
  <c r="F4" i="1" s="1"/>
  <c r="D13" i="1"/>
  <c r="D12" i="1"/>
  <c r="E7" i="1" s="1"/>
  <c r="F7" i="1" s="1"/>
  <c r="C17" i="3" l="1"/>
  <c r="C18" i="3"/>
  <c r="C19" i="3"/>
  <c r="E5" i="1"/>
  <c r="F5" i="1" s="1"/>
  <c r="E6" i="1"/>
  <c r="F6" i="1" s="1"/>
  <c r="F3" i="1"/>
  <c r="K18" i="3" l="1"/>
  <c r="L18" i="3" s="1"/>
  <c r="K17" i="3"/>
  <c r="C17" i="1"/>
  <c r="L17" i="3" l="1"/>
  <c r="C14" i="3" s="1"/>
  <c r="C18" i="1"/>
  <c r="C16" i="1"/>
  <c r="F17" i="1" l="1"/>
  <c r="H17" i="1" s="1"/>
  <c r="F16" i="1"/>
  <c r="F18" i="1" l="1"/>
  <c r="H16" i="1"/>
</calcChain>
</file>

<file path=xl/sharedStrings.xml><?xml version="1.0" encoding="utf-8"?>
<sst xmlns="http://schemas.openxmlformats.org/spreadsheetml/2006/main" count="93" uniqueCount="35">
  <si>
    <t>B. Indo</t>
  </si>
  <si>
    <t>B.ingg</t>
  </si>
  <si>
    <t>Klasifikasi</t>
  </si>
  <si>
    <t>Tidak Remidi</t>
  </si>
  <si>
    <t>Remidi</t>
  </si>
  <si>
    <t>?</t>
  </si>
  <si>
    <t xml:space="preserve">Hitung </t>
  </si>
  <si>
    <t xml:space="preserve">Rumus : </t>
  </si>
  <si>
    <t>N1 =</t>
  </si>
  <si>
    <t>N2 =</t>
  </si>
  <si>
    <t>SQRT</t>
  </si>
  <si>
    <t>√(x1-n1)2+(x2-n2)2</t>
  </si>
  <si>
    <t>Ranking</t>
  </si>
  <si>
    <t>Rank</t>
  </si>
  <si>
    <t>Kelas</t>
  </si>
  <si>
    <t>Hasil</t>
  </si>
  <si>
    <t>Jumlah Tetangga</t>
  </si>
  <si>
    <t>No</t>
  </si>
  <si>
    <t>B Indo</t>
  </si>
  <si>
    <t>B Ingg</t>
  </si>
  <si>
    <t>Delta B Indo</t>
  </si>
  <si>
    <t>Delta B ing</t>
  </si>
  <si>
    <t>Sqr Delta B Indo</t>
  </si>
  <si>
    <t>Sqr Delta B Ing</t>
  </si>
  <si>
    <t>Sum</t>
  </si>
  <si>
    <t>Sqrt (Jarak)</t>
  </si>
  <si>
    <t>K</t>
  </si>
  <si>
    <t>Jumlah</t>
  </si>
  <si>
    <t>B.Indo</t>
  </si>
  <si>
    <t>B.Ingg</t>
  </si>
  <si>
    <t>Remidial</t>
  </si>
  <si>
    <t>dBIndo</t>
  </si>
  <si>
    <t>dBIngg</t>
  </si>
  <si>
    <t>sqDBIndo</t>
  </si>
  <si>
    <t>sqDBIngg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</si>
</sst>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Fill="1" applyBorder="1"/>
    <xf numFmtId="0" fontId="0" fillId="0" borderId="0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Hasil Ujian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CBBF4A18-FF11-413F-B8AB-6F3B54F80A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6E-4D90-BEA8-2357F11D95C5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1D77E5FB-6A77-4E44-9AD0-C46CEF9F21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96E-4D90-BEA8-2357F11D95C5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D5CAAA27-3705-4F74-B452-25A2132D77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96E-4D90-BEA8-2357F11D95C5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03289CE6-2949-4156-8AFA-D9060A3CD4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96E-4D90-BEA8-2357F11D95C5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CB02D4F1-356C-4462-8C4C-5AFD86AF51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96E-4D90-BEA8-2357F11D95C5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1E408E63-8162-440D-B954-165BF7D1BE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96E-4D90-BEA8-2357F11D95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'KNN Hasil'!$B$3:$B$8</c:f>
              <c:numCache>
                <c:formatCode>General</c:formatCode>
                <c:ptCount val="6"/>
                <c:pt idx="0">
                  <c:v>70</c:v>
                </c:pt>
                <c:pt idx="1">
                  <c:v>40</c:v>
                </c:pt>
                <c:pt idx="2">
                  <c:v>80</c:v>
                </c:pt>
                <c:pt idx="3">
                  <c:v>60</c:v>
                </c:pt>
                <c:pt idx="4">
                  <c:v>90</c:v>
                </c:pt>
                <c:pt idx="5">
                  <c:v>30</c:v>
                </c:pt>
              </c:numCache>
            </c:numRef>
          </c:xVal>
          <c:yVal>
            <c:numRef>
              <c:f>'KNN Hasil'!$C$3:$C$8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20</c:v>
                </c:pt>
                <c:pt idx="3">
                  <c:v>50</c:v>
                </c:pt>
                <c:pt idx="4">
                  <c:v>40</c:v>
                </c:pt>
                <c:pt idx="5">
                  <c:v>90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'KNN Hasil'!$D$3:$D$8</c15:f>
                <c15:dlblRangeCache>
                  <c:ptCount val="6"/>
                  <c:pt idx="0">
                    <c:v>Tidak Remidi</c:v>
                  </c:pt>
                  <c:pt idx="1">
                    <c:v>Remidi</c:v>
                  </c:pt>
                  <c:pt idx="2">
                    <c:v>Remidi</c:v>
                  </c:pt>
                  <c:pt idx="3">
                    <c:v>Remidi</c:v>
                  </c:pt>
                  <c:pt idx="4">
                    <c:v>Tidak Remidi</c:v>
                  </c:pt>
                  <c:pt idx="5">
                    <c:v>Tidak Remidi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E96E-4D90-BEA8-2357F11D95C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'KNN Hasil'!$B$10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'KNN Hasil'!$C$10</c:f>
              <c:numCache>
                <c:formatCode>General</c:formatCode>
                <c:ptCount val="1"/>
                <c:pt idx="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6E-4D90-BEA8-2357F11D95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78684880"/>
        <c:axId val="1729278464"/>
      </c:scatterChart>
      <c:valAx>
        <c:axId val="187868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B.indo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278464"/>
        <c:crosses val="autoZero"/>
        <c:crossBetween val="midCat"/>
      </c:valAx>
      <c:valAx>
        <c:axId val="17292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B.ing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6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Sheet1!$C$3:$C$8</c:f>
              <c:numCache>
                <c:formatCode>General</c:formatCode>
                <c:ptCount val="6"/>
                <c:pt idx="0">
                  <c:v>70</c:v>
                </c:pt>
                <c:pt idx="1">
                  <c:v>40</c:v>
                </c:pt>
                <c:pt idx="2">
                  <c:v>80</c:v>
                </c:pt>
                <c:pt idx="3">
                  <c:v>60</c:v>
                </c:pt>
                <c:pt idx="4">
                  <c:v>90</c:v>
                </c:pt>
                <c:pt idx="5">
                  <c:v>30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20</c:v>
                </c:pt>
                <c:pt idx="3">
                  <c:v>50</c:v>
                </c:pt>
                <c:pt idx="4">
                  <c:v>40</c:v>
                </c:pt>
                <c:pt idx="5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6B-4D86-95AD-DF91364EAEAB}"/>
            </c:ext>
          </c:extLst>
        </c:ser>
        <c:ser>
          <c:idx val="1"/>
          <c:order val="1"/>
          <c:tx>
            <c:v>Input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Sheet1!$C$11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Sheet1!$D$11</c:f>
              <c:numCache>
                <c:formatCode>General</c:formatCode>
                <c:ptCount val="1"/>
                <c:pt idx="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6B-4D86-95AD-DF91364EA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260448"/>
        <c:axId val="221257952"/>
      </c:scatterChart>
      <c:valAx>
        <c:axId val="22126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57952"/>
        <c:crosses val="autoZero"/>
        <c:crossBetween val="midCat"/>
      </c:valAx>
      <c:valAx>
        <c:axId val="2212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6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Sebaran</a:t>
            </a:r>
            <a:r>
              <a:rPr lang="en-US" baseline="0"/>
              <a:t> Data</a:t>
            </a:r>
            <a:endParaRPr lang="en-US"/>
          </a:p>
        </c:rich>
      </c:tx>
      <c:layout>
        <c:manualLayout>
          <c:xMode val="edge"/>
          <c:yMode val="edge"/>
          <c:x val="0.3462161128164064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Sheet2!$C$3:$C$8</c:f>
              <c:numCache>
                <c:formatCode>General</c:formatCode>
                <c:ptCount val="6"/>
                <c:pt idx="0">
                  <c:v>70</c:v>
                </c:pt>
                <c:pt idx="1">
                  <c:v>40</c:v>
                </c:pt>
                <c:pt idx="2">
                  <c:v>80</c:v>
                </c:pt>
                <c:pt idx="3">
                  <c:v>60</c:v>
                </c:pt>
                <c:pt idx="4">
                  <c:v>90</c:v>
                </c:pt>
                <c:pt idx="5">
                  <c:v>30</c:v>
                </c:pt>
              </c:numCache>
            </c:numRef>
          </c:xVal>
          <c:yVal>
            <c:numRef>
              <c:f>Sheet2!$D$3:$D$8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20</c:v>
                </c:pt>
                <c:pt idx="3">
                  <c:v>50</c:v>
                </c:pt>
                <c:pt idx="4">
                  <c:v>40</c:v>
                </c:pt>
                <c:pt idx="5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F4-4D7E-B239-A5151ECFC6B5}"/>
            </c:ext>
          </c:extLst>
        </c:ser>
        <c:ser>
          <c:idx val="1"/>
          <c:order val="1"/>
          <c:tx>
            <c:v>Input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Sheet2!$C$10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Sheet2!$D$10</c:f>
              <c:numCache>
                <c:formatCode>General</c:formatCode>
                <c:ptCount val="1"/>
                <c:pt idx="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F4-4D7E-B239-A5151ECFC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348320"/>
        <c:axId val="218768048"/>
      </c:scatterChart>
      <c:valAx>
        <c:axId val="22034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68048"/>
        <c:crosses val="autoZero"/>
        <c:crossBetween val="midCat"/>
      </c:valAx>
      <c:valAx>
        <c:axId val="21876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34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185736</xdr:rowOff>
    </xdr:from>
    <xdr:to>
      <xdr:col>17</xdr:col>
      <xdr:colOff>123824</xdr:colOff>
      <xdr:row>13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EE7E35-D093-4890-BD7D-F45B3A29A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1</xdr:rowOff>
    </xdr:from>
    <xdr:to>
      <xdr:col>4</xdr:col>
      <xdr:colOff>723900</xdr:colOff>
      <xdr:row>23</xdr:row>
      <xdr:rowOff>9525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07FDBF4-680C-425C-B927-FF8559404923}"/>
            </a:ext>
          </a:extLst>
        </xdr:cNvPr>
        <xdr:cNvSpPr txBox="1"/>
      </xdr:nvSpPr>
      <xdr:spPr>
        <a:xfrm>
          <a:off x="609600" y="4000501"/>
          <a:ext cx="3829050" cy="771524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d-ID" sz="1100"/>
            <a:t>Kesimpulan :</a:t>
          </a:r>
          <a:br>
            <a:rPr lang="id-ID" sz="1100"/>
          </a:br>
          <a:r>
            <a:rPr lang="id-ID" sz="1100"/>
            <a:t>Jika nila</a:t>
          </a:r>
          <a:r>
            <a:rPr lang="id-ID" sz="1100" baseline="0"/>
            <a:t> B.indo 60, dan Nilai B.ingg 60 maka hasilnya adalah Remidi.</a:t>
          </a:r>
          <a:endParaRPr lang="id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238126</xdr:colOff>
      <xdr:row>1</xdr:row>
      <xdr:rowOff>161925</xdr:rowOff>
    </xdr:from>
    <xdr:to>
      <xdr:col>17</xdr:col>
      <xdr:colOff>238126</xdr:colOff>
      <xdr:row>16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561975</xdr:colOff>
      <xdr:row>1</xdr:row>
      <xdr:rowOff>9525</xdr:rowOff>
    </xdr:from>
    <xdr:to>
      <xdr:col>17</xdr:col>
      <xdr:colOff>323850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workbookViewId="0">
      <selection activeCell="G13" sqref="G13"/>
    </sheetView>
  </sheetViews>
  <sheetFormatPr defaultRowHeight="15" x14ac:dyDescent="0.25"/>
  <cols>
    <col min="2" max="2" width="19.7109375" customWidth="1"/>
    <col min="3" max="3" width="12.42578125" customWidth="1"/>
    <col min="4" max="4" width="14.42578125" customWidth="1"/>
    <col min="5" max="5" width="12.85546875" customWidth="1"/>
    <col min="6" max="6" width="15.28515625" customWidth="1"/>
    <col min="7" max="7" width="15.5703125" customWidth="1"/>
    <col min="8" max="8" width="0" hidden="1" customWidth="1"/>
  </cols>
  <sheetData>
    <row r="2" spans="2:8" x14ac:dyDescent="0.25">
      <c r="B2" s="1" t="s">
        <v>0</v>
      </c>
      <c r="C2" s="1" t="s">
        <v>1</v>
      </c>
      <c r="D2" s="1" t="s">
        <v>2</v>
      </c>
      <c r="E2" s="3" t="s">
        <v>6</v>
      </c>
      <c r="F2" s="3" t="s">
        <v>10</v>
      </c>
      <c r="G2" s="3" t="s">
        <v>12</v>
      </c>
    </row>
    <row r="3" spans="2:8" x14ac:dyDescent="0.25">
      <c r="B3" s="1">
        <v>70</v>
      </c>
      <c r="C3" s="1">
        <v>50</v>
      </c>
      <c r="D3" s="1" t="s">
        <v>3</v>
      </c>
      <c r="E3" s="4">
        <f>(B3-D12)^2+(C3-D13)^2</f>
        <v>200</v>
      </c>
      <c r="F3" s="4">
        <f>SQRT(E3)</f>
        <v>14.142135623730951</v>
      </c>
      <c r="G3" s="4">
        <f>RANK(F3,F$3:F$8,1)</f>
        <v>2</v>
      </c>
    </row>
    <row r="4" spans="2:8" x14ac:dyDescent="0.25">
      <c r="B4" s="1">
        <v>40</v>
      </c>
      <c r="C4" s="1">
        <v>60</v>
      </c>
      <c r="D4" s="1" t="s">
        <v>4</v>
      </c>
      <c r="E4" s="4">
        <f>(B4-D12)^2+(C4-D13)^2</f>
        <v>400</v>
      </c>
      <c r="F4" s="4">
        <f>SQRT(E4)</f>
        <v>20</v>
      </c>
      <c r="G4" s="4">
        <f t="shared" ref="G4:G8" si="0">RANK(F4,F$3:F$8,1)</f>
        <v>3</v>
      </c>
    </row>
    <row r="5" spans="2:8" x14ac:dyDescent="0.25">
      <c r="B5" s="1">
        <v>80</v>
      </c>
      <c r="C5" s="1">
        <v>20</v>
      </c>
      <c r="D5" s="1" t="s">
        <v>4</v>
      </c>
      <c r="E5" s="4">
        <f>(B5-D12)^2+(C5-D13)^2</f>
        <v>2000</v>
      </c>
      <c r="F5" s="4">
        <f>SQRT(E5)</f>
        <v>44.721359549995796</v>
      </c>
      <c r="G5" s="4">
        <f t="shared" si="0"/>
        <v>6</v>
      </c>
    </row>
    <row r="6" spans="2:8" x14ac:dyDescent="0.25">
      <c r="B6" s="1">
        <v>60</v>
      </c>
      <c r="C6" s="1">
        <v>50</v>
      </c>
      <c r="D6" s="1" t="s">
        <v>4</v>
      </c>
      <c r="E6" s="4">
        <f>(B6-D12)^2+(C6-D13)^2</f>
        <v>100</v>
      </c>
      <c r="F6" s="4">
        <f>SQRT(E6)</f>
        <v>10</v>
      </c>
      <c r="G6" s="4">
        <f t="shared" si="0"/>
        <v>1</v>
      </c>
    </row>
    <row r="7" spans="2:8" x14ac:dyDescent="0.25">
      <c r="B7" s="1">
        <v>90</v>
      </c>
      <c r="C7" s="1">
        <v>40</v>
      </c>
      <c r="D7" s="1" t="s">
        <v>3</v>
      </c>
      <c r="E7" s="4">
        <f>(B7-D12)^2+(C7-D13)^2</f>
        <v>1300</v>
      </c>
      <c r="F7" s="4">
        <f t="shared" ref="F7:F8" si="1">SQRT(E7)</f>
        <v>36.055512754639892</v>
      </c>
      <c r="G7" s="4">
        <f t="shared" si="0"/>
        <v>4</v>
      </c>
    </row>
    <row r="8" spans="2:8" x14ac:dyDescent="0.25">
      <c r="B8" s="1">
        <v>30</v>
      </c>
      <c r="C8" s="1">
        <v>90</v>
      </c>
      <c r="D8" s="1" t="s">
        <v>3</v>
      </c>
      <c r="E8" s="4">
        <f>(B8-D12)^2+(C8-D13)^2</f>
        <v>1800</v>
      </c>
      <c r="F8" s="4">
        <f t="shared" si="1"/>
        <v>42.426406871192853</v>
      </c>
      <c r="G8" s="4">
        <f t="shared" si="0"/>
        <v>5</v>
      </c>
    </row>
    <row r="10" spans="2:8" x14ac:dyDescent="0.25">
      <c r="B10" s="2">
        <v>60</v>
      </c>
      <c r="C10" s="2">
        <v>60</v>
      </c>
      <c r="D10" s="2" t="s">
        <v>5</v>
      </c>
    </row>
    <row r="12" spans="2:8" x14ac:dyDescent="0.25">
      <c r="B12" t="s">
        <v>7</v>
      </c>
      <c r="C12" t="s">
        <v>8</v>
      </c>
      <c r="D12">
        <f>B10</f>
        <v>60</v>
      </c>
    </row>
    <row r="13" spans="2:8" x14ac:dyDescent="0.25">
      <c r="B13" t="s">
        <v>11</v>
      </c>
      <c r="C13" t="s">
        <v>9</v>
      </c>
      <c r="D13">
        <f>C10</f>
        <v>60</v>
      </c>
    </row>
    <row r="15" spans="2:8" x14ac:dyDescent="0.25">
      <c r="B15" s="5" t="s">
        <v>13</v>
      </c>
      <c r="C15" s="5" t="s">
        <v>2</v>
      </c>
      <c r="E15" s="5" t="s">
        <v>14</v>
      </c>
      <c r="F15" s="5" t="s">
        <v>16</v>
      </c>
      <c r="H15" t="s">
        <v>13</v>
      </c>
    </row>
    <row r="16" spans="2:8" x14ac:dyDescent="0.25">
      <c r="B16" s="5">
        <v>1</v>
      </c>
      <c r="C16" s="5" t="str">
        <f>INDEX(D$3:D$8,MATCH(B16,G$3:G$8,0))</f>
        <v>Remidi</v>
      </c>
      <c r="E16" s="5" t="s">
        <v>4</v>
      </c>
      <c r="F16" s="5">
        <f>COUNTIF(C$16:C$18, "="&amp;E16)</f>
        <v>2</v>
      </c>
      <c r="H16">
        <f>RANK(F16,F$16:F$17,)</f>
        <v>1</v>
      </c>
    </row>
    <row r="17" spans="2:8" x14ac:dyDescent="0.25">
      <c r="B17" s="5">
        <v>2</v>
      </c>
      <c r="C17" s="5" t="str">
        <f t="shared" ref="C17:C18" si="2">INDEX(D$3:D$8,MATCH(B17,G$3:G$8,0))</f>
        <v>Tidak Remidi</v>
      </c>
      <c r="E17" s="5" t="s">
        <v>3</v>
      </c>
      <c r="F17" s="5">
        <f>COUNTIF(C$16:C$18, "="&amp;E17)</f>
        <v>1</v>
      </c>
      <c r="H17">
        <f>RANK(F17,F$16:F$17,)</f>
        <v>2</v>
      </c>
    </row>
    <row r="18" spans="2:8" x14ac:dyDescent="0.25">
      <c r="B18" s="5">
        <v>3</v>
      </c>
      <c r="C18" s="5" t="str">
        <f t="shared" si="2"/>
        <v>Remidi</v>
      </c>
      <c r="E18" s="5" t="s">
        <v>15</v>
      </c>
      <c r="F18" s="5" t="str">
        <f>INDEX(E$16:E$17,MATCH(1,H$16:H$17,0))</f>
        <v>Remidi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5"/>
  <sheetViews>
    <sheetView workbookViewId="0">
      <selection activeCell="E3" sqref="E3"/>
    </sheetView>
  </sheetViews>
  <sheetFormatPr defaultRowHeight="15" x14ac:dyDescent="0.25"/>
  <cols>
    <col min="2" max="2" width="19.28515625" customWidth="1"/>
    <col min="3" max="3" width="11.42578125" customWidth="1"/>
    <col min="4" max="4" width="16.140625" customWidth="1"/>
  </cols>
  <sheetData>
    <row r="3" spans="2:4" x14ac:dyDescent="0.25">
      <c r="B3" s="1" t="s">
        <v>0</v>
      </c>
      <c r="C3" s="1" t="s">
        <v>1</v>
      </c>
      <c r="D3" s="1" t="s">
        <v>2</v>
      </c>
    </row>
    <row r="4" spans="2:4" x14ac:dyDescent="0.25">
      <c r="B4" s="1">
        <v>70</v>
      </c>
      <c r="C4" s="1">
        <v>50</v>
      </c>
      <c r="D4" s="1" t="s">
        <v>3</v>
      </c>
    </row>
    <row r="5" spans="2:4" x14ac:dyDescent="0.25">
      <c r="B5" s="1">
        <v>40</v>
      </c>
      <c r="C5" s="1">
        <v>60</v>
      </c>
      <c r="D5" s="1" t="s">
        <v>4</v>
      </c>
    </row>
    <row r="6" spans="2:4" x14ac:dyDescent="0.25">
      <c r="B6" s="1">
        <v>80</v>
      </c>
      <c r="C6" s="1">
        <v>20</v>
      </c>
      <c r="D6" s="1" t="s">
        <v>4</v>
      </c>
    </row>
    <row r="7" spans="2:4" x14ac:dyDescent="0.25">
      <c r="B7" s="1">
        <v>60</v>
      </c>
      <c r="C7" s="1">
        <v>50</v>
      </c>
      <c r="D7" s="1" t="s">
        <v>4</v>
      </c>
    </row>
    <row r="8" spans="2:4" x14ac:dyDescent="0.25">
      <c r="B8" s="1">
        <v>90</v>
      </c>
      <c r="C8" s="1">
        <v>40</v>
      </c>
      <c r="D8" s="1" t="s">
        <v>3</v>
      </c>
    </row>
    <row r="9" spans="2:4" x14ac:dyDescent="0.25">
      <c r="B9" s="1">
        <v>30</v>
      </c>
      <c r="C9" s="1">
        <v>90</v>
      </c>
      <c r="D9" s="1" t="s">
        <v>3</v>
      </c>
    </row>
    <row r="12" spans="2:4" x14ac:dyDescent="0.25">
      <c r="B12" s="2">
        <v>60</v>
      </c>
      <c r="C12" s="2">
        <v>60</v>
      </c>
      <c r="D12" s="2" t="s">
        <v>5</v>
      </c>
    </row>
    <row r="14" spans="2:4" x14ac:dyDescent="0.25">
      <c r="B14" t="s">
        <v>7</v>
      </c>
      <c r="C14" t="s">
        <v>8</v>
      </c>
      <c r="D14">
        <f>B12</f>
        <v>60</v>
      </c>
    </row>
    <row r="15" spans="2:4" x14ac:dyDescent="0.25">
      <c r="B15" t="s">
        <v>11</v>
      </c>
      <c r="C15" t="s">
        <v>9</v>
      </c>
      <c r="D15">
        <f>C12</f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workbookViewId="0">
      <selection activeCell="E10" sqref="E10"/>
    </sheetView>
  </sheetViews>
  <sheetFormatPr defaultRowHeight="15" x14ac:dyDescent="0.25"/>
  <cols>
    <col min="2" max="2" width="5.85546875" customWidth="1"/>
    <col min="3" max="3" width="15.28515625" customWidth="1"/>
    <col min="5" max="5" width="16.85546875" customWidth="1"/>
    <col min="6" max="6" width="11.7109375" hidden="1" customWidth="1"/>
    <col min="7" max="7" width="13.7109375" hidden="1" customWidth="1"/>
    <col min="8" max="8" width="14" hidden="1" customWidth="1"/>
    <col min="9" max="9" width="14.28515625" hidden="1" customWidth="1"/>
    <col min="10" max="10" width="0" hidden="1" customWidth="1"/>
    <col min="11" max="11" width="10.42578125" customWidth="1"/>
  </cols>
  <sheetData>
    <row r="2" spans="2:12" x14ac:dyDescent="0.25">
      <c r="B2" s="5" t="s">
        <v>17</v>
      </c>
      <c r="C2" s="5" t="s">
        <v>18</v>
      </c>
      <c r="D2" s="5" t="s">
        <v>19</v>
      </c>
      <c r="E2" s="5" t="s">
        <v>15</v>
      </c>
      <c r="F2" s="8" t="s">
        <v>20</v>
      </c>
      <c r="G2" s="8" t="s">
        <v>21</v>
      </c>
      <c r="H2" s="8" t="s">
        <v>22</v>
      </c>
      <c r="I2" s="8" t="s">
        <v>23</v>
      </c>
      <c r="J2" s="9" t="s">
        <v>24</v>
      </c>
      <c r="K2" s="10" t="s">
        <v>25</v>
      </c>
      <c r="L2" s="5" t="s">
        <v>12</v>
      </c>
    </row>
    <row r="3" spans="2:12" x14ac:dyDescent="0.25">
      <c r="B3" s="5">
        <v>1</v>
      </c>
      <c r="C3" s="5">
        <v>70</v>
      </c>
      <c r="D3" s="5">
        <v>50</v>
      </c>
      <c r="E3" s="5" t="s">
        <v>3</v>
      </c>
      <c r="F3">
        <f>C$11-C3</f>
        <v>-10</v>
      </c>
      <c r="G3">
        <f>D$11-D3</f>
        <v>10</v>
      </c>
      <c r="H3">
        <f>F3*F3</f>
        <v>100</v>
      </c>
      <c r="I3">
        <f>G3*G3</f>
        <v>100</v>
      </c>
      <c r="J3">
        <f>SUM(H3:I3)</f>
        <v>200</v>
      </c>
      <c r="K3" s="5">
        <f>SQRT(J3)</f>
        <v>14.142135623730951</v>
      </c>
      <c r="L3" s="5">
        <f>RANK(K3, K$3:K$8, 1)</f>
        <v>2</v>
      </c>
    </row>
    <row r="4" spans="2:12" x14ac:dyDescent="0.25">
      <c r="B4" s="5">
        <v>2</v>
      </c>
      <c r="C4" s="5">
        <v>40</v>
      </c>
      <c r="D4" s="5">
        <v>60</v>
      </c>
      <c r="E4" s="5" t="s">
        <v>4</v>
      </c>
      <c r="F4">
        <f t="shared" ref="F4:G8" si="0">C$11-C4</f>
        <v>20</v>
      </c>
      <c r="G4">
        <f t="shared" si="0"/>
        <v>0</v>
      </c>
      <c r="H4">
        <f t="shared" ref="H4:I8" si="1">F4*F4</f>
        <v>400</v>
      </c>
      <c r="I4">
        <f t="shared" si="1"/>
        <v>0</v>
      </c>
      <c r="J4">
        <f t="shared" ref="J4:J8" si="2">SUM(H4:I4)</f>
        <v>400</v>
      </c>
      <c r="K4" s="5">
        <f t="shared" ref="K4:K8" si="3">SQRT(J4)</f>
        <v>20</v>
      </c>
      <c r="L4" s="5">
        <f t="shared" ref="L4:L8" si="4">RANK(K4, K$3:K$8, 1)</f>
        <v>3</v>
      </c>
    </row>
    <row r="5" spans="2:12" x14ac:dyDescent="0.25">
      <c r="B5" s="5">
        <v>3</v>
      </c>
      <c r="C5" s="5">
        <v>80</v>
      </c>
      <c r="D5" s="5">
        <v>20</v>
      </c>
      <c r="E5" s="5" t="s">
        <v>4</v>
      </c>
      <c r="F5">
        <f t="shared" si="0"/>
        <v>-20</v>
      </c>
      <c r="G5">
        <f t="shared" si="0"/>
        <v>40</v>
      </c>
      <c r="H5">
        <f t="shared" si="1"/>
        <v>400</v>
      </c>
      <c r="I5">
        <f t="shared" si="1"/>
        <v>1600</v>
      </c>
      <c r="J5">
        <f t="shared" si="2"/>
        <v>2000</v>
      </c>
      <c r="K5" s="5">
        <f t="shared" si="3"/>
        <v>44.721359549995796</v>
      </c>
      <c r="L5" s="5">
        <f t="shared" si="4"/>
        <v>6</v>
      </c>
    </row>
    <row r="6" spans="2:12" x14ac:dyDescent="0.25">
      <c r="B6" s="5">
        <v>4</v>
      </c>
      <c r="C6" s="5">
        <v>60</v>
      </c>
      <c r="D6" s="5">
        <v>50</v>
      </c>
      <c r="E6" s="5" t="s">
        <v>4</v>
      </c>
      <c r="F6">
        <f t="shared" si="0"/>
        <v>0</v>
      </c>
      <c r="G6">
        <f t="shared" si="0"/>
        <v>10</v>
      </c>
      <c r="H6">
        <f t="shared" si="1"/>
        <v>0</v>
      </c>
      <c r="I6">
        <f t="shared" si="1"/>
        <v>100</v>
      </c>
      <c r="J6">
        <f t="shared" si="2"/>
        <v>100</v>
      </c>
      <c r="K6" s="5">
        <f t="shared" si="3"/>
        <v>10</v>
      </c>
      <c r="L6" s="5">
        <f t="shared" si="4"/>
        <v>1</v>
      </c>
    </row>
    <row r="7" spans="2:12" x14ac:dyDescent="0.25">
      <c r="B7" s="6">
        <v>5</v>
      </c>
      <c r="C7" s="6">
        <v>90</v>
      </c>
      <c r="D7" s="6">
        <v>40</v>
      </c>
      <c r="E7" s="6" t="s">
        <v>3</v>
      </c>
      <c r="F7">
        <f t="shared" si="0"/>
        <v>-30</v>
      </c>
      <c r="G7">
        <f t="shared" si="0"/>
        <v>20</v>
      </c>
      <c r="H7">
        <f t="shared" si="1"/>
        <v>900</v>
      </c>
      <c r="I7">
        <f t="shared" si="1"/>
        <v>400</v>
      </c>
      <c r="J7">
        <f t="shared" si="2"/>
        <v>1300</v>
      </c>
      <c r="K7" s="5">
        <f t="shared" si="3"/>
        <v>36.055512754639892</v>
      </c>
      <c r="L7" s="5">
        <f t="shared" si="4"/>
        <v>4</v>
      </c>
    </row>
    <row r="8" spans="2:12" x14ac:dyDescent="0.25">
      <c r="B8" s="5">
        <v>6</v>
      </c>
      <c r="C8" s="5">
        <v>30</v>
      </c>
      <c r="D8" s="5">
        <v>90</v>
      </c>
      <c r="E8" s="5" t="s">
        <v>3</v>
      </c>
      <c r="F8">
        <f t="shared" si="0"/>
        <v>30</v>
      </c>
      <c r="G8">
        <f t="shared" si="0"/>
        <v>-30</v>
      </c>
      <c r="H8">
        <f t="shared" si="1"/>
        <v>900</v>
      </c>
      <c r="I8">
        <f t="shared" si="1"/>
        <v>900</v>
      </c>
      <c r="J8">
        <f t="shared" si="2"/>
        <v>1800</v>
      </c>
      <c r="K8" s="5">
        <f t="shared" si="3"/>
        <v>42.426406871192853</v>
      </c>
      <c r="L8" s="5">
        <f t="shared" si="4"/>
        <v>5</v>
      </c>
    </row>
    <row r="9" spans="2:12" x14ac:dyDescent="0.25">
      <c r="B9" s="7"/>
      <c r="C9" s="7"/>
      <c r="D9" s="7"/>
      <c r="E9" s="7"/>
    </row>
    <row r="10" spans="2:12" x14ac:dyDescent="0.25">
      <c r="B10" s="7"/>
      <c r="C10" s="7"/>
      <c r="D10" s="7"/>
      <c r="E10" s="7"/>
    </row>
    <row r="11" spans="2:12" x14ac:dyDescent="0.25">
      <c r="B11" s="5">
        <v>7</v>
      </c>
      <c r="C11" s="5">
        <v>60</v>
      </c>
      <c r="D11" s="5">
        <v>60</v>
      </c>
      <c r="E11" s="5" t="s">
        <v>5</v>
      </c>
    </row>
    <row r="13" spans="2:12" x14ac:dyDescent="0.25">
      <c r="B13" s="5" t="s">
        <v>26</v>
      </c>
      <c r="C13" s="5">
        <v>3</v>
      </c>
    </row>
    <row r="14" spans="2:12" x14ac:dyDescent="0.25">
      <c r="B14" s="5" t="s">
        <v>15</v>
      </c>
      <c r="C14" s="5" t="str">
        <f>INDEX(E$17:E$18, MATCH(1, L$17:L$18, 0))</f>
        <v>Remidi</v>
      </c>
    </row>
    <row r="16" spans="2:12" x14ac:dyDescent="0.25">
      <c r="B16" s="5" t="s">
        <v>13</v>
      </c>
      <c r="C16" s="5" t="s">
        <v>15</v>
      </c>
      <c r="E16" s="5" t="s">
        <v>15</v>
      </c>
      <c r="F16" s="5"/>
      <c r="G16" s="5"/>
      <c r="H16" s="5"/>
      <c r="I16" s="5"/>
      <c r="J16" s="5"/>
      <c r="K16" s="5" t="s">
        <v>27</v>
      </c>
      <c r="L16" s="5" t="s">
        <v>13</v>
      </c>
    </row>
    <row r="17" spans="2:12" x14ac:dyDescent="0.25">
      <c r="B17" s="5">
        <v>1</v>
      </c>
      <c r="C17" s="5" t="str">
        <f>INDEX(E$3:E$8,MATCH(B17,L$3:L$8,0))</f>
        <v>Remidi</v>
      </c>
      <c r="E17" s="5" t="s">
        <v>4</v>
      </c>
      <c r="F17" s="5"/>
      <c r="G17" s="5"/>
      <c r="H17" s="5"/>
      <c r="I17" s="5"/>
      <c r="J17" s="5"/>
      <c r="K17" s="5">
        <f>COUNTIF(C$17:C$19, "="&amp;E17)</f>
        <v>2</v>
      </c>
      <c r="L17" s="5">
        <f>RANK(K17,K$17:K$18)</f>
        <v>1</v>
      </c>
    </row>
    <row r="18" spans="2:12" x14ac:dyDescent="0.25">
      <c r="B18" s="5">
        <v>2</v>
      </c>
      <c r="C18" s="5" t="str">
        <f t="shared" ref="C18:C19" si="5">INDEX(E$3:E$8,MATCH(B18,L$3:L$8,0))</f>
        <v>Tidak Remidi</v>
      </c>
      <c r="E18" s="5" t="s">
        <v>3</v>
      </c>
      <c r="F18" s="5"/>
      <c r="G18" s="5"/>
      <c r="H18" s="5"/>
      <c r="I18" s="5"/>
      <c r="J18" s="5"/>
      <c r="K18" s="5">
        <f>COUNTIF(C$17:C$19, "="&amp;E18)</f>
        <v>1</v>
      </c>
      <c r="L18" s="5">
        <f>RANK(K18,K$17:K$18)</f>
        <v>2</v>
      </c>
    </row>
    <row r="19" spans="2:12" x14ac:dyDescent="0.25">
      <c r="B19" s="5">
        <v>3</v>
      </c>
      <c r="C19" s="5" t="str">
        <f t="shared" si="5"/>
        <v>Remidi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7"/>
  <sheetViews>
    <sheetView tabSelected="1" workbookViewId="0">
      <selection activeCell="L17" sqref="L17"/>
    </sheetView>
  </sheetViews>
  <sheetFormatPr defaultRowHeight="15" x14ac:dyDescent="0.25"/>
  <cols>
    <col min="2" max="2" width="5.140625" customWidth="1"/>
    <col min="3" max="3" width="12" customWidth="1"/>
    <col min="5" max="5" width="14.28515625" customWidth="1"/>
    <col min="6" max="6" width="11" hidden="1" customWidth="1"/>
    <col min="7" max="7" width="10.28515625" hidden="1" customWidth="1"/>
    <col min="8" max="10" width="0" hidden="1" customWidth="1"/>
    <col min="11" max="11" width="10.42578125" customWidth="1"/>
  </cols>
  <sheetData>
    <row r="2" spans="2:12" x14ac:dyDescent="0.25">
      <c r="B2" s="5" t="s">
        <v>17</v>
      </c>
      <c r="C2" s="5" t="s">
        <v>28</v>
      </c>
      <c r="D2" s="5" t="s">
        <v>29</v>
      </c>
      <c r="E2" s="5" t="s">
        <v>30</v>
      </c>
      <c r="F2" s="10" t="s">
        <v>31</v>
      </c>
      <c r="G2" s="10" t="s">
        <v>32</v>
      </c>
      <c r="H2" s="10" t="s">
        <v>33</v>
      </c>
      <c r="I2" s="10" t="s">
        <v>34</v>
      </c>
      <c r="J2" s="10" t="s">
        <v>24</v>
      </c>
      <c r="K2" s="10" t="s">
        <v>25</v>
      </c>
      <c r="L2" s="10" t="s">
        <v>12</v>
      </c>
    </row>
    <row r="3" spans="2:12" x14ac:dyDescent="0.25">
      <c r="B3" s="5">
        <v>1</v>
      </c>
      <c r="C3" s="5">
        <v>70</v>
      </c>
      <c r="D3" s="5">
        <v>50</v>
      </c>
      <c r="E3" s="5" t="s">
        <v>3</v>
      </c>
      <c r="F3" s="5">
        <f>C3-C$10</f>
        <v>10</v>
      </c>
      <c r="G3" s="5">
        <f t="shared" ref="G3:G8" si="0">D3-D$10</f>
        <v>-10</v>
      </c>
      <c r="H3" s="5">
        <f>F3*F3</f>
        <v>100</v>
      </c>
      <c r="I3" s="5">
        <f t="shared" ref="I3:I8" si="1">G3*G3</f>
        <v>100</v>
      </c>
      <c r="J3" s="5">
        <f>SUM(H3:I3)</f>
        <v>200</v>
      </c>
      <c r="K3" s="5">
        <f>SQRT(J3)</f>
        <v>14.142135623730951</v>
      </c>
      <c r="L3" s="5">
        <f>_xlfn.RANK.AVG(K3,K$3:K$8,1)</f>
        <v>2</v>
      </c>
    </row>
    <row r="4" spans="2:12" x14ac:dyDescent="0.25">
      <c r="B4" s="5">
        <v>2</v>
      </c>
      <c r="C4" s="5">
        <v>40</v>
      </c>
      <c r="D4" s="5">
        <v>60</v>
      </c>
      <c r="E4" s="5" t="s">
        <v>4</v>
      </c>
      <c r="F4" s="5">
        <f t="shared" ref="F4:F8" si="2">C4-C$10</f>
        <v>-20</v>
      </c>
      <c r="G4" s="5">
        <f t="shared" si="0"/>
        <v>0</v>
      </c>
      <c r="H4" s="5">
        <f t="shared" ref="H4:H8" si="3">F4*F4</f>
        <v>400</v>
      </c>
      <c r="I4" s="5">
        <f t="shared" si="1"/>
        <v>0</v>
      </c>
      <c r="J4" s="5">
        <f t="shared" ref="J4:J8" si="4">SUM(H4:I4)</f>
        <v>400</v>
      </c>
      <c r="K4" s="5">
        <f t="shared" ref="K4:K8" si="5">SQRT(J4)</f>
        <v>20</v>
      </c>
      <c r="L4" s="5">
        <f t="shared" ref="L4:L8" si="6">_xlfn.RANK.AVG(K4,K$3:K$8,1)</f>
        <v>3</v>
      </c>
    </row>
    <row r="5" spans="2:12" x14ac:dyDescent="0.25">
      <c r="B5" s="5">
        <v>3</v>
      </c>
      <c r="C5" s="5">
        <v>80</v>
      </c>
      <c r="D5" s="5">
        <v>20</v>
      </c>
      <c r="E5" s="5" t="s">
        <v>4</v>
      </c>
      <c r="F5" s="5">
        <f t="shared" si="2"/>
        <v>20</v>
      </c>
      <c r="G5" s="5">
        <f t="shared" si="0"/>
        <v>-40</v>
      </c>
      <c r="H5" s="5">
        <f t="shared" si="3"/>
        <v>400</v>
      </c>
      <c r="I5" s="5">
        <f t="shared" si="1"/>
        <v>1600</v>
      </c>
      <c r="J5" s="5">
        <f t="shared" si="4"/>
        <v>2000</v>
      </c>
      <c r="K5" s="5">
        <f t="shared" si="5"/>
        <v>44.721359549995796</v>
      </c>
      <c r="L5" s="5">
        <f t="shared" si="6"/>
        <v>6</v>
      </c>
    </row>
    <row r="6" spans="2:12" x14ac:dyDescent="0.25">
      <c r="B6" s="5">
        <v>4</v>
      </c>
      <c r="C6" s="5">
        <v>60</v>
      </c>
      <c r="D6" s="5">
        <v>50</v>
      </c>
      <c r="E6" s="5" t="s">
        <v>4</v>
      </c>
      <c r="F6" s="5">
        <f t="shared" si="2"/>
        <v>0</v>
      </c>
      <c r="G6" s="5">
        <f t="shared" si="0"/>
        <v>-10</v>
      </c>
      <c r="H6" s="5">
        <f t="shared" si="3"/>
        <v>0</v>
      </c>
      <c r="I6" s="5">
        <f t="shared" si="1"/>
        <v>100</v>
      </c>
      <c r="J6" s="5">
        <f t="shared" si="4"/>
        <v>100</v>
      </c>
      <c r="K6" s="5">
        <f t="shared" si="5"/>
        <v>10</v>
      </c>
      <c r="L6" s="5">
        <f t="shared" si="6"/>
        <v>1</v>
      </c>
    </row>
    <row r="7" spans="2:12" x14ac:dyDescent="0.25">
      <c r="B7" s="5">
        <v>5</v>
      </c>
      <c r="C7" s="5">
        <v>90</v>
      </c>
      <c r="D7" s="5">
        <v>40</v>
      </c>
      <c r="E7" s="5" t="s">
        <v>3</v>
      </c>
      <c r="F7" s="5">
        <f t="shared" si="2"/>
        <v>30</v>
      </c>
      <c r="G7" s="5">
        <f t="shared" si="0"/>
        <v>-20</v>
      </c>
      <c r="H7" s="5">
        <f t="shared" si="3"/>
        <v>900</v>
      </c>
      <c r="I7" s="5">
        <f t="shared" si="1"/>
        <v>400</v>
      </c>
      <c r="J7" s="5">
        <f t="shared" si="4"/>
        <v>1300</v>
      </c>
      <c r="K7" s="5">
        <f t="shared" si="5"/>
        <v>36.055512754639892</v>
      </c>
      <c r="L7" s="5">
        <f t="shared" si="6"/>
        <v>4</v>
      </c>
    </row>
    <row r="8" spans="2:12" x14ac:dyDescent="0.25">
      <c r="B8" s="5">
        <v>6</v>
      </c>
      <c r="C8" s="5">
        <v>30</v>
      </c>
      <c r="D8" s="5">
        <v>90</v>
      </c>
      <c r="E8" s="5" t="s">
        <v>3</v>
      </c>
      <c r="F8" s="5">
        <f t="shared" si="2"/>
        <v>-30</v>
      </c>
      <c r="G8" s="5">
        <f t="shared" si="0"/>
        <v>30</v>
      </c>
      <c r="H8" s="5">
        <f t="shared" si="3"/>
        <v>900</v>
      </c>
      <c r="I8" s="5">
        <f t="shared" si="1"/>
        <v>900</v>
      </c>
      <c r="J8" s="5">
        <f t="shared" si="4"/>
        <v>1800</v>
      </c>
      <c r="K8" s="5">
        <f t="shared" si="5"/>
        <v>42.426406871192853</v>
      </c>
      <c r="L8" s="5">
        <f t="shared" si="6"/>
        <v>5</v>
      </c>
    </row>
    <row r="10" spans="2:12" x14ac:dyDescent="0.25">
      <c r="B10" s="5">
        <v>7</v>
      </c>
      <c r="C10" s="5">
        <v>60</v>
      </c>
      <c r="D10" s="5">
        <v>60</v>
      </c>
      <c r="E10" s="5" t="s">
        <v>5</v>
      </c>
    </row>
    <row r="12" spans="2:12" x14ac:dyDescent="0.25">
      <c r="B12" s="5" t="s">
        <v>26</v>
      </c>
      <c r="C12" s="5">
        <v>3</v>
      </c>
      <c r="E12" s="5" t="s">
        <v>15</v>
      </c>
      <c r="F12" s="5"/>
      <c r="G12" s="5"/>
      <c r="H12" s="5"/>
      <c r="I12" s="5"/>
      <c r="J12" s="5"/>
      <c r="K12" s="5" t="str">
        <f>INDEX(E$15:E$16,MATCH(1,L$15:L$16))</f>
        <v>Remidi</v>
      </c>
    </row>
    <row r="14" spans="2:12" x14ac:dyDescent="0.25">
      <c r="B14" s="5" t="s">
        <v>13</v>
      </c>
      <c r="C14" s="5" t="s">
        <v>30</v>
      </c>
      <c r="E14" s="5" t="s">
        <v>30</v>
      </c>
      <c r="F14" s="5"/>
      <c r="G14" s="5"/>
      <c r="H14" s="5"/>
      <c r="I14" s="5"/>
      <c r="J14" s="5"/>
      <c r="K14" s="5" t="s">
        <v>27</v>
      </c>
      <c r="L14" s="5" t="s">
        <v>13</v>
      </c>
    </row>
    <row r="15" spans="2:12" x14ac:dyDescent="0.25">
      <c r="B15" s="5">
        <v>1</v>
      </c>
      <c r="C15" s="5" t="str">
        <f>INDEX(E$3:E$8,MATCH(B15,L$3:L$8,0))</f>
        <v>Remidi</v>
      </c>
      <c r="E15" s="5" t="s">
        <v>4</v>
      </c>
      <c r="F15" s="5"/>
      <c r="G15" s="5"/>
      <c r="H15" s="5"/>
      <c r="I15" s="5"/>
      <c r="J15" s="5"/>
      <c r="K15" s="5">
        <f>COUNTIF(C$15:$C17, "="&amp;E15)</f>
        <v>2</v>
      </c>
      <c r="L15" s="5">
        <f>_xlfn.RANK.AVG(K15,K$15:K$16, 0)</f>
        <v>1</v>
      </c>
    </row>
    <row r="16" spans="2:12" x14ac:dyDescent="0.25">
      <c r="B16" s="5">
        <v>2</v>
      </c>
      <c r="C16" s="5" t="str">
        <f t="shared" ref="C16:C17" si="7">INDEX(E$3:E$8,MATCH(B16,L$3:L$8,0))</f>
        <v>Tidak Remidi</v>
      </c>
      <c r="E16" s="5" t="s">
        <v>3</v>
      </c>
      <c r="F16" s="5"/>
      <c r="G16" s="5"/>
      <c r="H16" s="5"/>
      <c r="I16" s="5"/>
      <c r="J16" s="5"/>
      <c r="K16" s="5">
        <f>COUNTIF(C$15:$C18, "="&amp;E16)</f>
        <v>1</v>
      </c>
      <c r="L16" s="5">
        <f>_xlfn.RANK.AVG(K16,K$15:K$16, 0)</f>
        <v>2</v>
      </c>
    </row>
    <row r="17" spans="2:3" x14ac:dyDescent="0.25">
      <c r="B17" s="5">
        <v>3</v>
      </c>
      <c r="C17" s="5" t="str">
        <f t="shared" si="7"/>
        <v>Remidi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KNN Hasil</vt:lpstr>
      <vt:lpstr>KNN Coba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Anugrah Aan</dc:creator>
  <cp:lastModifiedBy>LENOVOX230i</cp:lastModifiedBy>
  <dcterms:created xsi:type="dcterms:W3CDTF">2020-04-28T00:57:47Z</dcterms:created>
  <dcterms:modified xsi:type="dcterms:W3CDTF">2020-04-28T07:41:12Z</dcterms:modified>
</cp:coreProperties>
</file>